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<sst xmlns="http://schemas.openxmlformats.org/spreadsheetml/2006/main" count="1072" uniqueCount="156">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</sst>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4392181"/>
        <c:axId val="42658718"/>
      </c:barChart>
      <c:catAx>
        <c:axId val="64392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9218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0418655"/>
        <c:axId val="26659032"/>
      </c:barChart>
      <c:catAx>
        <c:axId val="104186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8604697"/>
        <c:axId val="11897954"/>
      </c:barChart>
      <c:catAx>
        <c:axId val="386046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954"/>
        <c:crosses val="autoZero"/>
        <c:auto val="1"/>
        <c:lblOffset val="100"/>
        <c:tickLblSkip val="1"/>
        <c:noMultiLvlLbl val="0"/>
      </c:catAx>
      <c:valAx>
        <c:axId val="1189795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9972723"/>
        <c:axId val="24210188"/>
      </c:barChart>
      <c:catAx>
        <c:axId val="399727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10188"/>
        <c:crosses val="autoZero"/>
        <c:auto val="1"/>
        <c:lblOffset val="100"/>
        <c:tickLblSkip val="1"/>
        <c:noMultiLvlLbl val="0"/>
      </c:catAx>
      <c:valAx>
        <c:axId val="24210188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16565101"/>
        <c:axId val="14868182"/>
      </c:barChart>
      <c:catAx>
        <c:axId val="16565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8182"/>
        <c:crosses val="autoZero"/>
        <c:auto val="1"/>
        <c:lblOffset val="100"/>
        <c:tickLblSkip val="1"/>
        <c:noMultiLvlLbl val="0"/>
      </c:catAx>
      <c:valAx>
        <c:axId val="14868182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651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6704775"/>
        <c:axId val="63472064"/>
      </c:barChart>
      <c:catAx>
        <c:axId val="667047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47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4377665"/>
        <c:axId val="40963530"/>
      </c:barChart>
      <c:catAx>
        <c:axId val="343776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3127451"/>
        <c:axId val="29711604"/>
      </c:barChart>
      <c:catAx>
        <c:axId val="331274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11604"/>
        <c:crosses val="autoZero"/>
        <c:auto val="1"/>
        <c:lblOffset val="100"/>
        <c:tickLblSkip val="1"/>
        <c:noMultiLvlLbl val="0"/>
      </c:catAx>
      <c:valAx>
        <c:axId val="297116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6077845"/>
        <c:axId val="57829694"/>
      </c:barChart>
      <c:catAx>
        <c:axId val="660778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778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0705199"/>
        <c:axId val="53693608"/>
      </c:barChart>
      <c:catAx>
        <c:axId val="50705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519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3480425"/>
        <c:axId val="54214962"/>
      </c:barChart>
      <c:catAx>
        <c:axId val="13480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8384143"/>
        <c:axId val="32804104"/>
      </c:barChart>
      <c:catAx>
        <c:axId val="483841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414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8172611"/>
        <c:axId val="29335772"/>
      </c:barChart>
      <c:catAx>
        <c:axId val="181726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7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2695357"/>
        <c:axId val="27387302"/>
      </c:barChart>
      <c:catAx>
        <c:axId val="626953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87302"/>
        <c:crosses val="autoZero"/>
        <c:auto val="1"/>
        <c:lblOffset val="100"/>
        <c:tickLblSkip val="1"/>
        <c:noMultiLvlLbl val="0"/>
      </c:catAx>
      <c:valAx>
        <c:axId val="273873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69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5159127"/>
        <c:axId val="3778960"/>
      </c:barChart>
      <c:catAx>
        <c:axId val="451591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 val="autoZero"/>
        <c:auto val="1"/>
        <c:lblOffset val="100"/>
        <c:tickLblSkip val="1"/>
        <c:noMultiLvlLbl val="0"/>
      </c:catAx>
      <c:valAx>
        <c:axId val="37789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59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4010641"/>
        <c:axId val="37660314"/>
      </c:barChart>
      <c:catAx>
        <c:axId val="340106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 val="autoZero"/>
        <c:auto val="1"/>
        <c:lblOffset val="100"/>
        <c:tickLblSkip val="1"/>
        <c:noMultiLvlLbl val="0"/>
      </c:catAx>
      <c:valAx>
        <c:axId val="376603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398507"/>
        <c:axId val="30586564"/>
      </c:barChart>
      <c:catAx>
        <c:axId val="33985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 val="autoZero"/>
        <c:auto val="1"/>
        <c:lblOffset val="100"/>
        <c:tickLblSkip val="1"/>
        <c:noMultiLvlLbl val="0"/>
      </c:catAx>
      <c:valAx>
        <c:axId val="305865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843621"/>
        <c:axId val="61592590"/>
      </c:barChart>
      <c:catAx>
        <c:axId val="68436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 val="autoZero"/>
        <c:auto val="1"/>
        <c:lblOffset val="100"/>
        <c:tickLblSkip val="1"/>
        <c:noMultiLvlLbl val="0"/>
      </c:catAx>
      <c:valAx>
        <c:axId val="615925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7462399"/>
        <c:axId val="22943864"/>
      </c:barChart>
      <c:catAx>
        <c:axId val="174623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168185"/>
        <c:axId val="46513666"/>
      </c:barChart>
      <c:catAx>
        <c:axId val="5168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 val="autoZero"/>
        <c:auto val="1"/>
        <c:lblOffset val="100"/>
        <c:tickLblSkip val="1"/>
        <c:noMultiLvlLbl val="0"/>
      </c:catAx>
      <c:valAx>
        <c:axId val="465136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5969811"/>
        <c:axId val="9510572"/>
      </c:barChart>
      <c:catAx>
        <c:axId val="159698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8</c:v>
                </c:pt>
                <c:pt idx="1">
                  <c:v>35</c:v>
                </c:pt>
                <c:pt idx="2">
                  <c:v>231</c:v>
                </c:pt>
                <c:pt idx="3">
                  <c:v>750</c:v>
                </c:pt>
                <c:pt idx="4">
                  <c:v>1415</c:v>
                </c:pt>
                <c:pt idx="5">
                  <c:v>1971</c:v>
                </c:pt>
                <c:pt idx="6">
                  <c:v>2312</c:v>
                </c:pt>
                <c:pt idx="7">
                  <c:v>3087</c:v>
                </c:pt>
                <c:pt idx="8">
                  <c:v>3300</c:v>
                </c:pt>
                <c:pt idx="9">
                  <c:v>2929</c:v>
                </c:pt>
                <c:pt idx="10">
                  <c:v>2813</c:v>
                </c:pt>
                <c:pt idx="11">
                  <c:v>2881</c:v>
                </c:pt>
                <c:pt idx="12">
                  <c:v>3343</c:v>
                </c:pt>
                <c:pt idx="13">
                  <c:v>2983</c:v>
                </c:pt>
                <c:pt idx="14">
                  <c:v>2587</c:v>
                </c:pt>
                <c:pt idx="15">
                  <c:v>2192</c:v>
                </c:pt>
                <c:pt idx="16">
                  <c:v>1948</c:v>
                </c:pt>
                <c:pt idx="17">
                  <c:v>2572</c:v>
                </c:pt>
                <c:pt idx="18">
                  <c:v>2433</c:v>
                </c:pt>
                <c:pt idx="19">
                  <c:v>2371</c:v>
                </c:pt>
                <c:pt idx="20">
                  <c:v>2289</c:v>
                </c:pt>
              </c:numCache>
            </c:numRef>
          </c:val>
        </c:ser>
        <c:gapWidth val="5"/>
        <c:axId val="18486285"/>
        <c:axId val="32158838"/>
      </c:barChart>
      <c:catAx>
        <c:axId val="184862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 val="autoZero"/>
        <c:auto val="1"/>
        <c:lblOffset val="100"/>
        <c:tickLblSkip val="1"/>
        <c:noMultiLvlLbl val="0"/>
      </c:catAx>
      <c:valAx>
        <c:axId val="3215883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28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6801481"/>
        <c:axId val="39886738"/>
      </c:barChart>
      <c:catAx>
        <c:axId val="268014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86738"/>
        <c:crosses val="autoZero"/>
        <c:auto val="1"/>
        <c:lblOffset val="100"/>
        <c:tickLblSkip val="1"/>
        <c:noMultiLvlLbl val="0"/>
      </c:catAx>
      <c:valAx>
        <c:axId val="3988673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14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242</c:v>
                </c:pt>
                <c:pt idx="2">
                  <c:v>795</c:v>
                </c:pt>
                <c:pt idx="3">
                  <c:v>1551</c:v>
                </c:pt>
                <c:pt idx="4">
                  <c:v>2236</c:v>
                </c:pt>
                <c:pt idx="5">
                  <c:v>2496</c:v>
                </c:pt>
                <c:pt idx="6">
                  <c:v>2888</c:v>
                </c:pt>
                <c:pt idx="7">
                  <c:v>3478</c:v>
                </c:pt>
                <c:pt idx="8">
                  <c:v>3479</c:v>
                </c:pt>
                <c:pt idx="9">
                  <c:v>3164</c:v>
                </c:pt>
                <c:pt idx="10">
                  <c:v>3207</c:v>
                </c:pt>
                <c:pt idx="11">
                  <c:v>3148</c:v>
                </c:pt>
                <c:pt idx="12">
                  <c:v>3532</c:v>
                </c:pt>
                <c:pt idx="13">
                  <c:v>3109</c:v>
                </c:pt>
                <c:pt idx="14">
                  <c:v>2669</c:v>
                </c:pt>
                <c:pt idx="15">
                  <c:v>2262</c:v>
                </c:pt>
                <c:pt idx="16">
                  <c:v>2105</c:v>
                </c:pt>
                <c:pt idx="17">
                  <c:v>2524</c:v>
                </c:pt>
                <c:pt idx="18">
                  <c:v>2392</c:v>
                </c:pt>
                <c:pt idx="19">
                  <c:v>2214</c:v>
                </c:pt>
                <c:pt idx="20">
                  <c:v>2102</c:v>
                </c:pt>
              </c:numCache>
            </c:numRef>
          </c:val>
        </c:ser>
        <c:gapWidth val="5"/>
        <c:axId val="20994087"/>
        <c:axId val="54729056"/>
      </c:barChart>
      <c:catAx>
        <c:axId val="20994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29056"/>
        <c:crosses val="autoZero"/>
        <c:auto val="1"/>
        <c:lblOffset val="100"/>
        <c:tickLblSkip val="1"/>
        <c:noMultiLvlLbl val="0"/>
      </c:catAx>
      <c:valAx>
        <c:axId val="5472905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11</c:v>
                </c:pt>
                <c:pt idx="2">
                  <c:v>50</c:v>
                </c:pt>
                <c:pt idx="3">
                  <c:v>134</c:v>
                </c:pt>
                <c:pt idx="4">
                  <c:v>220</c:v>
                </c:pt>
                <c:pt idx="5">
                  <c:v>329</c:v>
                </c:pt>
                <c:pt idx="6">
                  <c:v>474</c:v>
                </c:pt>
                <c:pt idx="7">
                  <c:v>763</c:v>
                </c:pt>
                <c:pt idx="8">
                  <c:v>724</c:v>
                </c:pt>
                <c:pt idx="9">
                  <c:v>516</c:v>
                </c:pt>
                <c:pt idx="10">
                  <c:v>430</c:v>
                </c:pt>
                <c:pt idx="11">
                  <c:v>457</c:v>
                </c:pt>
                <c:pt idx="12">
                  <c:v>522</c:v>
                </c:pt>
                <c:pt idx="13">
                  <c:v>500</c:v>
                </c:pt>
                <c:pt idx="14">
                  <c:v>414</c:v>
                </c:pt>
                <c:pt idx="15">
                  <c:v>397</c:v>
                </c:pt>
                <c:pt idx="16">
                  <c:v>346</c:v>
                </c:pt>
                <c:pt idx="17">
                  <c:v>330</c:v>
                </c:pt>
                <c:pt idx="18">
                  <c:v>411</c:v>
                </c:pt>
                <c:pt idx="19">
                  <c:v>387</c:v>
                </c:pt>
                <c:pt idx="20">
                  <c:v>358</c:v>
                </c:pt>
              </c:numCache>
            </c:numRef>
          </c:val>
        </c:ser>
        <c:gapWidth val="5"/>
        <c:axId val="22799457"/>
        <c:axId val="3868522"/>
      </c:barChart>
      <c:catAx>
        <c:axId val="227994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994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11</c:v>
                </c:pt>
                <c:pt idx="3">
                  <c:v>47</c:v>
                </c:pt>
                <c:pt idx="4">
                  <c:v>85</c:v>
                </c:pt>
                <c:pt idx="5">
                  <c:v>133</c:v>
                </c:pt>
                <c:pt idx="6">
                  <c:v>143</c:v>
                </c:pt>
                <c:pt idx="7">
                  <c:v>205</c:v>
                </c:pt>
                <c:pt idx="8">
                  <c:v>244</c:v>
                </c:pt>
                <c:pt idx="9">
                  <c:v>228</c:v>
                </c:pt>
                <c:pt idx="10">
                  <c:v>181</c:v>
                </c:pt>
                <c:pt idx="11">
                  <c:v>136</c:v>
                </c:pt>
                <c:pt idx="12">
                  <c:v>169</c:v>
                </c:pt>
                <c:pt idx="13">
                  <c:v>134</c:v>
                </c:pt>
                <c:pt idx="14">
                  <c:v>124</c:v>
                </c:pt>
                <c:pt idx="15">
                  <c:v>111</c:v>
                </c:pt>
                <c:pt idx="16">
                  <c:v>120</c:v>
                </c:pt>
                <c:pt idx="17">
                  <c:v>132</c:v>
                </c:pt>
                <c:pt idx="18">
                  <c:v>126</c:v>
                </c:pt>
                <c:pt idx="19">
                  <c:v>134</c:v>
                </c:pt>
                <c:pt idx="20">
                  <c:v>98</c:v>
                </c:pt>
              </c:numCache>
            </c:numRef>
          </c:val>
        </c:ser>
        <c:gapWidth val="5"/>
        <c:axId val="34816699"/>
        <c:axId val="44914836"/>
      </c:barChart>
      <c:catAx>
        <c:axId val="348166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14836"/>
        <c:crosses val="autoZero"/>
        <c:auto val="1"/>
        <c:lblOffset val="100"/>
        <c:tickLblSkip val="1"/>
        <c:noMultiLvlLbl val="0"/>
      </c:catAx>
      <c:valAx>
        <c:axId val="4491483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166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21</c:v>
                </c:pt>
                <c:pt idx="2">
                  <c:v>75</c:v>
                </c:pt>
                <c:pt idx="3">
                  <c:v>142</c:v>
                </c:pt>
                <c:pt idx="4">
                  <c:v>184</c:v>
                </c:pt>
                <c:pt idx="5">
                  <c:v>180</c:v>
                </c:pt>
                <c:pt idx="6">
                  <c:v>160</c:v>
                </c:pt>
                <c:pt idx="7">
                  <c:v>212</c:v>
                </c:pt>
                <c:pt idx="8">
                  <c:v>230</c:v>
                </c:pt>
                <c:pt idx="9">
                  <c:v>206</c:v>
                </c:pt>
                <c:pt idx="10">
                  <c:v>207</c:v>
                </c:pt>
                <c:pt idx="11">
                  <c:v>173</c:v>
                </c:pt>
                <c:pt idx="12">
                  <c:v>150</c:v>
                </c:pt>
                <c:pt idx="13">
                  <c:v>136</c:v>
                </c:pt>
                <c:pt idx="14">
                  <c:v>122</c:v>
                </c:pt>
                <c:pt idx="15">
                  <c:v>125</c:v>
                </c:pt>
                <c:pt idx="16">
                  <c:v>113</c:v>
                </c:pt>
                <c:pt idx="17">
                  <c:v>148</c:v>
                </c:pt>
                <c:pt idx="18">
                  <c:v>115</c:v>
                </c:pt>
                <c:pt idx="19">
                  <c:v>101</c:v>
                </c:pt>
                <c:pt idx="20">
                  <c:v>83</c:v>
                </c:pt>
              </c:numCache>
            </c:numRef>
          </c:val>
        </c:ser>
        <c:gapWidth val="5"/>
        <c:axId val="1580341"/>
        <c:axId val="14223070"/>
      </c:barChart>
      <c:catAx>
        <c:axId val="1580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23070"/>
        <c:crosses val="autoZero"/>
        <c:auto val="1"/>
        <c:lblOffset val="100"/>
        <c:tickLblSkip val="1"/>
        <c:noMultiLvlLbl val="0"/>
      </c:catAx>
      <c:valAx>
        <c:axId val="1422307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4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50</c:v>
                </c:pt>
                <c:pt idx="2">
                  <c:v>166</c:v>
                </c:pt>
                <c:pt idx="3">
                  <c:v>298</c:v>
                </c:pt>
                <c:pt idx="4">
                  <c:v>376</c:v>
                </c:pt>
                <c:pt idx="5">
                  <c:v>402</c:v>
                </c:pt>
                <c:pt idx="6">
                  <c:v>465</c:v>
                </c:pt>
                <c:pt idx="7">
                  <c:v>756</c:v>
                </c:pt>
                <c:pt idx="8">
                  <c:v>799</c:v>
                </c:pt>
                <c:pt idx="9">
                  <c:v>604</c:v>
                </c:pt>
                <c:pt idx="10">
                  <c:v>443</c:v>
                </c:pt>
                <c:pt idx="11">
                  <c:v>518</c:v>
                </c:pt>
                <c:pt idx="12">
                  <c:v>576</c:v>
                </c:pt>
                <c:pt idx="13">
                  <c:v>522</c:v>
                </c:pt>
                <c:pt idx="14">
                  <c:v>487</c:v>
                </c:pt>
                <c:pt idx="15">
                  <c:v>447</c:v>
                </c:pt>
                <c:pt idx="16">
                  <c:v>342</c:v>
                </c:pt>
                <c:pt idx="17">
                  <c:v>382</c:v>
                </c:pt>
                <c:pt idx="18">
                  <c:v>383</c:v>
                </c:pt>
                <c:pt idx="19">
                  <c:v>299</c:v>
                </c:pt>
                <c:pt idx="20">
                  <c:v>345</c:v>
                </c:pt>
              </c:numCache>
            </c:numRef>
          </c:val>
        </c:ser>
        <c:gapWidth val="5"/>
        <c:axId val="60898767"/>
        <c:axId val="11217992"/>
      </c:barChart>
      <c:catAx>
        <c:axId val="608987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87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94</c:v>
                </c:pt>
                <c:pt idx="4">
                  <c:v>119</c:v>
                </c:pt>
                <c:pt idx="5">
                  <c:v>175</c:v>
                </c:pt>
                <c:pt idx="6">
                  <c:v>203</c:v>
                </c:pt>
                <c:pt idx="7">
                  <c:v>282</c:v>
                </c:pt>
                <c:pt idx="8">
                  <c:v>356</c:v>
                </c:pt>
                <c:pt idx="9">
                  <c:v>284</c:v>
                </c:pt>
                <c:pt idx="10">
                  <c:v>256</c:v>
                </c:pt>
                <c:pt idx="11">
                  <c:v>224</c:v>
                </c:pt>
                <c:pt idx="12">
                  <c:v>219</c:v>
                </c:pt>
                <c:pt idx="13">
                  <c:v>191</c:v>
                </c:pt>
                <c:pt idx="14">
                  <c:v>190</c:v>
                </c:pt>
                <c:pt idx="15">
                  <c:v>151</c:v>
                </c:pt>
                <c:pt idx="16">
                  <c:v>164</c:v>
                </c:pt>
                <c:pt idx="17">
                  <c:v>185</c:v>
                </c:pt>
                <c:pt idx="18">
                  <c:v>166</c:v>
                </c:pt>
                <c:pt idx="19">
                  <c:v>150</c:v>
                </c:pt>
                <c:pt idx="20">
                  <c:v>131</c:v>
                </c:pt>
              </c:numCache>
            </c:numRef>
          </c:val>
        </c:ser>
        <c:gapWidth val="5"/>
        <c:axId val="33853065"/>
        <c:axId val="36242130"/>
      </c:barChart>
      <c:catAx>
        <c:axId val="338530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30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25</c:v>
                </c:pt>
                <c:pt idx="2">
                  <c:v>99</c:v>
                </c:pt>
                <c:pt idx="3">
                  <c:v>201</c:v>
                </c:pt>
                <c:pt idx="4">
                  <c:v>236</c:v>
                </c:pt>
                <c:pt idx="5">
                  <c:v>242</c:v>
                </c:pt>
                <c:pt idx="6">
                  <c:v>244</c:v>
                </c:pt>
                <c:pt idx="7">
                  <c:v>285</c:v>
                </c:pt>
                <c:pt idx="8">
                  <c:v>332</c:v>
                </c:pt>
                <c:pt idx="9">
                  <c:v>265</c:v>
                </c:pt>
                <c:pt idx="10">
                  <c:v>252</c:v>
                </c:pt>
                <c:pt idx="11">
                  <c:v>221</c:v>
                </c:pt>
                <c:pt idx="12">
                  <c:v>193</c:v>
                </c:pt>
                <c:pt idx="13">
                  <c:v>184</c:v>
                </c:pt>
                <c:pt idx="14">
                  <c:v>171</c:v>
                </c:pt>
                <c:pt idx="15">
                  <c:v>159</c:v>
                </c:pt>
                <c:pt idx="16">
                  <c:v>168</c:v>
                </c:pt>
                <c:pt idx="17">
                  <c:v>196</c:v>
                </c:pt>
                <c:pt idx="18">
                  <c:v>162</c:v>
                </c:pt>
                <c:pt idx="19">
                  <c:v>160</c:v>
                </c:pt>
                <c:pt idx="20">
                  <c:v>113</c:v>
                </c:pt>
              </c:numCache>
            </c:numRef>
          </c:val>
        </c:ser>
        <c:gapWidth val="5"/>
        <c:axId val="57743715"/>
        <c:axId val="49931388"/>
      </c:barChart>
      <c:catAx>
        <c:axId val="577437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37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48</c:v>
                </c:pt>
                <c:pt idx="3">
                  <c:v>103</c:v>
                </c:pt>
                <c:pt idx="4">
                  <c:v>214</c:v>
                </c:pt>
                <c:pt idx="5">
                  <c:v>225</c:v>
                </c:pt>
                <c:pt idx="6">
                  <c:v>291</c:v>
                </c:pt>
                <c:pt idx="7">
                  <c:v>392</c:v>
                </c:pt>
                <c:pt idx="8">
                  <c:v>457</c:v>
                </c:pt>
                <c:pt idx="9">
                  <c:v>417</c:v>
                </c:pt>
                <c:pt idx="10">
                  <c:v>339</c:v>
                </c:pt>
                <c:pt idx="11">
                  <c:v>273</c:v>
                </c:pt>
                <c:pt idx="12">
                  <c:v>276</c:v>
                </c:pt>
                <c:pt idx="13">
                  <c:v>289</c:v>
                </c:pt>
                <c:pt idx="14">
                  <c:v>228</c:v>
                </c:pt>
                <c:pt idx="15">
                  <c:v>200</c:v>
                </c:pt>
                <c:pt idx="16">
                  <c:v>240</c:v>
                </c:pt>
                <c:pt idx="17">
                  <c:v>240</c:v>
                </c:pt>
                <c:pt idx="18">
                  <c:v>229</c:v>
                </c:pt>
                <c:pt idx="19">
                  <c:v>218</c:v>
                </c:pt>
                <c:pt idx="20">
                  <c:v>172</c:v>
                </c:pt>
              </c:numCache>
            </c:numRef>
          </c:val>
        </c:ser>
        <c:gapWidth val="5"/>
        <c:axId val="46729309"/>
        <c:axId val="17910598"/>
      </c:barChart>
      <c:catAx>
        <c:axId val="467293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8</c:v>
                </c:pt>
                <c:pt idx="1">
                  <c:v>48</c:v>
                </c:pt>
                <c:pt idx="2">
                  <c:v>126</c:v>
                </c:pt>
                <c:pt idx="3">
                  <c:v>273</c:v>
                </c:pt>
                <c:pt idx="4">
                  <c:v>341</c:v>
                </c:pt>
                <c:pt idx="5">
                  <c:v>342</c:v>
                </c:pt>
                <c:pt idx="6">
                  <c:v>318</c:v>
                </c:pt>
                <c:pt idx="7">
                  <c:v>397</c:v>
                </c:pt>
                <c:pt idx="8">
                  <c:v>403</c:v>
                </c:pt>
                <c:pt idx="9">
                  <c:v>409</c:v>
                </c:pt>
                <c:pt idx="10">
                  <c:v>380</c:v>
                </c:pt>
                <c:pt idx="11">
                  <c:v>284</c:v>
                </c:pt>
                <c:pt idx="12">
                  <c:v>309</c:v>
                </c:pt>
                <c:pt idx="13">
                  <c:v>246</c:v>
                </c:pt>
                <c:pt idx="14">
                  <c:v>245</c:v>
                </c:pt>
                <c:pt idx="15">
                  <c:v>208</c:v>
                </c:pt>
                <c:pt idx="16">
                  <c:v>247</c:v>
                </c:pt>
                <c:pt idx="17">
                  <c:v>271</c:v>
                </c:pt>
                <c:pt idx="18">
                  <c:v>188</c:v>
                </c:pt>
                <c:pt idx="19">
                  <c:v>190</c:v>
                </c:pt>
                <c:pt idx="20">
                  <c:v>163</c:v>
                </c:pt>
              </c:numCache>
            </c:numRef>
          </c:val>
        </c:ser>
        <c:gapWidth val="5"/>
        <c:axId val="26977655"/>
        <c:axId val="41472304"/>
      </c:barChart>
      <c:catAx>
        <c:axId val="269776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25</c:v>
                </c:pt>
                <c:pt idx="3">
                  <c:v>64</c:v>
                </c:pt>
                <c:pt idx="4">
                  <c:v>102</c:v>
                </c:pt>
                <c:pt idx="5">
                  <c:v>121</c:v>
                </c:pt>
                <c:pt idx="6">
                  <c:v>118</c:v>
                </c:pt>
                <c:pt idx="7">
                  <c:v>205</c:v>
                </c:pt>
                <c:pt idx="8">
                  <c:v>241</c:v>
                </c:pt>
                <c:pt idx="9">
                  <c:v>253</c:v>
                </c:pt>
                <c:pt idx="10">
                  <c:v>226</c:v>
                </c:pt>
                <c:pt idx="11">
                  <c:v>144</c:v>
                </c:pt>
                <c:pt idx="12">
                  <c:v>153</c:v>
                </c:pt>
                <c:pt idx="13">
                  <c:v>127</c:v>
                </c:pt>
                <c:pt idx="14">
                  <c:v>110</c:v>
                </c:pt>
                <c:pt idx="15">
                  <c:v>104</c:v>
                </c:pt>
                <c:pt idx="16">
                  <c:v>100</c:v>
                </c:pt>
                <c:pt idx="17">
                  <c:v>147</c:v>
                </c:pt>
                <c:pt idx="18">
                  <c:v>122</c:v>
                </c:pt>
                <c:pt idx="19">
                  <c:v>93</c:v>
                </c:pt>
                <c:pt idx="20">
                  <c:v>67</c:v>
                </c:pt>
              </c:numCache>
            </c:numRef>
          </c:val>
        </c:ser>
        <c:gapWidth val="5"/>
        <c:axId val="37706417"/>
        <c:axId val="3813434"/>
      </c:barChart>
      <c:catAx>
        <c:axId val="377064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064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3436323"/>
        <c:axId val="9600316"/>
      </c:barChart>
      <c:catAx>
        <c:axId val="234363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25</c:v>
                </c:pt>
                <c:pt idx="2">
                  <c:v>59</c:v>
                </c:pt>
                <c:pt idx="3">
                  <c:v>187</c:v>
                </c:pt>
                <c:pt idx="4">
                  <c:v>242</c:v>
                </c:pt>
                <c:pt idx="5">
                  <c:v>181</c:v>
                </c:pt>
                <c:pt idx="6">
                  <c:v>159</c:v>
                </c:pt>
                <c:pt idx="7">
                  <c:v>225</c:v>
                </c:pt>
                <c:pt idx="8">
                  <c:v>269</c:v>
                </c:pt>
                <c:pt idx="9">
                  <c:v>270</c:v>
                </c:pt>
                <c:pt idx="10">
                  <c:v>240</c:v>
                </c:pt>
                <c:pt idx="11">
                  <c:v>178</c:v>
                </c:pt>
                <c:pt idx="12">
                  <c:v>156</c:v>
                </c:pt>
                <c:pt idx="13">
                  <c:v>118</c:v>
                </c:pt>
                <c:pt idx="14">
                  <c:v>121</c:v>
                </c:pt>
                <c:pt idx="15">
                  <c:v>107</c:v>
                </c:pt>
                <c:pt idx="16">
                  <c:v>122</c:v>
                </c:pt>
                <c:pt idx="17">
                  <c:v>141</c:v>
                </c:pt>
                <c:pt idx="18">
                  <c:v>94</c:v>
                </c:pt>
                <c:pt idx="19">
                  <c:v>101</c:v>
                </c:pt>
                <c:pt idx="20">
                  <c:v>66</c:v>
                </c:pt>
              </c:numCache>
            </c:numRef>
          </c:val>
        </c:ser>
        <c:gapWidth val="5"/>
        <c:axId val="34320907"/>
        <c:axId val="40452708"/>
      </c:barChart>
      <c:catAx>
        <c:axId val="343209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0.00017997750281214847</c:v>
                </c:pt>
                <c:pt idx="1">
                  <c:v>0.0007874015748031496</c:v>
                </c:pt>
                <c:pt idx="2">
                  <c:v>0.0051968503937007875</c:v>
                </c:pt>
                <c:pt idx="3">
                  <c:v>0.01687289088863892</c:v>
                </c:pt>
                <c:pt idx="4">
                  <c:v>0.03183352080989876</c:v>
                </c:pt>
                <c:pt idx="5">
                  <c:v>0.04434195725534308</c:v>
                </c:pt>
                <c:pt idx="6">
                  <c:v>0.05201349831271091</c:v>
                </c:pt>
                <c:pt idx="7">
                  <c:v>0.06944881889763779</c:v>
                </c:pt>
                <c:pt idx="8">
                  <c:v>0.07424071991001124</c:v>
                </c:pt>
                <c:pt idx="9">
                  <c:v>0.06589426321709786</c:v>
                </c:pt>
                <c:pt idx="10">
                  <c:v>0.06328458942632172</c:v>
                </c:pt>
                <c:pt idx="11">
                  <c:v>0.06481439820022497</c:v>
                </c:pt>
                <c:pt idx="12">
                  <c:v>0.07520809898762655</c:v>
                </c:pt>
                <c:pt idx="13">
                  <c:v>0.06710911136107986</c:v>
                </c:pt>
                <c:pt idx="14">
                  <c:v>0.05820022497187852</c:v>
                </c:pt>
                <c:pt idx="15">
                  <c:v>0.04931383577052868</c:v>
                </c:pt>
                <c:pt idx="16">
                  <c:v>0.04382452193475816</c:v>
                </c:pt>
                <c:pt idx="17">
                  <c:v>0.05786276715410574</c:v>
                </c:pt>
                <c:pt idx="18">
                  <c:v>0.054735658042744655</c:v>
                </c:pt>
                <c:pt idx="19">
                  <c:v>0.053340832395950506</c:v>
                </c:pt>
                <c:pt idx="20">
                  <c:v>0.05149606299212599</c:v>
                </c:pt>
              </c:numCache>
            </c:numRef>
          </c:val>
        </c:ser>
        <c:gapWidth val="5"/>
        <c:axId val="28530053"/>
        <c:axId val="55443886"/>
      </c:barChart>
      <c:catAx>
        <c:axId val="285300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0.0008059154191767574</c:v>
                </c:pt>
                <c:pt idx="1">
                  <c:v>0.0048757882860193825</c:v>
                </c:pt>
                <c:pt idx="2">
                  <c:v>0.016017568956138054</c:v>
                </c:pt>
                <c:pt idx="3">
                  <c:v>0.031249370378578768</c:v>
                </c:pt>
                <c:pt idx="4">
                  <c:v>0.045050671931980736</c:v>
                </c:pt>
                <c:pt idx="5">
                  <c:v>0.05028912215662966</c:v>
                </c:pt>
                <c:pt idx="6">
                  <c:v>0.05818709326456188</c:v>
                </c:pt>
                <c:pt idx="7">
                  <c:v>0.07007434569741905</c:v>
                </c:pt>
                <c:pt idx="8">
                  <c:v>0.07009449358289847</c:v>
                </c:pt>
                <c:pt idx="9">
                  <c:v>0.06374790965688151</c:v>
                </c:pt>
                <c:pt idx="10">
                  <c:v>0.06461426873249652</c:v>
                </c:pt>
                <c:pt idx="11">
                  <c:v>0.06342554348921081</c:v>
                </c:pt>
                <c:pt idx="12">
                  <c:v>0.07116233151330768</c:v>
                </c:pt>
                <c:pt idx="13">
                  <c:v>0.06263977595551347</c:v>
                </c:pt>
                <c:pt idx="14">
                  <c:v>0.053774706344569136</c:v>
                </c:pt>
                <c:pt idx="15">
                  <c:v>0.04557451695444563</c:v>
                </c:pt>
                <c:pt idx="16">
                  <c:v>0.04241129893417686</c:v>
                </c:pt>
                <c:pt idx="17">
                  <c:v>0.05085326295005339</c:v>
                </c:pt>
                <c:pt idx="18">
                  <c:v>0.048193742066770094</c:v>
                </c:pt>
                <c:pt idx="19">
                  <c:v>0.044607418451433525</c:v>
                </c:pt>
                <c:pt idx="20">
                  <c:v>0.0423508552777386</c:v>
                </c:pt>
              </c:numCache>
            </c:numRef>
          </c:val>
        </c:ser>
        <c:gapWidth val="5"/>
        <c:axId val="29232927"/>
        <c:axId val="61769752"/>
      </c:barChart>
      <c:catAx>
        <c:axId val="29232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0.00038580246913580245</c:v>
                </c:pt>
                <c:pt idx="1">
                  <c:v>0.0014146090534979425</c:v>
                </c:pt>
                <c:pt idx="2">
                  <c:v>0.006430041152263375</c:v>
                </c:pt>
                <c:pt idx="3">
                  <c:v>0.017232510288065845</c:v>
                </c:pt>
                <c:pt idx="4">
                  <c:v>0.028292181069958847</c:v>
                </c:pt>
                <c:pt idx="5">
                  <c:v>0.042309670781893</c:v>
                </c:pt>
                <c:pt idx="6">
                  <c:v>0.06095679012345679</c:v>
                </c:pt>
                <c:pt idx="7">
                  <c:v>0.0981224279835391</c:v>
                </c:pt>
                <c:pt idx="8">
                  <c:v>0.09310699588477367</c:v>
                </c:pt>
                <c:pt idx="9">
                  <c:v>0.06635802469135803</c:v>
                </c:pt>
                <c:pt idx="10">
                  <c:v>0.05529835390946502</c:v>
                </c:pt>
                <c:pt idx="11">
                  <c:v>0.05877057613168724</c:v>
                </c:pt>
                <c:pt idx="12">
                  <c:v>0.06712962962962964</c:v>
                </c:pt>
                <c:pt idx="13">
                  <c:v>0.06430041152263374</c:v>
                </c:pt>
                <c:pt idx="14">
                  <c:v>0.05324074074074074</c:v>
                </c:pt>
                <c:pt idx="15">
                  <c:v>0.051054526748971193</c:v>
                </c:pt>
                <c:pt idx="16">
                  <c:v>0.04449588477366255</c:v>
                </c:pt>
                <c:pt idx="17">
                  <c:v>0.04243827160493827</c:v>
                </c:pt>
                <c:pt idx="18">
                  <c:v>0.05285493827160494</c:v>
                </c:pt>
                <c:pt idx="19">
                  <c:v>0.04976851851851852</c:v>
                </c:pt>
                <c:pt idx="20">
                  <c:v>0.04603909465020576</c:v>
                </c:pt>
              </c:numCache>
            </c:numRef>
          </c:val>
        </c:ser>
        <c:gapWidth val="5"/>
        <c:axId val="19056857"/>
        <c:axId val="37293986"/>
      </c:barChart>
      <c:catAx>
        <c:axId val="190568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0.0007803355442840422</c:v>
                </c:pt>
                <c:pt idx="2">
                  <c:v>0.004291845493562232</c:v>
                </c:pt>
                <c:pt idx="3">
                  <c:v>0.01833788529067499</c:v>
                </c:pt>
                <c:pt idx="4">
                  <c:v>0.03316426063207179</c:v>
                </c:pt>
                <c:pt idx="5">
                  <c:v>0.0518923136948888</c:v>
                </c:pt>
                <c:pt idx="6">
                  <c:v>0.055793991416309016</c:v>
                </c:pt>
                <c:pt idx="7">
                  <c:v>0.07998439328911432</c:v>
                </c:pt>
                <c:pt idx="8">
                  <c:v>0.09520093640265315</c:v>
                </c:pt>
                <c:pt idx="9">
                  <c:v>0.0889582520483808</c:v>
                </c:pt>
                <c:pt idx="10">
                  <c:v>0.07062036675770582</c:v>
                </c:pt>
                <c:pt idx="11">
                  <c:v>0.053062817011314864</c:v>
                </c:pt>
                <c:pt idx="12">
                  <c:v>0.06593835349200156</c:v>
                </c:pt>
                <c:pt idx="13">
                  <c:v>0.05228248146703082</c:v>
                </c:pt>
                <c:pt idx="14">
                  <c:v>0.048380803745610615</c:v>
                </c:pt>
                <c:pt idx="15">
                  <c:v>0.04330862270776434</c:v>
                </c:pt>
                <c:pt idx="16">
                  <c:v>0.046820132657042525</c:v>
                </c:pt>
                <c:pt idx="17">
                  <c:v>0.05150214592274678</c:v>
                </c:pt>
                <c:pt idx="18">
                  <c:v>0.049161139289894656</c:v>
                </c:pt>
                <c:pt idx="19">
                  <c:v>0.05228248146703082</c:v>
                </c:pt>
                <c:pt idx="20">
                  <c:v>0.03823644166991806</c:v>
                </c:pt>
              </c:numCache>
            </c:numRef>
          </c:val>
        </c:ser>
        <c:gapWidth val="5"/>
        <c:axId val="101555"/>
        <c:axId val="913996"/>
      </c:barChart>
      <c:catAx>
        <c:axId val="101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0.0020768431983385254</c:v>
                </c:pt>
                <c:pt idx="1">
                  <c:v>0.007268951194184839</c:v>
                </c:pt>
                <c:pt idx="2">
                  <c:v>0.02596053997923157</c:v>
                </c:pt>
                <c:pt idx="3">
                  <c:v>0.04915195569401177</c:v>
                </c:pt>
                <c:pt idx="4">
                  <c:v>0.06368985808238145</c:v>
                </c:pt>
                <c:pt idx="5">
                  <c:v>0.06230529595015576</c:v>
                </c:pt>
                <c:pt idx="6">
                  <c:v>0.055382485289027346</c:v>
                </c:pt>
                <c:pt idx="7">
                  <c:v>0.07338179300796123</c:v>
                </c:pt>
                <c:pt idx="8">
                  <c:v>0.0796123226029768</c:v>
                </c:pt>
                <c:pt idx="9">
                  <c:v>0.07130494980962271</c:v>
                </c:pt>
                <c:pt idx="10">
                  <c:v>0.07165109034267912</c:v>
                </c:pt>
                <c:pt idx="11">
                  <c:v>0.059882312218760815</c:v>
                </c:pt>
                <c:pt idx="12">
                  <c:v>0.05192107995846314</c:v>
                </c:pt>
                <c:pt idx="13">
                  <c:v>0.04707511249567324</c:v>
                </c:pt>
                <c:pt idx="14">
                  <c:v>0.04222914503288335</c:v>
                </c:pt>
                <c:pt idx="15">
                  <c:v>0.04326756663205261</c:v>
                </c:pt>
                <c:pt idx="16">
                  <c:v>0.03911388023537556</c:v>
                </c:pt>
                <c:pt idx="17">
                  <c:v>0.0512287988923503</c:v>
                </c:pt>
                <c:pt idx="18">
                  <c:v>0.0398061613014884</c:v>
                </c:pt>
                <c:pt idx="19">
                  <c:v>0.034960193838698514</c:v>
                </c:pt>
                <c:pt idx="20">
                  <c:v>0.028729664243682937</c:v>
                </c:pt>
              </c:numCache>
            </c:numRef>
          </c:val>
        </c:ser>
        <c:gapWidth val="5"/>
        <c:axId val="8225965"/>
        <c:axId val="6924822"/>
      </c:barChart>
      <c:catAx>
        <c:axId val="82259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0.0010381820279155613</c:v>
                </c:pt>
                <c:pt idx="1">
                  <c:v>0.005767677932864229</c:v>
                </c:pt>
                <c:pt idx="2">
                  <c:v>0.01914869073710924</c:v>
                </c:pt>
                <c:pt idx="3">
                  <c:v>0.0343753604798708</c:v>
                </c:pt>
                <c:pt idx="4">
                  <c:v>0.043372938055139004</c:v>
                </c:pt>
                <c:pt idx="5">
                  <c:v>0.0463721305802284</c:v>
                </c:pt>
                <c:pt idx="6">
                  <c:v>0.05363940477563733</c:v>
                </c:pt>
                <c:pt idx="7">
                  <c:v>0.08720729034490714</c:v>
                </c:pt>
                <c:pt idx="8">
                  <c:v>0.09216749336717038</c:v>
                </c:pt>
                <c:pt idx="9">
                  <c:v>0.06967354942899988</c:v>
                </c:pt>
                <c:pt idx="10">
                  <c:v>0.05110162648517707</c:v>
                </c:pt>
                <c:pt idx="11">
                  <c:v>0.05975314338447341</c:v>
                </c:pt>
                <c:pt idx="12">
                  <c:v>0.06644364978659592</c:v>
                </c:pt>
                <c:pt idx="13">
                  <c:v>0.06021455761910255</c:v>
                </c:pt>
                <c:pt idx="14">
                  <c:v>0.05617718306609759</c:v>
                </c:pt>
                <c:pt idx="15">
                  <c:v>0.051563040719806205</c:v>
                </c:pt>
                <c:pt idx="16">
                  <c:v>0.039450917060791325</c:v>
                </c:pt>
                <c:pt idx="17">
                  <c:v>0.04406505940708271</c:v>
                </c:pt>
                <c:pt idx="18">
                  <c:v>0.04418041296573999</c:v>
                </c:pt>
                <c:pt idx="19">
                  <c:v>0.03449071403852809</c:v>
                </c:pt>
                <c:pt idx="20">
                  <c:v>0.03979697773676318</c:v>
                </c:pt>
              </c:numCache>
            </c:numRef>
          </c:val>
        </c:ser>
        <c:gapWidth val="5"/>
        <c:axId val="62323399"/>
        <c:axId val="24039680"/>
      </c:barChart>
      <c:catAx>
        <c:axId val="623233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0.0005594405594405594</c:v>
                </c:pt>
                <c:pt idx="1">
                  <c:v>0.001958041958041958</c:v>
                </c:pt>
                <c:pt idx="2">
                  <c:v>0.007272727272727273</c:v>
                </c:pt>
                <c:pt idx="3">
                  <c:v>0.026293706293706295</c:v>
                </c:pt>
                <c:pt idx="4">
                  <c:v>0.03328671328671329</c:v>
                </c:pt>
                <c:pt idx="5">
                  <c:v>0.04895104895104895</c:v>
                </c:pt>
                <c:pt idx="6">
                  <c:v>0.05678321678321678</c:v>
                </c:pt>
                <c:pt idx="7">
                  <c:v>0.07888111888111889</c:v>
                </c:pt>
                <c:pt idx="8">
                  <c:v>0.09958041958041958</c:v>
                </c:pt>
                <c:pt idx="9">
                  <c:v>0.07944055944055944</c:v>
                </c:pt>
                <c:pt idx="10">
                  <c:v>0.07160839160839161</c:v>
                </c:pt>
                <c:pt idx="11">
                  <c:v>0.06265734265734266</c:v>
                </c:pt>
                <c:pt idx="12">
                  <c:v>0.061258741258741256</c:v>
                </c:pt>
                <c:pt idx="13">
                  <c:v>0.05342657342657343</c:v>
                </c:pt>
                <c:pt idx="14">
                  <c:v>0.05314685314685315</c:v>
                </c:pt>
                <c:pt idx="15">
                  <c:v>0.04223776223776224</c:v>
                </c:pt>
                <c:pt idx="16">
                  <c:v>0.04587412587412588</c:v>
                </c:pt>
                <c:pt idx="17">
                  <c:v>0.05174825174825175</c:v>
                </c:pt>
                <c:pt idx="18">
                  <c:v>0.046433566433566435</c:v>
                </c:pt>
                <c:pt idx="19">
                  <c:v>0.04195804195804196</c:v>
                </c:pt>
                <c:pt idx="20">
                  <c:v>0.03664335664335664</c:v>
                </c:pt>
              </c:numCache>
            </c:numRef>
          </c:val>
        </c:ser>
        <c:gapWidth val="5"/>
        <c:axId val="15030529"/>
        <c:axId val="1057034"/>
      </c:barChart>
      <c:catAx>
        <c:axId val="150305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0.0015329586101175269</c:v>
                </c:pt>
                <c:pt idx="1">
                  <c:v>0.006387327542156361</c:v>
                </c:pt>
                <c:pt idx="2">
                  <c:v>0.025293817066939193</c:v>
                </c:pt>
                <c:pt idx="3">
                  <c:v>0.05135411343893715</c:v>
                </c:pt>
                <c:pt idx="4">
                  <c:v>0.06029637199795605</c:v>
                </c:pt>
                <c:pt idx="5">
                  <c:v>0.06182933060807358</c:v>
                </c:pt>
                <c:pt idx="6">
                  <c:v>0.06234031681144609</c:v>
                </c:pt>
                <c:pt idx="7">
                  <c:v>0.07281553398058252</c:v>
                </c:pt>
                <c:pt idx="8">
                  <c:v>0.08482370975983648</c:v>
                </c:pt>
                <c:pt idx="9">
                  <c:v>0.06770567194685743</c:v>
                </c:pt>
                <c:pt idx="10">
                  <c:v>0.06438426162493613</c:v>
                </c:pt>
                <c:pt idx="11">
                  <c:v>0.056463975472662235</c:v>
                </c:pt>
                <c:pt idx="12">
                  <c:v>0.04931016862544711</c:v>
                </c:pt>
                <c:pt idx="13">
                  <c:v>0.04701073071027082</c:v>
                </c:pt>
                <c:pt idx="14">
                  <c:v>0.043689320388349516</c:v>
                </c:pt>
                <c:pt idx="15">
                  <c:v>0.04062340316811446</c:v>
                </c:pt>
                <c:pt idx="16">
                  <c:v>0.04292284108329075</c:v>
                </c:pt>
                <c:pt idx="17">
                  <c:v>0.050076647930505876</c:v>
                </c:pt>
                <c:pt idx="18">
                  <c:v>0.041389882473173226</c:v>
                </c:pt>
                <c:pt idx="19">
                  <c:v>0.040878896269800714</c:v>
                </c:pt>
                <c:pt idx="20">
                  <c:v>0.028870720490546755</c:v>
                </c:pt>
              </c:numCache>
            </c:numRef>
          </c:val>
        </c:ser>
        <c:gapWidth val="5"/>
        <c:axId val="9513307"/>
        <c:axId val="18510900"/>
      </c:barChart>
      <c:catAx>
        <c:axId val="95133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0.0026726973684210527</c:v>
                </c:pt>
                <c:pt idx="2">
                  <c:v>0.009868421052631578</c:v>
                </c:pt>
                <c:pt idx="3">
                  <c:v>0.021175986842105265</c:v>
                </c:pt>
                <c:pt idx="4">
                  <c:v>0.04399671052631579</c:v>
                </c:pt>
                <c:pt idx="5">
                  <c:v>0.04625822368421053</c:v>
                </c:pt>
                <c:pt idx="6">
                  <c:v>0.05982730263157895</c:v>
                </c:pt>
                <c:pt idx="7">
                  <c:v>0.0805921052631579</c:v>
                </c:pt>
                <c:pt idx="8">
                  <c:v>0.09395559210526316</c:v>
                </c:pt>
                <c:pt idx="9">
                  <c:v>0.08573190789473684</c:v>
                </c:pt>
                <c:pt idx="10">
                  <c:v>0.06969572368421052</c:v>
                </c:pt>
                <c:pt idx="11">
                  <c:v>0.056126644736842105</c:v>
                </c:pt>
                <c:pt idx="12">
                  <c:v>0.05674342105263158</c:v>
                </c:pt>
                <c:pt idx="13">
                  <c:v>0.059416118421052634</c:v>
                </c:pt>
                <c:pt idx="14">
                  <c:v>0.046875</c:v>
                </c:pt>
                <c:pt idx="15">
                  <c:v>0.04111842105263158</c:v>
                </c:pt>
                <c:pt idx="16">
                  <c:v>0.049342105263157895</c:v>
                </c:pt>
                <c:pt idx="17">
                  <c:v>0.049342105263157895</c:v>
                </c:pt>
                <c:pt idx="18">
                  <c:v>0.04708059210526316</c:v>
                </c:pt>
                <c:pt idx="19">
                  <c:v>0.04481907894736842</c:v>
                </c:pt>
                <c:pt idx="20">
                  <c:v>0.03536184210526316</c:v>
                </c:pt>
              </c:numCache>
            </c:numRef>
          </c:val>
        </c:ser>
        <c:gapWidth val="5"/>
        <c:axId val="32380373"/>
        <c:axId val="22987902"/>
      </c:barChart>
      <c:catAx>
        <c:axId val="323803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9293981"/>
        <c:axId val="39428102"/>
      </c:barChart>
      <c:catAx>
        <c:axId val="192939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8102"/>
        <c:crosses val="autoZero"/>
        <c:auto val="1"/>
        <c:lblOffset val="100"/>
        <c:tickLblSkip val="1"/>
        <c:noMultiLvlLbl val="0"/>
      </c:catAx>
      <c:valAx>
        <c:axId val="3942810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98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0.0014825796886582653</c:v>
                </c:pt>
                <c:pt idx="1">
                  <c:v>0.008895478131949592</c:v>
                </c:pt>
                <c:pt idx="2">
                  <c:v>0.02335063009636768</c:v>
                </c:pt>
                <c:pt idx="3">
                  <c:v>0.05059303187546331</c:v>
                </c:pt>
                <c:pt idx="4">
                  <c:v>0.06319495922905856</c:v>
                </c:pt>
                <c:pt idx="5">
                  <c:v>0.06338028169014084</c:v>
                </c:pt>
                <c:pt idx="6">
                  <c:v>0.05893254262416605</c:v>
                </c:pt>
                <c:pt idx="7">
                  <c:v>0.07357301704966641</c:v>
                </c:pt>
                <c:pt idx="8">
                  <c:v>0.07468495181616013</c:v>
                </c:pt>
                <c:pt idx="9">
                  <c:v>0.07579688658265382</c:v>
                </c:pt>
                <c:pt idx="10">
                  <c:v>0.07042253521126761</c:v>
                </c:pt>
                <c:pt idx="11">
                  <c:v>0.05263157894736842</c:v>
                </c:pt>
                <c:pt idx="12">
                  <c:v>0.0572646404744255</c:v>
                </c:pt>
                <c:pt idx="13">
                  <c:v>0.04558932542624166</c:v>
                </c:pt>
                <c:pt idx="14">
                  <c:v>0.045404002965159375</c:v>
                </c:pt>
                <c:pt idx="15">
                  <c:v>0.0385470719051149</c:v>
                </c:pt>
                <c:pt idx="16">
                  <c:v>0.045774647887323945</c:v>
                </c:pt>
                <c:pt idx="17">
                  <c:v>0.05022238695329874</c:v>
                </c:pt>
                <c:pt idx="18">
                  <c:v>0.034840622683469234</c:v>
                </c:pt>
                <c:pt idx="19">
                  <c:v>0.035211267605633804</c:v>
                </c:pt>
                <c:pt idx="20">
                  <c:v>0.03020756115641216</c:v>
                </c:pt>
              </c:numCache>
            </c:numRef>
          </c:val>
        </c:ser>
        <c:gapWidth val="5"/>
        <c:axId val="5564527"/>
        <c:axId val="50080744"/>
      </c:barChart>
      <c:catAx>
        <c:axId val="55645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0.0023734177215189874</c:v>
                </c:pt>
                <c:pt idx="2">
                  <c:v>0.009889240506329115</c:v>
                </c:pt>
                <c:pt idx="3">
                  <c:v>0.02531645569620253</c:v>
                </c:pt>
                <c:pt idx="4">
                  <c:v>0.040348101265822785</c:v>
                </c:pt>
                <c:pt idx="5">
                  <c:v>0.04786392405063291</c:v>
                </c:pt>
                <c:pt idx="6">
                  <c:v>0.04667721518987342</c:v>
                </c:pt>
                <c:pt idx="7">
                  <c:v>0.08109177215189874</c:v>
                </c:pt>
                <c:pt idx="8">
                  <c:v>0.09533227848101265</c:v>
                </c:pt>
                <c:pt idx="9">
                  <c:v>0.10007911392405064</c:v>
                </c:pt>
                <c:pt idx="10">
                  <c:v>0.0893987341772152</c:v>
                </c:pt>
                <c:pt idx="11">
                  <c:v>0.056962025316455694</c:v>
                </c:pt>
                <c:pt idx="12">
                  <c:v>0.06052215189873418</c:v>
                </c:pt>
                <c:pt idx="13">
                  <c:v>0.050237341772151896</c:v>
                </c:pt>
                <c:pt idx="14">
                  <c:v>0.043512658227848104</c:v>
                </c:pt>
                <c:pt idx="15">
                  <c:v>0.04113924050632911</c:v>
                </c:pt>
                <c:pt idx="16">
                  <c:v>0.03955696202531646</c:v>
                </c:pt>
                <c:pt idx="17">
                  <c:v>0.05814873417721519</c:v>
                </c:pt>
                <c:pt idx="18">
                  <c:v>0.048259493670886076</c:v>
                </c:pt>
                <c:pt idx="19">
                  <c:v>0.036787974683544306</c:v>
                </c:pt>
                <c:pt idx="20">
                  <c:v>0.026503164556962024</c:v>
                </c:pt>
              </c:numCache>
            </c:numRef>
          </c:val>
        </c:ser>
        <c:gapWidth val="5"/>
        <c:axId val="48073513"/>
        <c:axId val="30008434"/>
      </c:barChart>
      <c:catAx>
        <c:axId val="480735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0.0039049788480312398</c:v>
                </c:pt>
                <c:pt idx="1">
                  <c:v>0.008135372600065083</c:v>
                </c:pt>
                <c:pt idx="2">
                  <c:v>0.019199479336153596</c:v>
                </c:pt>
                <c:pt idx="3">
                  <c:v>0.06085258704848682</c:v>
                </c:pt>
                <c:pt idx="4">
                  <c:v>0.07875040676863</c:v>
                </c:pt>
                <c:pt idx="5">
                  <c:v>0.0589000976244712</c:v>
                </c:pt>
                <c:pt idx="6">
                  <c:v>0.05174096973641393</c:v>
                </c:pt>
                <c:pt idx="7">
                  <c:v>0.07321835340058575</c:v>
                </c:pt>
                <c:pt idx="8">
                  <c:v>0.0875366091767003</c:v>
                </c:pt>
                <c:pt idx="9">
                  <c:v>0.0878620240807029</c:v>
                </c:pt>
                <c:pt idx="10">
                  <c:v>0.07809957696062479</c:v>
                </c:pt>
                <c:pt idx="11">
                  <c:v>0.05792385291246339</c:v>
                </c:pt>
                <c:pt idx="12">
                  <c:v>0.05076472502440612</c:v>
                </c:pt>
                <c:pt idx="13">
                  <c:v>0.03839895867230719</c:v>
                </c:pt>
                <c:pt idx="14">
                  <c:v>0.039375203384315</c:v>
                </c:pt>
                <c:pt idx="15">
                  <c:v>0.03481939472827855</c:v>
                </c:pt>
                <c:pt idx="16">
                  <c:v>0.039700618288317606</c:v>
                </c:pt>
                <c:pt idx="17">
                  <c:v>0.045883501464367066</c:v>
                </c:pt>
                <c:pt idx="18">
                  <c:v>0.03058900097624471</c:v>
                </c:pt>
                <c:pt idx="19">
                  <c:v>0.032866905304262936</c:v>
                </c:pt>
                <c:pt idx="20">
                  <c:v>0.021477383664171817</c:v>
                </c:pt>
              </c:numCache>
            </c:numRef>
          </c:val>
        </c:ser>
        <c:gapWidth val="5"/>
        <c:axId val="1640451"/>
        <c:axId val="14764060"/>
      </c:barChart>
      <c:catAx>
        <c:axId val="16404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9308599"/>
        <c:axId val="39559664"/>
      </c:barChart>
      <c:catAx>
        <c:axId val="193085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0492657"/>
        <c:axId val="50216186"/>
      </c:barChart>
      <c:catAx>
        <c:axId val="2049265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16186"/>
        <c:crosses val="autoZero"/>
        <c:auto val="1"/>
        <c:lblOffset val="100"/>
        <c:tickLblSkip val="1"/>
        <c:noMultiLvlLbl val="0"/>
      </c:catAx>
      <c:valAx>
        <c:axId val="5021618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9292491"/>
        <c:axId val="40979236"/>
      </c:barChart>
      <c:catAx>
        <c:axId val="492924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3268805"/>
        <c:axId val="30983790"/>
      </c:barChart>
      <c:catAx>
        <c:axId val="332688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1">
        <v>0</v>
      </c>
      <c r="D1" s="121">
        <v>1</v>
      </c>
      <c r="E1" s="121">
        <v>2</v>
      </c>
      <c r="F1" s="121">
        <v>3</v>
      </c>
      <c r="G1" s="121">
        <v>4</v>
      </c>
      <c r="H1" s="121">
        <v>5</v>
      </c>
      <c r="I1" s="121">
        <v>6</v>
      </c>
      <c r="J1" s="121">
        <v>7</v>
      </c>
      <c r="K1" s="121">
        <v>8</v>
      </c>
      <c r="L1" s="121">
        <v>9</v>
      </c>
      <c r="M1" s="121">
        <v>10</v>
      </c>
      <c r="N1" s="121">
        <v>11</v>
      </c>
      <c r="O1" s="121">
        <v>12</v>
      </c>
      <c r="P1" s="121">
        <v>13</v>
      </c>
      <c r="Q1" s="121">
        <v>14</v>
      </c>
      <c r="R1" s="121">
        <v>15</v>
      </c>
      <c r="S1" s="121">
        <v>16</v>
      </c>
      <c r="T1" s="121">
        <v>17</v>
      </c>
      <c r="U1" s="121">
        <v>18</v>
      </c>
      <c r="V1" s="121">
        <v>19</v>
      </c>
      <c r="W1" s="121">
        <v>20</v>
      </c>
      <c r="X1" s="121">
        <v>21</v>
      </c>
      <c r="Y1" s="121">
        <v>22</v>
      </c>
      <c r="Z1" s="121">
        <v>23</v>
      </c>
      <c r="AA1" s="121">
        <v>24</v>
      </c>
      <c r="AB1" s="121">
        <v>25</v>
      </c>
      <c r="AC1" s="121">
        <v>26</v>
      </c>
      <c r="AD1" s="121">
        <v>27</v>
      </c>
      <c r="AE1" s="121">
        <v>28</v>
      </c>
      <c r="AF1" s="121">
        <v>29</v>
      </c>
      <c r="AG1" s="121">
        <v>30</v>
      </c>
      <c r="AH1" s="121">
        <v>31</v>
      </c>
      <c r="AI1" s="121">
        <v>32</v>
      </c>
      <c r="AJ1" s="121">
        <v>33</v>
      </c>
      <c r="AK1" s="121">
        <v>34</v>
      </c>
      <c r="AL1" s="121">
        <v>35</v>
      </c>
      <c r="AM1" s="121">
        <v>36</v>
      </c>
      <c r="AN1" s="121">
        <v>37</v>
      </c>
      <c r="AO1" s="121">
        <v>38</v>
      </c>
      <c r="AP1" s="121">
        <v>39</v>
      </c>
      <c r="AQ1" s="121">
        <v>40</v>
      </c>
      <c r="AR1" s="121">
        <v>41</v>
      </c>
      <c r="AS1" s="121">
        <v>42</v>
      </c>
      <c r="AT1" s="121">
        <v>43</v>
      </c>
      <c r="AU1" s="121">
        <v>44</v>
      </c>
      <c r="AV1" s="121">
        <v>45</v>
      </c>
      <c r="AW1" s="121">
        <v>46</v>
      </c>
      <c r="AX1" s="121">
        <v>47</v>
      </c>
      <c r="AY1" s="121">
        <v>48</v>
      </c>
      <c r="AZ1" s="121">
        <v>49</v>
      </c>
      <c r="BA1" s="121">
        <v>50</v>
      </c>
      <c r="BB1" s="121">
        <v>51</v>
      </c>
      <c r="BC1" s="121">
        <v>52</v>
      </c>
      <c r="BD1" s="121">
        <v>53</v>
      </c>
      <c r="BE1" s="121">
        <v>54</v>
      </c>
      <c r="BF1" s="121">
        <v>55</v>
      </c>
      <c r="BG1" s="121">
        <v>56</v>
      </c>
      <c r="BH1" s="121">
        <v>57</v>
      </c>
      <c r="BI1" s="121">
        <v>58</v>
      </c>
      <c r="BJ1" s="121">
        <v>59</v>
      </c>
      <c r="BK1" s="121">
        <v>60</v>
      </c>
      <c r="BL1" s="121">
        <v>61</v>
      </c>
      <c r="BM1" s="121">
        <v>62</v>
      </c>
      <c r="BN1" s="121">
        <v>63</v>
      </c>
      <c r="BO1" s="121">
        <v>64</v>
      </c>
      <c r="BP1" s="121">
        <v>65</v>
      </c>
      <c r="BQ1" s="121">
        <v>66</v>
      </c>
      <c r="BR1" s="121">
        <v>67</v>
      </c>
      <c r="BS1" s="121">
        <v>68</v>
      </c>
      <c r="BT1" s="121">
        <v>69</v>
      </c>
      <c r="BU1" s="121">
        <v>70</v>
      </c>
      <c r="BV1" s="121">
        <v>71</v>
      </c>
      <c r="BW1" s="121">
        <v>72</v>
      </c>
      <c r="BX1" s="121">
        <v>73</v>
      </c>
      <c r="BY1" s="121">
        <v>74</v>
      </c>
      <c r="BZ1" s="121">
        <v>75</v>
      </c>
      <c r="CA1" s="121">
        <v>76</v>
      </c>
      <c r="CB1" s="121">
        <v>77</v>
      </c>
      <c r="CC1" s="121">
        <v>78</v>
      </c>
      <c r="CD1" s="121">
        <v>79</v>
      </c>
      <c r="CE1" s="121">
        <v>80</v>
      </c>
      <c r="CF1" s="121">
        <v>81</v>
      </c>
      <c r="CG1" s="121">
        <v>82</v>
      </c>
      <c r="CH1" s="121">
        <v>83</v>
      </c>
      <c r="CI1" s="121">
        <v>84</v>
      </c>
      <c r="CJ1" s="121">
        <v>85</v>
      </c>
      <c r="CK1" s="121">
        <v>86</v>
      </c>
      <c r="CL1" s="121">
        <v>87</v>
      </c>
      <c r="CM1" s="121">
        <v>88</v>
      </c>
      <c r="CN1" s="121">
        <v>89</v>
      </c>
      <c r="CO1" s="121">
        <v>90</v>
      </c>
      <c r="CP1" s="121">
        <v>91</v>
      </c>
      <c r="CQ1" s="121">
        <v>92</v>
      </c>
      <c r="CR1" s="121">
        <v>93</v>
      </c>
      <c r="CS1" s="121">
        <v>94</v>
      </c>
      <c r="CT1" s="121">
        <v>95</v>
      </c>
      <c r="CU1" s="121">
        <v>96</v>
      </c>
      <c r="CV1" s="121">
        <v>97</v>
      </c>
      <c r="CW1" s="121">
        <v>98</v>
      </c>
      <c r="CX1" s="121">
        <v>99</v>
      </c>
      <c r="CY1" s="121" t="s">
        <v>1</v>
      </c>
      <c r="CZ1" s="18" t="s">
        <v>2</v>
      </c>
    </row>
    <row r="2" spans="1:104" s="6" customFormat="1" ht="11.25" customHeight="1">
      <c r="A2" s="16"/>
      <c r="B2" s="122"/>
      <c r="C2" s="123" t="s">
        <v>3</v>
      </c>
      <c r="D2" s="123" t="s">
        <v>3</v>
      </c>
      <c r="E2" s="123" t="s">
        <v>3</v>
      </c>
      <c r="F2" s="123" t="s">
        <v>3</v>
      </c>
      <c r="G2" s="123" t="s">
        <v>3</v>
      </c>
      <c r="H2" s="123" t="s">
        <v>3</v>
      </c>
      <c r="I2" s="123" t="s">
        <v>3</v>
      </c>
      <c r="J2" s="123" t="s">
        <v>3</v>
      </c>
      <c r="K2" s="123" t="s">
        <v>3</v>
      </c>
      <c r="L2" s="123" t="s">
        <v>3</v>
      </c>
      <c r="M2" s="124" t="s">
        <v>4</v>
      </c>
      <c r="N2" s="124" t="s">
        <v>4</v>
      </c>
      <c r="O2" s="124" t="s">
        <v>4</v>
      </c>
      <c r="P2" s="124" t="s">
        <v>4</v>
      </c>
      <c r="Q2" s="124" t="s">
        <v>4</v>
      </c>
      <c r="R2" s="124" t="s">
        <v>4</v>
      </c>
      <c r="S2" s="124" t="s">
        <v>4</v>
      </c>
      <c r="T2" s="124" t="s">
        <v>4</v>
      </c>
      <c r="U2" s="124" t="s">
        <v>4</v>
      </c>
      <c r="V2" s="124" t="s">
        <v>4</v>
      </c>
      <c r="W2" s="123" t="s">
        <v>5</v>
      </c>
      <c r="X2" s="123" t="s">
        <v>5</v>
      </c>
      <c r="Y2" s="123" t="s">
        <v>5</v>
      </c>
      <c r="Z2" s="123" t="s">
        <v>5</v>
      </c>
      <c r="AA2" s="123" t="s">
        <v>5</v>
      </c>
      <c r="AB2" s="123" t="s">
        <v>5</v>
      </c>
      <c r="AC2" s="123" t="s">
        <v>5</v>
      </c>
      <c r="AD2" s="123" t="s">
        <v>5</v>
      </c>
      <c r="AE2" s="123" t="s">
        <v>5</v>
      </c>
      <c r="AF2" s="123" t="s">
        <v>5</v>
      </c>
      <c r="AG2" s="123" t="s">
        <v>6</v>
      </c>
      <c r="AH2" s="123" t="s">
        <v>6</v>
      </c>
      <c r="AI2" s="123" t="s">
        <v>6</v>
      </c>
      <c r="AJ2" s="123" t="s">
        <v>6</v>
      </c>
      <c r="AK2" s="123" t="s">
        <v>6</v>
      </c>
      <c r="AL2" s="123" t="s">
        <v>6</v>
      </c>
      <c r="AM2" s="123" t="s">
        <v>6</v>
      </c>
      <c r="AN2" s="123" t="s">
        <v>6</v>
      </c>
      <c r="AO2" s="123" t="s">
        <v>6</v>
      </c>
      <c r="AP2" s="123" t="s">
        <v>6</v>
      </c>
      <c r="AQ2" s="123" t="s">
        <v>7</v>
      </c>
      <c r="AR2" s="123" t="s">
        <v>7</v>
      </c>
      <c r="AS2" s="123" t="s">
        <v>7</v>
      </c>
      <c r="AT2" s="123" t="s">
        <v>7</v>
      </c>
      <c r="AU2" s="123" t="s">
        <v>7</v>
      </c>
      <c r="AV2" s="123" t="s">
        <v>7</v>
      </c>
      <c r="AW2" s="123" t="s">
        <v>7</v>
      </c>
      <c r="AX2" s="123" t="s">
        <v>7</v>
      </c>
      <c r="AY2" s="123" t="s">
        <v>7</v>
      </c>
      <c r="AZ2" s="123" t="s">
        <v>7</v>
      </c>
      <c r="BA2" s="123" t="s">
        <v>8</v>
      </c>
      <c r="BB2" s="123" t="s">
        <v>8</v>
      </c>
      <c r="BC2" s="123" t="s">
        <v>8</v>
      </c>
      <c r="BD2" s="123" t="s">
        <v>8</v>
      </c>
      <c r="BE2" s="123" t="s">
        <v>8</v>
      </c>
      <c r="BF2" s="123" t="s">
        <v>8</v>
      </c>
      <c r="BG2" s="123" t="s">
        <v>8</v>
      </c>
      <c r="BH2" s="123" t="s">
        <v>8</v>
      </c>
      <c r="BI2" s="123" t="s">
        <v>8</v>
      </c>
      <c r="BJ2" s="123" t="s">
        <v>8</v>
      </c>
      <c r="BK2" s="123" t="s">
        <v>9</v>
      </c>
      <c r="BL2" s="123" t="s">
        <v>9</v>
      </c>
      <c r="BM2" s="123" t="s">
        <v>9</v>
      </c>
      <c r="BN2" s="123" t="s">
        <v>9</v>
      </c>
      <c r="BO2" s="123" t="s">
        <v>9</v>
      </c>
      <c r="BP2" s="123" t="s">
        <v>9</v>
      </c>
      <c r="BQ2" s="123" t="s">
        <v>9</v>
      </c>
      <c r="BR2" s="123" t="s">
        <v>9</v>
      </c>
      <c r="BS2" s="123" t="s">
        <v>9</v>
      </c>
      <c r="BT2" s="123" t="s">
        <v>9</v>
      </c>
      <c r="BU2" s="123" t="s">
        <v>10</v>
      </c>
      <c r="BV2" s="123" t="s">
        <v>10</v>
      </c>
      <c r="BW2" s="123" t="s">
        <v>10</v>
      </c>
      <c r="BX2" s="123" t="s">
        <v>10</v>
      </c>
      <c r="BY2" s="123" t="s">
        <v>10</v>
      </c>
      <c r="BZ2" s="123" t="s">
        <v>10</v>
      </c>
      <c r="CA2" s="123" t="s">
        <v>10</v>
      </c>
      <c r="CB2" s="123" t="s">
        <v>10</v>
      </c>
      <c r="CC2" s="123" t="s">
        <v>10</v>
      </c>
      <c r="CD2" s="123" t="s">
        <v>10</v>
      </c>
      <c r="CE2" s="123" t="s">
        <v>11</v>
      </c>
      <c r="CF2" s="123" t="s">
        <v>11</v>
      </c>
      <c r="CG2" s="123" t="s">
        <v>11</v>
      </c>
      <c r="CH2" s="123" t="s">
        <v>11</v>
      </c>
      <c r="CI2" s="123" t="s">
        <v>11</v>
      </c>
      <c r="CJ2" s="123" t="s">
        <v>11</v>
      </c>
      <c r="CK2" s="123" t="s">
        <v>11</v>
      </c>
      <c r="CL2" s="123" t="s">
        <v>11</v>
      </c>
      <c r="CM2" s="123" t="s">
        <v>11</v>
      </c>
      <c r="CN2" s="123" t="s">
        <v>11</v>
      </c>
      <c r="CO2" s="123" t="s">
        <v>12</v>
      </c>
      <c r="CP2" s="123" t="s">
        <v>12</v>
      </c>
      <c r="CQ2" s="123" t="s">
        <v>12</v>
      </c>
      <c r="CR2" s="123" t="s">
        <v>12</v>
      </c>
      <c r="CS2" s="123" t="s">
        <v>12</v>
      </c>
      <c r="CT2" s="123" t="s">
        <v>12</v>
      </c>
      <c r="CU2" s="123" t="s">
        <v>12</v>
      </c>
      <c r="CV2" s="123" t="s">
        <v>12</v>
      </c>
      <c r="CW2" s="123" t="s">
        <v>12</v>
      </c>
      <c r="CX2" s="123" t="s">
        <v>12</v>
      </c>
      <c r="CY2" s="123" t="s">
        <v>1</v>
      </c>
      <c r="CZ2" s="125"/>
    </row>
    <row r="3" spans="1:131" s="5" customFormat="1" ht="11.25" customHeight="1">
      <c r="A3" s="159" t="s">
        <v>24</v>
      </c>
      <c r="B3" s="131" t="s">
        <v>13</v>
      </c>
      <c r="C3" s="132">
        <v>430</v>
      </c>
      <c r="D3" s="132">
        <v>443</v>
      </c>
      <c r="E3" s="132">
        <v>442</v>
      </c>
      <c r="F3" s="132">
        <v>492</v>
      </c>
      <c r="G3" s="132">
        <v>482</v>
      </c>
      <c r="H3" s="132">
        <v>484</v>
      </c>
      <c r="I3" s="132">
        <v>474</v>
      </c>
      <c r="J3" s="132">
        <v>456</v>
      </c>
      <c r="K3" s="132">
        <v>478</v>
      </c>
      <c r="L3" s="132">
        <v>479</v>
      </c>
      <c r="M3" s="132">
        <v>491</v>
      </c>
      <c r="N3" s="132">
        <v>486</v>
      </c>
      <c r="O3" s="132">
        <v>486</v>
      </c>
      <c r="P3" s="132">
        <v>500</v>
      </c>
      <c r="Q3" s="132">
        <v>470</v>
      </c>
      <c r="R3" s="132">
        <v>519</v>
      </c>
      <c r="S3" s="132">
        <v>554</v>
      </c>
      <c r="T3" s="132">
        <v>584</v>
      </c>
      <c r="U3" s="132">
        <v>457</v>
      </c>
      <c r="V3" s="132">
        <v>458</v>
      </c>
      <c r="W3" s="132">
        <v>409</v>
      </c>
      <c r="X3" s="132">
        <v>374</v>
      </c>
      <c r="Y3" s="132">
        <v>391</v>
      </c>
      <c r="Z3" s="132">
        <v>396</v>
      </c>
      <c r="AA3" s="132">
        <v>378</v>
      </c>
      <c r="AB3" s="132">
        <v>418</v>
      </c>
      <c r="AC3" s="132">
        <v>435</v>
      </c>
      <c r="AD3" s="132">
        <v>441</v>
      </c>
      <c r="AE3" s="132">
        <v>454</v>
      </c>
      <c r="AF3" s="132">
        <v>444</v>
      </c>
      <c r="AG3" s="132">
        <v>480</v>
      </c>
      <c r="AH3" s="132">
        <v>527</v>
      </c>
      <c r="AI3" s="132">
        <v>528</v>
      </c>
      <c r="AJ3" s="132">
        <v>511</v>
      </c>
      <c r="AK3" s="132">
        <v>541</v>
      </c>
      <c r="AL3" s="132">
        <v>582</v>
      </c>
      <c r="AM3" s="132">
        <v>597</v>
      </c>
      <c r="AN3" s="132">
        <v>608</v>
      </c>
      <c r="AO3" s="132">
        <v>597</v>
      </c>
      <c r="AP3" s="132">
        <v>599</v>
      </c>
      <c r="AQ3" s="132">
        <v>684</v>
      </c>
      <c r="AR3" s="132">
        <v>691</v>
      </c>
      <c r="AS3" s="132">
        <v>691</v>
      </c>
      <c r="AT3" s="132">
        <v>651</v>
      </c>
      <c r="AU3" s="132">
        <v>626</v>
      </c>
      <c r="AV3" s="132">
        <v>616</v>
      </c>
      <c r="AW3" s="132">
        <v>583</v>
      </c>
      <c r="AX3" s="132">
        <v>606</v>
      </c>
      <c r="AY3" s="132">
        <v>540</v>
      </c>
      <c r="AZ3" s="132">
        <v>536</v>
      </c>
      <c r="BA3" s="132">
        <v>548</v>
      </c>
      <c r="BB3" s="132">
        <v>578</v>
      </c>
      <c r="BC3" s="132">
        <v>524</v>
      </c>
      <c r="BD3" s="132">
        <v>547</v>
      </c>
      <c r="BE3" s="132">
        <v>616</v>
      </c>
      <c r="BF3" s="132">
        <v>574</v>
      </c>
      <c r="BG3" s="132">
        <v>595</v>
      </c>
      <c r="BH3" s="132">
        <v>558</v>
      </c>
      <c r="BI3" s="132">
        <v>595</v>
      </c>
      <c r="BJ3" s="132">
        <v>607</v>
      </c>
      <c r="BK3" s="132">
        <v>628</v>
      </c>
      <c r="BL3" s="132">
        <v>659</v>
      </c>
      <c r="BM3" s="132">
        <v>643</v>
      </c>
      <c r="BN3" s="132">
        <v>691</v>
      </c>
      <c r="BO3" s="132">
        <v>679</v>
      </c>
      <c r="BP3" s="132">
        <v>673</v>
      </c>
      <c r="BQ3" s="132">
        <v>714</v>
      </c>
      <c r="BR3" s="132">
        <v>687</v>
      </c>
      <c r="BS3" s="132">
        <v>619</v>
      </c>
      <c r="BT3" s="132">
        <v>394</v>
      </c>
      <c r="BU3" s="132">
        <v>451</v>
      </c>
      <c r="BV3" s="132">
        <v>501</v>
      </c>
      <c r="BW3" s="132">
        <v>468</v>
      </c>
      <c r="BX3" s="132">
        <v>474</v>
      </c>
      <c r="BY3" s="132">
        <v>418</v>
      </c>
      <c r="BZ3" s="132">
        <v>444</v>
      </c>
      <c r="CA3" s="132">
        <v>380</v>
      </c>
      <c r="CB3" s="132">
        <v>398</v>
      </c>
      <c r="CC3" s="132">
        <v>418</v>
      </c>
      <c r="CD3" s="132">
        <v>331</v>
      </c>
      <c r="CE3" s="132">
        <v>350</v>
      </c>
      <c r="CF3" s="132">
        <v>315</v>
      </c>
      <c r="CG3" s="132">
        <v>305</v>
      </c>
      <c r="CH3" s="132">
        <v>232</v>
      </c>
      <c r="CI3" s="132">
        <v>213</v>
      </c>
      <c r="CJ3" s="132">
        <v>202</v>
      </c>
      <c r="CK3" s="132">
        <v>162</v>
      </c>
      <c r="CL3" s="132">
        <v>140</v>
      </c>
      <c r="CM3" s="132">
        <v>122</v>
      </c>
      <c r="CN3" s="132">
        <v>124</v>
      </c>
      <c r="CO3" s="132">
        <v>72</v>
      </c>
      <c r="CP3" s="132">
        <v>66</v>
      </c>
      <c r="CQ3" s="132">
        <v>41</v>
      </c>
      <c r="CR3" s="132">
        <v>17</v>
      </c>
      <c r="CS3" s="132">
        <v>35</v>
      </c>
      <c r="CT3" s="132">
        <v>16</v>
      </c>
      <c r="CU3" s="132">
        <v>11</v>
      </c>
      <c r="CV3" s="132">
        <v>3</v>
      </c>
      <c r="CW3" s="132">
        <v>3</v>
      </c>
      <c r="CX3" s="132">
        <v>2</v>
      </c>
      <c r="CY3" s="132">
        <v>8</v>
      </c>
      <c r="CZ3" s="133">
        <f aca="true" t="shared" si="0" ref="CZ3:CZ8">SUM(C3:CY3)</f>
        <v>44450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4" t="s">
        <v>14</v>
      </c>
      <c r="C4" s="135">
        <v>398</v>
      </c>
      <c r="D4" s="135">
        <v>428</v>
      </c>
      <c r="E4" s="135">
        <v>419</v>
      </c>
      <c r="F4" s="135">
        <v>446</v>
      </c>
      <c r="G4" s="135">
        <v>411</v>
      </c>
      <c r="H4" s="135">
        <v>420</v>
      </c>
      <c r="I4" s="135">
        <v>482</v>
      </c>
      <c r="J4" s="135">
        <v>439</v>
      </c>
      <c r="K4" s="135">
        <v>441</v>
      </c>
      <c r="L4" s="135">
        <v>432</v>
      </c>
      <c r="M4" s="135">
        <v>461</v>
      </c>
      <c r="N4" s="135">
        <v>481</v>
      </c>
      <c r="O4" s="135">
        <v>442</v>
      </c>
      <c r="P4" s="135">
        <v>510</v>
      </c>
      <c r="Q4" s="135">
        <v>498</v>
      </c>
      <c r="R4" s="135">
        <v>528</v>
      </c>
      <c r="S4" s="135">
        <v>529</v>
      </c>
      <c r="T4" s="135">
        <v>514</v>
      </c>
      <c r="U4" s="135">
        <v>488</v>
      </c>
      <c r="V4" s="135">
        <v>465</v>
      </c>
      <c r="W4" s="135">
        <v>462</v>
      </c>
      <c r="X4" s="135">
        <v>446</v>
      </c>
      <c r="Y4" s="135">
        <v>418</v>
      </c>
      <c r="Z4" s="135">
        <v>396</v>
      </c>
      <c r="AA4" s="135">
        <v>383</v>
      </c>
      <c r="AB4" s="135">
        <v>402</v>
      </c>
      <c r="AC4" s="135">
        <v>465</v>
      </c>
      <c r="AD4" s="135">
        <v>447</v>
      </c>
      <c r="AE4" s="135">
        <v>457</v>
      </c>
      <c r="AF4" s="135">
        <v>491</v>
      </c>
      <c r="AG4" s="135">
        <v>542</v>
      </c>
      <c r="AH4" s="135">
        <v>525</v>
      </c>
      <c r="AI4" s="135">
        <v>529</v>
      </c>
      <c r="AJ4" s="135">
        <v>545</v>
      </c>
      <c r="AK4" s="135">
        <v>528</v>
      </c>
      <c r="AL4" s="135">
        <v>621</v>
      </c>
      <c r="AM4" s="135">
        <v>629</v>
      </c>
      <c r="AN4" s="135">
        <v>579</v>
      </c>
      <c r="AO4" s="135">
        <v>629</v>
      </c>
      <c r="AP4" s="135">
        <v>651</v>
      </c>
      <c r="AQ4" s="135">
        <v>691</v>
      </c>
      <c r="AR4" s="135">
        <v>703</v>
      </c>
      <c r="AS4" s="135">
        <v>728</v>
      </c>
      <c r="AT4" s="135">
        <v>693</v>
      </c>
      <c r="AU4" s="135">
        <v>717</v>
      </c>
      <c r="AV4" s="135">
        <v>638</v>
      </c>
      <c r="AW4" s="135">
        <v>655</v>
      </c>
      <c r="AX4" s="135">
        <v>697</v>
      </c>
      <c r="AY4" s="135">
        <v>606</v>
      </c>
      <c r="AZ4" s="135">
        <v>552</v>
      </c>
      <c r="BA4" s="135">
        <v>658</v>
      </c>
      <c r="BB4" s="135">
        <v>658</v>
      </c>
      <c r="BC4" s="135">
        <v>635</v>
      </c>
      <c r="BD4" s="135">
        <v>634</v>
      </c>
      <c r="BE4" s="135">
        <v>622</v>
      </c>
      <c r="BF4" s="135">
        <v>656</v>
      </c>
      <c r="BG4" s="135">
        <v>625</v>
      </c>
      <c r="BH4" s="135">
        <v>641</v>
      </c>
      <c r="BI4" s="135">
        <v>617</v>
      </c>
      <c r="BJ4" s="135">
        <v>625</v>
      </c>
      <c r="BK4" s="135">
        <v>639</v>
      </c>
      <c r="BL4" s="135">
        <v>666</v>
      </c>
      <c r="BM4" s="135">
        <v>670</v>
      </c>
      <c r="BN4" s="135">
        <v>734</v>
      </c>
      <c r="BO4" s="135">
        <v>770</v>
      </c>
      <c r="BP4" s="135">
        <v>745</v>
      </c>
      <c r="BQ4" s="135">
        <v>836</v>
      </c>
      <c r="BR4" s="135">
        <v>823</v>
      </c>
      <c r="BS4" s="135">
        <v>660</v>
      </c>
      <c r="BT4" s="135">
        <v>414</v>
      </c>
      <c r="BU4" s="135">
        <v>555</v>
      </c>
      <c r="BV4" s="135">
        <v>571</v>
      </c>
      <c r="BW4" s="135">
        <v>571</v>
      </c>
      <c r="BX4" s="135">
        <v>619</v>
      </c>
      <c r="BY4" s="135">
        <v>572</v>
      </c>
      <c r="BZ4" s="135">
        <v>556</v>
      </c>
      <c r="CA4" s="135">
        <v>499</v>
      </c>
      <c r="CB4" s="135">
        <v>523</v>
      </c>
      <c r="CC4" s="135">
        <v>475</v>
      </c>
      <c r="CD4" s="135">
        <v>443</v>
      </c>
      <c r="CE4" s="135">
        <v>510</v>
      </c>
      <c r="CF4" s="135">
        <v>470</v>
      </c>
      <c r="CG4" s="135">
        <v>443</v>
      </c>
      <c r="CH4" s="135">
        <v>443</v>
      </c>
      <c r="CI4" s="135">
        <v>370</v>
      </c>
      <c r="CJ4" s="135">
        <v>342</v>
      </c>
      <c r="CK4" s="135">
        <v>337</v>
      </c>
      <c r="CL4" s="135">
        <v>307</v>
      </c>
      <c r="CM4" s="135">
        <v>285</v>
      </c>
      <c r="CN4" s="135">
        <v>280</v>
      </c>
      <c r="CO4" s="135">
        <v>225</v>
      </c>
      <c r="CP4" s="135">
        <v>183</v>
      </c>
      <c r="CQ4" s="135">
        <v>156</v>
      </c>
      <c r="CR4" s="135">
        <v>132</v>
      </c>
      <c r="CS4" s="135">
        <v>99</v>
      </c>
      <c r="CT4" s="135">
        <v>68</v>
      </c>
      <c r="CU4" s="135">
        <v>71</v>
      </c>
      <c r="CV4" s="135">
        <v>42</v>
      </c>
      <c r="CW4" s="135">
        <v>37</v>
      </c>
      <c r="CX4" s="135">
        <v>24</v>
      </c>
      <c r="CY4" s="135">
        <v>40</v>
      </c>
      <c r="CZ4" s="136">
        <f t="shared" si="0"/>
        <v>49633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37" t="s">
        <v>15</v>
      </c>
      <c r="C5" s="138">
        <v>828</v>
      </c>
      <c r="D5" s="138">
        <v>871</v>
      </c>
      <c r="E5" s="138">
        <v>861</v>
      </c>
      <c r="F5" s="138">
        <v>938</v>
      </c>
      <c r="G5" s="138">
        <v>893</v>
      </c>
      <c r="H5" s="138">
        <v>904</v>
      </c>
      <c r="I5" s="138">
        <v>956</v>
      </c>
      <c r="J5" s="138">
        <v>895</v>
      </c>
      <c r="K5" s="138">
        <v>919</v>
      </c>
      <c r="L5" s="138">
        <v>911</v>
      </c>
      <c r="M5" s="138">
        <v>952</v>
      </c>
      <c r="N5" s="138">
        <v>967</v>
      </c>
      <c r="O5" s="138">
        <v>928</v>
      </c>
      <c r="P5" s="138">
        <v>1010</v>
      </c>
      <c r="Q5" s="138">
        <v>968</v>
      </c>
      <c r="R5" s="138">
        <v>1047</v>
      </c>
      <c r="S5" s="138">
        <v>1083</v>
      </c>
      <c r="T5" s="138">
        <v>1098</v>
      </c>
      <c r="U5" s="138">
        <v>945</v>
      </c>
      <c r="V5" s="138">
        <v>923</v>
      </c>
      <c r="W5" s="138">
        <v>871</v>
      </c>
      <c r="X5" s="138">
        <v>820</v>
      </c>
      <c r="Y5" s="138">
        <v>809</v>
      </c>
      <c r="Z5" s="138">
        <v>792</v>
      </c>
      <c r="AA5" s="138">
        <v>761</v>
      </c>
      <c r="AB5" s="138">
        <v>820</v>
      </c>
      <c r="AC5" s="138">
        <v>900</v>
      </c>
      <c r="AD5" s="138">
        <v>888</v>
      </c>
      <c r="AE5" s="138">
        <v>911</v>
      </c>
      <c r="AF5" s="138">
        <v>935</v>
      </c>
      <c r="AG5" s="138">
        <v>1022</v>
      </c>
      <c r="AH5" s="138">
        <v>1052</v>
      </c>
      <c r="AI5" s="138">
        <v>1057</v>
      </c>
      <c r="AJ5" s="138">
        <v>1056</v>
      </c>
      <c r="AK5" s="138">
        <v>1069</v>
      </c>
      <c r="AL5" s="138">
        <v>1203</v>
      </c>
      <c r="AM5" s="138">
        <v>1226</v>
      </c>
      <c r="AN5" s="138">
        <v>1187</v>
      </c>
      <c r="AO5" s="138">
        <v>1226</v>
      </c>
      <c r="AP5" s="138">
        <v>1250</v>
      </c>
      <c r="AQ5" s="138">
        <v>1375</v>
      </c>
      <c r="AR5" s="138">
        <v>1394</v>
      </c>
      <c r="AS5" s="138">
        <v>1419</v>
      </c>
      <c r="AT5" s="138">
        <v>1344</v>
      </c>
      <c r="AU5" s="138">
        <v>1343</v>
      </c>
      <c r="AV5" s="138">
        <v>1254</v>
      </c>
      <c r="AW5" s="138">
        <v>1238</v>
      </c>
      <c r="AX5" s="138">
        <v>1303</v>
      </c>
      <c r="AY5" s="138">
        <v>1146</v>
      </c>
      <c r="AZ5" s="138">
        <v>1088</v>
      </c>
      <c r="BA5" s="138">
        <v>1206</v>
      </c>
      <c r="BB5" s="138">
        <v>1236</v>
      </c>
      <c r="BC5" s="138">
        <v>1159</v>
      </c>
      <c r="BD5" s="138">
        <v>1181</v>
      </c>
      <c r="BE5" s="138">
        <v>1238</v>
      </c>
      <c r="BF5" s="138">
        <v>1230</v>
      </c>
      <c r="BG5" s="138">
        <v>1220</v>
      </c>
      <c r="BH5" s="138">
        <v>1199</v>
      </c>
      <c r="BI5" s="138">
        <v>1212</v>
      </c>
      <c r="BJ5" s="138">
        <v>1232</v>
      </c>
      <c r="BK5" s="138">
        <v>1267</v>
      </c>
      <c r="BL5" s="138">
        <v>1325</v>
      </c>
      <c r="BM5" s="138">
        <v>1313</v>
      </c>
      <c r="BN5" s="138">
        <v>1425</v>
      </c>
      <c r="BO5" s="138">
        <v>1449</v>
      </c>
      <c r="BP5" s="138">
        <v>1418</v>
      </c>
      <c r="BQ5" s="138">
        <v>1550</v>
      </c>
      <c r="BR5" s="138">
        <v>1510</v>
      </c>
      <c r="BS5" s="138">
        <v>1279</v>
      </c>
      <c r="BT5" s="138">
        <v>808</v>
      </c>
      <c r="BU5" s="138">
        <v>1006</v>
      </c>
      <c r="BV5" s="138">
        <v>1072</v>
      </c>
      <c r="BW5" s="138">
        <v>1039</v>
      </c>
      <c r="BX5" s="138">
        <v>1093</v>
      </c>
      <c r="BY5" s="138">
        <v>990</v>
      </c>
      <c r="BZ5" s="138">
        <v>1000</v>
      </c>
      <c r="CA5" s="138">
        <v>879</v>
      </c>
      <c r="CB5" s="138">
        <v>921</v>
      </c>
      <c r="CC5" s="138">
        <v>893</v>
      </c>
      <c r="CD5" s="138">
        <v>774</v>
      </c>
      <c r="CE5" s="138">
        <v>860</v>
      </c>
      <c r="CF5" s="138">
        <v>785</v>
      </c>
      <c r="CG5" s="138">
        <v>748</v>
      </c>
      <c r="CH5" s="138">
        <v>675</v>
      </c>
      <c r="CI5" s="138">
        <v>583</v>
      </c>
      <c r="CJ5" s="138">
        <v>544</v>
      </c>
      <c r="CK5" s="138">
        <v>499</v>
      </c>
      <c r="CL5" s="138">
        <v>447</v>
      </c>
      <c r="CM5" s="138">
        <v>407</v>
      </c>
      <c r="CN5" s="138">
        <v>404</v>
      </c>
      <c r="CO5" s="138">
        <v>297</v>
      </c>
      <c r="CP5" s="138">
        <v>249</v>
      </c>
      <c r="CQ5" s="138">
        <v>197</v>
      </c>
      <c r="CR5" s="138">
        <v>149</v>
      </c>
      <c r="CS5" s="138">
        <v>134</v>
      </c>
      <c r="CT5" s="138">
        <v>84</v>
      </c>
      <c r="CU5" s="138">
        <v>82</v>
      </c>
      <c r="CV5" s="138">
        <v>45</v>
      </c>
      <c r="CW5" s="138">
        <v>40</v>
      </c>
      <c r="CX5" s="138">
        <v>26</v>
      </c>
      <c r="CY5" s="138">
        <v>48</v>
      </c>
      <c r="CZ5" s="136">
        <f t="shared" si="0"/>
        <v>94083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1" t="s">
        <v>13</v>
      </c>
      <c r="C6" s="132">
        <v>81</v>
      </c>
      <c r="D6" s="132">
        <v>76</v>
      </c>
      <c r="E6" s="132">
        <v>62</v>
      </c>
      <c r="F6" s="132">
        <v>64</v>
      </c>
      <c r="G6" s="132">
        <v>75</v>
      </c>
      <c r="H6" s="132">
        <v>78</v>
      </c>
      <c r="I6" s="132">
        <v>79</v>
      </c>
      <c r="J6" s="132">
        <v>74</v>
      </c>
      <c r="K6" s="132">
        <v>67</v>
      </c>
      <c r="L6" s="132">
        <v>89</v>
      </c>
      <c r="M6" s="132">
        <v>98</v>
      </c>
      <c r="N6" s="132">
        <v>84</v>
      </c>
      <c r="O6" s="132">
        <v>72</v>
      </c>
      <c r="P6" s="132">
        <v>91</v>
      </c>
      <c r="Q6" s="132">
        <v>66</v>
      </c>
      <c r="R6" s="132">
        <v>71</v>
      </c>
      <c r="S6" s="132">
        <v>69</v>
      </c>
      <c r="T6" s="132">
        <v>71</v>
      </c>
      <c r="U6" s="132">
        <v>58</v>
      </c>
      <c r="V6" s="132">
        <v>61</v>
      </c>
      <c r="W6" s="132">
        <v>77</v>
      </c>
      <c r="X6" s="132">
        <v>66</v>
      </c>
      <c r="Y6" s="132">
        <v>66</v>
      </c>
      <c r="Z6" s="132">
        <v>68</v>
      </c>
      <c r="AA6" s="132">
        <v>69</v>
      </c>
      <c r="AB6" s="132">
        <v>72</v>
      </c>
      <c r="AC6" s="132">
        <v>82</v>
      </c>
      <c r="AD6" s="132">
        <v>80</v>
      </c>
      <c r="AE6" s="132">
        <v>84</v>
      </c>
      <c r="AF6" s="132">
        <v>79</v>
      </c>
      <c r="AG6" s="132">
        <v>86</v>
      </c>
      <c r="AH6" s="132">
        <v>87</v>
      </c>
      <c r="AI6" s="132">
        <v>90</v>
      </c>
      <c r="AJ6" s="132">
        <v>79</v>
      </c>
      <c r="AK6" s="132">
        <v>72</v>
      </c>
      <c r="AL6" s="132">
        <v>96</v>
      </c>
      <c r="AM6" s="132">
        <v>112</v>
      </c>
      <c r="AN6" s="132">
        <v>107</v>
      </c>
      <c r="AO6" s="132">
        <v>91</v>
      </c>
      <c r="AP6" s="132">
        <v>94</v>
      </c>
      <c r="AQ6" s="132">
        <v>104</v>
      </c>
      <c r="AR6" s="132">
        <v>116</v>
      </c>
      <c r="AS6" s="132">
        <v>98</v>
      </c>
      <c r="AT6" s="132">
        <v>106</v>
      </c>
      <c r="AU6" s="132">
        <v>98</v>
      </c>
      <c r="AV6" s="132">
        <v>103</v>
      </c>
      <c r="AW6" s="132">
        <v>103</v>
      </c>
      <c r="AX6" s="132">
        <v>90</v>
      </c>
      <c r="AY6" s="132">
        <v>76</v>
      </c>
      <c r="AZ6" s="132">
        <v>85</v>
      </c>
      <c r="BA6" s="132">
        <v>80</v>
      </c>
      <c r="BB6" s="132">
        <v>91</v>
      </c>
      <c r="BC6" s="132">
        <v>79</v>
      </c>
      <c r="BD6" s="132">
        <v>79</v>
      </c>
      <c r="BE6" s="132">
        <v>101</v>
      </c>
      <c r="BF6" s="132">
        <v>94</v>
      </c>
      <c r="BG6" s="132">
        <v>93</v>
      </c>
      <c r="BH6" s="132">
        <v>113</v>
      </c>
      <c r="BI6" s="132">
        <v>108</v>
      </c>
      <c r="BJ6" s="132">
        <v>108</v>
      </c>
      <c r="BK6" s="132">
        <v>116</v>
      </c>
      <c r="BL6" s="132">
        <v>148</v>
      </c>
      <c r="BM6" s="132">
        <v>146</v>
      </c>
      <c r="BN6" s="132">
        <v>159</v>
      </c>
      <c r="BO6" s="132">
        <v>155</v>
      </c>
      <c r="BP6" s="132">
        <v>175</v>
      </c>
      <c r="BQ6" s="132">
        <v>198</v>
      </c>
      <c r="BR6" s="132">
        <v>175</v>
      </c>
      <c r="BS6" s="132">
        <v>129</v>
      </c>
      <c r="BT6" s="132">
        <v>86</v>
      </c>
      <c r="BU6" s="132">
        <v>103</v>
      </c>
      <c r="BV6" s="132">
        <v>100</v>
      </c>
      <c r="BW6" s="132">
        <v>94</v>
      </c>
      <c r="BX6" s="132">
        <v>93</v>
      </c>
      <c r="BY6" s="132">
        <v>84</v>
      </c>
      <c r="BZ6" s="132">
        <v>72</v>
      </c>
      <c r="CA6" s="132">
        <v>74</v>
      </c>
      <c r="CB6" s="132">
        <v>58</v>
      </c>
      <c r="CC6" s="132">
        <v>70</v>
      </c>
      <c r="CD6" s="132">
        <v>55</v>
      </c>
      <c r="CE6" s="132">
        <v>44</v>
      </c>
      <c r="CF6" s="132">
        <v>50</v>
      </c>
      <c r="CG6" s="132">
        <v>53</v>
      </c>
      <c r="CH6" s="132">
        <v>40</v>
      </c>
      <c r="CI6" s="132">
        <v>33</v>
      </c>
      <c r="CJ6" s="132">
        <v>44</v>
      </c>
      <c r="CK6" s="132">
        <v>17</v>
      </c>
      <c r="CL6" s="132">
        <v>34</v>
      </c>
      <c r="CM6" s="132">
        <v>27</v>
      </c>
      <c r="CN6" s="132">
        <v>12</v>
      </c>
      <c r="CO6" s="132">
        <v>16</v>
      </c>
      <c r="CP6" s="132">
        <v>14</v>
      </c>
      <c r="CQ6" s="132">
        <v>8</v>
      </c>
      <c r="CR6" s="132">
        <v>4</v>
      </c>
      <c r="CS6" s="132">
        <v>8</v>
      </c>
      <c r="CT6" s="132">
        <v>4</v>
      </c>
      <c r="CU6" s="132">
        <v>4</v>
      </c>
      <c r="CV6" s="132">
        <v>1</v>
      </c>
      <c r="CW6" s="132">
        <v>1</v>
      </c>
      <c r="CX6" s="132">
        <v>1</v>
      </c>
      <c r="CY6" s="132">
        <v>3</v>
      </c>
      <c r="CZ6" s="133">
        <f t="shared" si="0"/>
        <v>7776</v>
      </c>
      <c r="DA6" s="60"/>
    </row>
    <row r="7" spans="1:105" s="5" customFormat="1" ht="11.25" customHeight="1">
      <c r="A7" s="159"/>
      <c r="B7" s="134" t="s">
        <v>14</v>
      </c>
      <c r="C7" s="135">
        <v>73</v>
      </c>
      <c r="D7" s="135">
        <v>63</v>
      </c>
      <c r="E7" s="135">
        <v>70</v>
      </c>
      <c r="F7" s="135">
        <v>71</v>
      </c>
      <c r="G7" s="135">
        <v>68</v>
      </c>
      <c r="H7" s="135">
        <v>58</v>
      </c>
      <c r="I7" s="135">
        <v>50</v>
      </c>
      <c r="J7" s="135">
        <v>73</v>
      </c>
      <c r="K7" s="135">
        <v>52</v>
      </c>
      <c r="L7" s="135">
        <v>66</v>
      </c>
      <c r="M7" s="135">
        <v>62</v>
      </c>
      <c r="N7" s="135">
        <v>88</v>
      </c>
      <c r="O7" s="135">
        <v>71</v>
      </c>
      <c r="P7" s="135">
        <v>81</v>
      </c>
      <c r="Q7" s="135">
        <v>81</v>
      </c>
      <c r="R7" s="135">
        <v>86</v>
      </c>
      <c r="S7" s="135">
        <v>73</v>
      </c>
      <c r="T7" s="135">
        <v>94</v>
      </c>
      <c r="U7" s="135">
        <v>71</v>
      </c>
      <c r="V7" s="135">
        <v>58</v>
      </c>
      <c r="W7" s="135">
        <v>81</v>
      </c>
      <c r="X7" s="135">
        <v>62</v>
      </c>
      <c r="Y7" s="135">
        <v>58</v>
      </c>
      <c r="Z7" s="135">
        <v>71</v>
      </c>
      <c r="AA7" s="135">
        <v>70</v>
      </c>
      <c r="AB7" s="135">
        <v>82</v>
      </c>
      <c r="AC7" s="135">
        <v>94</v>
      </c>
      <c r="AD7" s="135">
        <v>89</v>
      </c>
      <c r="AE7" s="135">
        <v>83</v>
      </c>
      <c r="AF7" s="135">
        <v>99</v>
      </c>
      <c r="AG7" s="135">
        <v>104</v>
      </c>
      <c r="AH7" s="135">
        <v>106</v>
      </c>
      <c r="AI7" s="135">
        <v>94</v>
      </c>
      <c r="AJ7" s="135">
        <v>105</v>
      </c>
      <c r="AK7" s="135">
        <v>78</v>
      </c>
      <c r="AL7" s="135">
        <v>115</v>
      </c>
      <c r="AM7" s="135">
        <v>100</v>
      </c>
      <c r="AN7" s="135">
        <v>109</v>
      </c>
      <c r="AO7" s="135">
        <v>110</v>
      </c>
      <c r="AP7" s="135">
        <v>88</v>
      </c>
      <c r="AQ7" s="135">
        <v>118</v>
      </c>
      <c r="AR7" s="135">
        <v>112</v>
      </c>
      <c r="AS7" s="135">
        <v>132</v>
      </c>
      <c r="AT7" s="135">
        <v>106</v>
      </c>
      <c r="AU7" s="135">
        <v>108</v>
      </c>
      <c r="AV7" s="135">
        <v>109</v>
      </c>
      <c r="AW7" s="135">
        <v>115</v>
      </c>
      <c r="AX7" s="135">
        <v>99</v>
      </c>
      <c r="AY7" s="135">
        <v>92</v>
      </c>
      <c r="AZ7" s="135">
        <v>103</v>
      </c>
      <c r="BA7" s="135">
        <v>92</v>
      </c>
      <c r="BB7" s="135">
        <v>79</v>
      </c>
      <c r="BC7" s="135">
        <v>80</v>
      </c>
      <c r="BD7" s="135">
        <v>105</v>
      </c>
      <c r="BE7" s="135">
        <v>87</v>
      </c>
      <c r="BF7" s="135">
        <v>121</v>
      </c>
      <c r="BG7" s="135">
        <v>128</v>
      </c>
      <c r="BH7" s="135">
        <v>115</v>
      </c>
      <c r="BI7" s="135">
        <v>117</v>
      </c>
      <c r="BJ7" s="135">
        <v>123</v>
      </c>
      <c r="BK7" s="135">
        <v>123</v>
      </c>
      <c r="BL7" s="135">
        <v>154</v>
      </c>
      <c r="BM7" s="135">
        <v>178</v>
      </c>
      <c r="BN7" s="135">
        <v>165</v>
      </c>
      <c r="BO7" s="135">
        <v>179</v>
      </c>
      <c r="BP7" s="135">
        <v>188</v>
      </c>
      <c r="BQ7" s="135">
        <v>164</v>
      </c>
      <c r="BR7" s="135">
        <v>175</v>
      </c>
      <c r="BS7" s="135">
        <v>138</v>
      </c>
      <c r="BT7" s="135">
        <v>91</v>
      </c>
      <c r="BU7" s="135">
        <v>84</v>
      </c>
      <c r="BV7" s="135">
        <v>99</v>
      </c>
      <c r="BW7" s="135">
        <v>89</v>
      </c>
      <c r="BX7" s="135">
        <v>109</v>
      </c>
      <c r="BY7" s="135">
        <v>84</v>
      </c>
      <c r="BZ7" s="135">
        <v>80</v>
      </c>
      <c r="CA7" s="135">
        <v>79</v>
      </c>
      <c r="CB7" s="135">
        <v>94</v>
      </c>
      <c r="CC7" s="135">
        <v>74</v>
      </c>
      <c r="CD7" s="135">
        <v>75</v>
      </c>
      <c r="CE7" s="135">
        <v>81</v>
      </c>
      <c r="CF7" s="135">
        <v>84</v>
      </c>
      <c r="CG7" s="135">
        <v>79</v>
      </c>
      <c r="CH7" s="135">
        <v>60</v>
      </c>
      <c r="CI7" s="135">
        <v>72</v>
      </c>
      <c r="CJ7" s="135">
        <v>69</v>
      </c>
      <c r="CK7" s="135">
        <v>67</v>
      </c>
      <c r="CL7" s="135">
        <v>50</v>
      </c>
      <c r="CM7" s="135">
        <v>50</v>
      </c>
      <c r="CN7" s="135">
        <v>62</v>
      </c>
      <c r="CO7" s="135">
        <v>52</v>
      </c>
      <c r="CP7" s="135">
        <v>38</v>
      </c>
      <c r="CQ7" s="135">
        <v>37</v>
      </c>
      <c r="CR7" s="135">
        <v>23</v>
      </c>
      <c r="CS7" s="135">
        <v>16</v>
      </c>
      <c r="CT7" s="135">
        <v>17</v>
      </c>
      <c r="CU7" s="135">
        <v>9</v>
      </c>
      <c r="CV7" s="135">
        <v>11</v>
      </c>
      <c r="CW7" s="135">
        <v>5</v>
      </c>
      <c r="CX7" s="135">
        <v>8</v>
      </c>
      <c r="CY7" s="135">
        <v>9</v>
      </c>
      <c r="CZ7" s="136">
        <f t="shared" si="0"/>
        <v>8669</v>
      </c>
      <c r="DA7" s="60"/>
    </row>
    <row r="8" spans="1:105" s="5" customFormat="1" ht="11.25" customHeight="1">
      <c r="A8" s="159"/>
      <c r="B8" s="137" t="s">
        <v>15</v>
      </c>
      <c r="C8" s="138">
        <v>154</v>
      </c>
      <c r="D8" s="138">
        <v>139</v>
      </c>
      <c r="E8" s="138">
        <v>132</v>
      </c>
      <c r="F8" s="138">
        <v>135</v>
      </c>
      <c r="G8" s="138">
        <v>143</v>
      </c>
      <c r="H8" s="138">
        <v>136</v>
      </c>
      <c r="I8" s="138">
        <v>129</v>
      </c>
      <c r="J8" s="138">
        <v>147</v>
      </c>
      <c r="K8" s="138">
        <v>119</v>
      </c>
      <c r="L8" s="138">
        <v>155</v>
      </c>
      <c r="M8" s="138">
        <v>160</v>
      </c>
      <c r="N8" s="138">
        <v>172</v>
      </c>
      <c r="O8" s="138">
        <v>143</v>
      </c>
      <c r="P8" s="138">
        <v>172</v>
      </c>
      <c r="Q8" s="138">
        <v>147</v>
      </c>
      <c r="R8" s="138">
        <v>157</v>
      </c>
      <c r="S8" s="138">
        <v>142</v>
      </c>
      <c r="T8" s="138">
        <v>165</v>
      </c>
      <c r="U8" s="138">
        <v>129</v>
      </c>
      <c r="V8" s="138">
        <v>119</v>
      </c>
      <c r="W8" s="138">
        <v>158</v>
      </c>
      <c r="X8" s="138">
        <v>128</v>
      </c>
      <c r="Y8" s="138">
        <v>124</v>
      </c>
      <c r="Z8" s="138">
        <v>139</v>
      </c>
      <c r="AA8" s="138">
        <v>139</v>
      </c>
      <c r="AB8" s="138">
        <v>154</v>
      </c>
      <c r="AC8" s="138">
        <v>176</v>
      </c>
      <c r="AD8" s="138">
        <v>169</v>
      </c>
      <c r="AE8" s="138">
        <v>167</v>
      </c>
      <c r="AF8" s="138">
        <v>178</v>
      </c>
      <c r="AG8" s="138">
        <v>190</v>
      </c>
      <c r="AH8" s="138">
        <v>193</v>
      </c>
      <c r="AI8" s="138">
        <v>184</v>
      </c>
      <c r="AJ8" s="138">
        <v>184</v>
      </c>
      <c r="AK8" s="138">
        <v>150</v>
      </c>
      <c r="AL8" s="138">
        <v>211</v>
      </c>
      <c r="AM8" s="138">
        <v>212</v>
      </c>
      <c r="AN8" s="138">
        <v>216</v>
      </c>
      <c r="AO8" s="138">
        <v>201</v>
      </c>
      <c r="AP8" s="138">
        <v>182</v>
      </c>
      <c r="AQ8" s="138">
        <v>222</v>
      </c>
      <c r="AR8" s="138">
        <v>228</v>
      </c>
      <c r="AS8" s="138">
        <v>230</v>
      </c>
      <c r="AT8" s="138">
        <v>212</v>
      </c>
      <c r="AU8" s="138">
        <v>206</v>
      </c>
      <c r="AV8" s="138">
        <v>212</v>
      </c>
      <c r="AW8" s="138">
        <v>218</v>
      </c>
      <c r="AX8" s="138">
        <v>189</v>
      </c>
      <c r="AY8" s="138">
        <v>168</v>
      </c>
      <c r="AZ8" s="138">
        <v>188</v>
      </c>
      <c r="BA8" s="138">
        <v>172</v>
      </c>
      <c r="BB8" s="138">
        <v>170</v>
      </c>
      <c r="BC8" s="138">
        <v>159</v>
      </c>
      <c r="BD8" s="138">
        <v>184</v>
      </c>
      <c r="BE8" s="138">
        <v>188</v>
      </c>
      <c r="BF8" s="138">
        <v>215</v>
      </c>
      <c r="BG8" s="138">
        <v>221</v>
      </c>
      <c r="BH8" s="138">
        <v>228</v>
      </c>
      <c r="BI8" s="138">
        <v>225</v>
      </c>
      <c r="BJ8" s="138">
        <v>231</v>
      </c>
      <c r="BK8" s="138">
        <v>239</v>
      </c>
      <c r="BL8" s="138">
        <v>302</v>
      </c>
      <c r="BM8" s="138">
        <v>324</v>
      </c>
      <c r="BN8" s="138">
        <v>324</v>
      </c>
      <c r="BO8" s="138">
        <v>334</v>
      </c>
      <c r="BP8" s="138">
        <v>363</v>
      </c>
      <c r="BQ8" s="138">
        <v>362</v>
      </c>
      <c r="BR8" s="138">
        <v>350</v>
      </c>
      <c r="BS8" s="138">
        <v>267</v>
      </c>
      <c r="BT8" s="138">
        <v>177</v>
      </c>
      <c r="BU8" s="138">
        <v>187</v>
      </c>
      <c r="BV8" s="138">
        <v>199</v>
      </c>
      <c r="BW8" s="138">
        <v>183</v>
      </c>
      <c r="BX8" s="138">
        <v>202</v>
      </c>
      <c r="BY8" s="138">
        <v>168</v>
      </c>
      <c r="BZ8" s="138">
        <v>152</v>
      </c>
      <c r="CA8" s="138">
        <v>153</v>
      </c>
      <c r="CB8" s="138">
        <v>152</v>
      </c>
      <c r="CC8" s="138">
        <v>144</v>
      </c>
      <c r="CD8" s="138">
        <v>130</v>
      </c>
      <c r="CE8" s="138">
        <v>125</v>
      </c>
      <c r="CF8" s="138">
        <v>134</v>
      </c>
      <c r="CG8" s="138">
        <v>132</v>
      </c>
      <c r="CH8" s="138">
        <v>100</v>
      </c>
      <c r="CI8" s="138">
        <v>105</v>
      </c>
      <c r="CJ8" s="138">
        <v>113</v>
      </c>
      <c r="CK8" s="138">
        <v>84</v>
      </c>
      <c r="CL8" s="138">
        <v>84</v>
      </c>
      <c r="CM8" s="138">
        <v>77</v>
      </c>
      <c r="CN8" s="138">
        <v>74</v>
      </c>
      <c r="CO8" s="138">
        <v>68</v>
      </c>
      <c r="CP8" s="138">
        <v>52</v>
      </c>
      <c r="CQ8" s="138">
        <v>45</v>
      </c>
      <c r="CR8" s="138">
        <v>27</v>
      </c>
      <c r="CS8" s="138">
        <v>24</v>
      </c>
      <c r="CT8" s="138">
        <v>21</v>
      </c>
      <c r="CU8" s="138">
        <v>13</v>
      </c>
      <c r="CV8" s="138">
        <v>12</v>
      </c>
      <c r="CW8" s="138">
        <v>6</v>
      </c>
      <c r="CX8" s="138">
        <v>9</v>
      </c>
      <c r="CY8" s="138">
        <v>12</v>
      </c>
      <c r="CZ8" s="136">
        <f t="shared" si="0"/>
        <v>16445</v>
      </c>
      <c r="DA8" s="60"/>
    </row>
    <row r="9" spans="1:113" s="5" customFormat="1" ht="11.25" customHeight="1">
      <c r="A9" s="159" t="s">
        <v>26</v>
      </c>
      <c r="B9" s="131" t="s">
        <v>13</v>
      </c>
      <c r="C9" s="132">
        <v>18</v>
      </c>
      <c r="D9" s="132">
        <v>20</v>
      </c>
      <c r="E9" s="132">
        <v>19</v>
      </c>
      <c r="F9" s="132">
        <v>24</v>
      </c>
      <c r="G9" s="132">
        <v>17</v>
      </c>
      <c r="H9" s="132">
        <v>26</v>
      </c>
      <c r="I9" s="132">
        <v>26</v>
      </c>
      <c r="J9" s="132">
        <v>28</v>
      </c>
      <c r="K9" s="132">
        <v>27</v>
      </c>
      <c r="L9" s="132">
        <v>27</v>
      </c>
      <c r="M9" s="132">
        <v>20</v>
      </c>
      <c r="N9" s="132">
        <v>33</v>
      </c>
      <c r="O9" s="132">
        <v>32</v>
      </c>
      <c r="P9" s="132">
        <v>22</v>
      </c>
      <c r="Q9" s="132">
        <v>19</v>
      </c>
      <c r="R9" s="132">
        <v>25</v>
      </c>
      <c r="S9" s="132">
        <v>36</v>
      </c>
      <c r="T9" s="132">
        <v>30</v>
      </c>
      <c r="U9" s="132">
        <v>17</v>
      </c>
      <c r="V9" s="132">
        <v>24</v>
      </c>
      <c r="W9" s="132">
        <v>27</v>
      </c>
      <c r="X9" s="132">
        <v>37</v>
      </c>
      <c r="Y9" s="132">
        <v>21</v>
      </c>
      <c r="Z9" s="132">
        <v>19</v>
      </c>
      <c r="AA9" s="132">
        <v>16</v>
      </c>
      <c r="AB9" s="132">
        <v>18</v>
      </c>
      <c r="AC9" s="132">
        <v>27</v>
      </c>
      <c r="AD9" s="132">
        <v>22</v>
      </c>
      <c r="AE9" s="132">
        <v>23</v>
      </c>
      <c r="AF9" s="132">
        <v>21</v>
      </c>
      <c r="AG9" s="132">
        <v>29</v>
      </c>
      <c r="AH9" s="132">
        <v>20</v>
      </c>
      <c r="AI9" s="132">
        <v>22</v>
      </c>
      <c r="AJ9" s="132">
        <v>27</v>
      </c>
      <c r="AK9" s="132">
        <v>26</v>
      </c>
      <c r="AL9" s="132">
        <v>27</v>
      </c>
      <c r="AM9" s="132">
        <v>24</v>
      </c>
      <c r="AN9" s="132">
        <v>27</v>
      </c>
      <c r="AO9" s="132">
        <v>27</v>
      </c>
      <c r="AP9" s="132">
        <v>29</v>
      </c>
      <c r="AQ9" s="132">
        <v>41</v>
      </c>
      <c r="AR9" s="132">
        <v>33</v>
      </c>
      <c r="AS9" s="132">
        <v>34</v>
      </c>
      <c r="AT9" s="132">
        <v>20</v>
      </c>
      <c r="AU9" s="132">
        <v>41</v>
      </c>
      <c r="AV9" s="132">
        <v>29</v>
      </c>
      <c r="AW9" s="132">
        <v>25</v>
      </c>
      <c r="AX9" s="132">
        <v>28</v>
      </c>
      <c r="AY9" s="132">
        <v>23</v>
      </c>
      <c r="AZ9" s="132">
        <v>31</v>
      </c>
      <c r="BA9" s="132">
        <v>24</v>
      </c>
      <c r="BB9" s="132">
        <v>36</v>
      </c>
      <c r="BC9" s="132">
        <v>27</v>
      </c>
      <c r="BD9" s="132">
        <v>39</v>
      </c>
      <c r="BE9" s="132">
        <v>55</v>
      </c>
      <c r="BF9" s="132">
        <v>37</v>
      </c>
      <c r="BG9" s="132">
        <v>63</v>
      </c>
      <c r="BH9" s="132">
        <v>41</v>
      </c>
      <c r="BI9" s="132">
        <v>34</v>
      </c>
      <c r="BJ9" s="132">
        <v>53</v>
      </c>
      <c r="BK9" s="132">
        <v>46</v>
      </c>
      <c r="BL9" s="132">
        <v>45</v>
      </c>
      <c r="BM9" s="132">
        <v>51</v>
      </c>
      <c r="BN9" s="132">
        <v>52</v>
      </c>
      <c r="BO9" s="132">
        <v>50</v>
      </c>
      <c r="BP9" s="132">
        <v>42</v>
      </c>
      <c r="BQ9" s="132">
        <v>47</v>
      </c>
      <c r="BR9" s="132">
        <v>50</v>
      </c>
      <c r="BS9" s="132">
        <v>48</v>
      </c>
      <c r="BT9" s="132">
        <v>18</v>
      </c>
      <c r="BU9" s="132">
        <v>22</v>
      </c>
      <c r="BV9" s="132">
        <v>36</v>
      </c>
      <c r="BW9" s="132">
        <v>21</v>
      </c>
      <c r="BX9" s="132">
        <v>32</v>
      </c>
      <c r="BY9" s="132">
        <v>32</v>
      </c>
      <c r="BZ9" s="132">
        <v>26</v>
      </c>
      <c r="CA9" s="132">
        <v>20</v>
      </c>
      <c r="CB9" s="132">
        <v>31</v>
      </c>
      <c r="CC9" s="132">
        <v>28</v>
      </c>
      <c r="CD9" s="132">
        <v>28</v>
      </c>
      <c r="CE9" s="132">
        <v>22</v>
      </c>
      <c r="CF9" s="132">
        <v>17</v>
      </c>
      <c r="CG9" s="132">
        <v>17</v>
      </c>
      <c r="CH9" s="132">
        <v>13</v>
      </c>
      <c r="CI9" s="132">
        <v>16</v>
      </c>
      <c r="CJ9" s="132">
        <v>12</v>
      </c>
      <c r="CK9" s="132">
        <v>9</v>
      </c>
      <c r="CL9" s="132">
        <v>13</v>
      </c>
      <c r="CM9" s="132">
        <v>8</v>
      </c>
      <c r="CN9" s="132">
        <v>5</v>
      </c>
      <c r="CO9" s="132">
        <v>4</v>
      </c>
      <c r="CP9" s="132">
        <v>3</v>
      </c>
      <c r="CQ9" s="132">
        <v>2</v>
      </c>
      <c r="CR9" s="132">
        <v>2</v>
      </c>
      <c r="CS9" s="132">
        <v>0</v>
      </c>
      <c r="CT9" s="132">
        <v>2</v>
      </c>
      <c r="CU9" s="132">
        <v>0</v>
      </c>
      <c r="CV9" s="132">
        <v>0</v>
      </c>
      <c r="CW9" s="132">
        <v>0</v>
      </c>
      <c r="CX9" s="132">
        <v>0</v>
      </c>
      <c r="CY9" s="132">
        <v>0</v>
      </c>
      <c r="CZ9" s="133">
        <f aca="true" t="shared" si="1" ref="CZ9:CZ20">SUM(C9:CY9)</f>
        <v>2563</v>
      </c>
      <c r="DA9" s="60"/>
      <c r="DI9" s="60"/>
    </row>
    <row r="10" spans="1:113" s="5" customFormat="1" ht="11.25" customHeight="1">
      <c r="A10" s="159"/>
      <c r="B10" s="134" t="s">
        <v>14</v>
      </c>
      <c r="C10" s="135">
        <v>12</v>
      </c>
      <c r="D10" s="135">
        <v>21</v>
      </c>
      <c r="E10" s="135">
        <v>11</v>
      </c>
      <c r="F10" s="135">
        <v>22</v>
      </c>
      <c r="G10" s="135">
        <v>17</v>
      </c>
      <c r="H10" s="135">
        <v>25</v>
      </c>
      <c r="I10" s="135">
        <v>14</v>
      </c>
      <c r="J10" s="135">
        <v>18</v>
      </c>
      <c r="K10" s="135">
        <v>17</v>
      </c>
      <c r="L10" s="135">
        <v>27</v>
      </c>
      <c r="M10" s="135">
        <v>23</v>
      </c>
      <c r="N10" s="135">
        <v>26</v>
      </c>
      <c r="O10" s="135">
        <v>18</v>
      </c>
      <c r="P10" s="135">
        <v>24</v>
      </c>
      <c r="Q10" s="135">
        <v>24</v>
      </c>
      <c r="R10" s="135">
        <v>28</v>
      </c>
      <c r="S10" s="135">
        <v>28</v>
      </c>
      <c r="T10" s="135">
        <v>35</v>
      </c>
      <c r="U10" s="135">
        <v>27</v>
      </c>
      <c r="V10" s="135">
        <v>30</v>
      </c>
      <c r="W10" s="135">
        <v>16</v>
      </c>
      <c r="X10" s="135">
        <v>17</v>
      </c>
      <c r="Y10" s="135">
        <v>23</v>
      </c>
      <c r="Z10" s="135">
        <v>28</v>
      </c>
      <c r="AA10" s="135">
        <v>29</v>
      </c>
      <c r="AB10" s="135">
        <v>21</v>
      </c>
      <c r="AC10" s="135">
        <v>30</v>
      </c>
      <c r="AD10" s="135">
        <v>28</v>
      </c>
      <c r="AE10" s="135">
        <v>23</v>
      </c>
      <c r="AF10" s="135">
        <v>23</v>
      </c>
      <c r="AG10" s="135">
        <v>21</v>
      </c>
      <c r="AH10" s="135">
        <v>24</v>
      </c>
      <c r="AI10" s="135">
        <v>23</v>
      </c>
      <c r="AJ10" s="135">
        <v>26</v>
      </c>
      <c r="AK10" s="135">
        <v>28</v>
      </c>
      <c r="AL10" s="135">
        <v>29</v>
      </c>
      <c r="AM10" s="135">
        <v>29</v>
      </c>
      <c r="AN10" s="135">
        <v>23</v>
      </c>
      <c r="AO10" s="135">
        <v>28</v>
      </c>
      <c r="AP10" s="135">
        <v>27</v>
      </c>
      <c r="AQ10" s="135">
        <v>26</v>
      </c>
      <c r="AR10" s="135">
        <v>31</v>
      </c>
      <c r="AS10" s="135">
        <v>31</v>
      </c>
      <c r="AT10" s="135">
        <v>33</v>
      </c>
      <c r="AU10" s="135">
        <v>29</v>
      </c>
      <c r="AV10" s="135">
        <v>37</v>
      </c>
      <c r="AW10" s="135">
        <v>38</v>
      </c>
      <c r="AX10" s="135">
        <v>41</v>
      </c>
      <c r="AY10" s="135">
        <v>29</v>
      </c>
      <c r="AZ10" s="135">
        <v>28</v>
      </c>
      <c r="BA10" s="135">
        <v>36</v>
      </c>
      <c r="BB10" s="135">
        <v>36</v>
      </c>
      <c r="BC10" s="135">
        <v>49</v>
      </c>
      <c r="BD10" s="135">
        <v>47</v>
      </c>
      <c r="BE10" s="135">
        <v>39</v>
      </c>
      <c r="BF10" s="135">
        <v>44</v>
      </c>
      <c r="BG10" s="135">
        <v>39</v>
      </c>
      <c r="BH10" s="135">
        <v>52</v>
      </c>
      <c r="BI10" s="135">
        <v>37</v>
      </c>
      <c r="BJ10" s="135">
        <v>34</v>
      </c>
      <c r="BK10" s="135">
        <v>60</v>
      </c>
      <c r="BL10" s="135">
        <v>52</v>
      </c>
      <c r="BM10" s="135">
        <v>26</v>
      </c>
      <c r="BN10" s="135">
        <v>51</v>
      </c>
      <c r="BO10" s="135">
        <v>41</v>
      </c>
      <c r="BP10" s="135">
        <v>45</v>
      </c>
      <c r="BQ10" s="135">
        <v>57</v>
      </c>
      <c r="BR10" s="135">
        <v>47</v>
      </c>
      <c r="BS10" s="135">
        <v>47</v>
      </c>
      <c r="BT10" s="135">
        <v>16</v>
      </c>
      <c r="BU10" s="135">
        <v>24</v>
      </c>
      <c r="BV10" s="135">
        <v>37</v>
      </c>
      <c r="BW10" s="135">
        <v>34</v>
      </c>
      <c r="BX10" s="135">
        <v>27</v>
      </c>
      <c r="BY10" s="135">
        <v>38</v>
      </c>
      <c r="BZ10" s="135">
        <v>39</v>
      </c>
      <c r="CA10" s="135">
        <v>37</v>
      </c>
      <c r="CB10" s="135">
        <v>39</v>
      </c>
      <c r="CC10" s="135">
        <v>33</v>
      </c>
      <c r="CD10" s="135">
        <v>32</v>
      </c>
      <c r="CE10" s="135">
        <v>45</v>
      </c>
      <c r="CF10" s="135">
        <v>40</v>
      </c>
      <c r="CG10" s="135">
        <v>38</v>
      </c>
      <c r="CH10" s="135">
        <v>29</v>
      </c>
      <c r="CI10" s="135">
        <v>32</v>
      </c>
      <c r="CJ10" s="135">
        <v>41</v>
      </c>
      <c r="CK10" s="135">
        <v>23</v>
      </c>
      <c r="CL10" s="135">
        <v>27</v>
      </c>
      <c r="CM10" s="135">
        <v>30</v>
      </c>
      <c r="CN10" s="135">
        <v>21</v>
      </c>
      <c r="CO10" s="135">
        <v>21</v>
      </c>
      <c r="CP10" s="135">
        <v>12</v>
      </c>
      <c r="CQ10" s="135">
        <v>17</v>
      </c>
      <c r="CR10" s="135">
        <v>13</v>
      </c>
      <c r="CS10" s="135">
        <v>12</v>
      </c>
      <c r="CT10" s="135">
        <v>8</v>
      </c>
      <c r="CU10" s="135">
        <v>5</v>
      </c>
      <c r="CV10" s="135">
        <v>1</v>
      </c>
      <c r="CW10" s="135">
        <v>3</v>
      </c>
      <c r="CX10" s="135">
        <v>4</v>
      </c>
      <c r="CY10" s="135">
        <v>6</v>
      </c>
      <c r="CZ10" s="136">
        <f t="shared" si="1"/>
        <v>2889</v>
      </c>
      <c r="DA10" s="60"/>
      <c r="DI10" s="4"/>
    </row>
    <row r="11" spans="1:113" s="5" customFormat="1" ht="11.25" customHeight="1">
      <c r="A11" s="159"/>
      <c r="B11" s="137" t="s">
        <v>15</v>
      </c>
      <c r="C11" s="138">
        <v>30</v>
      </c>
      <c r="D11" s="138">
        <v>41</v>
      </c>
      <c r="E11" s="138">
        <v>30</v>
      </c>
      <c r="F11" s="138">
        <v>46</v>
      </c>
      <c r="G11" s="138">
        <v>34</v>
      </c>
      <c r="H11" s="138">
        <v>51</v>
      </c>
      <c r="I11" s="138">
        <v>40</v>
      </c>
      <c r="J11" s="138">
        <v>46</v>
      </c>
      <c r="K11" s="138">
        <v>44</v>
      </c>
      <c r="L11" s="138">
        <v>54</v>
      </c>
      <c r="M11" s="138">
        <v>43</v>
      </c>
      <c r="N11" s="138">
        <v>59</v>
      </c>
      <c r="O11" s="138">
        <v>50</v>
      </c>
      <c r="P11" s="138">
        <v>46</v>
      </c>
      <c r="Q11" s="138">
        <v>43</v>
      </c>
      <c r="R11" s="138">
        <v>53</v>
      </c>
      <c r="S11" s="138">
        <v>64</v>
      </c>
      <c r="T11" s="138">
        <v>65</v>
      </c>
      <c r="U11" s="138">
        <v>44</v>
      </c>
      <c r="V11" s="138">
        <v>54</v>
      </c>
      <c r="W11" s="138">
        <v>43</v>
      </c>
      <c r="X11" s="138">
        <v>54</v>
      </c>
      <c r="Y11" s="138">
        <v>44</v>
      </c>
      <c r="Z11" s="138">
        <v>47</v>
      </c>
      <c r="AA11" s="138">
        <v>45</v>
      </c>
      <c r="AB11" s="138">
        <v>39</v>
      </c>
      <c r="AC11" s="138">
        <v>57</v>
      </c>
      <c r="AD11" s="138">
        <v>50</v>
      </c>
      <c r="AE11" s="138">
        <v>46</v>
      </c>
      <c r="AF11" s="138">
        <v>44</v>
      </c>
      <c r="AG11" s="138">
        <v>50</v>
      </c>
      <c r="AH11" s="138">
        <v>44</v>
      </c>
      <c r="AI11" s="138">
        <v>45</v>
      </c>
      <c r="AJ11" s="138">
        <v>53</v>
      </c>
      <c r="AK11" s="138">
        <v>54</v>
      </c>
      <c r="AL11" s="138">
        <v>56</v>
      </c>
      <c r="AM11" s="138">
        <v>53</v>
      </c>
      <c r="AN11" s="138">
        <v>50</v>
      </c>
      <c r="AO11" s="138">
        <v>55</v>
      </c>
      <c r="AP11" s="138">
        <v>56</v>
      </c>
      <c r="AQ11" s="138">
        <v>67</v>
      </c>
      <c r="AR11" s="138">
        <v>64</v>
      </c>
      <c r="AS11" s="138">
        <v>65</v>
      </c>
      <c r="AT11" s="138">
        <v>53</v>
      </c>
      <c r="AU11" s="138">
        <v>70</v>
      </c>
      <c r="AV11" s="138">
        <v>66</v>
      </c>
      <c r="AW11" s="138">
        <v>63</v>
      </c>
      <c r="AX11" s="138">
        <v>69</v>
      </c>
      <c r="AY11" s="138">
        <v>52</v>
      </c>
      <c r="AZ11" s="138">
        <v>59</v>
      </c>
      <c r="BA11" s="138">
        <v>60</v>
      </c>
      <c r="BB11" s="138">
        <v>72</v>
      </c>
      <c r="BC11" s="138">
        <v>76</v>
      </c>
      <c r="BD11" s="138">
        <v>86</v>
      </c>
      <c r="BE11" s="138">
        <v>94</v>
      </c>
      <c r="BF11" s="138">
        <v>81</v>
      </c>
      <c r="BG11" s="138">
        <v>102</v>
      </c>
      <c r="BH11" s="138">
        <v>93</v>
      </c>
      <c r="BI11" s="138">
        <v>71</v>
      </c>
      <c r="BJ11" s="138">
        <v>87</v>
      </c>
      <c r="BK11" s="138">
        <v>106</v>
      </c>
      <c r="BL11" s="138">
        <v>97</v>
      </c>
      <c r="BM11" s="138">
        <v>77</v>
      </c>
      <c r="BN11" s="138">
        <v>103</v>
      </c>
      <c r="BO11" s="138">
        <v>91</v>
      </c>
      <c r="BP11" s="138">
        <v>87</v>
      </c>
      <c r="BQ11" s="138">
        <v>104</v>
      </c>
      <c r="BR11" s="138">
        <v>97</v>
      </c>
      <c r="BS11" s="138">
        <v>95</v>
      </c>
      <c r="BT11" s="138">
        <v>34</v>
      </c>
      <c r="BU11" s="138">
        <v>46</v>
      </c>
      <c r="BV11" s="138">
        <v>73</v>
      </c>
      <c r="BW11" s="138">
        <v>55</v>
      </c>
      <c r="BX11" s="138">
        <v>59</v>
      </c>
      <c r="BY11" s="138">
        <v>70</v>
      </c>
      <c r="BZ11" s="138">
        <v>65</v>
      </c>
      <c r="CA11" s="138">
        <v>57</v>
      </c>
      <c r="CB11" s="138">
        <v>70</v>
      </c>
      <c r="CC11" s="138">
        <v>61</v>
      </c>
      <c r="CD11" s="138">
        <v>60</v>
      </c>
      <c r="CE11" s="138">
        <v>67</v>
      </c>
      <c r="CF11" s="138">
        <v>57</v>
      </c>
      <c r="CG11" s="138">
        <v>55</v>
      </c>
      <c r="CH11" s="138">
        <v>42</v>
      </c>
      <c r="CI11" s="138">
        <v>48</v>
      </c>
      <c r="CJ11" s="138">
        <v>53</v>
      </c>
      <c r="CK11" s="138">
        <v>32</v>
      </c>
      <c r="CL11" s="138">
        <v>40</v>
      </c>
      <c r="CM11" s="138">
        <v>38</v>
      </c>
      <c r="CN11" s="138">
        <v>26</v>
      </c>
      <c r="CO11" s="138">
        <v>25</v>
      </c>
      <c r="CP11" s="138">
        <v>15</v>
      </c>
      <c r="CQ11" s="138">
        <v>19</v>
      </c>
      <c r="CR11" s="138">
        <v>15</v>
      </c>
      <c r="CS11" s="138">
        <v>12</v>
      </c>
      <c r="CT11" s="138">
        <v>10</v>
      </c>
      <c r="CU11" s="138">
        <v>5</v>
      </c>
      <c r="CV11" s="138">
        <v>1</v>
      </c>
      <c r="CW11" s="138">
        <v>3</v>
      </c>
      <c r="CX11" s="138">
        <v>4</v>
      </c>
      <c r="CY11" s="138">
        <v>6</v>
      </c>
      <c r="CZ11" s="136">
        <f t="shared" si="1"/>
        <v>5452</v>
      </c>
      <c r="DA11" s="60"/>
      <c r="DI11" s="4"/>
    </row>
    <row r="12" spans="1:105" s="5" customFormat="1" ht="11.25" customHeight="1">
      <c r="A12" s="159" t="s">
        <v>27</v>
      </c>
      <c r="B12" s="131" t="s">
        <v>13</v>
      </c>
      <c r="C12" s="132">
        <v>27</v>
      </c>
      <c r="D12" s="132">
        <v>30</v>
      </c>
      <c r="E12" s="132">
        <v>21</v>
      </c>
      <c r="F12" s="132">
        <v>30</v>
      </c>
      <c r="G12" s="132">
        <v>23</v>
      </c>
      <c r="H12" s="132">
        <v>32</v>
      </c>
      <c r="I12" s="132">
        <v>29</v>
      </c>
      <c r="J12" s="132">
        <v>28</v>
      </c>
      <c r="K12" s="132">
        <v>29</v>
      </c>
      <c r="L12" s="132">
        <v>32</v>
      </c>
      <c r="M12" s="132">
        <v>29</v>
      </c>
      <c r="N12" s="132">
        <v>30</v>
      </c>
      <c r="O12" s="132">
        <v>36</v>
      </c>
      <c r="P12" s="132">
        <v>31</v>
      </c>
      <c r="Q12" s="132">
        <v>40</v>
      </c>
      <c r="R12" s="132">
        <v>47</v>
      </c>
      <c r="S12" s="132">
        <v>35</v>
      </c>
      <c r="T12" s="132">
        <v>39</v>
      </c>
      <c r="U12" s="132">
        <v>33</v>
      </c>
      <c r="V12" s="132">
        <v>31</v>
      </c>
      <c r="W12" s="132">
        <v>31</v>
      </c>
      <c r="X12" s="132">
        <v>32</v>
      </c>
      <c r="Y12" s="132">
        <v>37</v>
      </c>
      <c r="Z12" s="132">
        <v>32</v>
      </c>
      <c r="AA12" s="132">
        <v>32</v>
      </c>
      <c r="AB12" s="132">
        <v>28</v>
      </c>
      <c r="AC12" s="132">
        <v>32</v>
      </c>
      <c r="AD12" s="132">
        <v>32</v>
      </c>
      <c r="AE12" s="132">
        <v>30</v>
      </c>
      <c r="AF12" s="132">
        <v>29</v>
      </c>
      <c r="AG12" s="132">
        <v>41</v>
      </c>
      <c r="AH12" s="132">
        <v>28</v>
      </c>
      <c r="AI12" s="132">
        <v>42</v>
      </c>
      <c r="AJ12" s="132">
        <v>41</v>
      </c>
      <c r="AK12" s="132">
        <v>38</v>
      </c>
      <c r="AL12" s="132">
        <v>45</v>
      </c>
      <c r="AM12" s="132">
        <v>36</v>
      </c>
      <c r="AN12" s="132">
        <v>29</v>
      </c>
      <c r="AO12" s="132">
        <v>38</v>
      </c>
      <c r="AP12" s="132">
        <v>43</v>
      </c>
      <c r="AQ12" s="132">
        <v>39</v>
      </c>
      <c r="AR12" s="132">
        <v>40</v>
      </c>
      <c r="AS12" s="132">
        <v>48</v>
      </c>
      <c r="AT12" s="132">
        <v>44</v>
      </c>
      <c r="AU12" s="132">
        <v>48</v>
      </c>
      <c r="AV12" s="132">
        <v>39</v>
      </c>
      <c r="AW12" s="132">
        <v>45</v>
      </c>
      <c r="AX12" s="132">
        <v>47</v>
      </c>
      <c r="AY12" s="132">
        <v>48</v>
      </c>
      <c r="AZ12" s="132">
        <v>45</v>
      </c>
      <c r="BA12" s="132">
        <v>41</v>
      </c>
      <c r="BB12" s="132">
        <v>48</v>
      </c>
      <c r="BC12" s="132">
        <v>49</v>
      </c>
      <c r="BD12" s="132">
        <v>64</v>
      </c>
      <c r="BE12" s="132">
        <v>54</v>
      </c>
      <c r="BF12" s="132">
        <v>63</v>
      </c>
      <c r="BG12" s="132">
        <v>45</v>
      </c>
      <c r="BH12" s="132">
        <v>54</v>
      </c>
      <c r="BI12" s="132">
        <v>64</v>
      </c>
      <c r="BJ12" s="132">
        <v>58</v>
      </c>
      <c r="BK12" s="132">
        <v>68</v>
      </c>
      <c r="BL12" s="132">
        <v>72</v>
      </c>
      <c r="BM12" s="132">
        <v>67</v>
      </c>
      <c r="BN12" s="132">
        <v>79</v>
      </c>
      <c r="BO12" s="132">
        <v>70</v>
      </c>
      <c r="BP12" s="132">
        <v>82</v>
      </c>
      <c r="BQ12" s="132">
        <v>66</v>
      </c>
      <c r="BR12" s="132">
        <v>64</v>
      </c>
      <c r="BS12" s="132">
        <v>42</v>
      </c>
      <c r="BT12" s="132">
        <v>28</v>
      </c>
      <c r="BU12" s="132">
        <v>28</v>
      </c>
      <c r="BV12" s="132">
        <v>39</v>
      </c>
      <c r="BW12" s="132">
        <v>45</v>
      </c>
      <c r="BX12" s="132">
        <v>47</v>
      </c>
      <c r="BY12" s="132">
        <v>44</v>
      </c>
      <c r="BZ12" s="132">
        <v>27</v>
      </c>
      <c r="CA12" s="132">
        <v>37</v>
      </c>
      <c r="CB12" s="132">
        <v>40</v>
      </c>
      <c r="CC12" s="132">
        <v>31</v>
      </c>
      <c r="CD12" s="132">
        <v>40</v>
      </c>
      <c r="CE12" s="132">
        <v>23</v>
      </c>
      <c r="CF12" s="132">
        <v>29</v>
      </c>
      <c r="CG12" s="132">
        <v>25</v>
      </c>
      <c r="CH12" s="132">
        <v>22</v>
      </c>
      <c r="CI12" s="132">
        <v>20</v>
      </c>
      <c r="CJ12" s="132">
        <v>26</v>
      </c>
      <c r="CK12" s="132">
        <v>22</v>
      </c>
      <c r="CL12" s="132">
        <v>17</v>
      </c>
      <c r="CM12" s="132">
        <v>16</v>
      </c>
      <c r="CN12" s="132">
        <v>13</v>
      </c>
      <c r="CO12" s="132">
        <v>9</v>
      </c>
      <c r="CP12" s="132">
        <v>8</v>
      </c>
      <c r="CQ12" s="132">
        <v>5</v>
      </c>
      <c r="CR12" s="132">
        <v>2</v>
      </c>
      <c r="CS12" s="132">
        <v>2</v>
      </c>
      <c r="CT12" s="132">
        <v>2</v>
      </c>
      <c r="CU12" s="132">
        <v>1</v>
      </c>
      <c r="CV12" s="132">
        <v>2</v>
      </c>
      <c r="CW12" s="132">
        <v>1</v>
      </c>
      <c r="CX12" s="132">
        <v>1</v>
      </c>
      <c r="CY12" s="132">
        <v>2</v>
      </c>
      <c r="CZ12" s="133">
        <f t="shared" si="1"/>
        <v>3575</v>
      </c>
      <c r="DA12" s="60"/>
    </row>
    <row r="13" spans="1:105" s="5" customFormat="1" ht="11.25" customHeight="1">
      <c r="A13" s="159"/>
      <c r="B13" s="134" t="s">
        <v>14</v>
      </c>
      <c r="C13" s="135">
        <v>13</v>
      </c>
      <c r="D13" s="135">
        <v>23</v>
      </c>
      <c r="E13" s="135">
        <v>27</v>
      </c>
      <c r="F13" s="135">
        <v>27</v>
      </c>
      <c r="G13" s="135">
        <v>23</v>
      </c>
      <c r="H13" s="135">
        <v>34</v>
      </c>
      <c r="I13" s="135">
        <v>23</v>
      </c>
      <c r="J13" s="135">
        <v>40</v>
      </c>
      <c r="K13" s="135">
        <v>28</v>
      </c>
      <c r="L13" s="135">
        <v>35</v>
      </c>
      <c r="M13" s="135">
        <v>25</v>
      </c>
      <c r="N13" s="135">
        <v>40</v>
      </c>
      <c r="O13" s="135">
        <v>32</v>
      </c>
      <c r="P13" s="135">
        <v>32</v>
      </c>
      <c r="Q13" s="135">
        <v>33</v>
      </c>
      <c r="R13" s="135">
        <v>44</v>
      </c>
      <c r="S13" s="135">
        <v>31</v>
      </c>
      <c r="T13" s="135">
        <v>39</v>
      </c>
      <c r="U13" s="135">
        <v>41</v>
      </c>
      <c r="V13" s="135">
        <v>41</v>
      </c>
      <c r="W13" s="135">
        <v>37</v>
      </c>
      <c r="X13" s="135">
        <v>31</v>
      </c>
      <c r="Y13" s="135">
        <v>42</v>
      </c>
      <c r="Z13" s="135">
        <v>36</v>
      </c>
      <c r="AA13" s="135">
        <v>22</v>
      </c>
      <c r="AB13" s="135">
        <v>29</v>
      </c>
      <c r="AC13" s="135">
        <v>31</v>
      </c>
      <c r="AD13" s="135">
        <v>31</v>
      </c>
      <c r="AE13" s="135">
        <v>38</v>
      </c>
      <c r="AF13" s="135">
        <v>30</v>
      </c>
      <c r="AG13" s="135">
        <v>35</v>
      </c>
      <c r="AH13" s="135">
        <v>39</v>
      </c>
      <c r="AI13" s="135">
        <v>30</v>
      </c>
      <c r="AJ13" s="135">
        <v>33</v>
      </c>
      <c r="AK13" s="135">
        <v>34</v>
      </c>
      <c r="AL13" s="135">
        <v>42</v>
      </c>
      <c r="AM13" s="135">
        <v>27</v>
      </c>
      <c r="AN13" s="135">
        <v>39</v>
      </c>
      <c r="AO13" s="135">
        <v>38</v>
      </c>
      <c r="AP13" s="135">
        <v>38</v>
      </c>
      <c r="AQ13" s="135">
        <v>38</v>
      </c>
      <c r="AR13" s="135">
        <v>33</v>
      </c>
      <c r="AS13" s="135">
        <v>38</v>
      </c>
      <c r="AT13" s="135">
        <v>38</v>
      </c>
      <c r="AU13" s="135">
        <v>46</v>
      </c>
      <c r="AV13" s="135">
        <v>38</v>
      </c>
      <c r="AW13" s="135">
        <v>35</v>
      </c>
      <c r="AX13" s="135">
        <v>52</v>
      </c>
      <c r="AY13" s="135">
        <v>48</v>
      </c>
      <c r="AZ13" s="135">
        <v>48</v>
      </c>
      <c r="BA13" s="135">
        <v>44</v>
      </c>
      <c r="BB13" s="135">
        <v>48</v>
      </c>
      <c r="BC13" s="135">
        <v>55</v>
      </c>
      <c r="BD13" s="135">
        <v>58</v>
      </c>
      <c r="BE13" s="135">
        <v>47</v>
      </c>
      <c r="BF13" s="135">
        <v>59</v>
      </c>
      <c r="BG13" s="135">
        <v>40</v>
      </c>
      <c r="BH13" s="135">
        <v>55</v>
      </c>
      <c r="BI13" s="135">
        <v>59</v>
      </c>
      <c r="BJ13" s="135">
        <v>52</v>
      </c>
      <c r="BK13" s="135">
        <v>66</v>
      </c>
      <c r="BL13" s="135">
        <v>70</v>
      </c>
      <c r="BM13" s="135">
        <v>66</v>
      </c>
      <c r="BN13" s="135">
        <v>65</v>
      </c>
      <c r="BO13" s="135">
        <v>65</v>
      </c>
      <c r="BP13" s="135">
        <v>73</v>
      </c>
      <c r="BQ13" s="135">
        <v>71</v>
      </c>
      <c r="BR13" s="135">
        <v>53</v>
      </c>
      <c r="BS13" s="135">
        <v>55</v>
      </c>
      <c r="BT13" s="135">
        <v>33</v>
      </c>
      <c r="BU13" s="135">
        <v>56</v>
      </c>
      <c r="BV13" s="135">
        <v>40</v>
      </c>
      <c r="BW13" s="135">
        <v>53</v>
      </c>
      <c r="BX13" s="135">
        <v>47</v>
      </c>
      <c r="BY13" s="135">
        <v>48</v>
      </c>
      <c r="BZ13" s="135">
        <v>49</v>
      </c>
      <c r="CA13" s="135">
        <v>58</v>
      </c>
      <c r="CB13" s="135">
        <v>48</v>
      </c>
      <c r="CC13" s="135">
        <v>37</v>
      </c>
      <c r="CD13" s="135">
        <v>50</v>
      </c>
      <c r="CE13" s="135">
        <v>51</v>
      </c>
      <c r="CF13" s="135">
        <v>41</v>
      </c>
      <c r="CG13" s="135">
        <v>49</v>
      </c>
      <c r="CH13" s="135">
        <v>40</v>
      </c>
      <c r="CI13" s="135">
        <v>55</v>
      </c>
      <c r="CJ13" s="135">
        <v>46</v>
      </c>
      <c r="CK13" s="135">
        <v>42</v>
      </c>
      <c r="CL13" s="135">
        <v>45</v>
      </c>
      <c r="CM13" s="135">
        <v>33</v>
      </c>
      <c r="CN13" s="135">
        <v>35</v>
      </c>
      <c r="CO13" s="135">
        <v>28</v>
      </c>
      <c r="CP13" s="135">
        <v>28</v>
      </c>
      <c r="CQ13" s="135">
        <v>19</v>
      </c>
      <c r="CR13" s="135">
        <v>16</v>
      </c>
      <c r="CS13" s="135">
        <v>8</v>
      </c>
      <c r="CT13" s="135">
        <v>8</v>
      </c>
      <c r="CU13" s="135">
        <v>6</v>
      </c>
      <c r="CV13" s="135">
        <v>6</v>
      </c>
      <c r="CW13" s="135">
        <v>3</v>
      </c>
      <c r="CX13" s="135">
        <v>2</v>
      </c>
      <c r="CY13" s="135">
        <v>6</v>
      </c>
      <c r="CZ13" s="136">
        <f t="shared" si="1"/>
        <v>3914</v>
      </c>
      <c r="DA13" s="60"/>
    </row>
    <row r="14" spans="1:105" s="5" customFormat="1" ht="11.25" customHeight="1">
      <c r="A14" s="159"/>
      <c r="B14" s="137" t="s">
        <v>15</v>
      </c>
      <c r="C14" s="138">
        <v>40</v>
      </c>
      <c r="D14" s="138">
        <v>53</v>
      </c>
      <c r="E14" s="138">
        <v>48</v>
      </c>
      <c r="F14" s="138">
        <v>57</v>
      </c>
      <c r="G14" s="138">
        <v>46</v>
      </c>
      <c r="H14" s="138">
        <v>66</v>
      </c>
      <c r="I14" s="138">
        <v>52</v>
      </c>
      <c r="J14" s="138">
        <v>68</v>
      </c>
      <c r="K14" s="138">
        <v>57</v>
      </c>
      <c r="L14" s="138">
        <v>67</v>
      </c>
      <c r="M14" s="138">
        <v>54</v>
      </c>
      <c r="N14" s="138">
        <v>70</v>
      </c>
      <c r="O14" s="138">
        <v>68</v>
      </c>
      <c r="P14" s="138">
        <v>63</v>
      </c>
      <c r="Q14" s="138">
        <v>73</v>
      </c>
      <c r="R14" s="138">
        <v>91</v>
      </c>
      <c r="S14" s="138">
        <v>66</v>
      </c>
      <c r="T14" s="138">
        <v>78</v>
      </c>
      <c r="U14" s="138">
        <v>74</v>
      </c>
      <c r="V14" s="138">
        <v>72</v>
      </c>
      <c r="W14" s="138">
        <v>68</v>
      </c>
      <c r="X14" s="138">
        <v>63</v>
      </c>
      <c r="Y14" s="138">
        <v>79</v>
      </c>
      <c r="Z14" s="138">
        <v>68</v>
      </c>
      <c r="AA14" s="138">
        <v>54</v>
      </c>
      <c r="AB14" s="138">
        <v>57</v>
      </c>
      <c r="AC14" s="138">
        <v>63</v>
      </c>
      <c r="AD14" s="138">
        <v>63</v>
      </c>
      <c r="AE14" s="138">
        <v>68</v>
      </c>
      <c r="AF14" s="138">
        <v>59</v>
      </c>
      <c r="AG14" s="138">
        <v>76</v>
      </c>
      <c r="AH14" s="138">
        <v>67</v>
      </c>
      <c r="AI14" s="138">
        <v>72</v>
      </c>
      <c r="AJ14" s="138">
        <v>74</v>
      </c>
      <c r="AK14" s="138">
        <v>72</v>
      </c>
      <c r="AL14" s="138">
        <v>87</v>
      </c>
      <c r="AM14" s="138">
        <v>63</v>
      </c>
      <c r="AN14" s="138">
        <v>68</v>
      </c>
      <c r="AO14" s="138">
        <v>76</v>
      </c>
      <c r="AP14" s="138">
        <v>81</v>
      </c>
      <c r="AQ14" s="138">
        <v>77</v>
      </c>
      <c r="AR14" s="138">
        <v>73</v>
      </c>
      <c r="AS14" s="138">
        <v>86</v>
      </c>
      <c r="AT14" s="138">
        <v>82</v>
      </c>
      <c r="AU14" s="138">
        <v>94</v>
      </c>
      <c r="AV14" s="138">
        <v>77</v>
      </c>
      <c r="AW14" s="138">
        <v>80</v>
      </c>
      <c r="AX14" s="138">
        <v>99</v>
      </c>
      <c r="AY14" s="138">
        <v>96</v>
      </c>
      <c r="AZ14" s="138">
        <v>93</v>
      </c>
      <c r="BA14" s="138">
        <v>85</v>
      </c>
      <c r="BB14" s="138">
        <v>96</v>
      </c>
      <c r="BC14" s="138">
        <v>104</v>
      </c>
      <c r="BD14" s="138">
        <v>122</v>
      </c>
      <c r="BE14" s="138">
        <v>101</v>
      </c>
      <c r="BF14" s="138">
        <v>122</v>
      </c>
      <c r="BG14" s="138">
        <v>85</v>
      </c>
      <c r="BH14" s="138">
        <v>109</v>
      </c>
      <c r="BI14" s="138">
        <v>123</v>
      </c>
      <c r="BJ14" s="138">
        <v>110</v>
      </c>
      <c r="BK14" s="138">
        <v>134</v>
      </c>
      <c r="BL14" s="138">
        <v>142</v>
      </c>
      <c r="BM14" s="138">
        <v>133</v>
      </c>
      <c r="BN14" s="138">
        <v>144</v>
      </c>
      <c r="BO14" s="138">
        <v>135</v>
      </c>
      <c r="BP14" s="138">
        <v>155</v>
      </c>
      <c r="BQ14" s="138">
        <v>137</v>
      </c>
      <c r="BR14" s="138">
        <v>117</v>
      </c>
      <c r="BS14" s="138">
        <v>97</v>
      </c>
      <c r="BT14" s="138">
        <v>61</v>
      </c>
      <c r="BU14" s="138">
        <v>84</v>
      </c>
      <c r="BV14" s="138">
        <v>79</v>
      </c>
      <c r="BW14" s="138">
        <v>98</v>
      </c>
      <c r="BX14" s="138">
        <v>94</v>
      </c>
      <c r="BY14" s="138">
        <v>92</v>
      </c>
      <c r="BZ14" s="138">
        <v>76</v>
      </c>
      <c r="CA14" s="138">
        <v>95</v>
      </c>
      <c r="CB14" s="138">
        <v>88</v>
      </c>
      <c r="CC14" s="138">
        <v>68</v>
      </c>
      <c r="CD14" s="138">
        <v>90</v>
      </c>
      <c r="CE14" s="138">
        <v>74</v>
      </c>
      <c r="CF14" s="138">
        <v>70</v>
      </c>
      <c r="CG14" s="138">
        <v>74</v>
      </c>
      <c r="CH14" s="138">
        <v>62</v>
      </c>
      <c r="CI14" s="138">
        <v>75</v>
      </c>
      <c r="CJ14" s="138">
        <v>72</v>
      </c>
      <c r="CK14" s="138">
        <v>64</v>
      </c>
      <c r="CL14" s="138">
        <v>62</v>
      </c>
      <c r="CM14" s="138">
        <v>49</v>
      </c>
      <c r="CN14" s="138">
        <v>48</v>
      </c>
      <c r="CO14" s="138">
        <v>37</v>
      </c>
      <c r="CP14" s="138">
        <v>36</v>
      </c>
      <c r="CQ14" s="138">
        <v>24</v>
      </c>
      <c r="CR14" s="138">
        <v>18</v>
      </c>
      <c r="CS14" s="138">
        <v>10</v>
      </c>
      <c r="CT14" s="138">
        <v>10</v>
      </c>
      <c r="CU14" s="138">
        <v>7</v>
      </c>
      <c r="CV14" s="138">
        <v>8</v>
      </c>
      <c r="CW14" s="138">
        <v>4</v>
      </c>
      <c r="CX14" s="138">
        <v>3</v>
      </c>
      <c r="CY14" s="138">
        <v>8</v>
      </c>
      <c r="CZ14" s="136">
        <f t="shared" si="1"/>
        <v>7489</v>
      </c>
      <c r="DA14" s="60"/>
    </row>
    <row r="15" spans="1:105" s="5" customFormat="1" ht="11.25" customHeight="1">
      <c r="A15" s="159" t="s">
        <v>28</v>
      </c>
      <c r="B15" s="131" t="s">
        <v>13</v>
      </c>
      <c r="C15" s="139">
        <v>24</v>
      </c>
      <c r="D15" s="139">
        <v>33</v>
      </c>
      <c r="E15" s="139">
        <v>41</v>
      </c>
      <c r="F15" s="139">
        <v>38</v>
      </c>
      <c r="G15" s="139">
        <v>36</v>
      </c>
      <c r="H15" s="139">
        <v>52</v>
      </c>
      <c r="I15" s="139">
        <v>43</v>
      </c>
      <c r="J15" s="139">
        <v>45</v>
      </c>
      <c r="K15" s="139">
        <v>42</v>
      </c>
      <c r="L15" s="139">
        <v>36</v>
      </c>
      <c r="M15" s="139">
        <v>53</v>
      </c>
      <c r="N15" s="139">
        <v>32</v>
      </c>
      <c r="O15" s="139">
        <v>55</v>
      </c>
      <c r="P15" s="139">
        <v>43</v>
      </c>
      <c r="Q15" s="139">
        <v>46</v>
      </c>
      <c r="R15" s="139">
        <v>38</v>
      </c>
      <c r="S15" s="139">
        <v>54</v>
      </c>
      <c r="T15" s="139">
        <v>52</v>
      </c>
      <c r="U15" s="139">
        <v>43</v>
      </c>
      <c r="V15" s="139">
        <v>53</v>
      </c>
      <c r="W15" s="139">
        <v>55</v>
      </c>
      <c r="X15" s="139">
        <v>64</v>
      </c>
      <c r="Y15" s="139">
        <v>34</v>
      </c>
      <c r="Z15" s="139">
        <v>50</v>
      </c>
      <c r="AA15" s="139">
        <v>37</v>
      </c>
      <c r="AB15" s="139">
        <v>42</v>
      </c>
      <c r="AC15" s="139">
        <v>32</v>
      </c>
      <c r="AD15" s="139">
        <v>38</v>
      </c>
      <c r="AE15" s="139">
        <v>47</v>
      </c>
      <c r="AF15" s="139">
        <v>41</v>
      </c>
      <c r="AG15" s="139">
        <v>36</v>
      </c>
      <c r="AH15" s="139">
        <v>52</v>
      </c>
      <c r="AI15" s="139">
        <v>50</v>
      </c>
      <c r="AJ15" s="139">
        <v>43</v>
      </c>
      <c r="AK15" s="139">
        <v>47</v>
      </c>
      <c r="AL15" s="139">
        <v>51</v>
      </c>
      <c r="AM15" s="139">
        <v>61</v>
      </c>
      <c r="AN15" s="139">
        <v>60</v>
      </c>
      <c r="AO15" s="139">
        <v>55</v>
      </c>
      <c r="AP15" s="139">
        <v>62</v>
      </c>
      <c r="AQ15" s="139">
        <v>53</v>
      </c>
      <c r="AR15" s="139">
        <v>56</v>
      </c>
      <c r="AS15" s="139">
        <v>49</v>
      </c>
      <c r="AT15" s="139">
        <v>71</v>
      </c>
      <c r="AU15" s="139">
        <v>47</v>
      </c>
      <c r="AV15" s="139">
        <v>44</v>
      </c>
      <c r="AW15" s="139">
        <v>43</v>
      </c>
      <c r="AX15" s="139">
        <v>71</v>
      </c>
      <c r="AY15" s="139">
        <v>64</v>
      </c>
      <c r="AZ15" s="139">
        <v>51</v>
      </c>
      <c r="BA15" s="139">
        <v>64</v>
      </c>
      <c r="BB15" s="139">
        <v>65</v>
      </c>
      <c r="BC15" s="139">
        <v>71</v>
      </c>
      <c r="BD15" s="139">
        <v>75</v>
      </c>
      <c r="BE15" s="139">
        <v>64</v>
      </c>
      <c r="BF15" s="139">
        <v>81</v>
      </c>
      <c r="BG15" s="139">
        <v>91</v>
      </c>
      <c r="BH15" s="139">
        <v>79</v>
      </c>
      <c r="BI15" s="139">
        <v>76</v>
      </c>
      <c r="BJ15" s="139">
        <v>90</v>
      </c>
      <c r="BK15" s="139">
        <v>95</v>
      </c>
      <c r="BL15" s="139">
        <v>90</v>
      </c>
      <c r="BM15" s="139">
        <v>92</v>
      </c>
      <c r="BN15" s="139">
        <v>91</v>
      </c>
      <c r="BO15" s="139">
        <v>89</v>
      </c>
      <c r="BP15" s="139">
        <v>91</v>
      </c>
      <c r="BQ15" s="139">
        <v>94</v>
      </c>
      <c r="BR15" s="139">
        <v>87</v>
      </c>
      <c r="BS15" s="139">
        <v>80</v>
      </c>
      <c r="BT15" s="139">
        <v>40</v>
      </c>
      <c r="BU15" s="139">
        <v>59</v>
      </c>
      <c r="BV15" s="139">
        <v>53</v>
      </c>
      <c r="BW15" s="139">
        <v>59</v>
      </c>
      <c r="BX15" s="139">
        <v>63</v>
      </c>
      <c r="BY15" s="139">
        <v>57</v>
      </c>
      <c r="BZ15" s="139">
        <v>51</v>
      </c>
      <c r="CA15" s="139">
        <v>33</v>
      </c>
      <c r="CB15" s="139">
        <v>42</v>
      </c>
      <c r="CC15" s="139">
        <v>46</v>
      </c>
      <c r="CD15" s="139">
        <v>53</v>
      </c>
      <c r="CE15" s="139">
        <v>63</v>
      </c>
      <c r="CF15" s="139">
        <v>47</v>
      </c>
      <c r="CG15" s="139">
        <v>36</v>
      </c>
      <c r="CH15" s="139">
        <v>41</v>
      </c>
      <c r="CI15" s="139">
        <v>27</v>
      </c>
      <c r="CJ15" s="139">
        <v>34</v>
      </c>
      <c r="CK15" s="139">
        <v>23</v>
      </c>
      <c r="CL15" s="139">
        <v>21</v>
      </c>
      <c r="CM15" s="139">
        <v>16</v>
      </c>
      <c r="CN15" s="139">
        <v>9</v>
      </c>
      <c r="CO15" s="139">
        <v>20</v>
      </c>
      <c r="CP15" s="139">
        <v>8</v>
      </c>
      <c r="CQ15" s="139">
        <v>7</v>
      </c>
      <c r="CR15" s="139">
        <v>7</v>
      </c>
      <c r="CS15" s="139">
        <v>6</v>
      </c>
      <c r="CT15" s="139">
        <v>5</v>
      </c>
      <c r="CU15" s="139">
        <v>3</v>
      </c>
      <c r="CV15" s="139">
        <v>3</v>
      </c>
      <c r="CW15" s="139">
        <v>1</v>
      </c>
      <c r="CX15" s="139">
        <v>1</v>
      </c>
      <c r="CY15" s="139">
        <v>0</v>
      </c>
      <c r="CZ15" s="133">
        <f t="shared" si="1"/>
        <v>4864</v>
      </c>
      <c r="DA15" s="60"/>
    </row>
    <row r="16" spans="1:113" s="5" customFormat="1" ht="11.25" customHeight="1">
      <c r="A16" s="159"/>
      <c r="B16" s="134" t="s">
        <v>14</v>
      </c>
      <c r="C16" s="140">
        <v>25</v>
      </c>
      <c r="D16" s="140">
        <v>36</v>
      </c>
      <c r="E16" s="140">
        <v>31</v>
      </c>
      <c r="F16" s="140">
        <v>35</v>
      </c>
      <c r="G16" s="140">
        <v>36</v>
      </c>
      <c r="H16" s="140">
        <v>45</v>
      </c>
      <c r="I16" s="140">
        <v>41</v>
      </c>
      <c r="J16" s="140">
        <v>43</v>
      </c>
      <c r="K16" s="140">
        <v>31</v>
      </c>
      <c r="L16" s="140">
        <v>30</v>
      </c>
      <c r="M16" s="140">
        <v>30</v>
      </c>
      <c r="N16" s="140">
        <v>34</v>
      </c>
      <c r="O16" s="140">
        <v>32</v>
      </c>
      <c r="P16" s="140">
        <v>45</v>
      </c>
      <c r="Q16" s="140">
        <v>47</v>
      </c>
      <c r="R16" s="140">
        <v>56</v>
      </c>
      <c r="S16" s="140">
        <v>53</v>
      </c>
      <c r="T16" s="140">
        <v>65</v>
      </c>
      <c r="U16" s="140">
        <v>41</v>
      </c>
      <c r="V16" s="140">
        <v>56</v>
      </c>
      <c r="W16" s="140">
        <v>49</v>
      </c>
      <c r="X16" s="140">
        <v>51</v>
      </c>
      <c r="Y16" s="140">
        <v>67</v>
      </c>
      <c r="Z16" s="140">
        <v>45</v>
      </c>
      <c r="AA16" s="140">
        <v>35</v>
      </c>
      <c r="AB16" s="140">
        <v>46</v>
      </c>
      <c r="AC16" s="140">
        <v>48</v>
      </c>
      <c r="AD16" s="140">
        <v>40</v>
      </c>
      <c r="AE16" s="140">
        <v>40</v>
      </c>
      <c r="AF16" s="140">
        <v>34</v>
      </c>
      <c r="AG16" s="140">
        <v>46</v>
      </c>
      <c r="AH16" s="140">
        <v>48</v>
      </c>
      <c r="AI16" s="140">
        <v>44</v>
      </c>
      <c r="AJ16" s="140">
        <v>53</v>
      </c>
      <c r="AK16" s="140">
        <v>54</v>
      </c>
      <c r="AL16" s="140">
        <v>39</v>
      </c>
      <c r="AM16" s="140">
        <v>52</v>
      </c>
      <c r="AN16" s="140">
        <v>59</v>
      </c>
      <c r="AO16" s="140">
        <v>43</v>
      </c>
      <c r="AP16" s="140">
        <v>53</v>
      </c>
      <c r="AQ16" s="140">
        <v>70</v>
      </c>
      <c r="AR16" s="140">
        <v>55</v>
      </c>
      <c r="AS16" s="140">
        <v>63</v>
      </c>
      <c r="AT16" s="140">
        <v>59</v>
      </c>
      <c r="AU16" s="140">
        <v>62</v>
      </c>
      <c r="AV16" s="140">
        <v>56</v>
      </c>
      <c r="AW16" s="140">
        <v>40</v>
      </c>
      <c r="AX16" s="140">
        <v>58</v>
      </c>
      <c r="AY16" s="140">
        <v>70</v>
      </c>
      <c r="AZ16" s="140">
        <v>60</v>
      </c>
      <c r="BA16" s="140">
        <v>58</v>
      </c>
      <c r="BB16" s="140">
        <v>76</v>
      </c>
      <c r="BC16" s="140">
        <v>79</v>
      </c>
      <c r="BD16" s="140">
        <v>79</v>
      </c>
      <c r="BE16" s="140">
        <v>88</v>
      </c>
      <c r="BF16" s="140">
        <v>89</v>
      </c>
      <c r="BG16" s="140">
        <v>85</v>
      </c>
      <c r="BH16" s="140">
        <v>75</v>
      </c>
      <c r="BI16" s="140">
        <v>85</v>
      </c>
      <c r="BJ16" s="140">
        <v>75</v>
      </c>
      <c r="BK16" s="140">
        <v>74</v>
      </c>
      <c r="BL16" s="140">
        <v>70</v>
      </c>
      <c r="BM16" s="140">
        <v>84</v>
      </c>
      <c r="BN16" s="140">
        <v>84</v>
      </c>
      <c r="BO16" s="140">
        <v>91</v>
      </c>
      <c r="BP16" s="140">
        <v>100</v>
      </c>
      <c r="BQ16" s="140">
        <v>77</v>
      </c>
      <c r="BR16" s="140">
        <v>95</v>
      </c>
      <c r="BS16" s="140">
        <v>80</v>
      </c>
      <c r="BT16" s="140">
        <v>45</v>
      </c>
      <c r="BU16" s="140">
        <v>56</v>
      </c>
      <c r="BV16" s="140">
        <v>67</v>
      </c>
      <c r="BW16" s="140">
        <v>54</v>
      </c>
      <c r="BX16" s="140">
        <v>77</v>
      </c>
      <c r="BY16" s="140">
        <v>64</v>
      </c>
      <c r="BZ16" s="140">
        <v>70</v>
      </c>
      <c r="CA16" s="140">
        <v>53</v>
      </c>
      <c r="CB16" s="140">
        <v>76</v>
      </c>
      <c r="CC16" s="140">
        <v>83</v>
      </c>
      <c r="CD16" s="140">
        <v>60</v>
      </c>
      <c r="CE16" s="140">
        <v>64</v>
      </c>
      <c r="CF16" s="140">
        <v>67</v>
      </c>
      <c r="CG16" s="140">
        <v>65</v>
      </c>
      <c r="CH16" s="140">
        <v>82</v>
      </c>
      <c r="CI16" s="140">
        <v>63</v>
      </c>
      <c r="CJ16" s="140">
        <v>71</v>
      </c>
      <c r="CK16" s="140">
        <v>58</v>
      </c>
      <c r="CL16" s="140">
        <v>39</v>
      </c>
      <c r="CM16" s="140">
        <v>51</v>
      </c>
      <c r="CN16" s="140">
        <v>54</v>
      </c>
      <c r="CO16" s="140">
        <v>34</v>
      </c>
      <c r="CP16" s="140">
        <v>35</v>
      </c>
      <c r="CQ16" s="140">
        <v>25</v>
      </c>
      <c r="CR16" s="140">
        <v>16</v>
      </c>
      <c r="CS16" s="140">
        <v>16</v>
      </c>
      <c r="CT16" s="140">
        <v>17</v>
      </c>
      <c r="CU16" s="140">
        <v>11</v>
      </c>
      <c r="CV16" s="140">
        <v>6</v>
      </c>
      <c r="CW16" s="140">
        <v>11</v>
      </c>
      <c r="CX16" s="140">
        <v>3</v>
      </c>
      <c r="CY16" s="140">
        <v>8</v>
      </c>
      <c r="CZ16" s="136">
        <f t="shared" si="1"/>
        <v>5396</v>
      </c>
      <c r="DA16" s="60"/>
      <c r="DI16" s="60"/>
    </row>
    <row r="17" spans="1:104" s="5" customFormat="1" ht="11.25" customHeight="1">
      <c r="A17" s="159"/>
      <c r="B17" s="137" t="s">
        <v>15</v>
      </c>
      <c r="C17" s="141">
        <v>49</v>
      </c>
      <c r="D17" s="141">
        <v>69</v>
      </c>
      <c r="E17" s="141">
        <v>72</v>
      </c>
      <c r="F17" s="141">
        <v>73</v>
      </c>
      <c r="G17" s="141">
        <v>72</v>
      </c>
      <c r="H17" s="141">
        <v>97</v>
      </c>
      <c r="I17" s="141">
        <v>84</v>
      </c>
      <c r="J17" s="141">
        <v>88</v>
      </c>
      <c r="K17" s="141">
        <v>73</v>
      </c>
      <c r="L17" s="141">
        <v>66</v>
      </c>
      <c r="M17" s="141">
        <v>83</v>
      </c>
      <c r="N17" s="141">
        <v>66</v>
      </c>
      <c r="O17" s="141">
        <v>87</v>
      </c>
      <c r="P17" s="141">
        <v>88</v>
      </c>
      <c r="Q17" s="141">
        <v>93</v>
      </c>
      <c r="R17" s="141">
        <v>94</v>
      </c>
      <c r="S17" s="141">
        <v>107</v>
      </c>
      <c r="T17" s="141">
        <v>117</v>
      </c>
      <c r="U17" s="141">
        <v>84</v>
      </c>
      <c r="V17" s="141">
        <v>109</v>
      </c>
      <c r="W17" s="141">
        <v>104</v>
      </c>
      <c r="X17" s="141">
        <v>115</v>
      </c>
      <c r="Y17" s="141">
        <v>101</v>
      </c>
      <c r="Z17" s="141">
        <v>95</v>
      </c>
      <c r="AA17" s="141">
        <v>72</v>
      </c>
      <c r="AB17" s="141">
        <v>88</v>
      </c>
      <c r="AC17" s="141">
        <v>80</v>
      </c>
      <c r="AD17" s="141">
        <v>78</v>
      </c>
      <c r="AE17" s="141">
        <v>87</v>
      </c>
      <c r="AF17" s="141">
        <v>75</v>
      </c>
      <c r="AG17" s="141">
        <v>82</v>
      </c>
      <c r="AH17" s="141">
        <v>100</v>
      </c>
      <c r="AI17" s="141">
        <v>94</v>
      </c>
      <c r="AJ17" s="141">
        <v>96</v>
      </c>
      <c r="AK17" s="141">
        <v>101</v>
      </c>
      <c r="AL17" s="141">
        <v>90</v>
      </c>
      <c r="AM17" s="141">
        <v>113</v>
      </c>
      <c r="AN17" s="141">
        <v>119</v>
      </c>
      <c r="AO17" s="141">
        <v>98</v>
      </c>
      <c r="AP17" s="141">
        <v>115</v>
      </c>
      <c r="AQ17" s="141">
        <v>123</v>
      </c>
      <c r="AR17" s="141">
        <v>111</v>
      </c>
      <c r="AS17" s="141">
        <v>112</v>
      </c>
      <c r="AT17" s="141">
        <v>130</v>
      </c>
      <c r="AU17" s="141">
        <v>109</v>
      </c>
      <c r="AV17" s="141">
        <v>100</v>
      </c>
      <c r="AW17" s="141">
        <v>83</v>
      </c>
      <c r="AX17" s="141">
        <v>129</v>
      </c>
      <c r="AY17" s="141">
        <v>134</v>
      </c>
      <c r="AZ17" s="141">
        <v>111</v>
      </c>
      <c r="BA17" s="141">
        <v>122</v>
      </c>
      <c r="BB17" s="141">
        <v>141</v>
      </c>
      <c r="BC17" s="141">
        <v>150</v>
      </c>
      <c r="BD17" s="141">
        <v>154</v>
      </c>
      <c r="BE17" s="141">
        <v>152</v>
      </c>
      <c r="BF17" s="141">
        <v>170</v>
      </c>
      <c r="BG17" s="141">
        <v>176</v>
      </c>
      <c r="BH17" s="141">
        <v>154</v>
      </c>
      <c r="BI17" s="141">
        <v>161</v>
      </c>
      <c r="BJ17" s="141">
        <v>165</v>
      </c>
      <c r="BK17" s="141">
        <v>169</v>
      </c>
      <c r="BL17" s="141">
        <v>160</v>
      </c>
      <c r="BM17" s="141">
        <v>176</v>
      </c>
      <c r="BN17" s="141">
        <v>175</v>
      </c>
      <c r="BO17" s="141">
        <v>180</v>
      </c>
      <c r="BP17" s="141">
        <v>191</v>
      </c>
      <c r="BQ17" s="141">
        <v>171</v>
      </c>
      <c r="BR17" s="141">
        <v>182</v>
      </c>
      <c r="BS17" s="141">
        <v>160</v>
      </c>
      <c r="BT17" s="141">
        <v>85</v>
      </c>
      <c r="BU17" s="141">
        <v>115</v>
      </c>
      <c r="BV17" s="141">
        <v>120</v>
      </c>
      <c r="BW17" s="141">
        <v>113</v>
      </c>
      <c r="BX17" s="141">
        <v>140</v>
      </c>
      <c r="BY17" s="141">
        <v>121</v>
      </c>
      <c r="BZ17" s="141">
        <v>121</v>
      </c>
      <c r="CA17" s="141">
        <v>86</v>
      </c>
      <c r="CB17" s="141">
        <v>118</v>
      </c>
      <c r="CC17" s="141">
        <v>129</v>
      </c>
      <c r="CD17" s="141">
        <v>113</v>
      </c>
      <c r="CE17" s="141">
        <v>127</v>
      </c>
      <c r="CF17" s="141">
        <v>114</v>
      </c>
      <c r="CG17" s="141">
        <v>101</v>
      </c>
      <c r="CH17" s="141">
        <v>123</v>
      </c>
      <c r="CI17" s="141">
        <v>90</v>
      </c>
      <c r="CJ17" s="141">
        <v>105</v>
      </c>
      <c r="CK17" s="141">
        <v>81</v>
      </c>
      <c r="CL17" s="141">
        <v>60</v>
      </c>
      <c r="CM17" s="141">
        <v>67</v>
      </c>
      <c r="CN17" s="141">
        <v>63</v>
      </c>
      <c r="CO17" s="141">
        <v>54</v>
      </c>
      <c r="CP17" s="141">
        <v>43</v>
      </c>
      <c r="CQ17" s="141">
        <v>32</v>
      </c>
      <c r="CR17" s="141">
        <v>23</v>
      </c>
      <c r="CS17" s="141">
        <v>22</v>
      </c>
      <c r="CT17" s="141">
        <v>22</v>
      </c>
      <c r="CU17" s="141">
        <v>14</v>
      </c>
      <c r="CV17" s="141">
        <v>9</v>
      </c>
      <c r="CW17" s="141">
        <v>12</v>
      </c>
      <c r="CX17" s="141">
        <v>4</v>
      </c>
      <c r="CY17" s="141">
        <v>8</v>
      </c>
      <c r="CZ17" s="136">
        <f t="shared" si="1"/>
        <v>10260</v>
      </c>
    </row>
    <row r="18" spans="1:227" s="5" customFormat="1" ht="11.25" customHeight="1">
      <c r="A18" s="159" t="s">
        <v>29</v>
      </c>
      <c r="B18" s="131" t="s">
        <v>13</v>
      </c>
      <c r="C18" s="132">
        <v>9</v>
      </c>
      <c r="D18" s="132">
        <v>12</v>
      </c>
      <c r="E18" s="132">
        <v>11</v>
      </c>
      <c r="F18" s="132">
        <v>18</v>
      </c>
      <c r="G18" s="132">
        <v>17</v>
      </c>
      <c r="H18" s="132">
        <v>22</v>
      </c>
      <c r="I18" s="132">
        <v>14</v>
      </c>
      <c r="J18" s="132">
        <v>24</v>
      </c>
      <c r="K18" s="132">
        <v>17</v>
      </c>
      <c r="L18" s="132">
        <v>16</v>
      </c>
      <c r="M18" s="132">
        <v>14</v>
      </c>
      <c r="N18" s="132">
        <v>30</v>
      </c>
      <c r="O18" s="132">
        <v>23</v>
      </c>
      <c r="P18" s="132">
        <v>28</v>
      </c>
      <c r="Q18" s="132">
        <v>27</v>
      </c>
      <c r="R18" s="132">
        <v>27</v>
      </c>
      <c r="S18" s="132">
        <v>28</v>
      </c>
      <c r="T18" s="132">
        <v>40</v>
      </c>
      <c r="U18" s="132">
        <v>32</v>
      </c>
      <c r="V18" s="132">
        <v>20</v>
      </c>
      <c r="W18" s="132">
        <v>22</v>
      </c>
      <c r="X18" s="132">
        <v>25</v>
      </c>
      <c r="Y18" s="132">
        <v>17</v>
      </c>
      <c r="Z18" s="132">
        <v>18</v>
      </c>
      <c r="AA18" s="132">
        <v>18</v>
      </c>
      <c r="AB18" s="132">
        <v>13</v>
      </c>
      <c r="AC18" s="132">
        <v>26</v>
      </c>
      <c r="AD18" s="132">
        <v>23</v>
      </c>
      <c r="AE18" s="132">
        <v>23</v>
      </c>
      <c r="AF18" s="132">
        <v>19</v>
      </c>
      <c r="AG18" s="132">
        <v>17</v>
      </c>
      <c r="AH18" s="132">
        <v>25</v>
      </c>
      <c r="AI18" s="132">
        <v>20</v>
      </c>
      <c r="AJ18" s="132">
        <v>25</v>
      </c>
      <c r="AK18" s="132">
        <v>23</v>
      </c>
      <c r="AL18" s="132">
        <v>24</v>
      </c>
      <c r="AM18" s="132">
        <v>21</v>
      </c>
      <c r="AN18" s="132">
        <v>35</v>
      </c>
      <c r="AO18" s="132">
        <v>28</v>
      </c>
      <c r="AP18" s="132">
        <v>19</v>
      </c>
      <c r="AQ18" s="132">
        <v>42</v>
      </c>
      <c r="AR18" s="132">
        <v>17</v>
      </c>
      <c r="AS18" s="132">
        <v>32</v>
      </c>
      <c r="AT18" s="132">
        <v>31</v>
      </c>
      <c r="AU18" s="132">
        <v>31</v>
      </c>
      <c r="AV18" s="132">
        <v>21</v>
      </c>
      <c r="AW18" s="132">
        <v>27</v>
      </c>
      <c r="AX18" s="132">
        <v>32</v>
      </c>
      <c r="AY18" s="132">
        <v>35</v>
      </c>
      <c r="AZ18" s="132">
        <v>29</v>
      </c>
      <c r="BA18" s="132">
        <v>42</v>
      </c>
      <c r="BB18" s="132">
        <v>42</v>
      </c>
      <c r="BC18" s="132">
        <v>48</v>
      </c>
      <c r="BD18" s="132">
        <v>42</v>
      </c>
      <c r="BE18" s="132">
        <v>52</v>
      </c>
      <c r="BF18" s="132">
        <v>46</v>
      </c>
      <c r="BG18" s="132">
        <v>57</v>
      </c>
      <c r="BH18" s="132">
        <v>48</v>
      </c>
      <c r="BI18" s="132">
        <v>51</v>
      </c>
      <c r="BJ18" s="132">
        <v>51</v>
      </c>
      <c r="BK18" s="132">
        <v>49</v>
      </c>
      <c r="BL18" s="132">
        <v>50</v>
      </c>
      <c r="BM18" s="132">
        <v>38</v>
      </c>
      <c r="BN18" s="132">
        <v>55</v>
      </c>
      <c r="BO18" s="132">
        <v>49</v>
      </c>
      <c r="BP18" s="132">
        <v>49</v>
      </c>
      <c r="BQ18" s="132">
        <v>51</v>
      </c>
      <c r="BR18" s="132">
        <v>59</v>
      </c>
      <c r="BS18" s="132">
        <v>26</v>
      </c>
      <c r="BT18" s="132">
        <v>20</v>
      </c>
      <c r="BU18" s="132">
        <v>21</v>
      </c>
      <c r="BV18" s="132">
        <v>25</v>
      </c>
      <c r="BW18" s="132">
        <v>25</v>
      </c>
      <c r="BX18" s="132">
        <v>19</v>
      </c>
      <c r="BY18" s="132">
        <v>28</v>
      </c>
      <c r="BZ18" s="132">
        <v>25</v>
      </c>
      <c r="CA18" s="132">
        <v>15</v>
      </c>
      <c r="CB18" s="132">
        <v>23</v>
      </c>
      <c r="CC18" s="132">
        <v>31</v>
      </c>
      <c r="CD18" s="132">
        <v>27</v>
      </c>
      <c r="CE18" s="132">
        <v>28</v>
      </c>
      <c r="CF18" s="132">
        <v>20</v>
      </c>
      <c r="CG18" s="132">
        <v>19</v>
      </c>
      <c r="CH18" s="132">
        <v>20</v>
      </c>
      <c r="CI18" s="132">
        <v>15</v>
      </c>
      <c r="CJ18" s="132">
        <v>15</v>
      </c>
      <c r="CK18" s="132">
        <v>8</v>
      </c>
      <c r="CL18" s="132">
        <v>17</v>
      </c>
      <c r="CM18" s="132">
        <v>12</v>
      </c>
      <c r="CN18" s="132">
        <v>12</v>
      </c>
      <c r="CO18" s="132">
        <v>5</v>
      </c>
      <c r="CP18" s="132">
        <v>11</v>
      </c>
      <c r="CQ18" s="132">
        <v>4</v>
      </c>
      <c r="CR18" s="132">
        <v>3</v>
      </c>
      <c r="CS18" s="132">
        <v>2</v>
      </c>
      <c r="CT18" s="132">
        <v>0</v>
      </c>
      <c r="CU18" s="132">
        <v>3</v>
      </c>
      <c r="CV18" s="132">
        <v>0</v>
      </c>
      <c r="CW18" s="132">
        <v>2</v>
      </c>
      <c r="CX18" s="132">
        <v>1</v>
      </c>
      <c r="CY18" s="132">
        <v>0</v>
      </c>
      <c r="CZ18" s="133">
        <f t="shared" si="1"/>
        <v>2528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4" t="s">
        <v>14</v>
      </c>
      <c r="C19" s="135">
        <v>11</v>
      </c>
      <c r="D19" s="135">
        <v>10</v>
      </c>
      <c r="E19" s="135">
        <v>15</v>
      </c>
      <c r="F19" s="135">
        <v>16</v>
      </c>
      <c r="G19" s="135">
        <v>14</v>
      </c>
      <c r="H19" s="135">
        <v>15</v>
      </c>
      <c r="I19" s="135">
        <v>12</v>
      </c>
      <c r="J19" s="135">
        <v>23</v>
      </c>
      <c r="K19" s="135">
        <v>23</v>
      </c>
      <c r="L19" s="135">
        <v>28</v>
      </c>
      <c r="M19" s="135">
        <v>14</v>
      </c>
      <c r="N19" s="135">
        <v>16</v>
      </c>
      <c r="O19" s="135">
        <v>19</v>
      </c>
      <c r="P19" s="135">
        <v>20</v>
      </c>
      <c r="Q19" s="135">
        <v>25</v>
      </c>
      <c r="R19" s="135">
        <v>25</v>
      </c>
      <c r="S19" s="135">
        <v>31</v>
      </c>
      <c r="T19" s="135">
        <v>26</v>
      </c>
      <c r="U19" s="135">
        <v>35</v>
      </c>
      <c r="V19" s="135">
        <v>24</v>
      </c>
      <c r="W19" s="135">
        <v>34</v>
      </c>
      <c r="X19" s="135">
        <v>26</v>
      </c>
      <c r="Y19" s="135">
        <v>21</v>
      </c>
      <c r="Z19" s="135">
        <v>23</v>
      </c>
      <c r="AA19" s="135">
        <v>18</v>
      </c>
      <c r="AB19" s="135">
        <v>16</v>
      </c>
      <c r="AC19" s="135">
        <v>23</v>
      </c>
      <c r="AD19" s="135">
        <v>25</v>
      </c>
      <c r="AE19" s="135">
        <v>20</v>
      </c>
      <c r="AF19" s="135">
        <v>23</v>
      </c>
      <c r="AG19" s="135">
        <v>23</v>
      </c>
      <c r="AH19" s="135">
        <v>21</v>
      </c>
      <c r="AI19" s="135">
        <v>33</v>
      </c>
      <c r="AJ19" s="135">
        <v>26</v>
      </c>
      <c r="AK19" s="135">
        <v>18</v>
      </c>
      <c r="AL19" s="135">
        <v>15</v>
      </c>
      <c r="AM19" s="135">
        <v>26</v>
      </c>
      <c r="AN19" s="135">
        <v>29</v>
      </c>
      <c r="AO19" s="135">
        <v>20</v>
      </c>
      <c r="AP19" s="135">
        <v>28</v>
      </c>
      <c r="AQ19" s="135">
        <v>30</v>
      </c>
      <c r="AR19" s="135">
        <v>30</v>
      </c>
      <c r="AS19" s="135">
        <v>28</v>
      </c>
      <c r="AT19" s="135">
        <v>35</v>
      </c>
      <c r="AU19" s="135">
        <v>33</v>
      </c>
      <c r="AV19" s="135">
        <v>35</v>
      </c>
      <c r="AW19" s="135">
        <v>30</v>
      </c>
      <c r="AX19" s="135">
        <v>45</v>
      </c>
      <c r="AY19" s="135">
        <v>35</v>
      </c>
      <c r="AZ19" s="135">
        <v>33</v>
      </c>
      <c r="BA19" s="135">
        <v>46</v>
      </c>
      <c r="BB19" s="135">
        <v>51</v>
      </c>
      <c r="BC19" s="135">
        <v>47</v>
      </c>
      <c r="BD19" s="135">
        <v>43</v>
      </c>
      <c r="BE19" s="135">
        <v>53</v>
      </c>
      <c r="BF19" s="135">
        <v>64</v>
      </c>
      <c r="BG19" s="135">
        <v>57</v>
      </c>
      <c r="BH19" s="135">
        <v>47</v>
      </c>
      <c r="BI19" s="135">
        <v>54</v>
      </c>
      <c r="BJ19" s="135">
        <v>48</v>
      </c>
      <c r="BK19" s="135">
        <v>62</v>
      </c>
      <c r="BL19" s="135">
        <v>52</v>
      </c>
      <c r="BM19" s="135">
        <v>52</v>
      </c>
      <c r="BN19" s="135">
        <v>49</v>
      </c>
      <c r="BO19" s="135">
        <v>54</v>
      </c>
      <c r="BP19" s="135">
        <v>48</v>
      </c>
      <c r="BQ19" s="135">
        <v>60</v>
      </c>
      <c r="BR19" s="135">
        <v>44</v>
      </c>
      <c r="BS19" s="135">
        <v>40</v>
      </c>
      <c r="BT19" s="135">
        <v>33</v>
      </c>
      <c r="BU19" s="135">
        <v>28</v>
      </c>
      <c r="BV19" s="135">
        <v>34</v>
      </c>
      <c r="BW19" s="135">
        <v>32</v>
      </c>
      <c r="BX19" s="135">
        <v>36</v>
      </c>
      <c r="BY19" s="135">
        <v>29</v>
      </c>
      <c r="BZ19" s="135">
        <v>37</v>
      </c>
      <c r="CA19" s="135">
        <v>33</v>
      </c>
      <c r="CB19" s="135">
        <v>31</v>
      </c>
      <c r="CC19" s="135">
        <v>49</v>
      </c>
      <c r="CD19" s="135">
        <v>31</v>
      </c>
      <c r="CE19" s="135">
        <v>47</v>
      </c>
      <c r="CF19" s="135">
        <v>44</v>
      </c>
      <c r="CG19" s="135">
        <v>55</v>
      </c>
      <c r="CH19" s="135">
        <v>54</v>
      </c>
      <c r="CI19" s="135">
        <v>42</v>
      </c>
      <c r="CJ19" s="135">
        <v>45</v>
      </c>
      <c r="CK19" s="135">
        <v>49</v>
      </c>
      <c r="CL19" s="135">
        <v>35</v>
      </c>
      <c r="CM19" s="135">
        <v>34</v>
      </c>
      <c r="CN19" s="135">
        <v>24</v>
      </c>
      <c r="CO19" s="135">
        <v>12</v>
      </c>
      <c r="CP19" s="135">
        <v>19</v>
      </c>
      <c r="CQ19" s="135">
        <v>9</v>
      </c>
      <c r="CR19" s="135">
        <v>15</v>
      </c>
      <c r="CS19" s="135">
        <v>4</v>
      </c>
      <c r="CT19" s="135">
        <v>6</v>
      </c>
      <c r="CU19" s="135">
        <v>9</v>
      </c>
      <c r="CV19" s="135">
        <v>3</v>
      </c>
      <c r="CW19" s="135">
        <v>3</v>
      </c>
      <c r="CX19" s="135">
        <v>4</v>
      </c>
      <c r="CY19" s="135">
        <v>12</v>
      </c>
      <c r="CZ19" s="136">
        <f t="shared" si="1"/>
        <v>3073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37" t="s">
        <v>15</v>
      </c>
      <c r="C20" s="138">
        <v>20</v>
      </c>
      <c r="D20" s="138">
        <v>22</v>
      </c>
      <c r="E20" s="138">
        <v>26</v>
      </c>
      <c r="F20" s="138">
        <v>34</v>
      </c>
      <c r="G20" s="138">
        <v>31</v>
      </c>
      <c r="H20" s="138">
        <v>37</v>
      </c>
      <c r="I20" s="138">
        <v>26</v>
      </c>
      <c r="J20" s="138">
        <v>47</v>
      </c>
      <c r="K20" s="138">
        <v>40</v>
      </c>
      <c r="L20" s="138">
        <v>44</v>
      </c>
      <c r="M20" s="138">
        <v>28</v>
      </c>
      <c r="N20" s="138">
        <v>46</v>
      </c>
      <c r="O20" s="138">
        <v>42</v>
      </c>
      <c r="P20" s="138">
        <v>48</v>
      </c>
      <c r="Q20" s="138">
        <v>52</v>
      </c>
      <c r="R20" s="138">
        <v>52</v>
      </c>
      <c r="S20" s="138">
        <v>59</v>
      </c>
      <c r="T20" s="138">
        <v>66</v>
      </c>
      <c r="U20" s="138">
        <v>67</v>
      </c>
      <c r="V20" s="138">
        <v>44</v>
      </c>
      <c r="W20" s="138">
        <v>56</v>
      </c>
      <c r="X20" s="138">
        <v>51</v>
      </c>
      <c r="Y20" s="138">
        <v>38</v>
      </c>
      <c r="Z20" s="138">
        <v>41</v>
      </c>
      <c r="AA20" s="138">
        <v>36</v>
      </c>
      <c r="AB20" s="138">
        <v>29</v>
      </c>
      <c r="AC20" s="138">
        <v>49</v>
      </c>
      <c r="AD20" s="138">
        <v>48</v>
      </c>
      <c r="AE20" s="138">
        <v>43</v>
      </c>
      <c r="AF20" s="138">
        <v>42</v>
      </c>
      <c r="AG20" s="138">
        <v>40</v>
      </c>
      <c r="AH20" s="138">
        <v>46</v>
      </c>
      <c r="AI20" s="138">
        <v>53</v>
      </c>
      <c r="AJ20" s="138">
        <v>51</v>
      </c>
      <c r="AK20" s="138">
        <v>41</v>
      </c>
      <c r="AL20" s="138">
        <v>39</v>
      </c>
      <c r="AM20" s="138">
        <v>47</v>
      </c>
      <c r="AN20" s="138">
        <v>64</v>
      </c>
      <c r="AO20" s="138">
        <v>48</v>
      </c>
      <c r="AP20" s="138">
        <v>47</v>
      </c>
      <c r="AQ20" s="138">
        <v>72</v>
      </c>
      <c r="AR20" s="138">
        <v>47</v>
      </c>
      <c r="AS20" s="138">
        <v>60</v>
      </c>
      <c r="AT20" s="138">
        <v>66</v>
      </c>
      <c r="AU20" s="138">
        <v>64</v>
      </c>
      <c r="AV20" s="138">
        <v>56</v>
      </c>
      <c r="AW20" s="138">
        <v>57</v>
      </c>
      <c r="AX20" s="138">
        <v>77</v>
      </c>
      <c r="AY20" s="138">
        <v>70</v>
      </c>
      <c r="AZ20" s="138">
        <v>62</v>
      </c>
      <c r="BA20" s="138">
        <v>88</v>
      </c>
      <c r="BB20" s="138">
        <v>93</v>
      </c>
      <c r="BC20" s="138">
        <v>95</v>
      </c>
      <c r="BD20" s="138">
        <v>85</v>
      </c>
      <c r="BE20" s="138">
        <v>105</v>
      </c>
      <c r="BF20" s="138">
        <v>110</v>
      </c>
      <c r="BG20" s="138">
        <v>114</v>
      </c>
      <c r="BH20" s="138">
        <v>95</v>
      </c>
      <c r="BI20" s="138">
        <v>105</v>
      </c>
      <c r="BJ20" s="138">
        <v>99</v>
      </c>
      <c r="BK20" s="138">
        <v>111</v>
      </c>
      <c r="BL20" s="138">
        <v>102</v>
      </c>
      <c r="BM20" s="138">
        <v>90</v>
      </c>
      <c r="BN20" s="138">
        <v>104</v>
      </c>
      <c r="BO20" s="138">
        <v>103</v>
      </c>
      <c r="BP20" s="138">
        <v>97</v>
      </c>
      <c r="BQ20" s="138">
        <v>111</v>
      </c>
      <c r="BR20" s="138">
        <v>103</v>
      </c>
      <c r="BS20" s="138">
        <v>66</v>
      </c>
      <c r="BT20" s="138">
        <v>53</v>
      </c>
      <c r="BU20" s="138">
        <v>49</v>
      </c>
      <c r="BV20" s="138">
        <v>59</v>
      </c>
      <c r="BW20" s="138">
        <v>57</v>
      </c>
      <c r="BX20" s="138">
        <v>55</v>
      </c>
      <c r="BY20" s="138">
        <v>57</v>
      </c>
      <c r="BZ20" s="138">
        <v>62</v>
      </c>
      <c r="CA20" s="138">
        <v>48</v>
      </c>
      <c r="CB20" s="138">
        <v>54</v>
      </c>
      <c r="CC20" s="138">
        <v>80</v>
      </c>
      <c r="CD20" s="138">
        <v>58</v>
      </c>
      <c r="CE20" s="138">
        <v>75</v>
      </c>
      <c r="CF20" s="138">
        <v>64</v>
      </c>
      <c r="CG20" s="138">
        <v>74</v>
      </c>
      <c r="CH20" s="138">
        <v>74</v>
      </c>
      <c r="CI20" s="138">
        <v>57</v>
      </c>
      <c r="CJ20" s="138">
        <v>60</v>
      </c>
      <c r="CK20" s="138">
        <v>57</v>
      </c>
      <c r="CL20" s="138">
        <v>52</v>
      </c>
      <c r="CM20" s="138">
        <v>46</v>
      </c>
      <c r="CN20" s="138">
        <v>36</v>
      </c>
      <c r="CO20" s="138">
        <v>17</v>
      </c>
      <c r="CP20" s="138">
        <v>30</v>
      </c>
      <c r="CQ20" s="138">
        <v>13</v>
      </c>
      <c r="CR20" s="138">
        <v>18</v>
      </c>
      <c r="CS20" s="138">
        <v>6</v>
      </c>
      <c r="CT20" s="138">
        <v>6</v>
      </c>
      <c r="CU20" s="138">
        <v>12</v>
      </c>
      <c r="CV20" s="138">
        <v>3</v>
      </c>
      <c r="CW20" s="138">
        <v>5</v>
      </c>
      <c r="CX20" s="138">
        <v>5</v>
      </c>
      <c r="CY20" s="138">
        <v>12</v>
      </c>
      <c r="CZ20" s="136">
        <f t="shared" si="1"/>
        <v>5601</v>
      </c>
    </row>
    <row r="21" spans="1:104" s="5" customFormat="1" ht="11.25" customHeight="1">
      <c r="A21" s="157" t="s">
        <v>2</v>
      </c>
      <c r="B21" s="109" t="s">
        <v>13</v>
      </c>
      <c r="C21" s="126">
        <f>SUM(C3,C6,C9,C12,C15,C18)</f>
        <v>589</v>
      </c>
      <c r="D21" s="126">
        <f aca="true" t="shared" si="2" ref="D21:BO22">SUM(D3,D6,D9,D12,D15,D18)</f>
        <v>614</v>
      </c>
      <c r="E21" s="126">
        <f t="shared" si="2"/>
        <v>596</v>
      </c>
      <c r="F21" s="126">
        <f t="shared" si="2"/>
        <v>666</v>
      </c>
      <c r="G21" s="126">
        <f t="shared" si="2"/>
        <v>650</v>
      </c>
      <c r="H21" s="126">
        <f t="shared" si="2"/>
        <v>694</v>
      </c>
      <c r="I21" s="126">
        <f t="shared" si="2"/>
        <v>665</v>
      </c>
      <c r="J21" s="126">
        <f t="shared" si="2"/>
        <v>655</v>
      </c>
      <c r="K21" s="126">
        <f t="shared" si="2"/>
        <v>660</v>
      </c>
      <c r="L21" s="126">
        <f t="shared" si="2"/>
        <v>679</v>
      </c>
      <c r="M21" s="126">
        <f t="shared" si="2"/>
        <v>705</v>
      </c>
      <c r="N21" s="126">
        <f t="shared" si="2"/>
        <v>695</v>
      </c>
      <c r="O21" s="126">
        <f t="shared" si="2"/>
        <v>704</v>
      </c>
      <c r="P21" s="126">
        <f t="shared" si="2"/>
        <v>715</v>
      </c>
      <c r="Q21" s="126">
        <f t="shared" si="2"/>
        <v>668</v>
      </c>
      <c r="R21" s="126">
        <f t="shared" si="2"/>
        <v>727</v>
      </c>
      <c r="S21" s="126">
        <f t="shared" si="2"/>
        <v>776</v>
      </c>
      <c r="T21" s="126">
        <f t="shared" si="2"/>
        <v>816</v>
      </c>
      <c r="U21" s="126">
        <f t="shared" si="2"/>
        <v>640</v>
      </c>
      <c r="V21" s="126">
        <f t="shared" si="2"/>
        <v>647</v>
      </c>
      <c r="W21" s="126">
        <f t="shared" si="2"/>
        <v>621</v>
      </c>
      <c r="X21" s="126">
        <f t="shared" si="2"/>
        <v>598</v>
      </c>
      <c r="Y21" s="126">
        <f t="shared" si="2"/>
        <v>566</v>
      </c>
      <c r="Z21" s="126">
        <f t="shared" si="2"/>
        <v>583</v>
      </c>
      <c r="AA21" s="126">
        <f t="shared" si="2"/>
        <v>550</v>
      </c>
      <c r="AB21" s="126">
        <f t="shared" si="2"/>
        <v>591</v>
      </c>
      <c r="AC21" s="126">
        <f t="shared" si="2"/>
        <v>634</v>
      </c>
      <c r="AD21" s="126">
        <f t="shared" si="2"/>
        <v>636</v>
      </c>
      <c r="AE21" s="126">
        <f t="shared" si="2"/>
        <v>661</v>
      </c>
      <c r="AF21" s="126">
        <f t="shared" si="2"/>
        <v>633</v>
      </c>
      <c r="AG21" s="126">
        <f t="shared" si="2"/>
        <v>689</v>
      </c>
      <c r="AH21" s="126">
        <f t="shared" si="2"/>
        <v>739</v>
      </c>
      <c r="AI21" s="126">
        <f t="shared" si="2"/>
        <v>752</v>
      </c>
      <c r="AJ21" s="126">
        <f t="shared" si="2"/>
        <v>726</v>
      </c>
      <c r="AK21" s="126">
        <f t="shared" si="2"/>
        <v>747</v>
      </c>
      <c r="AL21" s="126">
        <f t="shared" si="2"/>
        <v>825</v>
      </c>
      <c r="AM21" s="126">
        <f t="shared" si="2"/>
        <v>851</v>
      </c>
      <c r="AN21" s="126">
        <f t="shared" si="2"/>
        <v>866</v>
      </c>
      <c r="AO21" s="126">
        <f t="shared" si="2"/>
        <v>836</v>
      </c>
      <c r="AP21" s="126">
        <f t="shared" si="2"/>
        <v>846</v>
      </c>
      <c r="AQ21" s="126">
        <f t="shared" si="2"/>
        <v>963</v>
      </c>
      <c r="AR21" s="126">
        <f t="shared" si="2"/>
        <v>953</v>
      </c>
      <c r="AS21" s="126">
        <f t="shared" si="2"/>
        <v>952</v>
      </c>
      <c r="AT21" s="126">
        <f t="shared" si="2"/>
        <v>923</v>
      </c>
      <c r="AU21" s="126">
        <f t="shared" si="2"/>
        <v>891</v>
      </c>
      <c r="AV21" s="126">
        <f t="shared" si="2"/>
        <v>852</v>
      </c>
      <c r="AW21" s="126">
        <f t="shared" si="2"/>
        <v>826</v>
      </c>
      <c r="AX21" s="126">
        <f t="shared" si="2"/>
        <v>874</v>
      </c>
      <c r="AY21" s="126">
        <f t="shared" si="2"/>
        <v>786</v>
      </c>
      <c r="AZ21" s="126">
        <f t="shared" si="2"/>
        <v>777</v>
      </c>
      <c r="BA21" s="126">
        <f t="shared" si="2"/>
        <v>799</v>
      </c>
      <c r="BB21" s="126">
        <f t="shared" si="2"/>
        <v>860</v>
      </c>
      <c r="BC21" s="126">
        <f t="shared" si="2"/>
        <v>798</v>
      </c>
      <c r="BD21" s="126">
        <f t="shared" si="2"/>
        <v>846</v>
      </c>
      <c r="BE21" s="126">
        <f t="shared" si="2"/>
        <v>942</v>
      </c>
      <c r="BF21" s="126">
        <f t="shared" si="2"/>
        <v>895</v>
      </c>
      <c r="BG21" s="126">
        <f t="shared" si="2"/>
        <v>944</v>
      </c>
      <c r="BH21" s="126">
        <f t="shared" si="2"/>
        <v>893</v>
      </c>
      <c r="BI21" s="126">
        <f t="shared" si="2"/>
        <v>928</v>
      </c>
      <c r="BJ21" s="126">
        <f t="shared" si="2"/>
        <v>967</v>
      </c>
      <c r="BK21" s="126">
        <f t="shared" si="2"/>
        <v>1002</v>
      </c>
      <c r="BL21" s="126">
        <f t="shared" si="2"/>
        <v>1064</v>
      </c>
      <c r="BM21" s="126">
        <f t="shared" si="2"/>
        <v>1037</v>
      </c>
      <c r="BN21" s="126">
        <f t="shared" si="2"/>
        <v>1127</v>
      </c>
      <c r="BO21" s="126">
        <f t="shared" si="2"/>
        <v>1092</v>
      </c>
      <c r="BP21" s="126">
        <f aca="true" t="shared" si="3" ref="BP21:CY23">SUM(BP3,BP6,BP9,BP12,BP15,BP18)</f>
        <v>1112</v>
      </c>
      <c r="BQ21" s="126">
        <f t="shared" si="3"/>
        <v>1170</v>
      </c>
      <c r="BR21" s="126">
        <f t="shared" si="3"/>
        <v>1122</v>
      </c>
      <c r="BS21" s="126">
        <f t="shared" si="3"/>
        <v>944</v>
      </c>
      <c r="BT21" s="126">
        <f t="shared" si="3"/>
        <v>586</v>
      </c>
      <c r="BU21" s="126">
        <f t="shared" si="3"/>
        <v>684</v>
      </c>
      <c r="BV21" s="126">
        <f t="shared" si="3"/>
        <v>754</v>
      </c>
      <c r="BW21" s="126">
        <f t="shared" si="3"/>
        <v>712</v>
      </c>
      <c r="BX21" s="126">
        <f t="shared" si="3"/>
        <v>728</v>
      </c>
      <c r="BY21" s="126">
        <f t="shared" si="3"/>
        <v>663</v>
      </c>
      <c r="BZ21" s="126">
        <f t="shared" si="3"/>
        <v>645</v>
      </c>
      <c r="CA21" s="126">
        <f t="shared" si="3"/>
        <v>559</v>
      </c>
      <c r="CB21" s="126">
        <f t="shared" si="3"/>
        <v>592</v>
      </c>
      <c r="CC21" s="126">
        <f t="shared" si="3"/>
        <v>624</v>
      </c>
      <c r="CD21" s="126">
        <f t="shared" si="3"/>
        <v>534</v>
      </c>
      <c r="CE21" s="126">
        <f t="shared" si="3"/>
        <v>530</v>
      </c>
      <c r="CF21" s="126">
        <f t="shared" si="3"/>
        <v>478</v>
      </c>
      <c r="CG21" s="126">
        <f t="shared" si="3"/>
        <v>455</v>
      </c>
      <c r="CH21" s="126">
        <f t="shared" si="3"/>
        <v>368</v>
      </c>
      <c r="CI21" s="126">
        <f t="shared" si="3"/>
        <v>324</v>
      </c>
      <c r="CJ21" s="126">
        <f t="shared" si="3"/>
        <v>333</v>
      </c>
      <c r="CK21" s="126">
        <f t="shared" si="3"/>
        <v>241</v>
      </c>
      <c r="CL21" s="126">
        <f t="shared" si="3"/>
        <v>242</v>
      </c>
      <c r="CM21" s="126">
        <f t="shared" si="3"/>
        <v>201</v>
      </c>
      <c r="CN21" s="126">
        <f t="shared" si="3"/>
        <v>175</v>
      </c>
      <c r="CO21" s="126">
        <f t="shared" si="3"/>
        <v>126</v>
      </c>
      <c r="CP21" s="126">
        <f t="shared" si="3"/>
        <v>110</v>
      </c>
      <c r="CQ21" s="126">
        <f t="shared" si="3"/>
        <v>67</v>
      </c>
      <c r="CR21" s="126">
        <f t="shared" si="3"/>
        <v>35</v>
      </c>
      <c r="CS21" s="126">
        <f t="shared" si="3"/>
        <v>53</v>
      </c>
      <c r="CT21" s="126">
        <f t="shared" si="3"/>
        <v>29</v>
      </c>
      <c r="CU21" s="126">
        <f t="shared" si="3"/>
        <v>22</v>
      </c>
      <c r="CV21" s="126">
        <f t="shared" si="3"/>
        <v>9</v>
      </c>
      <c r="CW21" s="126">
        <f t="shared" si="3"/>
        <v>8</v>
      </c>
      <c r="CX21" s="126">
        <f t="shared" si="3"/>
        <v>6</v>
      </c>
      <c r="CY21" s="126">
        <f>SUM(CY3,CY6,CY9,CY12,CY15,CY18)</f>
        <v>13</v>
      </c>
      <c r="CZ21" s="127">
        <f>SUM(C21:CY21)</f>
        <v>65756</v>
      </c>
    </row>
    <row r="22" spans="1:104" s="5" customFormat="1" ht="11.25" customHeight="1">
      <c r="A22" s="158"/>
      <c r="B22" s="113" t="s">
        <v>14</v>
      </c>
      <c r="C22" s="115">
        <f aca="true" t="shared" si="4" ref="C22:R23">SUM(C4,C7,C10,C13,C16,C19)</f>
        <v>532</v>
      </c>
      <c r="D22" s="115">
        <f t="shared" si="4"/>
        <v>581</v>
      </c>
      <c r="E22" s="115">
        <f t="shared" si="4"/>
        <v>573</v>
      </c>
      <c r="F22" s="115">
        <f t="shared" si="4"/>
        <v>617</v>
      </c>
      <c r="G22" s="115">
        <f t="shared" si="4"/>
        <v>569</v>
      </c>
      <c r="H22" s="115">
        <f t="shared" si="4"/>
        <v>597</v>
      </c>
      <c r="I22" s="115">
        <f t="shared" si="4"/>
        <v>622</v>
      </c>
      <c r="J22" s="115">
        <f t="shared" si="4"/>
        <v>636</v>
      </c>
      <c r="K22" s="115">
        <f t="shared" si="4"/>
        <v>592</v>
      </c>
      <c r="L22" s="115">
        <f t="shared" si="4"/>
        <v>618</v>
      </c>
      <c r="M22" s="115">
        <f t="shared" si="4"/>
        <v>615</v>
      </c>
      <c r="N22" s="115">
        <f t="shared" si="4"/>
        <v>685</v>
      </c>
      <c r="O22" s="115">
        <f t="shared" si="4"/>
        <v>614</v>
      </c>
      <c r="P22" s="115">
        <f t="shared" si="4"/>
        <v>712</v>
      </c>
      <c r="Q22" s="115">
        <f t="shared" si="4"/>
        <v>708</v>
      </c>
      <c r="R22" s="115">
        <f t="shared" si="4"/>
        <v>767</v>
      </c>
      <c r="S22" s="115">
        <f t="shared" si="2"/>
        <v>745</v>
      </c>
      <c r="T22" s="115">
        <f t="shared" si="2"/>
        <v>773</v>
      </c>
      <c r="U22" s="115">
        <f t="shared" si="2"/>
        <v>703</v>
      </c>
      <c r="V22" s="115">
        <f t="shared" si="2"/>
        <v>674</v>
      </c>
      <c r="W22" s="115">
        <f t="shared" si="2"/>
        <v>679</v>
      </c>
      <c r="X22" s="115">
        <f t="shared" si="2"/>
        <v>633</v>
      </c>
      <c r="Y22" s="115">
        <f t="shared" si="2"/>
        <v>629</v>
      </c>
      <c r="Z22" s="115">
        <f t="shared" si="2"/>
        <v>599</v>
      </c>
      <c r="AA22" s="115">
        <f t="shared" si="2"/>
        <v>557</v>
      </c>
      <c r="AB22" s="115">
        <f t="shared" si="2"/>
        <v>596</v>
      </c>
      <c r="AC22" s="115">
        <f t="shared" si="2"/>
        <v>691</v>
      </c>
      <c r="AD22" s="115">
        <f t="shared" si="2"/>
        <v>660</v>
      </c>
      <c r="AE22" s="115">
        <f t="shared" si="2"/>
        <v>661</v>
      </c>
      <c r="AF22" s="115">
        <f t="shared" si="2"/>
        <v>700</v>
      </c>
      <c r="AG22" s="115">
        <f t="shared" si="2"/>
        <v>771</v>
      </c>
      <c r="AH22" s="115">
        <f t="shared" si="2"/>
        <v>763</v>
      </c>
      <c r="AI22" s="115">
        <f t="shared" si="2"/>
        <v>753</v>
      </c>
      <c r="AJ22" s="115">
        <f t="shared" si="2"/>
        <v>788</v>
      </c>
      <c r="AK22" s="115">
        <f t="shared" si="2"/>
        <v>740</v>
      </c>
      <c r="AL22" s="115">
        <f t="shared" si="2"/>
        <v>861</v>
      </c>
      <c r="AM22" s="115">
        <f t="shared" si="2"/>
        <v>863</v>
      </c>
      <c r="AN22" s="115">
        <f t="shared" si="2"/>
        <v>838</v>
      </c>
      <c r="AO22" s="115">
        <f t="shared" si="2"/>
        <v>868</v>
      </c>
      <c r="AP22" s="115">
        <f t="shared" si="2"/>
        <v>885</v>
      </c>
      <c r="AQ22" s="115">
        <f t="shared" si="2"/>
        <v>973</v>
      </c>
      <c r="AR22" s="115">
        <f t="shared" si="2"/>
        <v>964</v>
      </c>
      <c r="AS22" s="115">
        <f t="shared" si="2"/>
        <v>1020</v>
      </c>
      <c r="AT22" s="115">
        <f t="shared" si="2"/>
        <v>964</v>
      </c>
      <c r="AU22" s="115">
        <f t="shared" si="2"/>
        <v>995</v>
      </c>
      <c r="AV22" s="115">
        <f t="shared" si="2"/>
        <v>913</v>
      </c>
      <c r="AW22" s="115">
        <f t="shared" si="2"/>
        <v>913</v>
      </c>
      <c r="AX22" s="115">
        <f t="shared" si="2"/>
        <v>992</v>
      </c>
      <c r="AY22" s="115">
        <f t="shared" si="2"/>
        <v>880</v>
      </c>
      <c r="AZ22" s="115">
        <f t="shared" si="2"/>
        <v>824</v>
      </c>
      <c r="BA22" s="115">
        <f t="shared" si="2"/>
        <v>934</v>
      </c>
      <c r="BB22" s="115">
        <f t="shared" si="2"/>
        <v>948</v>
      </c>
      <c r="BC22" s="115">
        <f t="shared" si="2"/>
        <v>945</v>
      </c>
      <c r="BD22" s="115">
        <f t="shared" si="2"/>
        <v>966</v>
      </c>
      <c r="BE22" s="115">
        <f t="shared" si="2"/>
        <v>936</v>
      </c>
      <c r="BF22" s="115">
        <f t="shared" si="2"/>
        <v>1033</v>
      </c>
      <c r="BG22" s="115">
        <f t="shared" si="2"/>
        <v>974</v>
      </c>
      <c r="BH22" s="115">
        <f t="shared" si="2"/>
        <v>985</v>
      </c>
      <c r="BI22" s="115">
        <f t="shared" si="2"/>
        <v>969</v>
      </c>
      <c r="BJ22" s="115">
        <f t="shared" si="2"/>
        <v>957</v>
      </c>
      <c r="BK22" s="115">
        <f t="shared" si="2"/>
        <v>1024</v>
      </c>
      <c r="BL22" s="115">
        <f t="shared" si="2"/>
        <v>1064</v>
      </c>
      <c r="BM22" s="115">
        <f t="shared" si="2"/>
        <v>1076</v>
      </c>
      <c r="BN22" s="115">
        <f t="shared" si="2"/>
        <v>1148</v>
      </c>
      <c r="BO22" s="115">
        <f t="shared" si="2"/>
        <v>1200</v>
      </c>
      <c r="BP22" s="115">
        <f t="shared" si="3"/>
        <v>1199</v>
      </c>
      <c r="BQ22" s="115">
        <f t="shared" si="3"/>
        <v>1265</v>
      </c>
      <c r="BR22" s="115">
        <f t="shared" si="3"/>
        <v>1237</v>
      </c>
      <c r="BS22" s="115">
        <f t="shared" si="3"/>
        <v>1020</v>
      </c>
      <c r="BT22" s="115">
        <f t="shared" si="3"/>
        <v>632</v>
      </c>
      <c r="BU22" s="115">
        <f t="shared" si="3"/>
        <v>803</v>
      </c>
      <c r="BV22" s="115">
        <f t="shared" si="3"/>
        <v>848</v>
      </c>
      <c r="BW22" s="115">
        <f t="shared" si="3"/>
        <v>833</v>
      </c>
      <c r="BX22" s="115">
        <f t="shared" si="3"/>
        <v>915</v>
      </c>
      <c r="BY22" s="115">
        <f t="shared" si="3"/>
        <v>835</v>
      </c>
      <c r="BZ22" s="115">
        <f t="shared" si="3"/>
        <v>831</v>
      </c>
      <c r="CA22" s="115">
        <f t="shared" si="3"/>
        <v>759</v>
      </c>
      <c r="CB22" s="115">
        <f t="shared" si="3"/>
        <v>811</v>
      </c>
      <c r="CC22" s="115">
        <f t="shared" si="3"/>
        <v>751</v>
      </c>
      <c r="CD22" s="115">
        <f t="shared" si="3"/>
        <v>691</v>
      </c>
      <c r="CE22" s="115">
        <f t="shared" si="3"/>
        <v>798</v>
      </c>
      <c r="CF22" s="115">
        <f t="shared" si="3"/>
        <v>746</v>
      </c>
      <c r="CG22" s="115">
        <f t="shared" si="3"/>
        <v>729</v>
      </c>
      <c r="CH22" s="115">
        <f t="shared" si="3"/>
        <v>708</v>
      </c>
      <c r="CI22" s="115">
        <f t="shared" si="3"/>
        <v>634</v>
      </c>
      <c r="CJ22" s="115">
        <f t="shared" si="3"/>
        <v>614</v>
      </c>
      <c r="CK22" s="115">
        <f t="shared" si="3"/>
        <v>576</v>
      </c>
      <c r="CL22" s="115">
        <f t="shared" si="3"/>
        <v>503</v>
      </c>
      <c r="CM22" s="115">
        <f t="shared" si="3"/>
        <v>483</v>
      </c>
      <c r="CN22" s="115">
        <f t="shared" si="3"/>
        <v>476</v>
      </c>
      <c r="CO22" s="115">
        <f t="shared" si="3"/>
        <v>372</v>
      </c>
      <c r="CP22" s="115">
        <f t="shared" si="3"/>
        <v>315</v>
      </c>
      <c r="CQ22" s="115">
        <f t="shared" si="3"/>
        <v>263</v>
      </c>
      <c r="CR22" s="115">
        <f t="shared" si="3"/>
        <v>215</v>
      </c>
      <c r="CS22" s="115">
        <f t="shared" si="3"/>
        <v>155</v>
      </c>
      <c r="CT22" s="115">
        <f t="shared" si="3"/>
        <v>124</v>
      </c>
      <c r="CU22" s="115">
        <f t="shared" si="3"/>
        <v>111</v>
      </c>
      <c r="CV22" s="115">
        <f t="shared" si="3"/>
        <v>69</v>
      </c>
      <c r="CW22" s="115">
        <f t="shared" si="3"/>
        <v>62</v>
      </c>
      <c r="CX22" s="115">
        <f t="shared" si="3"/>
        <v>45</v>
      </c>
      <c r="CY22" s="115">
        <f t="shared" si="3"/>
        <v>81</v>
      </c>
      <c r="CZ22" s="128">
        <f>SUM(C22:CY22)</f>
        <v>73574</v>
      </c>
    </row>
    <row r="23" spans="1:104" s="5" customFormat="1" ht="11.25" customHeight="1">
      <c r="A23" s="158"/>
      <c r="B23" s="117" t="s">
        <v>15</v>
      </c>
      <c r="C23" s="129">
        <f t="shared" si="4"/>
        <v>1121</v>
      </c>
      <c r="D23" s="129">
        <f aca="true" t="shared" si="5" ref="D23:BO23">SUM(D5,D8,D11,D14,D17,D20)</f>
        <v>1195</v>
      </c>
      <c r="E23" s="129">
        <f t="shared" si="5"/>
        <v>1169</v>
      </c>
      <c r="F23" s="129">
        <f t="shared" si="5"/>
        <v>1283</v>
      </c>
      <c r="G23" s="129">
        <f t="shared" si="5"/>
        <v>1219</v>
      </c>
      <c r="H23" s="129">
        <f t="shared" si="5"/>
        <v>1291</v>
      </c>
      <c r="I23" s="129">
        <f t="shared" si="5"/>
        <v>1287</v>
      </c>
      <c r="J23" s="129">
        <f t="shared" si="5"/>
        <v>1291</v>
      </c>
      <c r="K23" s="129">
        <f t="shared" si="5"/>
        <v>1252</v>
      </c>
      <c r="L23" s="129">
        <f t="shared" si="5"/>
        <v>1297</v>
      </c>
      <c r="M23" s="129">
        <f t="shared" si="5"/>
        <v>1320</v>
      </c>
      <c r="N23" s="129">
        <f t="shared" si="5"/>
        <v>1380</v>
      </c>
      <c r="O23" s="129">
        <f t="shared" si="5"/>
        <v>1318</v>
      </c>
      <c r="P23" s="129">
        <f t="shared" si="5"/>
        <v>1427</v>
      </c>
      <c r="Q23" s="129">
        <f t="shared" si="5"/>
        <v>1376</v>
      </c>
      <c r="R23" s="129">
        <f t="shared" si="5"/>
        <v>1494</v>
      </c>
      <c r="S23" s="129">
        <f t="shared" si="5"/>
        <v>1521</v>
      </c>
      <c r="T23" s="129">
        <f t="shared" si="5"/>
        <v>1589</v>
      </c>
      <c r="U23" s="129">
        <f t="shared" si="5"/>
        <v>1343</v>
      </c>
      <c r="V23" s="129">
        <f t="shared" si="5"/>
        <v>1321</v>
      </c>
      <c r="W23" s="129">
        <f t="shared" si="5"/>
        <v>1300</v>
      </c>
      <c r="X23" s="129">
        <f t="shared" si="5"/>
        <v>1231</v>
      </c>
      <c r="Y23" s="129">
        <f t="shared" si="5"/>
        <v>1195</v>
      </c>
      <c r="Z23" s="129">
        <f t="shared" si="5"/>
        <v>1182</v>
      </c>
      <c r="AA23" s="129">
        <f t="shared" si="5"/>
        <v>1107</v>
      </c>
      <c r="AB23" s="129">
        <f t="shared" si="5"/>
        <v>1187</v>
      </c>
      <c r="AC23" s="129">
        <f t="shared" si="5"/>
        <v>1325</v>
      </c>
      <c r="AD23" s="129">
        <f t="shared" si="5"/>
        <v>1296</v>
      </c>
      <c r="AE23" s="129">
        <f t="shared" si="5"/>
        <v>1322</v>
      </c>
      <c r="AF23" s="129">
        <f t="shared" si="5"/>
        <v>1333</v>
      </c>
      <c r="AG23" s="129">
        <f t="shared" si="5"/>
        <v>1460</v>
      </c>
      <c r="AH23" s="129">
        <f t="shared" si="5"/>
        <v>1502</v>
      </c>
      <c r="AI23" s="129">
        <f t="shared" si="5"/>
        <v>1505</v>
      </c>
      <c r="AJ23" s="129">
        <f t="shared" si="5"/>
        <v>1514</v>
      </c>
      <c r="AK23" s="129">
        <f t="shared" si="5"/>
        <v>1487</v>
      </c>
      <c r="AL23" s="129">
        <f t="shared" si="5"/>
        <v>1686</v>
      </c>
      <c r="AM23" s="129">
        <f t="shared" si="5"/>
        <v>1714</v>
      </c>
      <c r="AN23" s="129">
        <f t="shared" si="5"/>
        <v>1704</v>
      </c>
      <c r="AO23" s="129">
        <f t="shared" si="5"/>
        <v>1704</v>
      </c>
      <c r="AP23" s="129">
        <f t="shared" si="5"/>
        <v>1731</v>
      </c>
      <c r="AQ23" s="129">
        <f t="shared" si="5"/>
        <v>1936</v>
      </c>
      <c r="AR23" s="129">
        <f t="shared" si="5"/>
        <v>1917</v>
      </c>
      <c r="AS23" s="129">
        <f t="shared" si="5"/>
        <v>1972</v>
      </c>
      <c r="AT23" s="129">
        <f t="shared" si="5"/>
        <v>1887</v>
      </c>
      <c r="AU23" s="129">
        <f t="shared" si="5"/>
        <v>1886</v>
      </c>
      <c r="AV23" s="129">
        <f t="shared" si="5"/>
        <v>1765</v>
      </c>
      <c r="AW23" s="129">
        <f t="shared" si="5"/>
        <v>1739</v>
      </c>
      <c r="AX23" s="129">
        <f t="shared" si="5"/>
        <v>1866</v>
      </c>
      <c r="AY23" s="129">
        <f t="shared" si="5"/>
        <v>1666</v>
      </c>
      <c r="AZ23" s="129">
        <f t="shared" si="5"/>
        <v>1601</v>
      </c>
      <c r="BA23" s="129">
        <f t="shared" si="5"/>
        <v>1733</v>
      </c>
      <c r="BB23" s="129">
        <f t="shared" si="5"/>
        <v>1808</v>
      </c>
      <c r="BC23" s="129">
        <f t="shared" si="5"/>
        <v>1743</v>
      </c>
      <c r="BD23" s="129">
        <f t="shared" si="5"/>
        <v>1812</v>
      </c>
      <c r="BE23" s="129">
        <f t="shared" si="5"/>
        <v>1878</v>
      </c>
      <c r="BF23" s="129">
        <f t="shared" si="5"/>
        <v>1928</v>
      </c>
      <c r="BG23" s="129">
        <f t="shared" si="5"/>
        <v>1918</v>
      </c>
      <c r="BH23" s="129">
        <f t="shared" si="5"/>
        <v>1878</v>
      </c>
      <c r="BI23" s="129">
        <f t="shared" si="5"/>
        <v>1897</v>
      </c>
      <c r="BJ23" s="129">
        <f t="shared" si="5"/>
        <v>1924</v>
      </c>
      <c r="BK23" s="129">
        <f t="shared" si="5"/>
        <v>2026</v>
      </c>
      <c r="BL23" s="129">
        <f t="shared" si="5"/>
        <v>2128</v>
      </c>
      <c r="BM23" s="129">
        <f t="shared" si="5"/>
        <v>2113</v>
      </c>
      <c r="BN23" s="129">
        <f t="shared" si="5"/>
        <v>2275</v>
      </c>
      <c r="BO23" s="129">
        <f t="shared" si="5"/>
        <v>2292</v>
      </c>
      <c r="BP23" s="129">
        <f t="shared" si="3"/>
        <v>2311</v>
      </c>
      <c r="BQ23" s="129">
        <f t="shared" si="3"/>
        <v>2435</v>
      </c>
      <c r="BR23" s="129">
        <f t="shared" si="3"/>
        <v>2359</v>
      </c>
      <c r="BS23" s="129">
        <f t="shared" si="3"/>
        <v>1964</v>
      </c>
      <c r="BT23" s="129">
        <f t="shared" si="3"/>
        <v>1218</v>
      </c>
      <c r="BU23" s="129">
        <f t="shared" si="3"/>
        <v>1487</v>
      </c>
      <c r="BV23" s="129">
        <f t="shared" si="3"/>
        <v>1602</v>
      </c>
      <c r="BW23" s="129">
        <f t="shared" si="3"/>
        <v>1545</v>
      </c>
      <c r="BX23" s="129">
        <f t="shared" si="3"/>
        <v>1643</v>
      </c>
      <c r="BY23" s="129">
        <f t="shared" si="3"/>
        <v>1498</v>
      </c>
      <c r="BZ23" s="129">
        <f t="shared" si="3"/>
        <v>1476</v>
      </c>
      <c r="CA23" s="129">
        <f t="shared" si="3"/>
        <v>1318</v>
      </c>
      <c r="CB23" s="129">
        <f t="shared" si="3"/>
        <v>1403</v>
      </c>
      <c r="CC23" s="129">
        <f t="shared" si="3"/>
        <v>1375</v>
      </c>
      <c r="CD23" s="129">
        <f t="shared" si="3"/>
        <v>1225</v>
      </c>
      <c r="CE23" s="129">
        <f t="shared" si="3"/>
        <v>1328</v>
      </c>
      <c r="CF23" s="129">
        <f t="shared" si="3"/>
        <v>1224</v>
      </c>
      <c r="CG23" s="129">
        <f t="shared" si="3"/>
        <v>1184</v>
      </c>
      <c r="CH23" s="129">
        <f t="shared" si="3"/>
        <v>1076</v>
      </c>
      <c r="CI23" s="129">
        <f t="shared" si="3"/>
        <v>958</v>
      </c>
      <c r="CJ23" s="129">
        <f t="shared" si="3"/>
        <v>947</v>
      </c>
      <c r="CK23" s="129">
        <f t="shared" si="3"/>
        <v>817</v>
      </c>
      <c r="CL23" s="129">
        <f t="shared" si="3"/>
        <v>745</v>
      </c>
      <c r="CM23" s="129">
        <f t="shared" si="3"/>
        <v>684</v>
      </c>
      <c r="CN23" s="129">
        <f t="shared" si="3"/>
        <v>651</v>
      </c>
      <c r="CO23" s="129">
        <f t="shared" si="3"/>
        <v>498</v>
      </c>
      <c r="CP23" s="129">
        <f t="shared" si="3"/>
        <v>425</v>
      </c>
      <c r="CQ23" s="129">
        <f t="shared" si="3"/>
        <v>330</v>
      </c>
      <c r="CR23" s="129">
        <f t="shared" si="3"/>
        <v>250</v>
      </c>
      <c r="CS23" s="129">
        <f t="shared" si="3"/>
        <v>208</v>
      </c>
      <c r="CT23" s="129">
        <f t="shared" si="3"/>
        <v>153</v>
      </c>
      <c r="CU23" s="129">
        <f t="shared" si="3"/>
        <v>133</v>
      </c>
      <c r="CV23" s="129">
        <f t="shared" si="3"/>
        <v>78</v>
      </c>
      <c r="CW23" s="129">
        <f t="shared" si="3"/>
        <v>70</v>
      </c>
      <c r="CX23" s="129">
        <f t="shared" si="3"/>
        <v>51</v>
      </c>
      <c r="CY23" s="129">
        <f t="shared" si="3"/>
        <v>94</v>
      </c>
      <c r="CZ23" s="130">
        <f>SUM(C23:CY23)</f>
        <v>139330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&amp;L&amp;P/5&amp;C町別・年齢各歳別（1歳毎）人口&amp;R平成27年6月1日現在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pane xSplit="6" ySplit="14" topLeftCell="J63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3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1878</v>
      </c>
      <c r="D2" s="90">
        <v>1907</v>
      </c>
      <c r="E2" s="90">
        <v>1667</v>
      </c>
      <c r="F2" s="90">
        <v>2282</v>
      </c>
      <c r="G2" s="90">
        <v>2523</v>
      </c>
      <c r="H2" s="90">
        <v>2378</v>
      </c>
      <c r="I2" s="90">
        <v>2572</v>
      </c>
      <c r="J2" s="90">
        <v>1596</v>
      </c>
      <c r="K2" s="90">
        <v>852</v>
      </c>
      <c r="L2" s="90">
        <v>118</v>
      </c>
      <c r="M2" s="90">
        <v>3</v>
      </c>
      <c r="N2" s="144">
        <f>SUM(C2:M2)</f>
        <v>17776</v>
      </c>
    </row>
    <row r="3" spans="1:14" s="52" customFormat="1" ht="13.5" customHeight="1" outlineLevel="1">
      <c r="A3" s="162"/>
      <c r="B3" s="11" t="s">
        <v>14</v>
      </c>
      <c r="C3" s="88">
        <v>1680</v>
      </c>
      <c r="D3" s="88">
        <v>1851</v>
      </c>
      <c r="E3" s="88">
        <v>1848</v>
      </c>
      <c r="F3" s="88">
        <v>2411</v>
      </c>
      <c r="G3" s="88">
        <v>2741</v>
      </c>
      <c r="H3" s="88">
        <v>2642</v>
      </c>
      <c r="I3" s="88">
        <v>2836</v>
      </c>
      <c r="J3" s="88">
        <v>2075</v>
      </c>
      <c r="K3" s="88">
        <v>1552</v>
      </c>
      <c r="L3" s="88">
        <v>432</v>
      </c>
      <c r="M3" s="88">
        <v>22</v>
      </c>
      <c r="N3" s="145">
        <f aca="true" t="shared" si="0" ref="N3:N22">SUM(C3:M3)</f>
        <v>20090</v>
      </c>
    </row>
    <row r="4" spans="1:14" s="52" customFormat="1" ht="13.5" customHeight="1" outlineLevel="1">
      <c r="A4" s="163"/>
      <c r="B4" s="12" t="s">
        <v>15</v>
      </c>
      <c r="C4" s="89">
        <v>3558</v>
      </c>
      <c r="D4" s="89">
        <v>3758</v>
      </c>
      <c r="E4" s="89">
        <v>3515</v>
      </c>
      <c r="F4" s="89">
        <v>4693</v>
      </c>
      <c r="G4" s="89">
        <v>5264</v>
      </c>
      <c r="H4" s="89">
        <v>5020</v>
      </c>
      <c r="I4" s="89">
        <v>5408</v>
      </c>
      <c r="J4" s="89">
        <v>3671</v>
      </c>
      <c r="K4" s="89">
        <v>2404</v>
      </c>
      <c r="L4" s="89">
        <v>550</v>
      </c>
      <c r="M4" s="89">
        <v>25</v>
      </c>
      <c r="N4" s="146">
        <f t="shared" si="0"/>
        <v>37866</v>
      </c>
    </row>
    <row r="5" spans="1:14" s="54" customFormat="1" ht="12" outlineLevel="1">
      <c r="A5" s="161" t="s">
        <v>44</v>
      </c>
      <c r="B5" s="10" t="s">
        <v>13</v>
      </c>
      <c r="C5" s="90">
        <v>615</v>
      </c>
      <c r="D5" s="90">
        <v>614</v>
      </c>
      <c r="E5" s="90">
        <v>512</v>
      </c>
      <c r="F5" s="90">
        <v>647</v>
      </c>
      <c r="G5" s="90">
        <v>703</v>
      </c>
      <c r="H5" s="90">
        <v>550</v>
      </c>
      <c r="I5" s="90">
        <v>605</v>
      </c>
      <c r="J5" s="90">
        <v>383</v>
      </c>
      <c r="K5" s="90">
        <v>185</v>
      </c>
      <c r="L5" s="90">
        <v>21</v>
      </c>
      <c r="M5" s="90">
        <v>0</v>
      </c>
      <c r="N5" s="144">
        <f t="shared" si="0"/>
        <v>4835</v>
      </c>
    </row>
    <row r="6" spans="1:14" s="54" customFormat="1" ht="12" outlineLevel="1">
      <c r="A6" s="162"/>
      <c r="B6" s="11" t="s">
        <v>14</v>
      </c>
      <c r="C6" s="88">
        <v>538</v>
      </c>
      <c r="D6" s="88">
        <v>601</v>
      </c>
      <c r="E6" s="88">
        <v>484</v>
      </c>
      <c r="F6" s="88">
        <v>659</v>
      </c>
      <c r="G6" s="88">
        <v>713</v>
      </c>
      <c r="H6" s="88">
        <v>625</v>
      </c>
      <c r="I6" s="88">
        <v>638</v>
      </c>
      <c r="J6" s="88">
        <v>466</v>
      </c>
      <c r="K6" s="88">
        <v>280</v>
      </c>
      <c r="L6" s="88">
        <v>77</v>
      </c>
      <c r="M6" s="88">
        <v>2</v>
      </c>
      <c r="N6" s="145">
        <f t="shared" si="0"/>
        <v>5083</v>
      </c>
    </row>
    <row r="7" spans="1:14" s="54" customFormat="1" ht="12" outlineLevel="1">
      <c r="A7" s="163"/>
      <c r="B7" s="12" t="s">
        <v>15</v>
      </c>
      <c r="C7" s="89">
        <v>1153</v>
      </c>
      <c r="D7" s="89">
        <v>1215</v>
      </c>
      <c r="E7" s="89">
        <v>996</v>
      </c>
      <c r="F7" s="89">
        <v>1306</v>
      </c>
      <c r="G7" s="89">
        <v>1416</v>
      </c>
      <c r="H7" s="89">
        <v>1175</v>
      </c>
      <c r="I7" s="89">
        <v>1243</v>
      </c>
      <c r="J7" s="89">
        <v>849</v>
      </c>
      <c r="K7" s="89">
        <v>465</v>
      </c>
      <c r="L7" s="89">
        <v>98</v>
      </c>
      <c r="M7" s="89">
        <v>2</v>
      </c>
      <c r="N7" s="146">
        <f t="shared" si="0"/>
        <v>9918</v>
      </c>
    </row>
    <row r="8" spans="1:14" s="54" customFormat="1" ht="12" outlineLevel="1">
      <c r="A8" s="161" t="s">
        <v>43</v>
      </c>
      <c r="B8" s="10" t="s">
        <v>13</v>
      </c>
      <c r="C8" s="90">
        <v>254</v>
      </c>
      <c r="D8" s="90">
        <v>272</v>
      </c>
      <c r="E8" s="90">
        <v>222</v>
      </c>
      <c r="F8" s="90">
        <v>350</v>
      </c>
      <c r="G8" s="90">
        <v>344</v>
      </c>
      <c r="H8" s="90">
        <v>371</v>
      </c>
      <c r="I8" s="90">
        <v>467</v>
      </c>
      <c r="J8" s="90">
        <v>279</v>
      </c>
      <c r="K8" s="90">
        <v>140</v>
      </c>
      <c r="L8" s="90">
        <v>11</v>
      </c>
      <c r="M8" s="90">
        <v>0</v>
      </c>
      <c r="N8" s="144">
        <f t="shared" si="0"/>
        <v>2710</v>
      </c>
    </row>
    <row r="9" spans="1:14" s="54" customFormat="1" ht="12" outlineLevel="1">
      <c r="A9" s="162"/>
      <c r="B9" s="11" t="s">
        <v>14</v>
      </c>
      <c r="C9" s="88">
        <v>202</v>
      </c>
      <c r="D9" s="88">
        <v>279</v>
      </c>
      <c r="E9" s="88">
        <v>244</v>
      </c>
      <c r="F9" s="88">
        <v>340</v>
      </c>
      <c r="G9" s="88">
        <v>346</v>
      </c>
      <c r="H9" s="88">
        <v>379</v>
      </c>
      <c r="I9" s="88">
        <v>481</v>
      </c>
      <c r="J9" s="88">
        <v>332</v>
      </c>
      <c r="K9" s="88">
        <v>281</v>
      </c>
      <c r="L9" s="88">
        <v>78</v>
      </c>
      <c r="M9" s="88">
        <v>0</v>
      </c>
      <c r="N9" s="145">
        <f t="shared" si="0"/>
        <v>2962</v>
      </c>
    </row>
    <row r="10" spans="1:14" s="54" customFormat="1" ht="12" outlineLevel="1">
      <c r="A10" s="163"/>
      <c r="B10" s="12" t="s">
        <v>15</v>
      </c>
      <c r="C10" s="89">
        <v>456</v>
      </c>
      <c r="D10" s="89">
        <v>551</v>
      </c>
      <c r="E10" s="89">
        <v>466</v>
      </c>
      <c r="F10" s="89">
        <v>690</v>
      </c>
      <c r="G10" s="89">
        <v>690</v>
      </c>
      <c r="H10" s="89">
        <v>750</v>
      </c>
      <c r="I10" s="89">
        <v>948</v>
      </c>
      <c r="J10" s="89">
        <v>611</v>
      </c>
      <c r="K10" s="89">
        <v>421</v>
      </c>
      <c r="L10" s="89">
        <v>89</v>
      </c>
      <c r="M10" s="89">
        <v>0</v>
      </c>
      <c r="N10" s="146">
        <f t="shared" si="0"/>
        <v>5672</v>
      </c>
    </row>
    <row r="11" spans="1:14" s="54" customFormat="1" ht="12" outlineLevel="1">
      <c r="A11" s="161" t="s">
        <v>42</v>
      </c>
      <c r="B11" s="10" t="s">
        <v>13</v>
      </c>
      <c r="C11" s="90">
        <v>121</v>
      </c>
      <c r="D11" s="90">
        <v>201</v>
      </c>
      <c r="E11" s="90">
        <v>144</v>
      </c>
      <c r="F11" s="90">
        <v>166</v>
      </c>
      <c r="G11" s="90">
        <v>260</v>
      </c>
      <c r="H11" s="90">
        <v>305</v>
      </c>
      <c r="I11" s="90">
        <v>367</v>
      </c>
      <c r="J11" s="90">
        <v>254</v>
      </c>
      <c r="K11" s="90">
        <v>174</v>
      </c>
      <c r="L11" s="90">
        <v>27</v>
      </c>
      <c r="M11" s="90">
        <v>1</v>
      </c>
      <c r="N11" s="144">
        <f t="shared" si="0"/>
        <v>2020</v>
      </c>
    </row>
    <row r="12" spans="1:14" s="54" customFormat="1" ht="12" outlineLevel="1">
      <c r="A12" s="162"/>
      <c r="B12" s="11" t="s">
        <v>14</v>
      </c>
      <c r="C12" s="88">
        <v>136</v>
      </c>
      <c r="D12" s="88">
        <v>200</v>
      </c>
      <c r="E12" s="88">
        <v>158</v>
      </c>
      <c r="F12" s="88">
        <v>177</v>
      </c>
      <c r="G12" s="88">
        <v>255</v>
      </c>
      <c r="H12" s="88">
        <v>314</v>
      </c>
      <c r="I12" s="88">
        <v>340</v>
      </c>
      <c r="J12" s="88">
        <v>324</v>
      </c>
      <c r="K12" s="88">
        <v>360</v>
      </c>
      <c r="L12" s="88">
        <v>115</v>
      </c>
      <c r="M12" s="88">
        <v>5</v>
      </c>
      <c r="N12" s="145">
        <f t="shared" si="0"/>
        <v>2384</v>
      </c>
    </row>
    <row r="13" spans="1:14" s="54" customFormat="1" ht="12" outlineLevel="1">
      <c r="A13" s="163"/>
      <c r="B13" s="12" t="s">
        <v>15</v>
      </c>
      <c r="C13" s="89">
        <v>257</v>
      </c>
      <c r="D13" s="89">
        <v>401</v>
      </c>
      <c r="E13" s="89">
        <v>302</v>
      </c>
      <c r="F13" s="89">
        <v>343</v>
      </c>
      <c r="G13" s="89">
        <v>515</v>
      </c>
      <c r="H13" s="89">
        <v>619</v>
      </c>
      <c r="I13" s="89">
        <v>707</v>
      </c>
      <c r="J13" s="89">
        <v>578</v>
      </c>
      <c r="K13" s="89">
        <v>534</v>
      </c>
      <c r="L13" s="89">
        <v>142</v>
      </c>
      <c r="M13" s="89">
        <v>6</v>
      </c>
      <c r="N13" s="146">
        <f t="shared" si="0"/>
        <v>4404</v>
      </c>
    </row>
    <row r="14" spans="1:14" s="54" customFormat="1" ht="12" outlineLevel="1">
      <c r="A14" s="161" t="s">
        <v>41</v>
      </c>
      <c r="B14" s="10" t="s">
        <v>13</v>
      </c>
      <c r="C14" s="90">
        <v>1585</v>
      </c>
      <c r="D14" s="90">
        <v>1663</v>
      </c>
      <c r="E14" s="90">
        <v>1316</v>
      </c>
      <c r="F14" s="90">
        <v>1801</v>
      </c>
      <c r="G14" s="90">
        <v>1965</v>
      </c>
      <c r="H14" s="90">
        <v>1559</v>
      </c>
      <c r="I14" s="90">
        <v>1679</v>
      </c>
      <c r="J14" s="90">
        <v>1364</v>
      </c>
      <c r="K14" s="90">
        <v>545</v>
      </c>
      <c r="L14" s="90">
        <v>59</v>
      </c>
      <c r="M14" s="90">
        <v>2</v>
      </c>
      <c r="N14" s="144">
        <f t="shared" si="0"/>
        <v>13538</v>
      </c>
    </row>
    <row r="15" spans="1:14" s="54" customFormat="1" ht="12" outlineLevel="1">
      <c r="A15" s="162"/>
      <c r="B15" s="11" t="s">
        <v>14</v>
      </c>
      <c r="C15" s="88">
        <v>1557</v>
      </c>
      <c r="D15" s="88">
        <v>1637</v>
      </c>
      <c r="E15" s="88">
        <v>1323</v>
      </c>
      <c r="F15" s="88">
        <v>1898</v>
      </c>
      <c r="G15" s="88">
        <v>2167</v>
      </c>
      <c r="H15" s="88">
        <v>1850</v>
      </c>
      <c r="I15" s="88">
        <v>1976</v>
      </c>
      <c r="J15" s="88">
        <v>1638</v>
      </c>
      <c r="K15" s="88">
        <v>842</v>
      </c>
      <c r="L15" s="88">
        <v>202</v>
      </c>
      <c r="M15" s="88">
        <v>6</v>
      </c>
      <c r="N15" s="145">
        <f t="shared" si="0"/>
        <v>15096</v>
      </c>
    </row>
    <row r="16" spans="1:14" s="54" customFormat="1" ht="12" outlineLevel="1">
      <c r="A16" s="163"/>
      <c r="B16" s="12" t="s">
        <v>15</v>
      </c>
      <c r="C16" s="89">
        <v>3142</v>
      </c>
      <c r="D16" s="89">
        <v>3300</v>
      </c>
      <c r="E16" s="89">
        <v>2639</v>
      </c>
      <c r="F16" s="89">
        <v>3699</v>
      </c>
      <c r="G16" s="89">
        <v>4132</v>
      </c>
      <c r="H16" s="89">
        <v>3409</v>
      </c>
      <c r="I16" s="89">
        <v>3655</v>
      </c>
      <c r="J16" s="89">
        <v>3002</v>
      </c>
      <c r="K16" s="89">
        <v>1387</v>
      </c>
      <c r="L16" s="89">
        <v>261</v>
      </c>
      <c r="M16" s="89">
        <v>8</v>
      </c>
      <c r="N16" s="146">
        <f t="shared" si="0"/>
        <v>28634</v>
      </c>
    </row>
    <row r="17" spans="1:14" s="54" customFormat="1" ht="12" outlineLevel="1">
      <c r="A17" s="161" t="s">
        <v>40</v>
      </c>
      <c r="B17" s="10" t="s">
        <v>13</v>
      </c>
      <c r="C17" s="90">
        <v>49</v>
      </c>
      <c r="D17" s="90">
        <v>109</v>
      </c>
      <c r="E17" s="90">
        <v>74</v>
      </c>
      <c r="F17" s="90">
        <v>86</v>
      </c>
      <c r="G17" s="90">
        <v>150</v>
      </c>
      <c r="H17" s="90">
        <v>177</v>
      </c>
      <c r="I17" s="90">
        <v>202</v>
      </c>
      <c r="J17" s="90">
        <v>119</v>
      </c>
      <c r="K17" s="90">
        <v>89</v>
      </c>
      <c r="L17" s="90">
        <v>5</v>
      </c>
      <c r="M17" s="90">
        <v>0</v>
      </c>
      <c r="N17" s="144">
        <f t="shared" si="0"/>
        <v>1060</v>
      </c>
    </row>
    <row r="18" spans="1:14" s="54" customFormat="1" ht="12" outlineLevel="1">
      <c r="A18" s="162"/>
      <c r="B18" s="11" t="s">
        <v>14</v>
      </c>
      <c r="C18" s="88">
        <v>45</v>
      </c>
      <c r="D18" s="88">
        <v>94</v>
      </c>
      <c r="E18" s="88">
        <v>89</v>
      </c>
      <c r="F18" s="88">
        <v>78</v>
      </c>
      <c r="G18" s="88">
        <v>134</v>
      </c>
      <c r="H18" s="88">
        <v>154</v>
      </c>
      <c r="I18" s="88">
        <v>197</v>
      </c>
      <c r="J18" s="88">
        <v>183</v>
      </c>
      <c r="K18" s="88">
        <v>139</v>
      </c>
      <c r="L18" s="88">
        <v>41</v>
      </c>
      <c r="M18" s="88">
        <v>2</v>
      </c>
      <c r="N18" s="145">
        <f t="shared" si="0"/>
        <v>1156</v>
      </c>
    </row>
    <row r="19" spans="1:14" s="54" customFormat="1" ht="12" outlineLevel="1">
      <c r="A19" s="163"/>
      <c r="B19" s="12" t="s">
        <v>15</v>
      </c>
      <c r="C19" s="89">
        <v>94</v>
      </c>
      <c r="D19" s="89">
        <v>203</v>
      </c>
      <c r="E19" s="89">
        <v>163</v>
      </c>
      <c r="F19" s="89">
        <v>164</v>
      </c>
      <c r="G19" s="89">
        <v>284</v>
      </c>
      <c r="H19" s="89">
        <v>331</v>
      </c>
      <c r="I19" s="89">
        <v>399</v>
      </c>
      <c r="J19" s="89">
        <v>302</v>
      </c>
      <c r="K19" s="89">
        <v>228</v>
      </c>
      <c r="L19" s="89">
        <v>46</v>
      </c>
      <c r="M19" s="89">
        <v>2</v>
      </c>
      <c r="N19" s="146">
        <f t="shared" si="0"/>
        <v>2216</v>
      </c>
    </row>
    <row r="20" spans="1:14" s="54" customFormat="1" ht="12" outlineLevel="1">
      <c r="A20" s="161" t="s">
        <v>39</v>
      </c>
      <c r="B20" s="10" t="s">
        <v>13</v>
      </c>
      <c r="C20" s="90">
        <v>158</v>
      </c>
      <c r="D20" s="90">
        <v>239</v>
      </c>
      <c r="E20" s="90">
        <v>205</v>
      </c>
      <c r="F20" s="90">
        <v>238</v>
      </c>
      <c r="G20" s="90">
        <v>279</v>
      </c>
      <c r="H20" s="90">
        <v>402</v>
      </c>
      <c r="I20" s="90">
        <v>495</v>
      </c>
      <c r="J20" s="90">
        <v>288</v>
      </c>
      <c r="K20" s="90">
        <v>180</v>
      </c>
      <c r="L20" s="90">
        <v>25</v>
      </c>
      <c r="M20" s="90">
        <v>2</v>
      </c>
      <c r="N20" s="144">
        <f t="shared" si="0"/>
        <v>2511</v>
      </c>
    </row>
    <row r="21" spans="1:14" s="54" customFormat="1" ht="12" outlineLevel="1">
      <c r="A21" s="162"/>
      <c r="B21" s="11" t="s">
        <v>14</v>
      </c>
      <c r="C21" s="156">
        <v>158</v>
      </c>
      <c r="D21" s="156">
        <v>254</v>
      </c>
      <c r="E21" s="156">
        <v>221</v>
      </c>
      <c r="F21" s="156">
        <v>215</v>
      </c>
      <c r="G21" s="156">
        <v>324</v>
      </c>
      <c r="H21" s="156">
        <v>407</v>
      </c>
      <c r="I21" s="156">
        <v>489</v>
      </c>
      <c r="J21" s="156">
        <v>366</v>
      </c>
      <c r="K21" s="156">
        <v>333</v>
      </c>
      <c r="L21" s="156">
        <v>92</v>
      </c>
      <c r="M21" s="156">
        <v>3</v>
      </c>
      <c r="N21" s="147">
        <f t="shared" si="0"/>
        <v>2862</v>
      </c>
    </row>
    <row r="22" spans="1:14" s="54" customFormat="1" ht="12" outlineLevel="1">
      <c r="A22" s="163"/>
      <c r="B22" s="12" t="s">
        <v>15</v>
      </c>
      <c r="C22" s="89">
        <v>316</v>
      </c>
      <c r="D22" s="89">
        <v>493</v>
      </c>
      <c r="E22" s="89">
        <v>426</v>
      </c>
      <c r="F22" s="89">
        <v>453</v>
      </c>
      <c r="G22" s="89">
        <v>603</v>
      </c>
      <c r="H22" s="89">
        <v>809</v>
      </c>
      <c r="I22" s="89">
        <v>984</v>
      </c>
      <c r="J22" s="89">
        <v>654</v>
      </c>
      <c r="K22" s="89">
        <v>513</v>
      </c>
      <c r="L22" s="89">
        <v>117</v>
      </c>
      <c r="M22" s="89">
        <v>5</v>
      </c>
      <c r="N22" s="146">
        <f t="shared" si="0"/>
        <v>5373</v>
      </c>
    </row>
    <row r="23" spans="1:14" s="52" customFormat="1" ht="13.5" customHeight="1">
      <c r="A23" s="164" t="s">
        <v>32</v>
      </c>
      <c r="B23" s="1" t="s">
        <v>13</v>
      </c>
      <c r="C23" s="30">
        <v>4660</v>
      </c>
      <c r="D23" s="30">
        <v>5005</v>
      </c>
      <c r="E23" s="30">
        <v>4140</v>
      </c>
      <c r="F23" s="30">
        <v>5570</v>
      </c>
      <c r="G23" s="30">
        <v>6224</v>
      </c>
      <c r="H23" s="30">
        <v>5742</v>
      </c>
      <c r="I23" s="30">
        <v>6387</v>
      </c>
      <c r="J23" s="30">
        <v>4283</v>
      </c>
      <c r="K23" s="30">
        <v>2165</v>
      </c>
      <c r="L23" s="30">
        <v>266</v>
      </c>
      <c r="M23" s="30">
        <v>8</v>
      </c>
      <c r="N23" s="100">
        <f>SUM(C23:M23)</f>
        <v>44450</v>
      </c>
    </row>
    <row r="24" spans="1:14" s="52" customFormat="1" ht="13.5" customHeight="1">
      <c r="A24" s="165"/>
      <c r="B24" s="2" t="s">
        <v>14</v>
      </c>
      <c r="C24" s="35">
        <v>4316</v>
      </c>
      <c r="D24" s="35">
        <v>4916</v>
      </c>
      <c r="E24" s="35">
        <v>4367</v>
      </c>
      <c r="F24" s="35">
        <v>5778</v>
      </c>
      <c r="G24" s="35">
        <v>6680</v>
      </c>
      <c r="H24" s="35">
        <v>6371</v>
      </c>
      <c r="I24" s="35">
        <v>6957</v>
      </c>
      <c r="J24" s="35">
        <v>5384</v>
      </c>
      <c r="K24" s="35">
        <v>3787</v>
      </c>
      <c r="L24" s="35">
        <v>1037</v>
      </c>
      <c r="M24" s="35">
        <v>40</v>
      </c>
      <c r="N24" s="101">
        <f>SUM(C24:M24)</f>
        <v>49633</v>
      </c>
    </row>
    <row r="25" spans="1:14" s="52" customFormat="1" ht="13.5" customHeight="1">
      <c r="A25" s="166"/>
      <c r="B25" s="3" t="s">
        <v>15</v>
      </c>
      <c r="C25" s="39">
        <v>8976</v>
      </c>
      <c r="D25" s="39">
        <v>9921</v>
      </c>
      <c r="E25" s="39">
        <v>8507</v>
      </c>
      <c r="F25" s="39">
        <v>11348</v>
      </c>
      <c r="G25" s="39">
        <v>12904</v>
      </c>
      <c r="H25" s="39">
        <v>12113</v>
      </c>
      <c r="I25" s="39">
        <v>13344</v>
      </c>
      <c r="J25" s="39">
        <v>9667</v>
      </c>
      <c r="K25" s="39">
        <v>5952</v>
      </c>
      <c r="L25" s="39">
        <v>1303</v>
      </c>
      <c r="M25" s="39">
        <v>48</v>
      </c>
      <c r="N25" s="102">
        <f>SUM(C25:M25)</f>
        <v>94083</v>
      </c>
    </row>
    <row r="26" spans="1:14" s="54" customFormat="1" ht="12" outlineLevel="1">
      <c r="A26" s="161" t="s">
        <v>52</v>
      </c>
      <c r="B26" s="10" t="s">
        <v>13</v>
      </c>
      <c r="C26" s="153">
        <v>653</v>
      </c>
      <c r="D26" s="153">
        <v>633</v>
      </c>
      <c r="E26" s="153">
        <v>619</v>
      </c>
      <c r="F26" s="153">
        <v>818</v>
      </c>
      <c r="G26" s="153">
        <v>830</v>
      </c>
      <c r="H26" s="153">
        <v>754</v>
      </c>
      <c r="I26" s="153">
        <v>1245</v>
      </c>
      <c r="J26" s="153">
        <v>648</v>
      </c>
      <c r="K26" s="153">
        <v>271</v>
      </c>
      <c r="L26" s="153">
        <v>43</v>
      </c>
      <c r="M26" s="153">
        <v>2</v>
      </c>
      <c r="N26" s="148">
        <f aca="true" t="shared" si="1" ref="N26:N34">SUM(C26:M26)</f>
        <v>6516</v>
      </c>
    </row>
    <row r="27" spans="1:14" s="54" customFormat="1" ht="12" outlineLevel="1">
      <c r="A27" s="162"/>
      <c r="B27" s="11" t="s">
        <v>14</v>
      </c>
      <c r="C27" s="154">
        <v>567</v>
      </c>
      <c r="D27" s="154">
        <v>627</v>
      </c>
      <c r="E27" s="154">
        <v>647</v>
      </c>
      <c r="F27" s="154">
        <v>893</v>
      </c>
      <c r="G27" s="154">
        <v>909</v>
      </c>
      <c r="H27" s="154">
        <v>869</v>
      </c>
      <c r="I27" s="154">
        <v>1328</v>
      </c>
      <c r="J27" s="154">
        <v>674</v>
      </c>
      <c r="K27" s="154">
        <v>487</v>
      </c>
      <c r="L27" s="154">
        <v>151</v>
      </c>
      <c r="M27" s="154">
        <v>6</v>
      </c>
      <c r="N27" s="149">
        <f t="shared" si="1"/>
        <v>7158</v>
      </c>
    </row>
    <row r="28" spans="1:14" s="54" customFormat="1" ht="12" outlineLevel="1">
      <c r="A28" s="163"/>
      <c r="B28" s="12" t="s">
        <v>15</v>
      </c>
      <c r="C28" s="155">
        <v>1220</v>
      </c>
      <c r="D28" s="155">
        <v>1260</v>
      </c>
      <c r="E28" s="155">
        <v>1266</v>
      </c>
      <c r="F28" s="155">
        <v>1711</v>
      </c>
      <c r="G28" s="155">
        <v>1739</v>
      </c>
      <c r="H28" s="155">
        <v>1623</v>
      </c>
      <c r="I28" s="155">
        <v>2573</v>
      </c>
      <c r="J28" s="155">
        <v>1322</v>
      </c>
      <c r="K28" s="155">
        <v>758</v>
      </c>
      <c r="L28" s="155">
        <v>194</v>
      </c>
      <c r="M28" s="155">
        <v>8</v>
      </c>
      <c r="N28" s="150">
        <f>SUM(C28:M28)</f>
        <v>13674</v>
      </c>
    </row>
    <row r="29" spans="1:14" s="54" customFormat="1" ht="12" outlineLevel="1">
      <c r="A29" s="161" t="s">
        <v>53</v>
      </c>
      <c r="B29" s="10" t="s">
        <v>13</v>
      </c>
      <c r="C29" s="153">
        <v>40</v>
      </c>
      <c r="D29" s="153">
        <v>42</v>
      </c>
      <c r="E29" s="153">
        <v>61</v>
      </c>
      <c r="F29" s="153">
        <v>42</v>
      </c>
      <c r="G29" s="153">
        <v>63</v>
      </c>
      <c r="H29" s="153">
        <v>95</v>
      </c>
      <c r="I29" s="153">
        <v>111</v>
      </c>
      <c r="J29" s="153">
        <v>75</v>
      </c>
      <c r="K29" s="153">
        <v>41</v>
      </c>
      <c r="L29" s="153">
        <v>10</v>
      </c>
      <c r="M29" s="153">
        <v>1</v>
      </c>
      <c r="N29" s="148">
        <f>SUM(C29:M29)</f>
        <v>581</v>
      </c>
    </row>
    <row r="30" spans="1:14" s="54" customFormat="1" ht="12" outlineLevel="1">
      <c r="A30" s="162"/>
      <c r="B30" s="11" t="s">
        <v>14</v>
      </c>
      <c r="C30" s="154">
        <v>32</v>
      </c>
      <c r="D30" s="154">
        <v>52</v>
      </c>
      <c r="E30" s="154">
        <v>71</v>
      </c>
      <c r="F30" s="154">
        <v>52</v>
      </c>
      <c r="G30" s="154">
        <v>76</v>
      </c>
      <c r="H30" s="154">
        <v>95</v>
      </c>
      <c r="I30" s="154">
        <v>105</v>
      </c>
      <c r="J30" s="154">
        <v>91</v>
      </c>
      <c r="K30" s="154">
        <v>102</v>
      </c>
      <c r="L30" s="154">
        <v>37</v>
      </c>
      <c r="M30" s="154">
        <v>1</v>
      </c>
      <c r="N30" s="149">
        <f t="shared" si="1"/>
        <v>714</v>
      </c>
    </row>
    <row r="31" spans="1:14" s="54" customFormat="1" ht="12" outlineLevel="1">
      <c r="A31" s="163"/>
      <c r="B31" s="12" t="s">
        <v>15</v>
      </c>
      <c r="C31" s="155">
        <v>72</v>
      </c>
      <c r="D31" s="155">
        <v>94</v>
      </c>
      <c r="E31" s="155">
        <v>132</v>
      </c>
      <c r="F31" s="155">
        <v>94</v>
      </c>
      <c r="G31" s="155">
        <v>139</v>
      </c>
      <c r="H31" s="155">
        <v>190</v>
      </c>
      <c r="I31" s="155">
        <v>216</v>
      </c>
      <c r="J31" s="155">
        <v>166</v>
      </c>
      <c r="K31" s="155">
        <v>143</v>
      </c>
      <c r="L31" s="155">
        <v>47</v>
      </c>
      <c r="M31" s="155">
        <v>2</v>
      </c>
      <c r="N31" s="150">
        <f t="shared" si="1"/>
        <v>1295</v>
      </c>
    </row>
    <row r="32" spans="1:14" s="54" customFormat="1" ht="12" outlineLevel="1">
      <c r="A32" s="161" t="s">
        <v>54</v>
      </c>
      <c r="B32" s="10" t="s">
        <v>13</v>
      </c>
      <c r="C32" s="153">
        <v>52</v>
      </c>
      <c r="D32" s="153">
        <v>66</v>
      </c>
      <c r="E32" s="153">
        <v>63</v>
      </c>
      <c r="F32" s="153">
        <v>54</v>
      </c>
      <c r="G32" s="153">
        <v>86</v>
      </c>
      <c r="H32" s="153">
        <v>97</v>
      </c>
      <c r="I32" s="153">
        <v>131</v>
      </c>
      <c r="J32" s="153">
        <v>80</v>
      </c>
      <c r="K32" s="153">
        <v>42</v>
      </c>
      <c r="L32" s="153">
        <v>8</v>
      </c>
      <c r="M32" s="153">
        <v>0</v>
      </c>
      <c r="N32" s="148">
        <f t="shared" si="1"/>
        <v>679</v>
      </c>
    </row>
    <row r="33" spans="1:14" s="54" customFormat="1" ht="12" outlineLevel="1">
      <c r="A33" s="162"/>
      <c r="B33" s="11" t="s">
        <v>14</v>
      </c>
      <c r="C33" s="154">
        <v>45</v>
      </c>
      <c r="D33" s="154">
        <v>86</v>
      </c>
      <c r="E33" s="154">
        <v>71</v>
      </c>
      <c r="F33" s="154">
        <v>64</v>
      </c>
      <c r="G33" s="154">
        <v>109</v>
      </c>
      <c r="H33" s="154">
        <v>83</v>
      </c>
      <c r="I33" s="154">
        <v>122</v>
      </c>
      <c r="J33" s="154">
        <v>102</v>
      </c>
      <c r="K33" s="154">
        <v>85</v>
      </c>
      <c r="L33" s="154">
        <v>28</v>
      </c>
      <c r="M33" s="154">
        <v>2</v>
      </c>
      <c r="N33" s="149">
        <f t="shared" si="1"/>
        <v>797</v>
      </c>
    </row>
    <row r="34" spans="1:14" s="54" customFormat="1" ht="12" outlineLevel="1">
      <c r="A34" s="163"/>
      <c r="B34" s="12" t="s">
        <v>15</v>
      </c>
      <c r="C34" s="155">
        <v>97</v>
      </c>
      <c r="D34" s="155">
        <v>152</v>
      </c>
      <c r="E34" s="155">
        <v>134</v>
      </c>
      <c r="F34" s="155">
        <v>118</v>
      </c>
      <c r="G34" s="155">
        <v>195</v>
      </c>
      <c r="H34" s="155">
        <v>180</v>
      </c>
      <c r="I34" s="155">
        <v>253</v>
      </c>
      <c r="J34" s="155">
        <v>182</v>
      </c>
      <c r="K34" s="155">
        <v>127</v>
      </c>
      <c r="L34" s="155">
        <v>36</v>
      </c>
      <c r="M34" s="155">
        <v>2</v>
      </c>
      <c r="N34" s="150">
        <f t="shared" si="1"/>
        <v>1476</v>
      </c>
    </row>
    <row r="35" spans="1:14" s="52" customFormat="1" ht="13.5" customHeight="1">
      <c r="A35" s="167" t="s">
        <v>30</v>
      </c>
      <c r="B35" s="1" t="s">
        <v>13</v>
      </c>
      <c r="C35" s="30">
        <v>745</v>
      </c>
      <c r="D35" s="30">
        <v>741</v>
      </c>
      <c r="E35" s="30">
        <v>743</v>
      </c>
      <c r="F35" s="30">
        <v>914</v>
      </c>
      <c r="G35" s="30">
        <v>979</v>
      </c>
      <c r="H35" s="30">
        <v>946</v>
      </c>
      <c r="I35" s="30">
        <v>1487</v>
      </c>
      <c r="J35" s="30">
        <v>803</v>
      </c>
      <c r="K35" s="30">
        <v>354</v>
      </c>
      <c r="L35" s="30">
        <v>61</v>
      </c>
      <c r="M35" s="30">
        <v>3</v>
      </c>
      <c r="N35" s="100">
        <f aca="true" t="shared" si="2" ref="N35:N40">SUM(C35:M35)</f>
        <v>7776</v>
      </c>
    </row>
    <row r="36" spans="1:14" s="52" customFormat="1" ht="13.5" customHeight="1">
      <c r="A36" s="168"/>
      <c r="B36" s="2" t="s">
        <v>14</v>
      </c>
      <c r="C36" s="35">
        <v>644</v>
      </c>
      <c r="D36" s="35">
        <v>765</v>
      </c>
      <c r="E36" s="35">
        <v>789</v>
      </c>
      <c r="F36" s="35">
        <v>1009</v>
      </c>
      <c r="G36" s="35">
        <v>1094</v>
      </c>
      <c r="H36" s="35">
        <v>1047</v>
      </c>
      <c r="I36" s="35">
        <v>1555</v>
      </c>
      <c r="J36" s="35">
        <v>867</v>
      </c>
      <c r="K36" s="35">
        <v>674</v>
      </c>
      <c r="L36" s="35">
        <v>216</v>
      </c>
      <c r="M36" s="35">
        <v>9</v>
      </c>
      <c r="N36" s="101">
        <f t="shared" si="2"/>
        <v>8669</v>
      </c>
    </row>
    <row r="37" spans="1:14" s="52" customFormat="1" ht="13.5" customHeight="1">
      <c r="A37" s="168"/>
      <c r="B37" s="3" t="s">
        <v>15</v>
      </c>
      <c r="C37" s="39">
        <v>1389</v>
      </c>
      <c r="D37" s="39">
        <v>1506</v>
      </c>
      <c r="E37" s="39">
        <v>1532</v>
      </c>
      <c r="F37" s="39">
        <v>1923</v>
      </c>
      <c r="G37" s="39">
        <v>2073</v>
      </c>
      <c r="H37" s="39">
        <v>1993</v>
      </c>
      <c r="I37" s="39">
        <v>3042</v>
      </c>
      <c r="J37" s="39">
        <v>1670</v>
      </c>
      <c r="K37" s="39">
        <v>1028</v>
      </c>
      <c r="L37" s="39">
        <v>277</v>
      </c>
      <c r="M37" s="39">
        <v>12</v>
      </c>
      <c r="N37" s="102">
        <f t="shared" si="2"/>
        <v>16445</v>
      </c>
    </row>
    <row r="38" spans="1:14" s="52" customFormat="1" ht="13.5" customHeight="1">
      <c r="A38" s="164" t="s">
        <v>31</v>
      </c>
      <c r="B38" s="1" t="s">
        <v>13</v>
      </c>
      <c r="C38" s="132">
        <v>232</v>
      </c>
      <c r="D38" s="132">
        <v>258</v>
      </c>
      <c r="E38" s="132">
        <v>231</v>
      </c>
      <c r="F38" s="132">
        <v>258</v>
      </c>
      <c r="G38" s="132">
        <v>305</v>
      </c>
      <c r="H38" s="132">
        <v>409</v>
      </c>
      <c r="I38" s="132">
        <v>449</v>
      </c>
      <c r="J38" s="132">
        <v>276</v>
      </c>
      <c r="K38" s="132">
        <v>132</v>
      </c>
      <c r="L38" s="132">
        <v>13</v>
      </c>
      <c r="M38" s="132">
        <v>0</v>
      </c>
      <c r="N38" s="100">
        <f t="shared" si="2"/>
        <v>2563</v>
      </c>
    </row>
    <row r="39" spans="1:14" s="52" customFormat="1" ht="13.5" customHeight="1">
      <c r="A39" s="165"/>
      <c r="B39" s="2" t="s">
        <v>14</v>
      </c>
      <c r="C39" s="83">
        <v>184</v>
      </c>
      <c r="D39" s="83">
        <v>263</v>
      </c>
      <c r="E39" s="83">
        <v>238</v>
      </c>
      <c r="F39" s="83">
        <v>258</v>
      </c>
      <c r="G39" s="83">
        <v>323</v>
      </c>
      <c r="H39" s="83">
        <v>413</v>
      </c>
      <c r="I39" s="83">
        <v>442</v>
      </c>
      <c r="J39" s="83">
        <v>340</v>
      </c>
      <c r="K39" s="83">
        <v>326</v>
      </c>
      <c r="L39" s="83">
        <v>96</v>
      </c>
      <c r="M39" s="83">
        <v>6</v>
      </c>
      <c r="N39" s="101">
        <f t="shared" si="2"/>
        <v>2889</v>
      </c>
    </row>
    <row r="40" spans="1:14" s="52" customFormat="1" ht="13.5" customHeight="1">
      <c r="A40" s="166"/>
      <c r="B40" s="3" t="s">
        <v>15</v>
      </c>
      <c r="C40" s="138">
        <v>416</v>
      </c>
      <c r="D40" s="138">
        <v>521</v>
      </c>
      <c r="E40" s="138">
        <v>469</v>
      </c>
      <c r="F40" s="138">
        <v>516</v>
      </c>
      <c r="G40" s="138">
        <v>628</v>
      </c>
      <c r="H40" s="138">
        <v>822</v>
      </c>
      <c r="I40" s="138">
        <v>891</v>
      </c>
      <c r="J40" s="138">
        <v>616</v>
      </c>
      <c r="K40" s="138">
        <v>458</v>
      </c>
      <c r="L40" s="138">
        <v>109</v>
      </c>
      <c r="M40" s="138">
        <v>6</v>
      </c>
      <c r="N40" s="102">
        <f t="shared" si="2"/>
        <v>5452</v>
      </c>
    </row>
    <row r="41" spans="1:14" s="54" customFormat="1" ht="12" outlineLevel="1">
      <c r="A41" s="161" t="s">
        <v>55</v>
      </c>
      <c r="B41" s="10" t="s">
        <v>13</v>
      </c>
      <c r="C41" s="90">
        <v>229</v>
      </c>
      <c r="D41" s="90">
        <v>282</v>
      </c>
      <c r="E41" s="90">
        <v>242</v>
      </c>
      <c r="F41" s="90">
        <v>299</v>
      </c>
      <c r="G41" s="90">
        <v>347</v>
      </c>
      <c r="H41" s="90">
        <v>390</v>
      </c>
      <c r="I41" s="90">
        <v>483</v>
      </c>
      <c r="J41" s="90">
        <v>285</v>
      </c>
      <c r="K41" s="90">
        <v>154</v>
      </c>
      <c r="L41" s="90">
        <v>24</v>
      </c>
      <c r="M41" s="90">
        <v>2</v>
      </c>
      <c r="N41" s="148">
        <f aca="true" t="shared" si="3" ref="N41:N46">SUM(C41:M41)</f>
        <v>2737</v>
      </c>
    </row>
    <row r="42" spans="1:14" s="54" customFormat="1" ht="12" outlineLevel="1">
      <c r="A42" s="162"/>
      <c r="B42" s="11" t="s">
        <v>14</v>
      </c>
      <c r="C42" s="156">
        <v>220</v>
      </c>
      <c r="D42" s="156">
        <v>281</v>
      </c>
      <c r="E42" s="156">
        <v>241</v>
      </c>
      <c r="F42" s="156">
        <v>279</v>
      </c>
      <c r="G42" s="156">
        <v>327</v>
      </c>
      <c r="H42" s="156">
        <v>377</v>
      </c>
      <c r="I42" s="156">
        <v>479</v>
      </c>
      <c r="J42" s="156">
        <v>355</v>
      </c>
      <c r="K42" s="156">
        <v>319</v>
      </c>
      <c r="L42" s="156">
        <v>93</v>
      </c>
      <c r="M42" s="156">
        <v>5</v>
      </c>
      <c r="N42" s="149">
        <f t="shared" si="3"/>
        <v>2976</v>
      </c>
    </row>
    <row r="43" spans="1:14" s="54" customFormat="1" ht="12" outlineLevel="1">
      <c r="A43" s="163"/>
      <c r="B43" s="12" t="s">
        <v>15</v>
      </c>
      <c r="C43" s="84">
        <v>449</v>
      </c>
      <c r="D43" s="84">
        <v>563</v>
      </c>
      <c r="E43" s="84">
        <v>483</v>
      </c>
      <c r="F43" s="84">
        <v>578</v>
      </c>
      <c r="G43" s="84">
        <v>674</v>
      </c>
      <c r="H43" s="84">
        <v>767</v>
      </c>
      <c r="I43" s="84">
        <v>962</v>
      </c>
      <c r="J43" s="84">
        <v>640</v>
      </c>
      <c r="K43" s="84">
        <v>473</v>
      </c>
      <c r="L43" s="84">
        <v>117</v>
      </c>
      <c r="M43" s="84">
        <v>7</v>
      </c>
      <c r="N43" s="150">
        <f t="shared" si="3"/>
        <v>5713</v>
      </c>
    </row>
    <row r="44" spans="1:14" s="54" customFormat="1" ht="12" outlineLevel="1">
      <c r="A44" s="161" t="s">
        <v>56</v>
      </c>
      <c r="B44" s="10" t="s">
        <v>13</v>
      </c>
      <c r="C44" s="90">
        <v>52</v>
      </c>
      <c r="D44" s="90">
        <v>69</v>
      </c>
      <c r="E44" s="90">
        <v>73</v>
      </c>
      <c r="F44" s="90">
        <v>82</v>
      </c>
      <c r="G44" s="90">
        <v>96</v>
      </c>
      <c r="H44" s="90">
        <v>150</v>
      </c>
      <c r="I44" s="90">
        <v>155</v>
      </c>
      <c r="J44" s="90">
        <v>93</v>
      </c>
      <c r="K44" s="90">
        <v>59</v>
      </c>
      <c r="L44" s="90">
        <v>9</v>
      </c>
      <c r="M44" s="90">
        <v>0</v>
      </c>
      <c r="N44" s="148">
        <f t="shared" si="3"/>
        <v>838</v>
      </c>
    </row>
    <row r="45" spans="1:14" s="54" customFormat="1" ht="12" outlineLevel="1">
      <c r="A45" s="162"/>
      <c r="B45" s="11" t="s">
        <v>14</v>
      </c>
      <c r="C45" s="156">
        <v>53</v>
      </c>
      <c r="D45" s="156">
        <v>77</v>
      </c>
      <c r="E45" s="156">
        <v>86</v>
      </c>
      <c r="F45" s="156">
        <v>76</v>
      </c>
      <c r="G45" s="156">
        <v>87</v>
      </c>
      <c r="H45" s="156">
        <v>140</v>
      </c>
      <c r="I45" s="156">
        <v>138</v>
      </c>
      <c r="J45" s="156">
        <v>131</v>
      </c>
      <c r="K45" s="156">
        <v>118</v>
      </c>
      <c r="L45" s="156">
        <v>31</v>
      </c>
      <c r="M45" s="156">
        <v>1</v>
      </c>
      <c r="N45" s="149">
        <f t="shared" si="3"/>
        <v>938</v>
      </c>
    </row>
    <row r="46" spans="1:14" s="54" customFormat="1" ht="12" outlineLevel="1">
      <c r="A46" s="163"/>
      <c r="B46" s="12" t="s">
        <v>15</v>
      </c>
      <c r="C46" s="84">
        <v>105</v>
      </c>
      <c r="D46" s="84">
        <v>146</v>
      </c>
      <c r="E46" s="84">
        <v>159</v>
      </c>
      <c r="F46" s="84">
        <v>158</v>
      </c>
      <c r="G46" s="84">
        <v>183</v>
      </c>
      <c r="H46" s="84">
        <v>290</v>
      </c>
      <c r="I46" s="84">
        <v>293</v>
      </c>
      <c r="J46" s="84">
        <v>224</v>
      </c>
      <c r="K46" s="84">
        <v>177</v>
      </c>
      <c r="L46" s="84">
        <v>40</v>
      </c>
      <c r="M46" s="84">
        <v>1</v>
      </c>
      <c r="N46" s="150">
        <f t="shared" si="3"/>
        <v>1776</v>
      </c>
    </row>
    <row r="47" spans="1:14" s="52" customFormat="1" ht="13.5" customHeight="1">
      <c r="A47" s="164" t="s">
        <v>33</v>
      </c>
      <c r="B47" s="1" t="s">
        <v>13</v>
      </c>
      <c r="C47" s="30">
        <v>281</v>
      </c>
      <c r="D47" s="30">
        <v>351</v>
      </c>
      <c r="E47" s="30">
        <v>315</v>
      </c>
      <c r="F47" s="30">
        <v>381</v>
      </c>
      <c r="G47" s="30">
        <v>443</v>
      </c>
      <c r="H47" s="30">
        <v>540</v>
      </c>
      <c r="I47" s="30">
        <v>638</v>
      </c>
      <c r="J47" s="30">
        <v>378</v>
      </c>
      <c r="K47" s="30">
        <v>213</v>
      </c>
      <c r="L47" s="30">
        <v>33</v>
      </c>
      <c r="M47" s="30">
        <v>2</v>
      </c>
      <c r="N47" s="100">
        <f>SUM(C47:M47)</f>
        <v>3575</v>
      </c>
    </row>
    <row r="48" spans="1:14" s="52" customFormat="1" ht="13.5" customHeight="1">
      <c r="A48" s="165"/>
      <c r="B48" s="2" t="s">
        <v>14</v>
      </c>
      <c r="C48" s="35">
        <v>273</v>
      </c>
      <c r="D48" s="35">
        <v>358</v>
      </c>
      <c r="E48" s="35">
        <v>327</v>
      </c>
      <c r="F48" s="35">
        <v>355</v>
      </c>
      <c r="G48" s="35">
        <v>414</v>
      </c>
      <c r="H48" s="35">
        <v>517</v>
      </c>
      <c r="I48" s="35">
        <v>617</v>
      </c>
      <c r="J48" s="35">
        <v>486</v>
      </c>
      <c r="K48" s="35">
        <v>437</v>
      </c>
      <c r="L48" s="35">
        <v>124</v>
      </c>
      <c r="M48" s="35">
        <v>6</v>
      </c>
      <c r="N48" s="101">
        <f>SUM(C48:M48)</f>
        <v>3914</v>
      </c>
    </row>
    <row r="49" spans="1:14" s="52" customFormat="1" ht="13.5" customHeight="1">
      <c r="A49" s="166"/>
      <c r="B49" s="3" t="s">
        <v>15</v>
      </c>
      <c r="C49" s="39">
        <v>554</v>
      </c>
      <c r="D49" s="39">
        <v>709</v>
      </c>
      <c r="E49" s="39">
        <v>642</v>
      </c>
      <c r="F49" s="39">
        <v>736</v>
      </c>
      <c r="G49" s="39">
        <v>857</v>
      </c>
      <c r="H49" s="39">
        <v>1057</v>
      </c>
      <c r="I49" s="39">
        <v>1255</v>
      </c>
      <c r="J49" s="39">
        <v>864</v>
      </c>
      <c r="K49" s="39">
        <v>650</v>
      </c>
      <c r="L49" s="39">
        <v>157</v>
      </c>
      <c r="M49" s="39">
        <v>8</v>
      </c>
      <c r="N49" s="102">
        <f>SUM(C49:M49)</f>
        <v>7489</v>
      </c>
    </row>
    <row r="50" spans="1:14" s="54" customFormat="1" ht="12" outlineLevel="1">
      <c r="A50" s="161" t="s">
        <v>58</v>
      </c>
      <c r="B50" s="10" t="s">
        <v>13</v>
      </c>
      <c r="C50" s="90">
        <v>145</v>
      </c>
      <c r="D50" s="90">
        <v>177</v>
      </c>
      <c r="E50" s="90">
        <v>146</v>
      </c>
      <c r="F50" s="90">
        <v>188</v>
      </c>
      <c r="G50" s="90">
        <v>182</v>
      </c>
      <c r="H50" s="90">
        <v>254</v>
      </c>
      <c r="I50" s="90">
        <v>311</v>
      </c>
      <c r="J50" s="90">
        <v>159</v>
      </c>
      <c r="K50" s="90">
        <v>117</v>
      </c>
      <c r="L50" s="90">
        <v>33</v>
      </c>
      <c r="M50" s="90">
        <v>0</v>
      </c>
      <c r="N50" s="148">
        <f aca="true" t="shared" si="4" ref="N50:N61">SUM(C50:M50)</f>
        <v>1712</v>
      </c>
    </row>
    <row r="51" spans="1:14" s="54" customFormat="1" ht="12" outlineLevel="1">
      <c r="A51" s="162"/>
      <c r="B51" s="11" t="s">
        <v>14</v>
      </c>
      <c r="C51" s="88">
        <v>130</v>
      </c>
      <c r="D51" s="88">
        <v>173</v>
      </c>
      <c r="E51" s="88">
        <v>162</v>
      </c>
      <c r="F51" s="88">
        <v>192</v>
      </c>
      <c r="G51" s="88">
        <v>202</v>
      </c>
      <c r="H51" s="88">
        <v>287</v>
      </c>
      <c r="I51" s="88">
        <v>286</v>
      </c>
      <c r="J51" s="88">
        <v>219</v>
      </c>
      <c r="K51" s="88">
        <v>205</v>
      </c>
      <c r="L51" s="88">
        <v>94</v>
      </c>
      <c r="M51" s="88">
        <v>6</v>
      </c>
      <c r="N51" s="149">
        <f t="shared" si="4"/>
        <v>1956</v>
      </c>
    </row>
    <row r="52" spans="1:14" s="54" customFormat="1" ht="12" outlineLevel="1">
      <c r="A52" s="163"/>
      <c r="B52" s="12" t="s">
        <v>15</v>
      </c>
      <c r="C52" s="89">
        <v>275</v>
      </c>
      <c r="D52" s="89">
        <v>350</v>
      </c>
      <c r="E52" s="89">
        <v>308</v>
      </c>
      <c r="F52" s="89">
        <v>380</v>
      </c>
      <c r="G52" s="89">
        <v>384</v>
      </c>
      <c r="H52" s="89">
        <v>541</v>
      </c>
      <c r="I52" s="89">
        <v>597</v>
      </c>
      <c r="J52" s="89">
        <v>378</v>
      </c>
      <c r="K52" s="89">
        <v>322</v>
      </c>
      <c r="L52" s="89">
        <v>127</v>
      </c>
      <c r="M52" s="89">
        <v>6</v>
      </c>
      <c r="N52" s="150">
        <f t="shared" si="4"/>
        <v>3668</v>
      </c>
    </row>
    <row r="53" spans="1:14" s="54" customFormat="1" ht="12" outlineLevel="1">
      <c r="A53" s="161" t="s">
        <v>59</v>
      </c>
      <c r="B53" s="10" t="s">
        <v>13</v>
      </c>
      <c r="C53" s="90">
        <v>93</v>
      </c>
      <c r="D53" s="90">
        <v>103</v>
      </c>
      <c r="E53" s="90">
        <v>107</v>
      </c>
      <c r="F53" s="90">
        <v>135</v>
      </c>
      <c r="G53" s="90">
        <v>124</v>
      </c>
      <c r="H53" s="90">
        <v>170</v>
      </c>
      <c r="I53" s="90">
        <v>204</v>
      </c>
      <c r="J53" s="90">
        <v>128</v>
      </c>
      <c r="K53" s="90">
        <v>79</v>
      </c>
      <c r="L53" s="90">
        <v>12</v>
      </c>
      <c r="M53" s="90">
        <v>0</v>
      </c>
      <c r="N53" s="148">
        <f t="shared" si="4"/>
        <v>1155</v>
      </c>
    </row>
    <row r="54" spans="1:14" s="54" customFormat="1" ht="12" outlineLevel="1">
      <c r="A54" s="162"/>
      <c r="B54" s="11" t="s">
        <v>14</v>
      </c>
      <c r="C54" s="88">
        <v>81</v>
      </c>
      <c r="D54" s="88">
        <v>91</v>
      </c>
      <c r="E54" s="88">
        <v>104</v>
      </c>
      <c r="F54" s="88">
        <v>120</v>
      </c>
      <c r="G54" s="88">
        <v>149</v>
      </c>
      <c r="H54" s="88">
        <v>184</v>
      </c>
      <c r="I54" s="88">
        <v>195</v>
      </c>
      <c r="J54" s="88">
        <v>166</v>
      </c>
      <c r="K54" s="88">
        <v>170</v>
      </c>
      <c r="L54" s="88">
        <v>28</v>
      </c>
      <c r="M54" s="88">
        <v>2</v>
      </c>
      <c r="N54" s="149">
        <f t="shared" si="4"/>
        <v>1290</v>
      </c>
    </row>
    <row r="55" spans="1:14" s="54" customFormat="1" ht="12" outlineLevel="1">
      <c r="A55" s="163"/>
      <c r="B55" s="12" t="s">
        <v>15</v>
      </c>
      <c r="C55" s="89">
        <v>174</v>
      </c>
      <c r="D55" s="89">
        <v>194</v>
      </c>
      <c r="E55" s="89">
        <v>211</v>
      </c>
      <c r="F55" s="89">
        <v>255</v>
      </c>
      <c r="G55" s="89">
        <v>273</v>
      </c>
      <c r="H55" s="89">
        <v>354</v>
      </c>
      <c r="I55" s="89">
        <v>399</v>
      </c>
      <c r="J55" s="89">
        <v>294</v>
      </c>
      <c r="K55" s="89">
        <v>249</v>
      </c>
      <c r="L55" s="89">
        <v>40</v>
      </c>
      <c r="M55" s="89">
        <v>2</v>
      </c>
      <c r="N55" s="150">
        <f t="shared" si="4"/>
        <v>2445</v>
      </c>
    </row>
    <row r="56" spans="1:14" s="54" customFormat="1" ht="12" outlineLevel="1">
      <c r="A56" s="161" t="s">
        <v>60</v>
      </c>
      <c r="B56" s="10" t="s">
        <v>13</v>
      </c>
      <c r="C56" s="90">
        <v>103</v>
      </c>
      <c r="D56" s="90">
        <v>113</v>
      </c>
      <c r="E56" s="90">
        <v>125</v>
      </c>
      <c r="F56" s="90">
        <v>122</v>
      </c>
      <c r="G56" s="90">
        <v>153</v>
      </c>
      <c r="H56" s="90">
        <v>193</v>
      </c>
      <c r="I56" s="90">
        <v>186</v>
      </c>
      <c r="J56" s="90">
        <v>133</v>
      </c>
      <c r="K56" s="90">
        <v>81</v>
      </c>
      <c r="L56" s="90">
        <v>9</v>
      </c>
      <c r="M56" s="90">
        <v>0</v>
      </c>
      <c r="N56" s="148">
        <f t="shared" si="4"/>
        <v>1218</v>
      </c>
    </row>
    <row r="57" spans="1:14" s="54" customFormat="1" ht="12" outlineLevel="1">
      <c r="A57" s="162"/>
      <c r="B57" s="11" t="s">
        <v>14</v>
      </c>
      <c r="C57" s="88">
        <v>86</v>
      </c>
      <c r="D57" s="88">
        <v>119</v>
      </c>
      <c r="E57" s="88">
        <v>124</v>
      </c>
      <c r="F57" s="88">
        <v>104</v>
      </c>
      <c r="G57" s="88">
        <v>156</v>
      </c>
      <c r="H57" s="88">
        <v>199</v>
      </c>
      <c r="I57" s="88">
        <v>186</v>
      </c>
      <c r="J57" s="88">
        <v>157</v>
      </c>
      <c r="K57" s="88">
        <v>142</v>
      </c>
      <c r="L57" s="88">
        <v>33</v>
      </c>
      <c r="M57" s="88">
        <v>0</v>
      </c>
      <c r="N57" s="149">
        <f t="shared" si="4"/>
        <v>1306</v>
      </c>
    </row>
    <row r="58" spans="1:14" s="54" customFormat="1" ht="12" outlineLevel="1">
      <c r="A58" s="163"/>
      <c r="B58" s="12" t="s">
        <v>15</v>
      </c>
      <c r="C58" s="89">
        <v>189</v>
      </c>
      <c r="D58" s="89">
        <v>232</v>
      </c>
      <c r="E58" s="89">
        <v>249</v>
      </c>
      <c r="F58" s="89">
        <v>226</v>
      </c>
      <c r="G58" s="89">
        <v>309</v>
      </c>
      <c r="H58" s="89">
        <v>392</v>
      </c>
      <c r="I58" s="89">
        <v>372</v>
      </c>
      <c r="J58" s="89">
        <v>290</v>
      </c>
      <c r="K58" s="89">
        <v>223</v>
      </c>
      <c r="L58" s="89">
        <v>42</v>
      </c>
      <c r="M58" s="89">
        <v>0</v>
      </c>
      <c r="N58" s="150">
        <f t="shared" si="4"/>
        <v>2524</v>
      </c>
    </row>
    <row r="59" spans="1:14" s="54" customFormat="1" ht="12" outlineLevel="1">
      <c r="A59" s="161" t="s">
        <v>61</v>
      </c>
      <c r="B59" s="10" t="s">
        <v>13</v>
      </c>
      <c r="C59" s="90">
        <v>49</v>
      </c>
      <c r="D59" s="90">
        <v>76</v>
      </c>
      <c r="E59" s="90">
        <v>62</v>
      </c>
      <c r="F59" s="90">
        <v>72</v>
      </c>
      <c r="G59" s="90">
        <v>90</v>
      </c>
      <c r="H59" s="90">
        <v>139</v>
      </c>
      <c r="I59" s="90">
        <v>148</v>
      </c>
      <c r="J59" s="90">
        <v>96</v>
      </c>
      <c r="K59" s="90">
        <v>40</v>
      </c>
      <c r="L59" s="90">
        <v>7</v>
      </c>
      <c r="M59" s="90">
        <v>0</v>
      </c>
      <c r="N59" s="148">
        <f t="shared" si="4"/>
        <v>779</v>
      </c>
    </row>
    <row r="60" spans="1:14" s="54" customFormat="1" ht="12" outlineLevel="1">
      <c r="A60" s="162"/>
      <c r="B60" s="11" t="s">
        <v>14</v>
      </c>
      <c r="C60" s="88">
        <v>56</v>
      </c>
      <c r="D60" s="88">
        <v>76</v>
      </c>
      <c r="E60" s="88">
        <v>65</v>
      </c>
      <c r="F60" s="88">
        <v>75</v>
      </c>
      <c r="G60" s="88">
        <v>86</v>
      </c>
      <c r="H60" s="88">
        <v>119</v>
      </c>
      <c r="I60" s="88">
        <v>133</v>
      </c>
      <c r="J60" s="88">
        <v>118</v>
      </c>
      <c r="K60" s="88">
        <v>97</v>
      </c>
      <c r="L60" s="88">
        <v>19</v>
      </c>
      <c r="M60" s="88">
        <v>0</v>
      </c>
      <c r="N60" s="149">
        <f t="shared" si="4"/>
        <v>844</v>
      </c>
    </row>
    <row r="61" spans="1:14" s="54" customFormat="1" ht="12" outlineLevel="1">
      <c r="A61" s="163"/>
      <c r="B61" s="12" t="s">
        <v>15</v>
      </c>
      <c r="C61" s="89">
        <v>105</v>
      </c>
      <c r="D61" s="89">
        <v>152</v>
      </c>
      <c r="E61" s="89">
        <v>127</v>
      </c>
      <c r="F61" s="89">
        <v>147</v>
      </c>
      <c r="G61" s="89">
        <v>176</v>
      </c>
      <c r="H61" s="89">
        <v>258</v>
      </c>
      <c r="I61" s="89">
        <v>281</v>
      </c>
      <c r="J61" s="89">
        <v>214</v>
      </c>
      <c r="K61" s="89">
        <v>137</v>
      </c>
      <c r="L61" s="89">
        <v>26</v>
      </c>
      <c r="M61" s="89">
        <v>0</v>
      </c>
      <c r="N61" s="150">
        <f t="shared" si="4"/>
        <v>1623</v>
      </c>
    </row>
    <row r="62" spans="1:14" ht="12">
      <c r="A62" s="164" t="s">
        <v>34</v>
      </c>
      <c r="B62" s="1" t="s">
        <v>13</v>
      </c>
      <c r="C62" s="30">
        <v>390</v>
      </c>
      <c r="D62" s="30">
        <v>469</v>
      </c>
      <c r="E62" s="30">
        <v>440</v>
      </c>
      <c r="F62" s="30">
        <v>517</v>
      </c>
      <c r="G62" s="30">
        <v>549</v>
      </c>
      <c r="H62" s="30">
        <v>756</v>
      </c>
      <c r="I62" s="30">
        <v>849</v>
      </c>
      <c r="J62" s="30">
        <v>516</v>
      </c>
      <c r="K62" s="30">
        <v>317</v>
      </c>
      <c r="L62" s="30">
        <v>61</v>
      </c>
      <c r="M62" s="30">
        <v>0</v>
      </c>
      <c r="N62" s="100">
        <f>SUM(C62:M62)</f>
        <v>4864</v>
      </c>
    </row>
    <row r="63" spans="1:14" ht="12">
      <c r="A63" s="165"/>
      <c r="B63" s="2" t="s">
        <v>14</v>
      </c>
      <c r="C63" s="35">
        <v>353</v>
      </c>
      <c r="D63" s="35">
        <v>459</v>
      </c>
      <c r="E63" s="35">
        <v>455</v>
      </c>
      <c r="F63" s="35">
        <v>491</v>
      </c>
      <c r="G63" s="35">
        <v>593</v>
      </c>
      <c r="H63" s="35">
        <v>789</v>
      </c>
      <c r="I63" s="35">
        <v>800</v>
      </c>
      <c r="J63" s="35">
        <v>660</v>
      </c>
      <c r="K63" s="35">
        <v>614</v>
      </c>
      <c r="L63" s="35">
        <v>174</v>
      </c>
      <c r="M63" s="35">
        <v>8</v>
      </c>
      <c r="N63" s="101">
        <f aca="true" t="shared" si="5" ref="N63:N70">SUM(C63:M63)</f>
        <v>5396</v>
      </c>
    </row>
    <row r="64" spans="1:14" ht="12">
      <c r="A64" s="166"/>
      <c r="B64" s="3" t="s">
        <v>15</v>
      </c>
      <c r="C64" s="39">
        <v>743</v>
      </c>
      <c r="D64" s="39">
        <v>928</v>
      </c>
      <c r="E64" s="39">
        <v>895</v>
      </c>
      <c r="F64" s="39">
        <v>1008</v>
      </c>
      <c r="G64" s="39">
        <v>1142</v>
      </c>
      <c r="H64" s="39">
        <v>1545</v>
      </c>
      <c r="I64" s="39">
        <v>1649</v>
      </c>
      <c r="J64" s="39">
        <v>1176</v>
      </c>
      <c r="K64" s="39">
        <v>931</v>
      </c>
      <c r="L64" s="39">
        <v>235</v>
      </c>
      <c r="M64" s="39">
        <v>8</v>
      </c>
      <c r="N64" s="102">
        <f>SUM(C64:M64)</f>
        <v>10260</v>
      </c>
    </row>
    <row r="65" spans="1:14" ht="12">
      <c r="A65" s="164" t="s">
        <v>23</v>
      </c>
      <c r="B65" s="1" t="s">
        <v>13</v>
      </c>
      <c r="C65" s="132">
        <v>160</v>
      </c>
      <c r="D65" s="132">
        <v>269</v>
      </c>
      <c r="E65" s="132">
        <v>204</v>
      </c>
      <c r="F65" s="132">
        <v>237</v>
      </c>
      <c r="G65" s="132">
        <v>297</v>
      </c>
      <c r="H65" s="132">
        <v>479</v>
      </c>
      <c r="I65" s="132">
        <v>446</v>
      </c>
      <c r="J65" s="132">
        <v>239</v>
      </c>
      <c r="K65" s="132">
        <v>166</v>
      </c>
      <c r="L65" s="132">
        <v>31</v>
      </c>
      <c r="M65" s="132">
        <v>0</v>
      </c>
      <c r="N65" s="100">
        <f>SUM(C65:M65)</f>
        <v>2528</v>
      </c>
    </row>
    <row r="66" spans="1:14" ht="12">
      <c r="A66" s="165"/>
      <c r="B66" s="2" t="s">
        <v>14</v>
      </c>
      <c r="C66" s="83">
        <v>167</v>
      </c>
      <c r="D66" s="83">
        <v>235</v>
      </c>
      <c r="E66" s="83">
        <v>229</v>
      </c>
      <c r="F66" s="83">
        <v>239</v>
      </c>
      <c r="G66" s="83">
        <v>334</v>
      </c>
      <c r="H66" s="83">
        <v>510</v>
      </c>
      <c r="I66" s="83">
        <v>494</v>
      </c>
      <c r="J66" s="83">
        <v>340</v>
      </c>
      <c r="K66" s="83">
        <v>429</v>
      </c>
      <c r="L66" s="83">
        <v>84</v>
      </c>
      <c r="M66" s="83">
        <v>12</v>
      </c>
      <c r="N66" s="101">
        <f t="shared" si="5"/>
        <v>3073</v>
      </c>
    </row>
    <row r="67" spans="1:14" ht="12">
      <c r="A67" s="166"/>
      <c r="B67" s="3" t="s">
        <v>15</v>
      </c>
      <c r="C67" s="138">
        <v>327</v>
      </c>
      <c r="D67" s="138">
        <v>504</v>
      </c>
      <c r="E67" s="138">
        <v>433</v>
      </c>
      <c r="F67" s="138">
        <v>476</v>
      </c>
      <c r="G67" s="138">
        <v>631</v>
      </c>
      <c r="H67" s="138">
        <v>989</v>
      </c>
      <c r="I67" s="138">
        <v>940</v>
      </c>
      <c r="J67" s="138">
        <v>579</v>
      </c>
      <c r="K67" s="138">
        <v>595</v>
      </c>
      <c r="L67" s="138">
        <v>115</v>
      </c>
      <c r="M67" s="138">
        <v>12</v>
      </c>
      <c r="N67" s="102">
        <f>SUM(C67:M67)</f>
        <v>5601</v>
      </c>
    </row>
    <row r="68" spans="1:14" ht="12">
      <c r="A68" s="157" t="s">
        <v>2</v>
      </c>
      <c r="B68" s="13" t="s">
        <v>13</v>
      </c>
      <c r="C68" s="57">
        <f>SUM(C23,C35,C38,C47,C62,C65)</f>
        <v>6468</v>
      </c>
      <c r="D68" s="57">
        <f aca="true" t="shared" si="6" ref="D68:L68">SUM(D23,D35,D38,D47,D62,D65)</f>
        <v>7093</v>
      </c>
      <c r="E68" s="57">
        <f t="shared" si="6"/>
        <v>6073</v>
      </c>
      <c r="F68" s="57">
        <f t="shared" si="6"/>
        <v>7877</v>
      </c>
      <c r="G68" s="57">
        <f t="shared" si="6"/>
        <v>8797</v>
      </c>
      <c r="H68" s="57">
        <f t="shared" si="6"/>
        <v>8872</v>
      </c>
      <c r="I68" s="57">
        <f t="shared" si="6"/>
        <v>10256</v>
      </c>
      <c r="J68" s="57">
        <f t="shared" si="6"/>
        <v>6495</v>
      </c>
      <c r="K68" s="57">
        <f t="shared" si="6"/>
        <v>3347</v>
      </c>
      <c r="L68" s="57">
        <f t="shared" si="6"/>
        <v>465</v>
      </c>
      <c r="M68" s="57">
        <f>SUM(M23,M35,M38,M47,M62,M65)</f>
        <v>13</v>
      </c>
      <c r="N68" s="58">
        <f t="shared" si="5"/>
        <v>65756</v>
      </c>
    </row>
    <row r="69" spans="1:14" ht="12">
      <c r="A69" s="158"/>
      <c r="B69" s="14" t="s">
        <v>14</v>
      </c>
      <c r="C69" s="48">
        <f aca="true" t="shared" si="7" ref="C69:M69">SUM(C24,C36,C39,C48,C63,C66)</f>
        <v>5937</v>
      </c>
      <c r="D69" s="48">
        <f t="shared" si="7"/>
        <v>6996</v>
      </c>
      <c r="E69" s="48">
        <f t="shared" si="7"/>
        <v>6405</v>
      </c>
      <c r="F69" s="48">
        <f t="shared" si="7"/>
        <v>8130</v>
      </c>
      <c r="G69" s="48">
        <f t="shared" si="7"/>
        <v>9438</v>
      </c>
      <c r="H69" s="48">
        <f t="shared" si="7"/>
        <v>9647</v>
      </c>
      <c r="I69" s="48">
        <f t="shared" si="7"/>
        <v>10865</v>
      </c>
      <c r="J69" s="48">
        <f t="shared" si="7"/>
        <v>8077</v>
      </c>
      <c r="K69" s="48">
        <f t="shared" si="7"/>
        <v>6267</v>
      </c>
      <c r="L69" s="48">
        <f t="shared" si="7"/>
        <v>1731</v>
      </c>
      <c r="M69" s="48">
        <f t="shared" si="7"/>
        <v>81</v>
      </c>
      <c r="N69" s="48">
        <f>SUM(C69:M69)</f>
        <v>73574</v>
      </c>
    </row>
    <row r="70" spans="1:14" ht="12">
      <c r="A70" s="158"/>
      <c r="B70" s="15" t="s">
        <v>15</v>
      </c>
      <c r="C70" s="49">
        <f>SUM(C68:C69)</f>
        <v>12405</v>
      </c>
      <c r="D70" s="49">
        <f aca="true" t="shared" si="8" ref="D70:M70">SUM(D68:D69)</f>
        <v>14089</v>
      </c>
      <c r="E70" s="49">
        <f t="shared" si="8"/>
        <v>12478</v>
      </c>
      <c r="F70" s="49">
        <f t="shared" si="8"/>
        <v>16007</v>
      </c>
      <c r="G70" s="49">
        <f t="shared" si="8"/>
        <v>18235</v>
      </c>
      <c r="H70" s="49">
        <f t="shared" si="8"/>
        <v>18519</v>
      </c>
      <c r="I70" s="49">
        <f t="shared" si="8"/>
        <v>21121</v>
      </c>
      <c r="J70" s="49">
        <f t="shared" si="8"/>
        <v>14572</v>
      </c>
      <c r="K70" s="49">
        <f t="shared" si="8"/>
        <v>9614</v>
      </c>
      <c r="L70" s="49">
        <f t="shared" si="8"/>
        <v>2196</v>
      </c>
      <c r="M70" s="49">
        <f t="shared" si="8"/>
        <v>94</v>
      </c>
      <c r="N70" s="49">
        <f t="shared" si="5"/>
        <v>139330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&amp;N&amp;C町別・年齢10歳毎人口&amp;R平成27年6月1日現在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6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3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2808</v>
      </c>
      <c r="D2" s="90">
        <v>11169</v>
      </c>
      <c r="E2" s="90">
        <v>3799</v>
      </c>
      <c r="F2" s="90">
        <v>1709</v>
      </c>
      <c r="G2" s="148">
        <f aca="true" t="shared" si="0" ref="G2:G34">SUM(C2:E2)</f>
        <v>17776</v>
      </c>
      <c r="H2" s="51">
        <f>C2/$G2</f>
        <v>0.15796579657965795</v>
      </c>
      <c r="I2" s="51">
        <f>D2/$G2</f>
        <v>0.6283190819081909</v>
      </c>
      <c r="J2" s="51">
        <f>E2/$G2</f>
        <v>0.21371512151215122</v>
      </c>
      <c r="K2" s="51">
        <f>F2/$G2</f>
        <v>0.09614086408640864</v>
      </c>
      <c r="L2" s="17">
        <f>SUM(H2:J2)</f>
        <v>1</v>
      </c>
    </row>
    <row r="3" spans="1:12" s="52" customFormat="1" ht="13.5" customHeight="1" outlineLevel="1">
      <c r="A3" s="162"/>
      <c r="B3" s="11" t="s">
        <v>14</v>
      </c>
      <c r="C3" s="88">
        <v>2550</v>
      </c>
      <c r="D3" s="88">
        <v>12051</v>
      </c>
      <c r="E3" s="88">
        <v>5489</v>
      </c>
      <c r="F3" s="88">
        <v>2957</v>
      </c>
      <c r="G3" s="149">
        <f t="shared" si="0"/>
        <v>20090</v>
      </c>
      <c r="H3" s="37">
        <f aca="true" t="shared" si="1" ref="H3:H22">C3/$G3</f>
        <v>0.12692882030861125</v>
      </c>
      <c r="I3" s="37">
        <f aca="true" t="shared" si="2" ref="I3:I22">D3/$G3</f>
        <v>0.5998506719761075</v>
      </c>
      <c r="J3" s="37">
        <f aca="true" t="shared" si="3" ref="J3:J22">E3/$G3</f>
        <v>0.2732205077152812</v>
      </c>
      <c r="K3" s="37">
        <f aca="true" t="shared" si="4" ref="K3:K22">F3/$G3</f>
        <v>0.1471876555500249</v>
      </c>
      <c r="L3" s="17">
        <f>SUM(H3:J3)</f>
        <v>1</v>
      </c>
    </row>
    <row r="4" spans="1:12" s="52" customFormat="1" ht="13.5" customHeight="1" outlineLevel="1">
      <c r="A4" s="163"/>
      <c r="B4" s="12" t="s">
        <v>15</v>
      </c>
      <c r="C4" s="89">
        <v>5358</v>
      </c>
      <c r="D4" s="89">
        <v>23220</v>
      </c>
      <c r="E4" s="89">
        <v>9288</v>
      </c>
      <c r="F4" s="89">
        <v>4666</v>
      </c>
      <c r="G4" s="150">
        <f t="shared" si="0"/>
        <v>37866</v>
      </c>
      <c r="H4" s="53">
        <f t="shared" si="1"/>
        <v>0.14149897005228965</v>
      </c>
      <c r="I4" s="53">
        <f t="shared" si="2"/>
        <v>0.6132150213912216</v>
      </c>
      <c r="J4" s="53">
        <f t="shared" si="3"/>
        <v>0.24528600855648866</v>
      </c>
      <c r="K4" s="53">
        <f t="shared" si="4"/>
        <v>0.12322400042254265</v>
      </c>
      <c r="L4" s="17">
        <f>SUM(H4:J4)</f>
        <v>0.9999999999999999</v>
      </c>
    </row>
    <row r="5" spans="1:12" s="54" customFormat="1" ht="12" outlineLevel="1">
      <c r="A5" s="161" t="s">
        <v>44</v>
      </c>
      <c r="B5" s="10" t="s">
        <v>13</v>
      </c>
      <c r="C5" s="90">
        <v>943</v>
      </c>
      <c r="D5" s="90">
        <v>3033</v>
      </c>
      <c r="E5" s="90">
        <v>859</v>
      </c>
      <c r="F5" s="90">
        <v>379</v>
      </c>
      <c r="G5" s="148">
        <f t="shared" si="0"/>
        <v>4835</v>
      </c>
      <c r="H5" s="51">
        <f t="shared" si="1"/>
        <v>0.1950361944157187</v>
      </c>
      <c r="I5" s="51">
        <f t="shared" si="2"/>
        <v>0.6273009307135471</v>
      </c>
      <c r="J5" s="51">
        <f t="shared" si="3"/>
        <v>0.17766287487073423</v>
      </c>
      <c r="K5" s="51">
        <f t="shared" si="4"/>
        <v>0.07838676318510858</v>
      </c>
      <c r="L5" s="17">
        <f>SUM(H5:J5)</f>
        <v>1</v>
      </c>
    </row>
    <row r="6" spans="1:12" s="54" customFormat="1" ht="12" outlineLevel="1">
      <c r="A6" s="162"/>
      <c r="B6" s="11" t="s">
        <v>14</v>
      </c>
      <c r="C6" s="88">
        <v>851</v>
      </c>
      <c r="D6" s="88">
        <v>3064</v>
      </c>
      <c r="E6" s="88">
        <v>1168</v>
      </c>
      <c r="F6" s="88">
        <v>569</v>
      </c>
      <c r="G6" s="149">
        <f t="shared" si="0"/>
        <v>5083</v>
      </c>
      <c r="H6" s="37">
        <f t="shared" si="1"/>
        <v>0.167420814479638</v>
      </c>
      <c r="I6" s="37">
        <f t="shared" si="2"/>
        <v>0.6027936258115286</v>
      </c>
      <c r="J6" s="37">
        <f t="shared" si="3"/>
        <v>0.22978555970883335</v>
      </c>
      <c r="K6" s="37">
        <f t="shared" si="4"/>
        <v>0.11194176667322447</v>
      </c>
      <c r="L6" s="17">
        <f aca="true" t="shared" si="5" ref="L6:L22">SUM(H6:J6)</f>
        <v>1</v>
      </c>
    </row>
    <row r="7" spans="1:12" s="54" customFormat="1" ht="12" outlineLevel="1">
      <c r="A7" s="163"/>
      <c r="B7" s="12" t="s">
        <v>15</v>
      </c>
      <c r="C7" s="89">
        <v>1794</v>
      </c>
      <c r="D7" s="89">
        <v>6097</v>
      </c>
      <c r="E7" s="89">
        <v>2027</v>
      </c>
      <c r="F7" s="89">
        <v>948</v>
      </c>
      <c r="G7" s="150">
        <f t="shared" si="0"/>
        <v>9918</v>
      </c>
      <c r="H7" s="53">
        <f t="shared" si="1"/>
        <v>0.1808832425892317</v>
      </c>
      <c r="I7" s="53">
        <f t="shared" si="2"/>
        <v>0.6147408751764468</v>
      </c>
      <c r="J7" s="53">
        <f t="shared" si="3"/>
        <v>0.20437588223432143</v>
      </c>
      <c r="K7" s="53">
        <f t="shared" si="4"/>
        <v>0.0955837870538415</v>
      </c>
      <c r="L7" s="17">
        <f t="shared" si="5"/>
        <v>1</v>
      </c>
    </row>
    <row r="8" spans="1:12" s="54" customFormat="1" ht="12" outlineLevel="1">
      <c r="A8" s="161" t="s">
        <v>43</v>
      </c>
      <c r="B8" s="10" t="s">
        <v>13</v>
      </c>
      <c r="C8" s="90">
        <v>386</v>
      </c>
      <c r="D8" s="90">
        <v>1658</v>
      </c>
      <c r="E8" s="90">
        <v>666</v>
      </c>
      <c r="F8" s="90">
        <v>266</v>
      </c>
      <c r="G8" s="148">
        <f t="shared" si="0"/>
        <v>2710</v>
      </c>
      <c r="H8" s="51">
        <f t="shared" si="1"/>
        <v>0.14243542435424356</v>
      </c>
      <c r="I8" s="51">
        <f t="shared" si="2"/>
        <v>0.6118081180811809</v>
      </c>
      <c r="J8" s="51">
        <f t="shared" si="3"/>
        <v>0.24575645756457565</v>
      </c>
      <c r="K8" s="51">
        <f t="shared" si="4"/>
        <v>0.0981549815498155</v>
      </c>
      <c r="L8" s="17">
        <f t="shared" si="5"/>
        <v>1</v>
      </c>
    </row>
    <row r="9" spans="1:12" s="54" customFormat="1" ht="12" outlineLevel="1">
      <c r="A9" s="162"/>
      <c r="B9" s="11" t="s">
        <v>14</v>
      </c>
      <c r="C9" s="88">
        <v>328</v>
      </c>
      <c r="D9" s="88">
        <v>1712</v>
      </c>
      <c r="E9" s="88">
        <v>922</v>
      </c>
      <c r="F9" s="88">
        <v>523</v>
      </c>
      <c r="G9" s="149">
        <f t="shared" si="0"/>
        <v>2962</v>
      </c>
      <c r="H9" s="37">
        <f t="shared" si="1"/>
        <v>0.11073598919648886</v>
      </c>
      <c r="I9" s="37">
        <f t="shared" si="2"/>
        <v>0.5779878460499662</v>
      </c>
      <c r="J9" s="37">
        <f t="shared" si="3"/>
        <v>0.3112761647535449</v>
      </c>
      <c r="K9" s="37">
        <f t="shared" si="4"/>
        <v>0.17656988521269412</v>
      </c>
      <c r="L9" s="17">
        <f t="shared" si="5"/>
        <v>1</v>
      </c>
    </row>
    <row r="10" spans="1:12" s="54" customFormat="1" ht="12" outlineLevel="1">
      <c r="A10" s="163"/>
      <c r="B10" s="12" t="s">
        <v>15</v>
      </c>
      <c r="C10" s="89">
        <v>714</v>
      </c>
      <c r="D10" s="89">
        <v>3370</v>
      </c>
      <c r="E10" s="89">
        <v>1588</v>
      </c>
      <c r="F10" s="89">
        <v>789</v>
      </c>
      <c r="G10" s="150">
        <f t="shared" si="0"/>
        <v>5672</v>
      </c>
      <c r="H10" s="53">
        <f t="shared" si="1"/>
        <v>0.12588152327221439</v>
      </c>
      <c r="I10" s="53">
        <f t="shared" si="2"/>
        <v>0.5941466854724965</v>
      </c>
      <c r="J10" s="53">
        <f t="shared" si="3"/>
        <v>0.27997179125528915</v>
      </c>
      <c r="K10" s="53">
        <f t="shared" si="4"/>
        <v>0.1391043723554302</v>
      </c>
      <c r="L10" s="17">
        <f t="shared" si="5"/>
        <v>1</v>
      </c>
    </row>
    <row r="11" spans="1:12" s="54" customFormat="1" ht="12" outlineLevel="1">
      <c r="A11" s="161" t="s">
        <v>42</v>
      </c>
      <c r="B11" s="10" t="s">
        <v>13</v>
      </c>
      <c r="C11" s="90">
        <v>214</v>
      </c>
      <c r="D11" s="90">
        <v>1171</v>
      </c>
      <c r="E11" s="90">
        <v>635</v>
      </c>
      <c r="F11" s="90">
        <v>330</v>
      </c>
      <c r="G11" s="148">
        <f t="shared" si="0"/>
        <v>2020</v>
      </c>
      <c r="H11" s="51">
        <f t="shared" si="1"/>
        <v>0.10594059405940594</v>
      </c>
      <c r="I11" s="51">
        <f t="shared" si="2"/>
        <v>0.5797029702970297</v>
      </c>
      <c r="J11" s="51">
        <f t="shared" si="3"/>
        <v>0.31435643564356436</v>
      </c>
      <c r="K11" s="51">
        <f t="shared" si="4"/>
        <v>0.16336633663366337</v>
      </c>
      <c r="L11" s="17">
        <f t="shared" si="5"/>
        <v>1</v>
      </c>
    </row>
    <row r="12" spans="1:12" s="54" customFormat="1" ht="12" outlineLevel="1">
      <c r="A12" s="162"/>
      <c r="B12" s="11" t="s">
        <v>14</v>
      </c>
      <c r="C12" s="88">
        <v>226</v>
      </c>
      <c r="D12" s="88">
        <v>1189</v>
      </c>
      <c r="E12" s="88">
        <v>969</v>
      </c>
      <c r="F12" s="88">
        <v>647</v>
      </c>
      <c r="G12" s="149">
        <f t="shared" si="0"/>
        <v>2384</v>
      </c>
      <c r="H12" s="37">
        <f t="shared" si="1"/>
        <v>0.09479865771812081</v>
      </c>
      <c r="I12" s="37">
        <f t="shared" si="2"/>
        <v>0.498741610738255</v>
      </c>
      <c r="J12" s="37">
        <f t="shared" si="3"/>
        <v>0.40645973154362414</v>
      </c>
      <c r="K12" s="37">
        <f t="shared" si="4"/>
        <v>0.2713926174496644</v>
      </c>
      <c r="L12" s="17">
        <f t="shared" si="5"/>
        <v>1</v>
      </c>
    </row>
    <row r="13" spans="1:12" s="54" customFormat="1" ht="12" outlineLevel="1">
      <c r="A13" s="163"/>
      <c r="B13" s="12" t="s">
        <v>15</v>
      </c>
      <c r="C13" s="89">
        <v>440</v>
      </c>
      <c r="D13" s="89">
        <v>2360</v>
      </c>
      <c r="E13" s="89">
        <v>1604</v>
      </c>
      <c r="F13" s="89">
        <v>977</v>
      </c>
      <c r="G13" s="150">
        <f t="shared" si="0"/>
        <v>4404</v>
      </c>
      <c r="H13" s="53">
        <f t="shared" si="1"/>
        <v>0.09990917347865577</v>
      </c>
      <c r="I13" s="53">
        <f t="shared" si="2"/>
        <v>0.5358764759309719</v>
      </c>
      <c r="J13" s="53">
        <f t="shared" si="3"/>
        <v>0.3642143505903724</v>
      </c>
      <c r="K13" s="53">
        <f t="shared" si="4"/>
        <v>0.22184377838328792</v>
      </c>
      <c r="L13" s="17">
        <f t="shared" si="5"/>
        <v>1</v>
      </c>
    </row>
    <row r="14" spans="1:12" s="54" customFormat="1" ht="12" outlineLevel="1">
      <c r="A14" s="161" t="s">
        <v>41</v>
      </c>
      <c r="B14" s="10" t="s">
        <v>13</v>
      </c>
      <c r="C14" s="90">
        <v>2382</v>
      </c>
      <c r="D14" s="90">
        <v>8327</v>
      </c>
      <c r="E14" s="90">
        <v>2829</v>
      </c>
      <c r="F14" s="90">
        <v>1228</v>
      </c>
      <c r="G14" s="148">
        <f t="shared" si="0"/>
        <v>13538</v>
      </c>
      <c r="H14" s="51">
        <f t="shared" si="1"/>
        <v>0.17594918008568475</v>
      </c>
      <c r="I14" s="51">
        <f t="shared" si="2"/>
        <v>0.6150834687546166</v>
      </c>
      <c r="J14" s="51">
        <f t="shared" si="3"/>
        <v>0.20896735115969864</v>
      </c>
      <c r="K14" s="51">
        <f t="shared" si="4"/>
        <v>0.0907076377603782</v>
      </c>
      <c r="L14" s="17">
        <f t="shared" si="5"/>
        <v>1</v>
      </c>
    </row>
    <row r="15" spans="1:12" s="54" customFormat="1" ht="12" outlineLevel="1">
      <c r="A15" s="162"/>
      <c r="B15" s="11" t="s">
        <v>14</v>
      </c>
      <c r="C15" s="88">
        <v>2404</v>
      </c>
      <c r="D15" s="88">
        <v>9000</v>
      </c>
      <c r="E15" s="88">
        <v>3692</v>
      </c>
      <c r="F15" s="88">
        <v>1777</v>
      </c>
      <c r="G15" s="149">
        <f t="shared" si="0"/>
        <v>15096</v>
      </c>
      <c r="H15" s="37">
        <f t="shared" si="1"/>
        <v>0.15924748277689454</v>
      </c>
      <c r="I15" s="37">
        <f t="shared" si="2"/>
        <v>0.5961844197138315</v>
      </c>
      <c r="J15" s="37">
        <f t="shared" si="3"/>
        <v>0.24456809750927397</v>
      </c>
      <c r="K15" s="37">
        <f t="shared" si="4"/>
        <v>0.11771330153683095</v>
      </c>
      <c r="L15" s="17">
        <f t="shared" si="5"/>
        <v>1</v>
      </c>
    </row>
    <row r="16" spans="1:12" s="54" customFormat="1" ht="12" outlineLevel="1">
      <c r="A16" s="163"/>
      <c r="B16" s="12" t="s">
        <v>15</v>
      </c>
      <c r="C16" s="89">
        <v>4786</v>
      </c>
      <c r="D16" s="89">
        <v>17327</v>
      </c>
      <c r="E16" s="89">
        <v>6521</v>
      </c>
      <c r="F16" s="89">
        <v>3005</v>
      </c>
      <c r="G16" s="150">
        <f t="shared" si="0"/>
        <v>28634</v>
      </c>
      <c r="H16" s="53">
        <f t="shared" si="1"/>
        <v>0.16714395473912133</v>
      </c>
      <c r="I16" s="53">
        <f t="shared" si="2"/>
        <v>0.6051197876650136</v>
      </c>
      <c r="J16" s="53">
        <f t="shared" si="3"/>
        <v>0.22773625759586505</v>
      </c>
      <c r="K16" s="53">
        <f t="shared" si="4"/>
        <v>0.10494517007753021</v>
      </c>
      <c r="L16" s="17">
        <f t="shared" si="5"/>
        <v>1</v>
      </c>
    </row>
    <row r="17" spans="1:12" s="54" customFormat="1" ht="12" outlineLevel="1">
      <c r="A17" s="161" t="s">
        <v>40</v>
      </c>
      <c r="B17" s="10" t="s">
        <v>13</v>
      </c>
      <c r="C17" s="90">
        <v>97</v>
      </c>
      <c r="D17" s="90">
        <v>667</v>
      </c>
      <c r="E17" s="90">
        <v>296</v>
      </c>
      <c r="F17" s="90">
        <v>151</v>
      </c>
      <c r="G17" s="148">
        <f t="shared" si="0"/>
        <v>1060</v>
      </c>
      <c r="H17" s="51">
        <f t="shared" si="1"/>
        <v>0.09150943396226414</v>
      </c>
      <c r="I17" s="51">
        <f t="shared" si="2"/>
        <v>0.629245283018868</v>
      </c>
      <c r="J17" s="51">
        <f t="shared" si="3"/>
        <v>0.2792452830188679</v>
      </c>
      <c r="K17" s="51">
        <f t="shared" si="4"/>
        <v>0.14245283018867924</v>
      </c>
      <c r="L17" s="17">
        <f t="shared" si="5"/>
        <v>1</v>
      </c>
    </row>
    <row r="18" spans="1:12" s="54" customFormat="1" ht="12" outlineLevel="1">
      <c r="A18" s="162"/>
      <c r="B18" s="11" t="s">
        <v>14</v>
      </c>
      <c r="C18" s="88">
        <v>81</v>
      </c>
      <c r="D18" s="88">
        <v>620</v>
      </c>
      <c r="E18" s="88">
        <v>455</v>
      </c>
      <c r="F18" s="88">
        <v>277</v>
      </c>
      <c r="G18" s="149">
        <f t="shared" si="0"/>
        <v>1156</v>
      </c>
      <c r="H18" s="37">
        <f t="shared" si="1"/>
        <v>0.07006920415224914</v>
      </c>
      <c r="I18" s="37">
        <f t="shared" si="2"/>
        <v>0.5363321799307958</v>
      </c>
      <c r="J18" s="37">
        <f t="shared" si="3"/>
        <v>0.393598615916955</v>
      </c>
      <c r="K18" s="37">
        <f t="shared" si="4"/>
        <v>0.23961937716262977</v>
      </c>
      <c r="L18" s="17">
        <f t="shared" si="5"/>
        <v>1</v>
      </c>
    </row>
    <row r="19" spans="1:12" s="54" customFormat="1" ht="12" outlineLevel="1">
      <c r="A19" s="163"/>
      <c r="B19" s="12" t="s">
        <v>15</v>
      </c>
      <c r="C19" s="89">
        <v>178</v>
      </c>
      <c r="D19" s="89">
        <v>1287</v>
      </c>
      <c r="E19" s="89">
        <v>751</v>
      </c>
      <c r="F19" s="89">
        <v>428</v>
      </c>
      <c r="G19" s="150">
        <f t="shared" si="0"/>
        <v>2216</v>
      </c>
      <c r="H19" s="53">
        <f t="shared" si="1"/>
        <v>0.08032490974729242</v>
      </c>
      <c r="I19" s="53">
        <f t="shared" si="2"/>
        <v>0.5807761732851986</v>
      </c>
      <c r="J19" s="53">
        <f t="shared" si="3"/>
        <v>0.338898916967509</v>
      </c>
      <c r="K19" s="53">
        <f t="shared" si="4"/>
        <v>0.1931407942238267</v>
      </c>
      <c r="L19" s="17">
        <f t="shared" si="5"/>
        <v>1</v>
      </c>
    </row>
    <row r="20" spans="1:12" s="54" customFormat="1" ht="12" outlineLevel="1">
      <c r="A20" s="161" t="s">
        <v>39</v>
      </c>
      <c r="B20" s="10" t="s">
        <v>13</v>
      </c>
      <c r="C20" s="90">
        <v>263</v>
      </c>
      <c r="D20" s="90">
        <v>1523</v>
      </c>
      <c r="E20" s="90">
        <v>725</v>
      </c>
      <c r="F20" s="90">
        <v>347</v>
      </c>
      <c r="G20" s="148">
        <f t="shared" si="0"/>
        <v>2511</v>
      </c>
      <c r="H20" s="51">
        <f t="shared" si="1"/>
        <v>0.10473914774990044</v>
      </c>
      <c r="I20" s="51">
        <f t="shared" si="2"/>
        <v>0.6065312624452409</v>
      </c>
      <c r="J20" s="51">
        <f t="shared" si="3"/>
        <v>0.28872958980485863</v>
      </c>
      <c r="K20" s="51">
        <f t="shared" si="4"/>
        <v>0.13819195539625648</v>
      </c>
      <c r="L20" s="17">
        <f t="shared" si="5"/>
        <v>1</v>
      </c>
    </row>
    <row r="21" spans="1:12" s="54" customFormat="1" ht="12" outlineLevel="1">
      <c r="A21" s="162"/>
      <c r="B21" s="11" t="s">
        <v>14</v>
      </c>
      <c r="C21" s="156">
        <v>268</v>
      </c>
      <c r="D21" s="156">
        <v>1563</v>
      </c>
      <c r="E21" s="156">
        <v>1031</v>
      </c>
      <c r="F21" s="156">
        <v>610</v>
      </c>
      <c r="G21" s="149">
        <f t="shared" si="0"/>
        <v>2862</v>
      </c>
      <c r="H21" s="37">
        <f t="shared" si="1"/>
        <v>0.0936408106219427</v>
      </c>
      <c r="I21" s="37">
        <f t="shared" si="2"/>
        <v>0.5461215932914046</v>
      </c>
      <c r="J21" s="37">
        <f t="shared" si="3"/>
        <v>0.3602375960866527</v>
      </c>
      <c r="K21" s="37">
        <f t="shared" si="4"/>
        <v>0.21313766596785463</v>
      </c>
      <c r="L21" s="17">
        <f t="shared" si="5"/>
        <v>1</v>
      </c>
    </row>
    <row r="22" spans="1:12" s="54" customFormat="1" ht="12" outlineLevel="1">
      <c r="A22" s="163"/>
      <c r="B22" s="12" t="s">
        <v>15</v>
      </c>
      <c r="C22" s="89">
        <v>531</v>
      </c>
      <c r="D22" s="89">
        <v>3086</v>
      </c>
      <c r="E22" s="89">
        <v>1756</v>
      </c>
      <c r="F22" s="89">
        <v>957</v>
      </c>
      <c r="G22" s="150">
        <f t="shared" si="0"/>
        <v>5373</v>
      </c>
      <c r="H22" s="53">
        <f t="shared" si="1"/>
        <v>0.09882747068676717</v>
      </c>
      <c r="I22" s="53">
        <f t="shared" si="2"/>
        <v>0.5743532477200819</v>
      </c>
      <c r="J22" s="53">
        <f t="shared" si="3"/>
        <v>0.32681928159315093</v>
      </c>
      <c r="K22" s="53">
        <f t="shared" si="4"/>
        <v>0.17811278615298715</v>
      </c>
      <c r="L22" s="17">
        <f t="shared" si="5"/>
        <v>1</v>
      </c>
    </row>
    <row r="23" spans="1:12" ht="12">
      <c r="A23" s="164" t="s">
        <v>32</v>
      </c>
      <c r="B23" s="1" t="s">
        <v>13</v>
      </c>
      <c r="C23" s="30">
        <v>7093</v>
      </c>
      <c r="D23" s="30">
        <v>27548</v>
      </c>
      <c r="E23" s="30">
        <v>9809</v>
      </c>
      <c r="F23" s="30">
        <v>4410</v>
      </c>
      <c r="G23" s="100">
        <f t="shared" si="0"/>
        <v>44450</v>
      </c>
      <c r="H23" s="80">
        <f aca="true" t="shared" si="6" ref="H23:K25">C23/$G23</f>
        <v>0.15957255343082113</v>
      </c>
      <c r="I23" s="80">
        <f t="shared" si="6"/>
        <v>0.6197525309336332</v>
      </c>
      <c r="J23" s="80">
        <f t="shared" si="6"/>
        <v>0.22067491563554556</v>
      </c>
      <c r="K23" s="80">
        <f t="shared" si="6"/>
        <v>0.09921259842519685</v>
      </c>
      <c r="L23" s="17">
        <f>SUM(H23:J23)</f>
        <v>0.9999999999999999</v>
      </c>
    </row>
    <row r="24" spans="1:12" ht="12">
      <c r="A24" s="165"/>
      <c r="B24" s="2" t="s">
        <v>14</v>
      </c>
      <c r="C24" s="35">
        <v>6708</v>
      </c>
      <c r="D24" s="35">
        <v>29199</v>
      </c>
      <c r="E24" s="35">
        <v>13726</v>
      </c>
      <c r="F24" s="35">
        <v>7360</v>
      </c>
      <c r="G24" s="101">
        <f t="shared" si="0"/>
        <v>49633</v>
      </c>
      <c r="H24" s="81">
        <f t="shared" si="6"/>
        <v>0.13515201579594222</v>
      </c>
      <c r="I24" s="81">
        <f t="shared" si="6"/>
        <v>0.5882981081135534</v>
      </c>
      <c r="J24" s="81">
        <f t="shared" si="6"/>
        <v>0.2765498760905043</v>
      </c>
      <c r="K24" s="81">
        <f t="shared" si="6"/>
        <v>0.14828843712852335</v>
      </c>
      <c r="L24" s="17">
        <f>SUM(H24:J24)</f>
        <v>1</v>
      </c>
    </row>
    <row r="25" spans="1:12" ht="12">
      <c r="A25" s="166"/>
      <c r="B25" s="3" t="s">
        <v>15</v>
      </c>
      <c r="C25" s="39">
        <v>13801</v>
      </c>
      <c r="D25" s="39">
        <v>56747</v>
      </c>
      <c r="E25" s="39">
        <v>23535</v>
      </c>
      <c r="F25" s="39">
        <v>11770</v>
      </c>
      <c r="G25" s="102">
        <f t="shared" si="0"/>
        <v>94083</v>
      </c>
      <c r="H25" s="82">
        <f t="shared" si="6"/>
        <v>0.14668962511824665</v>
      </c>
      <c r="I25" s="82">
        <f t="shared" si="6"/>
        <v>0.6031589128748021</v>
      </c>
      <c r="J25" s="82">
        <f t="shared" si="6"/>
        <v>0.2501514620069513</v>
      </c>
      <c r="K25" s="82">
        <f t="shared" si="6"/>
        <v>0.12510230328539693</v>
      </c>
      <c r="L25" s="17">
        <f>SUM(H25:J25)</f>
        <v>1</v>
      </c>
    </row>
    <row r="26" spans="1:12" s="54" customFormat="1" ht="12" outlineLevel="1">
      <c r="A26" s="161" t="s">
        <v>52</v>
      </c>
      <c r="B26" s="10" t="s">
        <v>13</v>
      </c>
      <c r="C26" s="153">
        <v>1000</v>
      </c>
      <c r="D26" s="153">
        <v>3916</v>
      </c>
      <c r="E26" s="153">
        <v>1600</v>
      </c>
      <c r="F26" s="153">
        <v>567</v>
      </c>
      <c r="G26" s="100">
        <f t="shared" si="0"/>
        <v>6516</v>
      </c>
      <c r="H26" s="51">
        <f aca="true" t="shared" si="7" ref="H26:H34">C26/$G26</f>
        <v>0.1534683855125844</v>
      </c>
      <c r="I26" s="51">
        <f aca="true" t="shared" si="8" ref="I26:I34">D26/$G26</f>
        <v>0.6009821976672806</v>
      </c>
      <c r="J26" s="51">
        <f aca="true" t="shared" si="9" ref="J26:J34">E26/$G26</f>
        <v>0.24554941682013506</v>
      </c>
      <c r="K26" s="51">
        <f aca="true" t="shared" si="10" ref="K26:K34">F26/$G26</f>
        <v>0.08701657458563536</v>
      </c>
      <c r="L26" s="17">
        <f aca="true" t="shared" si="11" ref="L26:L34">SUM(H26:J26)</f>
        <v>1</v>
      </c>
    </row>
    <row r="27" spans="1:12" s="54" customFormat="1" ht="12" outlineLevel="1">
      <c r="A27" s="162"/>
      <c r="B27" s="11" t="s">
        <v>14</v>
      </c>
      <c r="C27" s="154">
        <v>889</v>
      </c>
      <c r="D27" s="154">
        <v>4309</v>
      </c>
      <c r="E27" s="154">
        <v>1960</v>
      </c>
      <c r="F27" s="154">
        <v>950</v>
      </c>
      <c r="G27" s="101">
        <f t="shared" si="0"/>
        <v>7158</v>
      </c>
      <c r="H27" s="37">
        <f t="shared" si="7"/>
        <v>0.12419670298966191</v>
      </c>
      <c r="I27" s="37">
        <f t="shared" si="8"/>
        <v>0.6019837943559654</v>
      </c>
      <c r="J27" s="37">
        <f t="shared" si="9"/>
        <v>0.2738195026543727</v>
      </c>
      <c r="K27" s="37">
        <f t="shared" si="10"/>
        <v>0.13271863649063984</v>
      </c>
      <c r="L27" s="17">
        <f t="shared" si="11"/>
        <v>1</v>
      </c>
    </row>
    <row r="28" spans="1:12" s="54" customFormat="1" ht="12" outlineLevel="1">
      <c r="A28" s="163"/>
      <c r="B28" s="12" t="s">
        <v>15</v>
      </c>
      <c r="C28" s="155">
        <v>1889</v>
      </c>
      <c r="D28" s="155">
        <v>8225</v>
      </c>
      <c r="E28" s="155">
        <v>3560</v>
      </c>
      <c r="F28" s="155">
        <v>1517</v>
      </c>
      <c r="G28" s="102">
        <f t="shared" si="0"/>
        <v>13674</v>
      </c>
      <c r="H28" s="53">
        <f t="shared" si="7"/>
        <v>0.1381453854029545</v>
      </c>
      <c r="I28" s="53">
        <f t="shared" si="8"/>
        <v>0.6015065087026473</v>
      </c>
      <c r="J28" s="53">
        <f t="shared" si="9"/>
        <v>0.2603481058943981</v>
      </c>
      <c r="K28" s="53">
        <f t="shared" si="10"/>
        <v>0.11094047096679831</v>
      </c>
      <c r="L28" s="17">
        <f t="shared" si="11"/>
        <v>1</v>
      </c>
    </row>
    <row r="29" spans="1:12" s="54" customFormat="1" ht="12" outlineLevel="1">
      <c r="A29" s="161" t="s">
        <v>53</v>
      </c>
      <c r="B29" s="10" t="s">
        <v>13</v>
      </c>
      <c r="C29" s="153">
        <v>69</v>
      </c>
      <c r="D29" s="153">
        <v>335</v>
      </c>
      <c r="E29" s="153">
        <v>177</v>
      </c>
      <c r="F29" s="153">
        <v>91</v>
      </c>
      <c r="G29" s="100">
        <f t="shared" si="0"/>
        <v>581</v>
      </c>
      <c r="H29" s="51">
        <f t="shared" si="7"/>
        <v>0.11876075731497418</v>
      </c>
      <c r="I29" s="51">
        <f t="shared" si="8"/>
        <v>0.576592082616179</v>
      </c>
      <c r="J29" s="51">
        <f t="shared" si="9"/>
        <v>0.3046471600688468</v>
      </c>
      <c r="K29" s="51">
        <f t="shared" si="10"/>
        <v>0.1566265060240964</v>
      </c>
      <c r="L29" s="17">
        <f t="shared" si="11"/>
        <v>1</v>
      </c>
    </row>
    <row r="30" spans="1:12" s="54" customFormat="1" ht="12" outlineLevel="1">
      <c r="A30" s="162"/>
      <c r="B30" s="11" t="s">
        <v>14</v>
      </c>
      <c r="C30" s="154">
        <v>50</v>
      </c>
      <c r="D30" s="154">
        <v>383</v>
      </c>
      <c r="E30" s="154">
        <v>281</v>
      </c>
      <c r="F30" s="154">
        <v>183</v>
      </c>
      <c r="G30" s="101">
        <f t="shared" si="0"/>
        <v>714</v>
      </c>
      <c r="H30" s="37">
        <f t="shared" si="7"/>
        <v>0.0700280112044818</v>
      </c>
      <c r="I30" s="37">
        <f t="shared" si="8"/>
        <v>0.5364145658263305</v>
      </c>
      <c r="J30" s="37">
        <f t="shared" si="9"/>
        <v>0.39355742296918766</v>
      </c>
      <c r="K30" s="37">
        <f t="shared" si="10"/>
        <v>0.25630252100840334</v>
      </c>
      <c r="L30" s="17">
        <f t="shared" si="11"/>
        <v>1</v>
      </c>
    </row>
    <row r="31" spans="1:12" s="54" customFormat="1" ht="12" outlineLevel="1">
      <c r="A31" s="163"/>
      <c r="B31" s="12" t="s">
        <v>15</v>
      </c>
      <c r="C31" s="155">
        <v>119</v>
      </c>
      <c r="D31" s="155">
        <v>718</v>
      </c>
      <c r="E31" s="155">
        <v>458</v>
      </c>
      <c r="F31" s="155">
        <v>274</v>
      </c>
      <c r="G31" s="102">
        <f t="shared" si="0"/>
        <v>1295</v>
      </c>
      <c r="H31" s="53">
        <f t="shared" si="7"/>
        <v>0.0918918918918919</v>
      </c>
      <c r="I31" s="53">
        <f t="shared" si="8"/>
        <v>0.5544401544401545</v>
      </c>
      <c r="J31" s="53">
        <f t="shared" si="9"/>
        <v>0.35366795366795367</v>
      </c>
      <c r="K31" s="53">
        <f t="shared" si="10"/>
        <v>0.21158301158301157</v>
      </c>
      <c r="L31" s="17">
        <f t="shared" si="11"/>
        <v>1</v>
      </c>
    </row>
    <row r="32" spans="1:12" s="54" customFormat="1" ht="12" outlineLevel="1">
      <c r="A32" s="161" t="s">
        <v>54</v>
      </c>
      <c r="B32" s="10" t="s">
        <v>13</v>
      </c>
      <c r="C32" s="153">
        <v>87</v>
      </c>
      <c r="D32" s="153">
        <v>385</v>
      </c>
      <c r="E32" s="153">
        <v>207</v>
      </c>
      <c r="F32" s="153">
        <v>89</v>
      </c>
      <c r="G32" s="100">
        <f t="shared" si="0"/>
        <v>679</v>
      </c>
      <c r="H32" s="51">
        <f t="shared" si="7"/>
        <v>0.12812960235640647</v>
      </c>
      <c r="I32" s="51">
        <f t="shared" si="8"/>
        <v>0.5670103092783505</v>
      </c>
      <c r="J32" s="51">
        <f t="shared" si="9"/>
        <v>0.30486008836524303</v>
      </c>
      <c r="K32" s="51">
        <f t="shared" si="10"/>
        <v>0.13107511045655376</v>
      </c>
      <c r="L32" s="17">
        <f t="shared" si="11"/>
        <v>1</v>
      </c>
    </row>
    <row r="33" spans="1:12" s="54" customFormat="1" ht="12" outlineLevel="1">
      <c r="A33" s="162"/>
      <c r="B33" s="11" t="s">
        <v>14</v>
      </c>
      <c r="C33" s="154">
        <v>88</v>
      </c>
      <c r="D33" s="154">
        <v>428</v>
      </c>
      <c r="E33" s="154">
        <v>281</v>
      </c>
      <c r="F33" s="154">
        <v>168</v>
      </c>
      <c r="G33" s="101">
        <f t="shared" si="0"/>
        <v>797</v>
      </c>
      <c r="H33" s="37">
        <f t="shared" si="7"/>
        <v>0.11041405269761606</v>
      </c>
      <c r="I33" s="37">
        <f t="shared" si="8"/>
        <v>0.5370138017565872</v>
      </c>
      <c r="J33" s="37">
        <f t="shared" si="9"/>
        <v>0.35257214554579674</v>
      </c>
      <c r="K33" s="37">
        <f t="shared" si="10"/>
        <v>0.2107904642409034</v>
      </c>
      <c r="L33" s="17">
        <f t="shared" si="11"/>
        <v>1</v>
      </c>
    </row>
    <row r="34" spans="1:12" s="54" customFormat="1" ht="12" outlineLevel="1">
      <c r="A34" s="163"/>
      <c r="B34" s="12" t="s">
        <v>15</v>
      </c>
      <c r="C34" s="155">
        <v>175</v>
      </c>
      <c r="D34" s="155">
        <v>813</v>
      </c>
      <c r="E34" s="155">
        <v>488</v>
      </c>
      <c r="F34" s="155">
        <v>257</v>
      </c>
      <c r="G34" s="102">
        <f t="shared" si="0"/>
        <v>1476</v>
      </c>
      <c r="H34" s="53">
        <f t="shared" si="7"/>
        <v>0.11856368563685638</v>
      </c>
      <c r="I34" s="53">
        <f t="shared" si="8"/>
        <v>0.5508130081300813</v>
      </c>
      <c r="J34" s="53">
        <f t="shared" si="9"/>
        <v>0.33062330623306235</v>
      </c>
      <c r="K34" s="53">
        <f t="shared" si="10"/>
        <v>0.17411924119241193</v>
      </c>
      <c r="L34" s="17">
        <f t="shared" si="11"/>
        <v>1</v>
      </c>
    </row>
    <row r="35" spans="1:12" s="52" customFormat="1" ht="13.5" customHeight="1">
      <c r="A35" s="167" t="s">
        <v>35</v>
      </c>
      <c r="B35" s="1" t="s">
        <v>13</v>
      </c>
      <c r="C35" s="30">
        <v>1156</v>
      </c>
      <c r="D35" s="30">
        <v>4636</v>
      </c>
      <c r="E35" s="30">
        <v>1984</v>
      </c>
      <c r="F35" s="30">
        <v>747</v>
      </c>
      <c r="G35" s="151">
        <f aca="true" t="shared" si="12" ref="G35:G40">SUM(C35:E35)</f>
        <v>7776</v>
      </c>
      <c r="H35" s="80">
        <f aca="true" t="shared" si="13" ref="H35:K40">C35/$G35</f>
        <v>0.14866255144032922</v>
      </c>
      <c r="I35" s="80">
        <f t="shared" si="13"/>
        <v>0.5961934156378601</v>
      </c>
      <c r="J35" s="80">
        <f t="shared" si="13"/>
        <v>0.2551440329218107</v>
      </c>
      <c r="K35" s="80">
        <f t="shared" si="13"/>
        <v>0.09606481481481481</v>
      </c>
      <c r="L35" s="17">
        <f aca="true" t="shared" si="14" ref="L35:L40">SUM(H35:J35)</f>
        <v>1</v>
      </c>
    </row>
    <row r="36" spans="1:12" s="52" customFormat="1" ht="14.25" customHeight="1">
      <c r="A36" s="168"/>
      <c r="B36" s="2" t="s">
        <v>14</v>
      </c>
      <c r="C36" s="35">
        <v>1027</v>
      </c>
      <c r="D36" s="35">
        <v>5120</v>
      </c>
      <c r="E36" s="35">
        <v>2522</v>
      </c>
      <c r="F36" s="35">
        <v>1301</v>
      </c>
      <c r="G36" s="101">
        <f t="shared" si="12"/>
        <v>8669</v>
      </c>
      <c r="H36" s="81">
        <f t="shared" si="13"/>
        <v>0.11846810474103125</v>
      </c>
      <c r="I36" s="81">
        <f t="shared" si="13"/>
        <v>0.5906102203252971</v>
      </c>
      <c r="J36" s="81">
        <f t="shared" si="13"/>
        <v>0.2909216749336717</v>
      </c>
      <c r="K36" s="81">
        <f t="shared" si="13"/>
        <v>0.15007497981312723</v>
      </c>
      <c r="L36" s="17">
        <f t="shared" si="14"/>
        <v>1</v>
      </c>
    </row>
    <row r="37" spans="1:12" s="52" customFormat="1" ht="13.5" customHeight="1">
      <c r="A37" s="168"/>
      <c r="B37" s="3" t="s">
        <v>15</v>
      </c>
      <c r="C37" s="39">
        <v>2183</v>
      </c>
      <c r="D37" s="39">
        <v>9756</v>
      </c>
      <c r="E37" s="39">
        <v>4506</v>
      </c>
      <c r="F37" s="39">
        <v>2048</v>
      </c>
      <c r="G37" s="152">
        <f t="shared" si="12"/>
        <v>16445</v>
      </c>
      <c r="H37" s="82">
        <f t="shared" si="13"/>
        <v>0.132745515354211</v>
      </c>
      <c r="I37" s="82">
        <f t="shared" si="13"/>
        <v>0.5932502280328368</v>
      </c>
      <c r="J37" s="82">
        <f t="shared" si="13"/>
        <v>0.27400425661295225</v>
      </c>
      <c r="K37" s="82">
        <f t="shared" si="13"/>
        <v>0.1245363332319854</v>
      </c>
      <c r="L37" s="17">
        <f t="shared" si="14"/>
        <v>1</v>
      </c>
    </row>
    <row r="38" spans="1:12" s="52" customFormat="1" ht="13.5" customHeight="1">
      <c r="A38" s="164" t="s">
        <v>36</v>
      </c>
      <c r="B38" s="1" t="s">
        <v>13</v>
      </c>
      <c r="C38" s="132">
        <v>358</v>
      </c>
      <c r="D38" s="132">
        <v>1579</v>
      </c>
      <c r="E38" s="132">
        <v>626</v>
      </c>
      <c r="F38" s="132">
        <v>278</v>
      </c>
      <c r="G38" s="151">
        <f t="shared" si="12"/>
        <v>2563</v>
      </c>
      <c r="H38" s="80">
        <f t="shared" si="13"/>
        <v>0.13968006242684355</v>
      </c>
      <c r="I38" s="80">
        <f t="shared" si="13"/>
        <v>0.6160749122122513</v>
      </c>
      <c r="J38" s="80">
        <f t="shared" si="13"/>
        <v>0.2442450253609052</v>
      </c>
      <c r="K38" s="80">
        <f t="shared" si="13"/>
        <v>0.10846664065548185</v>
      </c>
      <c r="L38" s="17">
        <f t="shared" si="14"/>
        <v>1</v>
      </c>
    </row>
    <row r="39" spans="1:12" s="52" customFormat="1" ht="13.5" customHeight="1">
      <c r="A39" s="165"/>
      <c r="B39" s="2" t="s">
        <v>14</v>
      </c>
      <c r="C39" s="83">
        <v>299</v>
      </c>
      <c r="D39" s="83">
        <v>1610</v>
      </c>
      <c r="E39" s="83">
        <v>980</v>
      </c>
      <c r="F39" s="83">
        <v>608</v>
      </c>
      <c r="G39" s="101">
        <f t="shared" si="12"/>
        <v>2889</v>
      </c>
      <c r="H39" s="81">
        <f t="shared" si="13"/>
        <v>0.10349601938386985</v>
      </c>
      <c r="I39" s="81">
        <f t="shared" si="13"/>
        <v>0.5572862582208377</v>
      </c>
      <c r="J39" s="81">
        <f t="shared" si="13"/>
        <v>0.33921772239529246</v>
      </c>
      <c r="K39" s="81">
        <f t="shared" si="13"/>
        <v>0.2104534440983039</v>
      </c>
      <c r="L39" s="17">
        <f t="shared" si="14"/>
        <v>1</v>
      </c>
    </row>
    <row r="40" spans="1:12" s="52" customFormat="1" ht="13.5" customHeight="1">
      <c r="A40" s="166"/>
      <c r="B40" s="3" t="s">
        <v>15</v>
      </c>
      <c r="C40" s="138">
        <v>657</v>
      </c>
      <c r="D40" s="138">
        <v>3189</v>
      </c>
      <c r="E40" s="138">
        <v>1606</v>
      </c>
      <c r="F40" s="138">
        <v>886</v>
      </c>
      <c r="G40" s="152">
        <f t="shared" si="12"/>
        <v>5452</v>
      </c>
      <c r="H40" s="82">
        <f t="shared" si="13"/>
        <v>0.12050623624358034</v>
      </c>
      <c r="I40" s="82">
        <f t="shared" si="13"/>
        <v>0.58492296404989</v>
      </c>
      <c r="J40" s="82">
        <f t="shared" si="13"/>
        <v>0.2945707997065297</v>
      </c>
      <c r="K40" s="82">
        <f t="shared" si="13"/>
        <v>0.16250917094644168</v>
      </c>
      <c r="L40" s="17">
        <f t="shared" si="14"/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366</v>
      </c>
      <c r="D41" s="85">
        <v>1692</v>
      </c>
      <c r="E41" s="85">
        <v>679</v>
      </c>
      <c r="F41" s="85">
        <v>309</v>
      </c>
      <c r="G41" s="148">
        <f aca="true" t="shared" si="15" ref="G41:G46">SUM(C41:E41)</f>
        <v>2737</v>
      </c>
      <c r="H41" s="51">
        <f aca="true" t="shared" si="16" ref="H41:K46">C41/$G41</f>
        <v>0.13372305443916696</v>
      </c>
      <c r="I41" s="51">
        <f t="shared" si="16"/>
        <v>0.618195104128608</v>
      </c>
      <c r="J41" s="51">
        <f t="shared" si="16"/>
        <v>0.24808184143222506</v>
      </c>
      <c r="K41" s="51">
        <f t="shared" si="16"/>
        <v>0.11289733284618195</v>
      </c>
      <c r="L41" s="17">
        <f aca="true" t="shared" si="17" ref="L41:L46">SUM(H41:J41)</f>
        <v>1</v>
      </c>
    </row>
    <row r="42" spans="1:12" s="54" customFormat="1" ht="12" outlineLevel="1">
      <c r="A42" s="162"/>
      <c r="B42" s="11" t="s">
        <v>14</v>
      </c>
      <c r="C42" s="86">
        <v>353</v>
      </c>
      <c r="D42" s="86">
        <v>1629</v>
      </c>
      <c r="E42" s="86">
        <v>994</v>
      </c>
      <c r="F42" s="86">
        <v>588</v>
      </c>
      <c r="G42" s="149">
        <f t="shared" si="15"/>
        <v>2976</v>
      </c>
      <c r="H42" s="37">
        <f t="shared" si="16"/>
        <v>0.11861559139784947</v>
      </c>
      <c r="I42" s="37">
        <f t="shared" si="16"/>
        <v>0.5473790322580645</v>
      </c>
      <c r="J42" s="37">
        <f t="shared" si="16"/>
        <v>0.334005376344086</v>
      </c>
      <c r="K42" s="37">
        <f t="shared" si="16"/>
        <v>0.1975806451612903</v>
      </c>
      <c r="L42" s="17">
        <f t="shared" si="17"/>
        <v>1</v>
      </c>
    </row>
    <row r="43" spans="1:12" s="54" customFormat="1" ht="12" outlineLevel="1">
      <c r="A43" s="163"/>
      <c r="B43" s="12" t="s">
        <v>15</v>
      </c>
      <c r="C43" s="87">
        <v>719</v>
      </c>
      <c r="D43" s="87">
        <v>3321</v>
      </c>
      <c r="E43" s="87">
        <v>1673</v>
      </c>
      <c r="F43" s="87">
        <v>897</v>
      </c>
      <c r="G43" s="150">
        <f t="shared" si="15"/>
        <v>5713</v>
      </c>
      <c r="H43" s="53">
        <f t="shared" si="16"/>
        <v>0.12585331699632418</v>
      </c>
      <c r="I43" s="53">
        <f t="shared" si="16"/>
        <v>0.5813057938036058</v>
      </c>
      <c r="J43" s="53">
        <f t="shared" si="16"/>
        <v>0.29284088920007</v>
      </c>
      <c r="K43" s="53">
        <f t="shared" si="16"/>
        <v>0.1570103273236478</v>
      </c>
      <c r="L43" s="17">
        <f t="shared" si="17"/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81</v>
      </c>
      <c r="D44" s="85">
        <v>528</v>
      </c>
      <c r="E44" s="85">
        <v>229</v>
      </c>
      <c r="F44" s="85">
        <v>114</v>
      </c>
      <c r="G44" s="148">
        <f t="shared" si="15"/>
        <v>838</v>
      </c>
      <c r="H44" s="51">
        <f t="shared" si="16"/>
        <v>0.09665871121718377</v>
      </c>
      <c r="I44" s="51">
        <f t="shared" si="16"/>
        <v>0.630071599045346</v>
      </c>
      <c r="J44" s="51">
        <f t="shared" si="16"/>
        <v>0.2732696897374702</v>
      </c>
      <c r="K44" s="51">
        <f t="shared" si="16"/>
        <v>0.1360381861575179</v>
      </c>
      <c r="L44" s="17">
        <f t="shared" si="17"/>
        <v>1</v>
      </c>
    </row>
    <row r="45" spans="1:12" s="54" customFormat="1" ht="12" outlineLevel="1">
      <c r="A45" s="162"/>
      <c r="B45" s="11" t="s">
        <v>14</v>
      </c>
      <c r="C45" s="86">
        <v>82</v>
      </c>
      <c r="D45" s="86">
        <v>512</v>
      </c>
      <c r="E45" s="86">
        <v>344</v>
      </c>
      <c r="F45" s="86">
        <v>221</v>
      </c>
      <c r="G45" s="149">
        <f t="shared" si="15"/>
        <v>938</v>
      </c>
      <c r="H45" s="37">
        <f t="shared" si="16"/>
        <v>0.08742004264392324</v>
      </c>
      <c r="I45" s="37">
        <f t="shared" si="16"/>
        <v>0.5458422174840085</v>
      </c>
      <c r="J45" s="37">
        <f t="shared" si="16"/>
        <v>0.36673773987206826</v>
      </c>
      <c r="K45" s="37">
        <f t="shared" si="16"/>
        <v>0.23560767590618337</v>
      </c>
      <c r="L45" s="17">
        <f t="shared" si="17"/>
        <v>1</v>
      </c>
    </row>
    <row r="46" spans="1:12" s="54" customFormat="1" ht="12" outlineLevel="1">
      <c r="A46" s="163"/>
      <c r="B46" s="12" t="s">
        <v>15</v>
      </c>
      <c r="C46" s="87">
        <v>163</v>
      </c>
      <c r="D46" s="87">
        <v>1040</v>
      </c>
      <c r="E46" s="87">
        <v>573</v>
      </c>
      <c r="F46" s="87">
        <v>335</v>
      </c>
      <c r="G46" s="150">
        <f t="shared" si="15"/>
        <v>1776</v>
      </c>
      <c r="H46" s="53">
        <f t="shared" si="16"/>
        <v>0.09177927927927929</v>
      </c>
      <c r="I46" s="53">
        <f t="shared" si="16"/>
        <v>0.5855855855855856</v>
      </c>
      <c r="J46" s="53">
        <f t="shared" si="16"/>
        <v>0.32263513513513514</v>
      </c>
      <c r="K46" s="53">
        <f t="shared" si="16"/>
        <v>0.18862612612612611</v>
      </c>
      <c r="L46" s="17">
        <f t="shared" si="17"/>
        <v>1</v>
      </c>
    </row>
    <row r="47" spans="1:12" ht="12">
      <c r="A47" s="164" t="s">
        <v>37</v>
      </c>
      <c r="B47" s="1" t="s">
        <v>13</v>
      </c>
      <c r="C47" s="30">
        <v>447</v>
      </c>
      <c r="D47" s="30">
        <v>2220</v>
      </c>
      <c r="E47" s="30">
        <v>908</v>
      </c>
      <c r="F47" s="30">
        <v>423</v>
      </c>
      <c r="G47" s="151">
        <f>SUM(C47:E47)</f>
        <v>3575</v>
      </c>
      <c r="H47" s="80">
        <f aca="true" t="shared" si="18" ref="H47:K49">C47/$G47</f>
        <v>0.12503496503496503</v>
      </c>
      <c r="I47" s="80">
        <f t="shared" si="18"/>
        <v>0.620979020979021</v>
      </c>
      <c r="J47" s="80">
        <f t="shared" si="18"/>
        <v>0.253986013986014</v>
      </c>
      <c r="K47" s="80">
        <f t="shared" si="18"/>
        <v>0.11832167832167832</v>
      </c>
      <c r="L47" s="17">
        <f>SUM(H47:J47)</f>
        <v>1</v>
      </c>
    </row>
    <row r="48" spans="1:12" ht="12">
      <c r="A48" s="165"/>
      <c r="B48" s="2" t="s">
        <v>14</v>
      </c>
      <c r="C48" s="35">
        <v>435</v>
      </c>
      <c r="D48" s="35">
        <v>2141</v>
      </c>
      <c r="E48" s="35">
        <v>1338</v>
      </c>
      <c r="F48" s="35">
        <v>809</v>
      </c>
      <c r="G48" s="101">
        <f>SUM(C48:E48)</f>
        <v>3914</v>
      </c>
      <c r="H48" s="81">
        <f t="shared" si="18"/>
        <v>0.11113949923352069</v>
      </c>
      <c r="I48" s="81">
        <f t="shared" si="18"/>
        <v>0.5470107307102708</v>
      </c>
      <c r="J48" s="81">
        <f t="shared" si="18"/>
        <v>0.3418497700562085</v>
      </c>
      <c r="K48" s="81">
        <f t="shared" si="18"/>
        <v>0.20669391926417988</v>
      </c>
      <c r="L48" s="17">
        <f>SUM(H48:J48)</f>
        <v>1</v>
      </c>
    </row>
    <row r="49" spans="1:12" ht="12">
      <c r="A49" s="166"/>
      <c r="B49" s="3" t="s">
        <v>15</v>
      </c>
      <c r="C49" s="39">
        <v>882</v>
      </c>
      <c r="D49" s="39">
        <v>4361</v>
      </c>
      <c r="E49" s="39">
        <v>2246</v>
      </c>
      <c r="F49" s="39">
        <v>1232</v>
      </c>
      <c r="G49" s="152">
        <f>SUM(C49:E49)</f>
        <v>7489</v>
      </c>
      <c r="H49" s="82">
        <f t="shared" si="18"/>
        <v>0.11777273334223527</v>
      </c>
      <c r="I49" s="82">
        <f t="shared" si="18"/>
        <v>0.5823207370810523</v>
      </c>
      <c r="J49" s="82">
        <f t="shared" si="18"/>
        <v>0.2999065295767125</v>
      </c>
      <c r="K49" s="82">
        <f t="shared" si="18"/>
        <v>0.16450794498597943</v>
      </c>
      <c r="L49" s="17">
        <f>SUM(H49:J49)</f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237</v>
      </c>
      <c r="D50" s="90">
        <v>1017</v>
      </c>
      <c r="E50" s="90">
        <v>458</v>
      </c>
      <c r="F50" s="90">
        <v>226</v>
      </c>
      <c r="G50" s="148">
        <f aca="true" t="shared" si="19" ref="G50:G64">SUM(C50:E50)</f>
        <v>1712</v>
      </c>
      <c r="H50" s="51">
        <f aca="true" t="shared" si="20" ref="H50:H61">C50/$G50</f>
        <v>0.13843457943925233</v>
      </c>
      <c r="I50" s="51">
        <f aca="true" t="shared" si="21" ref="I50:I61">D50/$G50</f>
        <v>0.5940420560747663</v>
      </c>
      <c r="J50" s="51">
        <f aca="true" t="shared" si="22" ref="J50:J61">E50/$G50</f>
        <v>0.2675233644859813</v>
      </c>
      <c r="K50" s="51">
        <f aca="true" t="shared" si="23" ref="K50:K61">F50/$G50</f>
        <v>0.13200934579439252</v>
      </c>
      <c r="L50" s="17">
        <f aca="true" t="shared" si="24" ref="L50:L61">SUM(H50:J50)</f>
        <v>1</v>
      </c>
    </row>
    <row r="51" spans="1:12" s="54" customFormat="1" ht="12" outlineLevel="1">
      <c r="A51" s="162"/>
      <c r="B51" s="11" t="s">
        <v>14</v>
      </c>
      <c r="C51" s="88">
        <v>197</v>
      </c>
      <c r="D51" s="88">
        <v>1095</v>
      </c>
      <c r="E51" s="88">
        <v>664</v>
      </c>
      <c r="F51" s="88">
        <v>417</v>
      </c>
      <c r="G51" s="149">
        <f t="shared" si="19"/>
        <v>1956</v>
      </c>
      <c r="H51" s="37">
        <f t="shared" si="20"/>
        <v>0.10071574642126789</v>
      </c>
      <c r="I51" s="37">
        <f t="shared" si="21"/>
        <v>0.5598159509202454</v>
      </c>
      <c r="J51" s="37">
        <f t="shared" si="22"/>
        <v>0.3394683026584867</v>
      </c>
      <c r="K51" s="37">
        <f t="shared" si="23"/>
        <v>0.21319018404907975</v>
      </c>
      <c r="L51" s="17">
        <f t="shared" si="24"/>
        <v>1</v>
      </c>
    </row>
    <row r="52" spans="1:12" s="54" customFormat="1" ht="12" outlineLevel="1">
      <c r="A52" s="163"/>
      <c r="B52" s="12" t="s">
        <v>15</v>
      </c>
      <c r="C52" s="89">
        <v>434</v>
      </c>
      <c r="D52" s="89">
        <v>2112</v>
      </c>
      <c r="E52" s="89">
        <v>1122</v>
      </c>
      <c r="F52" s="89">
        <v>643</v>
      </c>
      <c r="G52" s="150">
        <f t="shared" si="19"/>
        <v>3668</v>
      </c>
      <c r="H52" s="53">
        <f t="shared" si="20"/>
        <v>0.1183206106870229</v>
      </c>
      <c r="I52" s="53">
        <f t="shared" si="21"/>
        <v>0.5757906215921483</v>
      </c>
      <c r="J52" s="53">
        <f t="shared" si="22"/>
        <v>0.3058887677208288</v>
      </c>
      <c r="K52" s="53">
        <f t="shared" si="23"/>
        <v>0.1752998909487459</v>
      </c>
      <c r="L52" s="17">
        <f t="shared" si="24"/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132</v>
      </c>
      <c r="D53" s="90">
        <v>714</v>
      </c>
      <c r="E53" s="90">
        <v>309</v>
      </c>
      <c r="F53" s="90">
        <v>134</v>
      </c>
      <c r="G53" s="148">
        <f t="shared" si="19"/>
        <v>1155</v>
      </c>
      <c r="H53" s="51">
        <f t="shared" si="20"/>
        <v>0.11428571428571428</v>
      </c>
      <c r="I53" s="51">
        <f t="shared" si="21"/>
        <v>0.6181818181818182</v>
      </c>
      <c r="J53" s="51">
        <f t="shared" si="22"/>
        <v>0.2675324675324675</v>
      </c>
      <c r="K53" s="51">
        <f t="shared" si="23"/>
        <v>0.11601731601731602</v>
      </c>
      <c r="L53" s="17">
        <f t="shared" si="24"/>
        <v>1</v>
      </c>
    </row>
    <row r="54" spans="1:12" s="54" customFormat="1" ht="12" outlineLevel="1">
      <c r="A54" s="162"/>
      <c r="B54" s="11" t="s">
        <v>14</v>
      </c>
      <c r="C54" s="88">
        <v>121</v>
      </c>
      <c r="D54" s="88">
        <v>711</v>
      </c>
      <c r="E54" s="88">
        <v>458</v>
      </c>
      <c r="F54" s="88">
        <v>289</v>
      </c>
      <c r="G54" s="149">
        <f t="shared" si="19"/>
        <v>1290</v>
      </c>
      <c r="H54" s="37">
        <f t="shared" si="20"/>
        <v>0.0937984496124031</v>
      </c>
      <c r="I54" s="37">
        <f t="shared" si="21"/>
        <v>0.5511627906976744</v>
      </c>
      <c r="J54" s="37">
        <f t="shared" si="22"/>
        <v>0.3550387596899225</v>
      </c>
      <c r="K54" s="37">
        <f t="shared" si="23"/>
        <v>0.224031007751938</v>
      </c>
      <c r="L54" s="17">
        <f t="shared" si="24"/>
        <v>1</v>
      </c>
    </row>
    <row r="55" spans="1:12" s="54" customFormat="1" ht="12" outlineLevel="1">
      <c r="A55" s="163"/>
      <c r="B55" s="12" t="s">
        <v>15</v>
      </c>
      <c r="C55" s="89">
        <v>253</v>
      </c>
      <c r="D55" s="89">
        <v>1425</v>
      </c>
      <c r="E55" s="89">
        <v>767</v>
      </c>
      <c r="F55" s="89">
        <v>423</v>
      </c>
      <c r="G55" s="150">
        <f t="shared" si="19"/>
        <v>2445</v>
      </c>
      <c r="H55" s="53">
        <f t="shared" si="20"/>
        <v>0.1034764826175869</v>
      </c>
      <c r="I55" s="53">
        <f t="shared" si="21"/>
        <v>0.5828220858895705</v>
      </c>
      <c r="J55" s="53">
        <f t="shared" si="22"/>
        <v>0.3137014314928425</v>
      </c>
      <c r="K55" s="53">
        <f t="shared" si="23"/>
        <v>0.17300613496932515</v>
      </c>
      <c r="L55" s="17">
        <f t="shared" si="24"/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161</v>
      </c>
      <c r="D56" s="90">
        <v>754</v>
      </c>
      <c r="E56" s="90">
        <v>303</v>
      </c>
      <c r="F56" s="90">
        <v>158</v>
      </c>
      <c r="G56" s="148">
        <f t="shared" si="19"/>
        <v>1218</v>
      </c>
      <c r="H56" s="51">
        <f t="shared" si="20"/>
        <v>0.13218390804597702</v>
      </c>
      <c r="I56" s="51">
        <f t="shared" si="21"/>
        <v>0.6190476190476191</v>
      </c>
      <c r="J56" s="51">
        <f t="shared" si="22"/>
        <v>0.24876847290640394</v>
      </c>
      <c r="K56" s="51">
        <f t="shared" si="23"/>
        <v>0.1297208538587849</v>
      </c>
      <c r="L56" s="17">
        <f t="shared" si="24"/>
        <v>1</v>
      </c>
    </row>
    <row r="57" spans="1:12" s="54" customFormat="1" ht="12" outlineLevel="1">
      <c r="A57" s="162"/>
      <c r="B57" s="11" t="s">
        <v>14</v>
      </c>
      <c r="C57" s="88">
        <v>136</v>
      </c>
      <c r="D57" s="88">
        <v>737</v>
      </c>
      <c r="E57" s="88">
        <v>433</v>
      </c>
      <c r="F57" s="88">
        <v>264</v>
      </c>
      <c r="G57" s="149">
        <f t="shared" si="19"/>
        <v>1306</v>
      </c>
      <c r="H57" s="37">
        <f t="shared" si="20"/>
        <v>0.10413476263399694</v>
      </c>
      <c r="I57" s="37">
        <f t="shared" si="21"/>
        <v>0.5643185298621746</v>
      </c>
      <c r="J57" s="37">
        <f t="shared" si="22"/>
        <v>0.3315467075038285</v>
      </c>
      <c r="K57" s="37">
        <f t="shared" si="23"/>
        <v>0.20214395099540583</v>
      </c>
      <c r="L57" s="17">
        <f t="shared" si="24"/>
        <v>1</v>
      </c>
    </row>
    <row r="58" spans="1:12" s="54" customFormat="1" ht="12" outlineLevel="1">
      <c r="A58" s="163"/>
      <c r="B58" s="12" t="s">
        <v>15</v>
      </c>
      <c r="C58" s="89">
        <v>297</v>
      </c>
      <c r="D58" s="89">
        <v>1491</v>
      </c>
      <c r="E58" s="89">
        <v>736</v>
      </c>
      <c r="F58" s="89">
        <v>422</v>
      </c>
      <c r="G58" s="150">
        <f t="shared" si="19"/>
        <v>2524</v>
      </c>
      <c r="H58" s="53">
        <f t="shared" si="20"/>
        <v>0.1176703645007924</v>
      </c>
      <c r="I58" s="53">
        <f t="shared" si="21"/>
        <v>0.590729001584786</v>
      </c>
      <c r="J58" s="53">
        <f t="shared" si="22"/>
        <v>0.29160063391442154</v>
      </c>
      <c r="K58" s="53">
        <f t="shared" si="23"/>
        <v>0.16719492868462757</v>
      </c>
      <c r="L58" s="17">
        <f t="shared" si="24"/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89</v>
      </c>
      <c r="D59" s="90">
        <v>474</v>
      </c>
      <c r="E59" s="90">
        <v>216</v>
      </c>
      <c r="F59" s="90">
        <v>85</v>
      </c>
      <c r="G59" s="148">
        <f t="shared" si="19"/>
        <v>779</v>
      </c>
      <c r="H59" s="51">
        <f t="shared" si="20"/>
        <v>0.11424903722721438</v>
      </c>
      <c r="I59" s="51">
        <f t="shared" si="21"/>
        <v>0.6084724005134788</v>
      </c>
      <c r="J59" s="51">
        <f t="shared" si="22"/>
        <v>0.2772785622593068</v>
      </c>
      <c r="K59" s="51">
        <f t="shared" si="23"/>
        <v>0.10911424903722722</v>
      </c>
      <c r="L59" s="17">
        <f t="shared" si="24"/>
        <v>1</v>
      </c>
    </row>
    <row r="60" spans="1:12" s="54" customFormat="1" ht="12" outlineLevel="1">
      <c r="A60" s="162"/>
      <c r="B60" s="11" t="s">
        <v>14</v>
      </c>
      <c r="C60" s="88">
        <v>87</v>
      </c>
      <c r="D60" s="88">
        <v>459</v>
      </c>
      <c r="E60" s="88">
        <v>298</v>
      </c>
      <c r="F60" s="88">
        <v>168</v>
      </c>
      <c r="G60" s="149">
        <f t="shared" si="19"/>
        <v>844</v>
      </c>
      <c r="H60" s="37">
        <f t="shared" si="20"/>
        <v>0.10308056872037914</v>
      </c>
      <c r="I60" s="37">
        <f t="shared" si="21"/>
        <v>0.5438388625592417</v>
      </c>
      <c r="J60" s="37">
        <f t="shared" si="22"/>
        <v>0.35308056872037913</v>
      </c>
      <c r="K60" s="37">
        <f t="shared" si="23"/>
        <v>0.1990521327014218</v>
      </c>
      <c r="L60" s="17">
        <f t="shared" si="24"/>
        <v>1</v>
      </c>
    </row>
    <row r="61" spans="1:12" s="54" customFormat="1" ht="12" outlineLevel="1">
      <c r="A61" s="163"/>
      <c r="B61" s="12" t="s">
        <v>15</v>
      </c>
      <c r="C61" s="89">
        <v>176</v>
      </c>
      <c r="D61" s="89">
        <v>933</v>
      </c>
      <c r="E61" s="89">
        <v>514</v>
      </c>
      <c r="F61" s="89">
        <v>253</v>
      </c>
      <c r="G61" s="150">
        <f t="shared" si="19"/>
        <v>1623</v>
      </c>
      <c r="H61" s="53">
        <f t="shared" si="20"/>
        <v>0.10844115834873691</v>
      </c>
      <c r="I61" s="53">
        <f t="shared" si="21"/>
        <v>0.5748613678373382</v>
      </c>
      <c r="J61" s="53">
        <f t="shared" si="22"/>
        <v>0.3166974738139248</v>
      </c>
      <c r="K61" s="53">
        <f t="shared" si="23"/>
        <v>0.15588416512630932</v>
      </c>
      <c r="L61" s="17">
        <f t="shared" si="24"/>
        <v>1</v>
      </c>
    </row>
    <row r="62" spans="1:12" ht="12">
      <c r="A62" s="164" t="s">
        <v>34</v>
      </c>
      <c r="B62" s="1" t="s">
        <v>13</v>
      </c>
      <c r="C62" s="30">
        <v>619</v>
      </c>
      <c r="D62" s="30">
        <v>2959</v>
      </c>
      <c r="E62" s="30">
        <v>1286</v>
      </c>
      <c r="F62" s="30">
        <v>603</v>
      </c>
      <c r="G62" s="100">
        <f t="shared" si="19"/>
        <v>4864</v>
      </c>
      <c r="H62" s="80">
        <f aca="true" t="shared" si="25" ref="H62:H70">C62/$G62</f>
        <v>0.12726151315789475</v>
      </c>
      <c r="I62" s="80">
        <f aca="true" t="shared" si="26" ref="I62:K67">D62/$G62</f>
        <v>0.6083470394736842</v>
      </c>
      <c r="J62" s="80">
        <f t="shared" si="26"/>
        <v>0.2643914473684211</v>
      </c>
      <c r="K62" s="80">
        <f t="shared" si="26"/>
        <v>0.12397203947368421</v>
      </c>
      <c r="L62" s="17">
        <f>SUM(H62:J62)</f>
        <v>1</v>
      </c>
    </row>
    <row r="63" spans="1:12" ht="12">
      <c r="A63" s="165"/>
      <c r="B63" s="2" t="s">
        <v>14</v>
      </c>
      <c r="C63" s="35">
        <v>541</v>
      </c>
      <c r="D63" s="35">
        <v>3002</v>
      </c>
      <c r="E63" s="35">
        <v>1853</v>
      </c>
      <c r="F63" s="35">
        <v>1138</v>
      </c>
      <c r="G63" s="101">
        <f t="shared" si="19"/>
        <v>5396</v>
      </c>
      <c r="H63" s="81">
        <f t="shared" si="25"/>
        <v>0.1002594514455152</v>
      </c>
      <c r="I63" s="81">
        <f t="shared" si="26"/>
        <v>0.5563380281690141</v>
      </c>
      <c r="J63" s="81">
        <f t="shared" si="26"/>
        <v>0.3434025203854707</v>
      </c>
      <c r="K63" s="81">
        <f t="shared" si="26"/>
        <v>0.21089696071163824</v>
      </c>
      <c r="L63" s="17">
        <f>SUM(H63:J63)</f>
        <v>1</v>
      </c>
    </row>
    <row r="64" spans="1:12" ht="12">
      <c r="A64" s="166"/>
      <c r="B64" s="3" t="s">
        <v>15</v>
      </c>
      <c r="C64" s="39">
        <v>1160</v>
      </c>
      <c r="D64" s="39">
        <v>5961</v>
      </c>
      <c r="E64" s="39">
        <v>3139</v>
      </c>
      <c r="F64" s="39">
        <v>1741</v>
      </c>
      <c r="G64" s="102">
        <f t="shared" si="19"/>
        <v>10260</v>
      </c>
      <c r="H64" s="82">
        <f t="shared" si="25"/>
        <v>0.11306042884990253</v>
      </c>
      <c r="I64" s="82">
        <f t="shared" si="26"/>
        <v>0.5809941520467836</v>
      </c>
      <c r="J64" s="82">
        <f t="shared" si="26"/>
        <v>0.30594541910331385</v>
      </c>
      <c r="K64" s="82">
        <f t="shared" si="26"/>
        <v>0.16968810916179336</v>
      </c>
      <c r="L64" s="17">
        <f>SUM(H64:J64)</f>
        <v>1</v>
      </c>
    </row>
    <row r="65" spans="1:12" ht="12">
      <c r="A65" s="164" t="s">
        <v>38</v>
      </c>
      <c r="B65" s="1" t="s">
        <v>13</v>
      </c>
      <c r="C65" s="132">
        <v>282</v>
      </c>
      <c r="D65" s="132">
        <v>1605</v>
      </c>
      <c r="E65" s="132">
        <v>641</v>
      </c>
      <c r="F65" s="132">
        <v>318</v>
      </c>
      <c r="G65" s="55">
        <f aca="true" t="shared" si="27" ref="G65:G70">SUM(C65:E65)</f>
        <v>2528</v>
      </c>
      <c r="H65" s="80">
        <f t="shared" si="25"/>
        <v>0.1115506329113924</v>
      </c>
      <c r="I65" s="80">
        <f t="shared" si="26"/>
        <v>0.6348892405063291</v>
      </c>
      <c r="J65" s="80">
        <f t="shared" si="26"/>
        <v>0.2535601265822785</v>
      </c>
      <c r="K65" s="80">
        <f t="shared" si="26"/>
        <v>0.12579113924050633</v>
      </c>
      <c r="L65" s="17">
        <f aca="true" t="shared" si="28" ref="L65:L70">SUM(H65:J65)</f>
        <v>1</v>
      </c>
    </row>
    <row r="66" spans="1:12" ht="12">
      <c r="A66" s="165"/>
      <c r="B66" s="2" t="s">
        <v>14</v>
      </c>
      <c r="C66" s="83">
        <v>261</v>
      </c>
      <c r="D66" s="83">
        <v>1722</v>
      </c>
      <c r="E66" s="83">
        <v>1090</v>
      </c>
      <c r="F66" s="83">
        <v>706</v>
      </c>
      <c r="G66" s="35">
        <f t="shared" si="27"/>
        <v>3073</v>
      </c>
      <c r="H66" s="81">
        <f t="shared" si="25"/>
        <v>0.08493328994467947</v>
      </c>
      <c r="I66" s="81">
        <f t="shared" si="26"/>
        <v>0.5603644646924829</v>
      </c>
      <c r="J66" s="81">
        <f t="shared" si="26"/>
        <v>0.3547022453628376</v>
      </c>
      <c r="K66" s="81">
        <f t="shared" si="26"/>
        <v>0.22974292222583795</v>
      </c>
      <c r="L66" s="17">
        <f t="shared" si="28"/>
        <v>1</v>
      </c>
    </row>
    <row r="67" spans="1:12" ht="12">
      <c r="A67" s="166"/>
      <c r="B67" s="3" t="s">
        <v>15</v>
      </c>
      <c r="C67" s="138">
        <v>543</v>
      </c>
      <c r="D67" s="138">
        <v>3327</v>
      </c>
      <c r="E67" s="138">
        <v>1731</v>
      </c>
      <c r="F67" s="138">
        <v>1024</v>
      </c>
      <c r="G67" s="56">
        <f t="shared" si="27"/>
        <v>5601</v>
      </c>
      <c r="H67" s="82">
        <f t="shared" si="25"/>
        <v>0.09694697375468667</v>
      </c>
      <c r="I67" s="82">
        <f t="shared" si="26"/>
        <v>0.5940010712372791</v>
      </c>
      <c r="J67" s="82">
        <f t="shared" si="26"/>
        <v>0.3090519550080343</v>
      </c>
      <c r="K67" s="82">
        <f t="shared" si="26"/>
        <v>0.1828244956257811</v>
      </c>
      <c r="L67" s="17">
        <f t="shared" si="28"/>
        <v>1</v>
      </c>
    </row>
    <row r="68" spans="1:12" ht="12">
      <c r="A68" s="157" t="s">
        <v>2</v>
      </c>
      <c r="B68" s="13" t="s">
        <v>13</v>
      </c>
      <c r="C68" s="47">
        <f aca="true" t="shared" si="29" ref="C68:F69">SUM(C23,C35,C38,C47,C62,C65)</f>
        <v>9955</v>
      </c>
      <c r="D68" s="47">
        <f t="shared" si="29"/>
        <v>40547</v>
      </c>
      <c r="E68" s="47">
        <f t="shared" si="29"/>
        <v>15254</v>
      </c>
      <c r="F68" s="47">
        <f t="shared" si="29"/>
        <v>6779</v>
      </c>
      <c r="G68" s="47">
        <f t="shared" si="27"/>
        <v>65756</v>
      </c>
      <c r="H68" s="42">
        <f t="shared" si="25"/>
        <v>0.15139302877303973</v>
      </c>
      <c r="I68" s="42">
        <f>D68/$G68</f>
        <v>0.6166281403978344</v>
      </c>
      <c r="J68" s="42">
        <f aca="true" t="shared" si="30" ref="J68:K70">E68/$G68</f>
        <v>0.23197883082912585</v>
      </c>
      <c r="K68" s="42">
        <f t="shared" si="30"/>
        <v>0.10309325384755763</v>
      </c>
      <c r="L68" s="17">
        <f t="shared" si="28"/>
        <v>1</v>
      </c>
    </row>
    <row r="69" spans="1:12" ht="12">
      <c r="A69" s="158"/>
      <c r="B69" s="14" t="s">
        <v>14</v>
      </c>
      <c r="C69" s="48">
        <f t="shared" si="29"/>
        <v>9271</v>
      </c>
      <c r="D69" s="48">
        <f t="shared" si="29"/>
        <v>42794</v>
      </c>
      <c r="E69" s="48">
        <f t="shared" si="29"/>
        <v>21509</v>
      </c>
      <c r="F69" s="48">
        <f t="shared" si="29"/>
        <v>11922</v>
      </c>
      <c r="G69" s="48">
        <f t="shared" si="27"/>
        <v>73574</v>
      </c>
      <c r="H69" s="45">
        <f t="shared" si="25"/>
        <v>0.1260091880283796</v>
      </c>
      <c r="I69" s="45">
        <f>D69/$G69</f>
        <v>0.5816456900535515</v>
      </c>
      <c r="J69" s="45">
        <f t="shared" si="30"/>
        <v>0.2923451219180689</v>
      </c>
      <c r="K69" s="45">
        <f t="shared" si="30"/>
        <v>0.1620409383749694</v>
      </c>
      <c r="L69" s="17">
        <f t="shared" si="28"/>
        <v>1</v>
      </c>
    </row>
    <row r="70" spans="1:12" ht="12">
      <c r="A70" s="158"/>
      <c r="B70" s="15" t="s">
        <v>15</v>
      </c>
      <c r="C70" s="49">
        <f>SUM(C68:C69)</f>
        <v>19226</v>
      </c>
      <c r="D70" s="49">
        <f>SUM(D68:D69)</f>
        <v>83341</v>
      </c>
      <c r="E70" s="49">
        <f>SUM(E68:E69)</f>
        <v>36763</v>
      </c>
      <c r="F70" s="49">
        <f>SUM(F68:F69)</f>
        <v>18701</v>
      </c>
      <c r="G70" s="49">
        <f t="shared" si="27"/>
        <v>139330</v>
      </c>
      <c r="H70" s="46">
        <f t="shared" si="25"/>
        <v>0.1379889471039977</v>
      </c>
      <c r="I70" s="46">
        <f>D70/$G70</f>
        <v>0.5981554582645517</v>
      </c>
      <c r="J70" s="46">
        <f t="shared" si="30"/>
        <v>0.26385559463145053</v>
      </c>
      <c r="K70" s="46">
        <f t="shared" si="30"/>
        <v>0.134220914375942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平成27年6月1日現在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9" ySplit="19" topLeftCell="U53" activePane="bottomRight" state="frozen"/>
      <selection pane="topLeft" activeCell="A1" sqref="A1"/>
      <selection pane="topRight" activeCell="J1" sqref="J1"/>
      <selection pane="bottomLeft" activeCell="A20" sqref="A20"/>
      <selection pane="bottomRigh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69" t="s">
        <v>16</v>
      </c>
      <c r="B1" s="16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2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0" t="s">
        <v>45</v>
      </c>
      <c r="B2" s="23" t="s">
        <v>13</v>
      </c>
      <c r="C2" s="90">
        <v>916</v>
      </c>
      <c r="D2" s="90">
        <v>962</v>
      </c>
      <c r="E2" s="90">
        <v>930</v>
      </c>
      <c r="F2" s="90">
        <v>977</v>
      </c>
      <c r="G2" s="90">
        <v>781</v>
      </c>
      <c r="H2" s="90">
        <v>886</v>
      </c>
      <c r="I2" s="90">
        <v>1085</v>
      </c>
      <c r="J2" s="90">
        <v>1197</v>
      </c>
      <c r="K2" s="90">
        <v>1376</v>
      </c>
      <c r="L2" s="90">
        <v>1147</v>
      </c>
      <c r="M2" s="90">
        <v>1135</v>
      </c>
      <c r="N2" s="90">
        <v>1243</v>
      </c>
      <c r="O2" s="90">
        <v>1342</v>
      </c>
      <c r="P2" s="90">
        <v>1230</v>
      </c>
      <c r="Q2" s="90">
        <v>860</v>
      </c>
      <c r="R2" s="90">
        <v>736</v>
      </c>
      <c r="S2" s="90">
        <v>550</v>
      </c>
      <c r="T2" s="90">
        <v>302</v>
      </c>
      <c r="U2" s="90">
        <v>104</v>
      </c>
      <c r="V2" s="90">
        <v>14</v>
      </c>
      <c r="W2" s="90">
        <v>3</v>
      </c>
      <c r="X2" s="100">
        <v>3799</v>
      </c>
      <c r="Y2" s="31">
        <f aca="true" t="shared" si="0" ref="Y2:Y22">SUM(C2:W2)</f>
        <v>17776</v>
      </c>
      <c r="Z2" s="37">
        <f aca="true" t="shared" si="1" ref="Z2:Z34">SUM(C2:E2)/$Y2</f>
        <v>0.15796579657965795</v>
      </c>
      <c r="AA2" s="32">
        <f aca="true" t="shared" si="2" ref="AA2:AA34">SUM(F2:O2)/$Y2</f>
        <v>0.6283190819081909</v>
      </c>
      <c r="AB2" s="32">
        <f aca="true" t="shared" si="3" ref="AB2:AB34">X2/$Y2</f>
        <v>0.21371512151215122</v>
      </c>
      <c r="AC2" s="33">
        <f>SUM(Z2:AB2)</f>
        <v>1</v>
      </c>
    </row>
    <row r="3" spans="1:29" s="34" customFormat="1" ht="12" outlineLevel="1">
      <c r="A3" s="171"/>
      <c r="B3" s="24" t="s">
        <v>14</v>
      </c>
      <c r="C3" s="88">
        <v>850</v>
      </c>
      <c r="D3" s="88">
        <v>830</v>
      </c>
      <c r="E3" s="88">
        <v>870</v>
      </c>
      <c r="F3" s="88">
        <v>981</v>
      </c>
      <c r="G3" s="88">
        <v>864</v>
      </c>
      <c r="H3" s="88">
        <v>984</v>
      </c>
      <c r="I3" s="88">
        <v>1141</v>
      </c>
      <c r="J3" s="88">
        <v>1270</v>
      </c>
      <c r="K3" s="88">
        <v>1445</v>
      </c>
      <c r="L3" s="88">
        <v>1296</v>
      </c>
      <c r="M3" s="88">
        <v>1319</v>
      </c>
      <c r="N3" s="88">
        <v>1323</v>
      </c>
      <c r="O3" s="88">
        <v>1428</v>
      </c>
      <c r="P3" s="88">
        <v>1408</v>
      </c>
      <c r="Q3" s="88">
        <v>1124</v>
      </c>
      <c r="R3" s="88">
        <v>951</v>
      </c>
      <c r="S3" s="88">
        <v>925</v>
      </c>
      <c r="T3" s="88">
        <v>627</v>
      </c>
      <c r="U3" s="88">
        <v>328</v>
      </c>
      <c r="V3" s="88">
        <v>104</v>
      </c>
      <c r="W3" s="88">
        <v>22</v>
      </c>
      <c r="X3" s="101">
        <v>5489</v>
      </c>
      <c r="Y3" s="36">
        <f t="shared" si="0"/>
        <v>20090</v>
      </c>
      <c r="Z3" s="37">
        <f t="shared" si="1"/>
        <v>0.12692882030861125</v>
      </c>
      <c r="AA3" s="37">
        <f t="shared" si="2"/>
        <v>0.5998506719761075</v>
      </c>
      <c r="AB3" s="37">
        <f t="shared" si="3"/>
        <v>0.2732205077152812</v>
      </c>
      <c r="AC3" s="38">
        <f>SUM(Z3:AB3)</f>
        <v>1</v>
      </c>
    </row>
    <row r="4" spans="1:29" s="34" customFormat="1" ht="12" outlineLevel="1">
      <c r="A4" s="172"/>
      <c r="B4" s="25" t="s">
        <v>15</v>
      </c>
      <c r="C4" s="89">
        <v>1766</v>
      </c>
      <c r="D4" s="89">
        <v>1792</v>
      </c>
      <c r="E4" s="89">
        <v>1800</v>
      </c>
      <c r="F4" s="89">
        <v>1958</v>
      </c>
      <c r="G4" s="89">
        <v>1645</v>
      </c>
      <c r="H4" s="89">
        <v>1870</v>
      </c>
      <c r="I4" s="89">
        <v>2226</v>
      </c>
      <c r="J4" s="89">
        <v>2467</v>
      </c>
      <c r="K4" s="89">
        <v>2821</v>
      </c>
      <c r="L4" s="89">
        <v>2443</v>
      </c>
      <c r="M4" s="89">
        <v>2454</v>
      </c>
      <c r="N4" s="89">
        <v>2566</v>
      </c>
      <c r="O4" s="89">
        <v>2770</v>
      </c>
      <c r="P4" s="89">
        <v>2638</v>
      </c>
      <c r="Q4" s="89">
        <v>1984</v>
      </c>
      <c r="R4" s="89">
        <v>1687</v>
      </c>
      <c r="S4" s="89">
        <v>1475</v>
      </c>
      <c r="T4" s="89">
        <v>929</v>
      </c>
      <c r="U4" s="89">
        <v>432</v>
      </c>
      <c r="V4" s="89">
        <v>118</v>
      </c>
      <c r="W4" s="89">
        <v>25</v>
      </c>
      <c r="X4" s="102">
        <v>9288</v>
      </c>
      <c r="Y4" s="40">
        <f t="shared" si="0"/>
        <v>37866</v>
      </c>
      <c r="Z4" s="37">
        <f t="shared" si="1"/>
        <v>0.14149897005228965</v>
      </c>
      <c r="AA4" s="37">
        <f t="shared" si="2"/>
        <v>0.6132150213912216</v>
      </c>
      <c r="AB4" s="37">
        <f t="shared" si="3"/>
        <v>0.24528600855648866</v>
      </c>
      <c r="AC4" s="41">
        <f>SUM(Z4:AB4)</f>
        <v>0.9999999999999999</v>
      </c>
    </row>
    <row r="5" spans="1:29" s="34" customFormat="1" ht="12" outlineLevel="1">
      <c r="A5" s="170" t="s">
        <v>44</v>
      </c>
      <c r="B5" s="23" t="s">
        <v>13</v>
      </c>
      <c r="C5" s="153">
        <v>291</v>
      </c>
      <c r="D5" s="153">
        <v>324</v>
      </c>
      <c r="E5" s="153">
        <v>328</v>
      </c>
      <c r="F5" s="153">
        <v>286</v>
      </c>
      <c r="G5" s="153">
        <v>227</v>
      </c>
      <c r="H5" s="153">
        <v>285</v>
      </c>
      <c r="I5" s="153">
        <v>305</v>
      </c>
      <c r="J5" s="153">
        <v>342</v>
      </c>
      <c r="K5" s="153">
        <v>387</v>
      </c>
      <c r="L5" s="153">
        <v>316</v>
      </c>
      <c r="M5" s="153">
        <v>272</v>
      </c>
      <c r="N5" s="153">
        <v>278</v>
      </c>
      <c r="O5" s="153">
        <v>335</v>
      </c>
      <c r="P5" s="153">
        <v>270</v>
      </c>
      <c r="Q5" s="153">
        <v>210</v>
      </c>
      <c r="R5" s="153">
        <v>173</v>
      </c>
      <c r="S5" s="153">
        <v>113</v>
      </c>
      <c r="T5" s="153">
        <v>72</v>
      </c>
      <c r="U5" s="153">
        <v>18</v>
      </c>
      <c r="V5" s="153">
        <v>3</v>
      </c>
      <c r="W5" s="153">
        <v>0</v>
      </c>
      <c r="X5" s="30">
        <v>859</v>
      </c>
      <c r="Y5" s="31">
        <f t="shared" si="0"/>
        <v>4835</v>
      </c>
      <c r="Z5" s="32">
        <f t="shared" si="1"/>
        <v>0.1950361944157187</v>
      </c>
      <c r="AA5" s="32">
        <f t="shared" si="2"/>
        <v>0.6273009307135471</v>
      </c>
      <c r="AB5" s="32">
        <f t="shared" si="3"/>
        <v>0.17766287487073423</v>
      </c>
      <c r="AC5" s="33">
        <f aca="true" t="shared" si="4" ref="AC5:AC22">SUM(Z5:AB5)</f>
        <v>1</v>
      </c>
    </row>
    <row r="6" spans="1:29" s="34" customFormat="1" ht="12" outlineLevel="1">
      <c r="A6" s="171"/>
      <c r="B6" s="24" t="s">
        <v>14</v>
      </c>
      <c r="C6" s="154">
        <v>259</v>
      </c>
      <c r="D6" s="154">
        <v>279</v>
      </c>
      <c r="E6" s="154">
        <v>313</v>
      </c>
      <c r="F6" s="154">
        <v>288</v>
      </c>
      <c r="G6" s="154">
        <v>231</v>
      </c>
      <c r="H6" s="154">
        <v>253</v>
      </c>
      <c r="I6" s="154">
        <v>313</v>
      </c>
      <c r="J6" s="154">
        <v>346</v>
      </c>
      <c r="K6" s="154">
        <v>398</v>
      </c>
      <c r="L6" s="154">
        <v>315</v>
      </c>
      <c r="M6" s="154">
        <v>310</v>
      </c>
      <c r="N6" s="154">
        <v>315</v>
      </c>
      <c r="O6" s="154">
        <v>295</v>
      </c>
      <c r="P6" s="154">
        <v>343</v>
      </c>
      <c r="Q6" s="154">
        <v>256</v>
      </c>
      <c r="R6" s="154">
        <v>210</v>
      </c>
      <c r="S6" s="154">
        <v>174</v>
      </c>
      <c r="T6" s="154">
        <v>106</v>
      </c>
      <c r="U6" s="154">
        <v>60</v>
      </c>
      <c r="V6" s="154">
        <v>17</v>
      </c>
      <c r="W6" s="154">
        <v>2</v>
      </c>
      <c r="X6" s="35">
        <v>1168</v>
      </c>
      <c r="Y6" s="36">
        <f t="shared" si="0"/>
        <v>5083</v>
      </c>
      <c r="Z6" s="37">
        <f t="shared" si="1"/>
        <v>0.167420814479638</v>
      </c>
      <c r="AA6" s="37">
        <f t="shared" si="2"/>
        <v>0.6027936258115286</v>
      </c>
      <c r="AB6" s="37">
        <f t="shared" si="3"/>
        <v>0.22978555970883335</v>
      </c>
      <c r="AC6" s="38">
        <f t="shared" si="4"/>
        <v>1</v>
      </c>
    </row>
    <row r="7" spans="1:29" s="34" customFormat="1" ht="12" outlineLevel="1">
      <c r="A7" s="172"/>
      <c r="B7" s="25" t="s">
        <v>15</v>
      </c>
      <c r="C7" s="155">
        <v>550</v>
      </c>
      <c r="D7" s="155">
        <v>603</v>
      </c>
      <c r="E7" s="155">
        <v>641</v>
      </c>
      <c r="F7" s="155">
        <v>574</v>
      </c>
      <c r="G7" s="155">
        <v>458</v>
      </c>
      <c r="H7" s="155">
        <v>538</v>
      </c>
      <c r="I7" s="155">
        <v>618</v>
      </c>
      <c r="J7" s="155">
        <v>688</v>
      </c>
      <c r="K7" s="155">
        <v>785</v>
      </c>
      <c r="L7" s="155">
        <v>631</v>
      </c>
      <c r="M7" s="155">
        <v>582</v>
      </c>
      <c r="N7" s="155">
        <v>593</v>
      </c>
      <c r="O7" s="155">
        <v>630</v>
      </c>
      <c r="P7" s="155">
        <v>613</v>
      </c>
      <c r="Q7" s="155">
        <v>466</v>
      </c>
      <c r="R7" s="155">
        <v>383</v>
      </c>
      <c r="S7" s="155">
        <v>287</v>
      </c>
      <c r="T7" s="155">
        <v>178</v>
      </c>
      <c r="U7" s="155">
        <v>78</v>
      </c>
      <c r="V7" s="155">
        <v>20</v>
      </c>
      <c r="W7" s="155">
        <v>2</v>
      </c>
      <c r="X7" s="39">
        <v>2027</v>
      </c>
      <c r="Y7" s="40">
        <f t="shared" si="0"/>
        <v>9918</v>
      </c>
      <c r="Z7" s="37">
        <f t="shared" si="1"/>
        <v>0.1808832425892317</v>
      </c>
      <c r="AA7" s="37">
        <f t="shared" si="2"/>
        <v>0.6147408751764468</v>
      </c>
      <c r="AB7" s="37">
        <f t="shared" si="3"/>
        <v>0.20437588223432143</v>
      </c>
      <c r="AC7" s="41">
        <f t="shared" si="4"/>
        <v>1</v>
      </c>
    </row>
    <row r="8" spans="1:29" s="34" customFormat="1" ht="12" outlineLevel="1">
      <c r="A8" s="170" t="s">
        <v>43</v>
      </c>
      <c r="B8" s="23" t="s">
        <v>13</v>
      </c>
      <c r="C8" s="153">
        <v>126</v>
      </c>
      <c r="D8" s="153">
        <v>128</v>
      </c>
      <c r="E8" s="153">
        <v>132</v>
      </c>
      <c r="F8" s="153">
        <v>140</v>
      </c>
      <c r="G8" s="153">
        <v>107</v>
      </c>
      <c r="H8" s="153">
        <v>115</v>
      </c>
      <c r="I8" s="153">
        <v>149</v>
      </c>
      <c r="J8" s="153">
        <v>201</v>
      </c>
      <c r="K8" s="153">
        <v>177</v>
      </c>
      <c r="L8" s="153">
        <v>167</v>
      </c>
      <c r="M8" s="153">
        <v>180</v>
      </c>
      <c r="N8" s="153">
        <v>191</v>
      </c>
      <c r="O8" s="153">
        <v>231</v>
      </c>
      <c r="P8" s="153">
        <v>236</v>
      </c>
      <c r="Q8" s="153">
        <v>164</v>
      </c>
      <c r="R8" s="153">
        <v>115</v>
      </c>
      <c r="S8" s="153">
        <v>87</v>
      </c>
      <c r="T8" s="153">
        <v>53</v>
      </c>
      <c r="U8" s="153">
        <v>9</v>
      </c>
      <c r="V8" s="153">
        <v>2</v>
      </c>
      <c r="W8" s="153">
        <v>0</v>
      </c>
      <c r="X8" s="30">
        <v>666</v>
      </c>
      <c r="Y8" s="31">
        <f t="shared" si="0"/>
        <v>2710</v>
      </c>
      <c r="Z8" s="32">
        <f t="shared" si="1"/>
        <v>0.14243542435424356</v>
      </c>
      <c r="AA8" s="32">
        <f t="shared" si="2"/>
        <v>0.6118081180811809</v>
      </c>
      <c r="AB8" s="32">
        <f t="shared" si="3"/>
        <v>0.24575645756457565</v>
      </c>
      <c r="AC8" s="33">
        <f t="shared" si="4"/>
        <v>1</v>
      </c>
    </row>
    <row r="9" spans="1:29" s="34" customFormat="1" ht="12" outlineLevel="1">
      <c r="A9" s="171"/>
      <c r="B9" s="24" t="s">
        <v>14</v>
      </c>
      <c r="C9" s="154">
        <v>104</v>
      </c>
      <c r="D9" s="154">
        <v>98</v>
      </c>
      <c r="E9" s="154">
        <v>126</v>
      </c>
      <c r="F9" s="154">
        <v>153</v>
      </c>
      <c r="G9" s="154">
        <v>117</v>
      </c>
      <c r="H9" s="154">
        <v>127</v>
      </c>
      <c r="I9" s="154">
        <v>141</v>
      </c>
      <c r="J9" s="154">
        <v>199</v>
      </c>
      <c r="K9" s="154">
        <v>176</v>
      </c>
      <c r="L9" s="154">
        <v>170</v>
      </c>
      <c r="M9" s="154">
        <v>179</v>
      </c>
      <c r="N9" s="154">
        <v>200</v>
      </c>
      <c r="O9" s="154">
        <v>250</v>
      </c>
      <c r="P9" s="154">
        <v>231</v>
      </c>
      <c r="Q9" s="154">
        <v>168</v>
      </c>
      <c r="R9" s="154">
        <v>164</v>
      </c>
      <c r="S9" s="154">
        <v>168</v>
      </c>
      <c r="T9" s="154">
        <v>113</v>
      </c>
      <c r="U9" s="154">
        <v>57</v>
      </c>
      <c r="V9" s="154">
        <v>21</v>
      </c>
      <c r="W9" s="154">
        <v>0</v>
      </c>
      <c r="X9" s="35">
        <v>922</v>
      </c>
      <c r="Y9" s="36">
        <f t="shared" si="0"/>
        <v>2962</v>
      </c>
      <c r="Z9" s="37">
        <f t="shared" si="1"/>
        <v>0.11073598919648886</v>
      </c>
      <c r="AA9" s="37">
        <f t="shared" si="2"/>
        <v>0.5779878460499662</v>
      </c>
      <c r="AB9" s="37">
        <f t="shared" si="3"/>
        <v>0.3112761647535449</v>
      </c>
      <c r="AC9" s="38">
        <f t="shared" si="4"/>
        <v>1</v>
      </c>
    </row>
    <row r="10" spans="1:29" s="34" customFormat="1" ht="12" outlineLevel="1">
      <c r="A10" s="172"/>
      <c r="B10" s="25" t="s">
        <v>15</v>
      </c>
      <c r="C10" s="155">
        <v>230</v>
      </c>
      <c r="D10" s="155">
        <v>226</v>
      </c>
      <c r="E10" s="155">
        <v>258</v>
      </c>
      <c r="F10" s="155">
        <v>293</v>
      </c>
      <c r="G10" s="155">
        <v>224</v>
      </c>
      <c r="H10" s="155">
        <v>242</v>
      </c>
      <c r="I10" s="155">
        <v>290</v>
      </c>
      <c r="J10" s="155">
        <v>400</v>
      </c>
      <c r="K10" s="155">
        <v>353</v>
      </c>
      <c r="L10" s="155">
        <v>337</v>
      </c>
      <c r="M10" s="155">
        <v>359</v>
      </c>
      <c r="N10" s="155">
        <v>391</v>
      </c>
      <c r="O10" s="155">
        <v>481</v>
      </c>
      <c r="P10" s="155">
        <v>467</v>
      </c>
      <c r="Q10" s="155">
        <v>332</v>
      </c>
      <c r="R10" s="155">
        <v>279</v>
      </c>
      <c r="S10" s="155">
        <v>255</v>
      </c>
      <c r="T10" s="155">
        <v>166</v>
      </c>
      <c r="U10" s="155">
        <v>66</v>
      </c>
      <c r="V10" s="155">
        <v>23</v>
      </c>
      <c r="W10" s="155">
        <v>0</v>
      </c>
      <c r="X10" s="39">
        <v>1588</v>
      </c>
      <c r="Y10" s="40">
        <f t="shared" si="0"/>
        <v>5672</v>
      </c>
      <c r="Z10" s="37">
        <f t="shared" si="1"/>
        <v>0.12588152327221439</v>
      </c>
      <c r="AA10" s="37">
        <f t="shared" si="2"/>
        <v>0.5941466854724965</v>
      </c>
      <c r="AB10" s="37">
        <f t="shared" si="3"/>
        <v>0.27997179125528915</v>
      </c>
      <c r="AC10" s="41">
        <f t="shared" si="4"/>
        <v>1</v>
      </c>
    </row>
    <row r="11" spans="1:29" s="34" customFormat="1" ht="12" outlineLevel="1">
      <c r="A11" s="170" t="s">
        <v>42</v>
      </c>
      <c r="B11" s="23" t="s">
        <v>13</v>
      </c>
      <c r="C11" s="153">
        <v>58</v>
      </c>
      <c r="D11" s="153">
        <v>63</v>
      </c>
      <c r="E11" s="153">
        <v>93</v>
      </c>
      <c r="F11" s="153">
        <v>108</v>
      </c>
      <c r="G11" s="153">
        <v>80</v>
      </c>
      <c r="H11" s="153">
        <v>64</v>
      </c>
      <c r="I11" s="153">
        <v>80</v>
      </c>
      <c r="J11" s="153">
        <v>86</v>
      </c>
      <c r="K11" s="153">
        <v>117</v>
      </c>
      <c r="L11" s="153">
        <v>143</v>
      </c>
      <c r="M11" s="153">
        <v>148</v>
      </c>
      <c r="N11" s="153">
        <v>157</v>
      </c>
      <c r="O11" s="153">
        <v>188</v>
      </c>
      <c r="P11" s="153">
        <v>179</v>
      </c>
      <c r="Q11" s="153">
        <v>126</v>
      </c>
      <c r="R11" s="153">
        <v>128</v>
      </c>
      <c r="S11" s="153">
        <v>104</v>
      </c>
      <c r="T11" s="153">
        <v>70</v>
      </c>
      <c r="U11" s="153">
        <v>23</v>
      </c>
      <c r="V11" s="153">
        <v>4</v>
      </c>
      <c r="W11" s="153">
        <v>1</v>
      </c>
      <c r="X11" s="30">
        <v>635</v>
      </c>
      <c r="Y11" s="31">
        <f t="shared" si="0"/>
        <v>2020</v>
      </c>
      <c r="Z11" s="32">
        <f t="shared" si="1"/>
        <v>0.10594059405940594</v>
      </c>
      <c r="AA11" s="32">
        <f t="shared" si="2"/>
        <v>0.5797029702970297</v>
      </c>
      <c r="AB11" s="32">
        <f t="shared" si="3"/>
        <v>0.31435643564356436</v>
      </c>
      <c r="AC11" s="33">
        <f t="shared" si="4"/>
        <v>1</v>
      </c>
    </row>
    <row r="12" spans="1:29" s="34" customFormat="1" ht="12" outlineLevel="1">
      <c r="A12" s="171"/>
      <c r="B12" s="24" t="s">
        <v>14</v>
      </c>
      <c r="C12" s="154">
        <v>64</v>
      </c>
      <c r="D12" s="154">
        <v>72</v>
      </c>
      <c r="E12" s="154">
        <v>90</v>
      </c>
      <c r="F12" s="154">
        <v>110</v>
      </c>
      <c r="G12" s="154">
        <v>91</v>
      </c>
      <c r="H12" s="154">
        <v>67</v>
      </c>
      <c r="I12" s="154">
        <v>73</v>
      </c>
      <c r="J12" s="154">
        <v>104</v>
      </c>
      <c r="K12" s="154">
        <v>120</v>
      </c>
      <c r="L12" s="154">
        <v>135</v>
      </c>
      <c r="M12" s="154">
        <v>146</v>
      </c>
      <c r="N12" s="154">
        <v>168</v>
      </c>
      <c r="O12" s="154">
        <v>175</v>
      </c>
      <c r="P12" s="154">
        <v>165</v>
      </c>
      <c r="Q12" s="154">
        <v>157</v>
      </c>
      <c r="R12" s="154">
        <v>167</v>
      </c>
      <c r="S12" s="154">
        <v>199</v>
      </c>
      <c r="T12" s="154">
        <v>161</v>
      </c>
      <c r="U12" s="154">
        <v>87</v>
      </c>
      <c r="V12" s="154">
        <v>28</v>
      </c>
      <c r="W12" s="154">
        <v>5</v>
      </c>
      <c r="X12" s="35">
        <v>969</v>
      </c>
      <c r="Y12" s="36">
        <f t="shared" si="0"/>
        <v>2384</v>
      </c>
      <c r="Z12" s="37">
        <f t="shared" si="1"/>
        <v>0.09479865771812081</v>
      </c>
      <c r="AA12" s="37">
        <f t="shared" si="2"/>
        <v>0.498741610738255</v>
      </c>
      <c r="AB12" s="37">
        <f t="shared" si="3"/>
        <v>0.40645973154362414</v>
      </c>
      <c r="AC12" s="38">
        <f t="shared" si="4"/>
        <v>1</v>
      </c>
    </row>
    <row r="13" spans="1:29" s="34" customFormat="1" ht="12" outlineLevel="1">
      <c r="A13" s="172"/>
      <c r="B13" s="25" t="s">
        <v>15</v>
      </c>
      <c r="C13" s="155">
        <v>122</v>
      </c>
      <c r="D13" s="155">
        <v>135</v>
      </c>
      <c r="E13" s="155">
        <v>183</v>
      </c>
      <c r="F13" s="155">
        <v>218</v>
      </c>
      <c r="G13" s="155">
        <v>171</v>
      </c>
      <c r="H13" s="155">
        <v>131</v>
      </c>
      <c r="I13" s="155">
        <v>153</v>
      </c>
      <c r="J13" s="155">
        <v>190</v>
      </c>
      <c r="K13" s="155">
        <v>237</v>
      </c>
      <c r="L13" s="155">
        <v>278</v>
      </c>
      <c r="M13" s="155">
        <v>294</v>
      </c>
      <c r="N13" s="155">
        <v>325</v>
      </c>
      <c r="O13" s="155">
        <v>363</v>
      </c>
      <c r="P13" s="155">
        <v>344</v>
      </c>
      <c r="Q13" s="155">
        <v>283</v>
      </c>
      <c r="R13" s="155">
        <v>295</v>
      </c>
      <c r="S13" s="155">
        <v>303</v>
      </c>
      <c r="T13" s="155">
        <v>231</v>
      </c>
      <c r="U13" s="155">
        <v>110</v>
      </c>
      <c r="V13" s="155">
        <v>32</v>
      </c>
      <c r="W13" s="155">
        <v>6</v>
      </c>
      <c r="X13" s="39">
        <v>1604</v>
      </c>
      <c r="Y13" s="40">
        <f t="shared" si="0"/>
        <v>4404</v>
      </c>
      <c r="Z13" s="37">
        <f t="shared" si="1"/>
        <v>0.09990917347865577</v>
      </c>
      <c r="AA13" s="37">
        <f t="shared" si="2"/>
        <v>0.5358764759309719</v>
      </c>
      <c r="AB13" s="37">
        <f t="shared" si="3"/>
        <v>0.3642143505903724</v>
      </c>
      <c r="AC13" s="41">
        <f t="shared" si="4"/>
        <v>1</v>
      </c>
    </row>
    <row r="14" spans="1:29" s="34" customFormat="1" ht="12" outlineLevel="1">
      <c r="A14" s="170" t="s">
        <v>46</v>
      </c>
      <c r="B14" s="23" t="s">
        <v>13</v>
      </c>
      <c r="C14" s="90">
        <v>795</v>
      </c>
      <c r="D14" s="90">
        <v>790</v>
      </c>
      <c r="E14" s="90">
        <v>797</v>
      </c>
      <c r="F14" s="90">
        <v>866</v>
      </c>
      <c r="G14" s="90">
        <v>608</v>
      </c>
      <c r="H14" s="90">
        <v>708</v>
      </c>
      <c r="I14" s="90">
        <v>825</v>
      </c>
      <c r="J14" s="90">
        <v>976</v>
      </c>
      <c r="K14" s="90">
        <v>1061</v>
      </c>
      <c r="L14" s="90">
        <v>904</v>
      </c>
      <c r="M14" s="90">
        <v>798</v>
      </c>
      <c r="N14" s="90">
        <v>761</v>
      </c>
      <c r="O14" s="90">
        <v>820</v>
      </c>
      <c r="P14" s="90">
        <v>859</v>
      </c>
      <c r="Q14" s="90">
        <v>742</v>
      </c>
      <c r="R14" s="90">
        <v>622</v>
      </c>
      <c r="S14" s="90">
        <v>380</v>
      </c>
      <c r="T14" s="90">
        <v>165</v>
      </c>
      <c r="U14" s="90">
        <v>49</v>
      </c>
      <c r="V14" s="90">
        <v>10</v>
      </c>
      <c r="W14" s="90">
        <v>2</v>
      </c>
      <c r="X14" s="30">
        <v>2829</v>
      </c>
      <c r="Y14" s="31">
        <f t="shared" si="0"/>
        <v>13538</v>
      </c>
      <c r="Z14" s="32">
        <f t="shared" si="1"/>
        <v>0.17594918008568475</v>
      </c>
      <c r="AA14" s="32">
        <f t="shared" si="2"/>
        <v>0.6150834687546166</v>
      </c>
      <c r="AB14" s="32">
        <f t="shared" si="3"/>
        <v>0.20896735115969864</v>
      </c>
      <c r="AC14" s="33">
        <f t="shared" si="4"/>
        <v>1</v>
      </c>
    </row>
    <row r="15" spans="1:29" s="34" customFormat="1" ht="12" outlineLevel="1">
      <c r="A15" s="171"/>
      <c r="B15" s="24" t="s">
        <v>14</v>
      </c>
      <c r="C15" s="88">
        <v>736</v>
      </c>
      <c r="D15" s="88">
        <v>821</v>
      </c>
      <c r="E15" s="88">
        <v>847</v>
      </c>
      <c r="F15" s="88">
        <v>790</v>
      </c>
      <c r="G15" s="88">
        <v>660</v>
      </c>
      <c r="H15" s="88">
        <v>663</v>
      </c>
      <c r="I15" s="88">
        <v>858</v>
      </c>
      <c r="J15" s="88">
        <v>1040</v>
      </c>
      <c r="K15" s="88">
        <v>1176</v>
      </c>
      <c r="L15" s="88">
        <v>991</v>
      </c>
      <c r="M15" s="88">
        <v>969</v>
      </c>
      <c r="N15" s="88">
        <v>881</v>
      </c>
      <c r="O15" s="88">
        <v>972</v>
      </c>
      <c r="P15" s="88">
        <v>1004</v>
      </c>
      <c r="Q15" s="88">
        <v>911</v>
      </c>
      <c r="R15" s="88">
        <v>727</v>
      </c>
      <c r="S15" s="88">
        <v>511</v>
      </c>
      <c r="T15" s="88">
        <v>331</v>
      </c>
      <c r="U15" s="88">
        <v>159</v>
      </c>
      <c r="V15" s="88">
        <v>43</v>
      </c>
      <c r="W15" s="88">
        <v>6</v>
      </c>
      <c r="X15" s="35">
        <v>3692</v>
      </c>
      <c r="Y15" s="36">
        <f t="shared" si="0"/>
        <v>15096</v>
      </c>
      <c r="Z15" s="37">
        <f t="shared" si="1"/>
        <v>0.15924748277689454</v>
      </c>
      <c r="AA15" s="37">
        <f t="shared" si="2"/>
        <v>0.5961844197138315</v>
      </c>
      <c r="AB15" s="37">
        <f t="shared" si="3"/>
        <v>0.24456809750927397</v>
      </c>
      <c r="AC15" s="38">
        <f t="shared" si="4"/>
        <v>1</v>
      </c>
    </row>
    <row r="16" spans="1:29" s="34" customFormat="1" ht="12" outlineLevel="1">
      <c r="A16" s="172"/>
      <c r="B16" s="25" t="s">
        <v>15</v>
      </c>
      <c r="C16" s="89">
        <v>1531</v>
      </c>
      <c r="D16" s="89">
        <v>1611</v>
      </c>
      <c r="E16" s="89">
        <v>1644</v>
      </c>
      <c r="F16" s="89">
        <v>1656</v>
      </c>
      <c r="G16" s="89">
        <v>1268</v>
      </c>
      <c r="H16" s="89">
        <v>1371</v>
      </c>
      <c r="I16" s="89">
        <v>1683</v>
      </c>
      <c r="J16" s="89">
        <v>2016</v>
      </c>
      <c r="K16" s="89">
        <v>2237</v>
      </c>
      <c r="L16" s="89">
        <v>1895</v>
      </c>
      <c r="M16" s="89">
        <v>1767</v>
      </c>
      <c r="N16" s="89">
        <v>1642</v>
      </c>
      <c r="O16" s="89">
        <v>1792</v>
      </c>
      <c r="P16" s="89">
        <v>1863</v>
      </c>
      <c r="Q16" s="89">
        <v>1653</v>
      </c>
      <c r="R16" s="89">
        <v>1349</v>
      </c>
      <c r="S16" s="89">
        <v>891</v>
      </c>
      <c r="T16" s="89">
        <v>496</v>
      </c>
      <c r="U16" s="89">
        <v>208</v>
      </c>
      <c r="V16" s="89">
        <v>53</v>
      </c>
      <c r="W16" s="89">
        <v>8</v>
      </c>
      <c r="X16" s="39">
        <v>6521</v>
      </c>
      <c r="Y16" s="40">
        <f t="shared" si="0"/>
        <v>28634</v>
      </c>
      <c r="Z16" s="37">
        <f t="shared" si="1"/>
        <v>0.16714395473912133</v>
      </c>
      <c r="AA16" s="37">
        <f t="shared" si="2"/>
        <v>0.6051197876650136</v>
      </c>
      <c r="AB16" s="37">
        <f t="shared" si="3"/>
        <v>0.22773625759586505</v>
      </c>
      <c r="AC16" s="41">
        <f t="shared" si="4"/>
        <v>1</v>
      </c>
    </row>
    <row r="17" spans="1:29" s="34" customFormat="1" ht="12" outlineLevel="1">
      <c r="A17" s="170" t="s">
        <v>40</v>
      </c>
      <c r="B17" s="23" t="s">
        <v>13</v>
      </c>
      <c r="C17" s="153">
        <v>24</v>
      </c>
      <c r="D17" s="153">
        <v>25</v>
      </c>
      <c r="E17" s="153">
        <v>48</v>
      </c>
      <c r="F17" s="153">
        <v>61</v>
      </c>
      <c r="G17" s="153">
        <v>35</v>
      </c>
      <c r="H17" s="153">
        <v>39</v>
      </c>
      <c r="I17" s="153">
        <v>36</v>
      </c>
      <c r="J17" s="153">
        <v>50</v>
      </c>
      <c r="K17" s="153">
        <v>80</v>
      </c>
      <c r="L17" s="153">
        <v>70</v>
      </c>
      <c r="M17" s="153">
        <v>91</v>
      </c>
      <c r="N17" s="153">
        <v>86</v>
      </c>
      <c r="O17" s="153">
        <v>119</v>
      </c>
      <c r="P17" s="153">
        <v>83</v>
      </c>
      <c r="Q17" s="153">
        <v>62</v>
      </c>
      <c r="R17" s="153">
        <v>57</v>
      </c>
      <c r="S17" s="153">
        <v>62</v>
      </c>
      <c r="T17" s="153">
        <v>27</v>
      </c>
      <c r="U17" s="153">
        <v>5</v>
      </c>
      <c r="V17" s="153">
        <v>0</v>
      </c>
      <c r="W17" s="153">
        <v>0</v>
      </c>
      <c r="X17" s="30">
        <v>296</v>
      </c>
      <c r="Y17" s="31">
        <f>SUM(C17:W17)</f>
        <v>1060</v>
      </c>
      <c r="Z17" s="32">
        <f t="shared" si="1"/>
        <v>0.09150943396226414</v>
      </c>
      <c r="AA17" s="32">
        <f t="shared" si="2"/>
        <v>0.629245283018868</v>
      </c>
      <c r="AB17" s="32">
        <f t="shared" si="3"/>
        <v>0.2792452830188679</v>
      </c>
      <c r="AC17" s="33">
        <f t="shared" si="4"/>
        <v>1</v>
      </c>
    </row>
    <row r="18" spans="1:29" s="34" customFormat="1" ht="12" outlineLevel="1">
      <c r="A18" s="171"/>
      <c r="B18" s="24" t="s">
        <v>14</v>
      </c>
      <c r="C18" s="154">
        <v>16</v>
      </c>
      <c r="D18" s="154">
        <v>29</v>
      </c>
      <c r="E18" s="154">
        <v>36</v>
      </c>
      <c r="F18" s="154">
        <v>58</v>
      </c>
      <c r="G18" s="154">
        <v>38</v>
      </c>
      <c r="H18" s="154">
        <v>51</v>
      </c>
      <c r="I18" s="154">
        <v>33</v>
      </c>
      <c r="J18" s="154">
        <v>45</v>
      </c>
      <c r="K18" s="154">
        <v>52</v>
      </c>
      <c r="L18" s="154">
        <v>82</v>
      </c>
      <c r="M18" s="154">
        <v>65</v>
      </c>
      <c r="N18" s="154">
        <v>89</v>
      </c>
      <c r="O18" s="154">
        <v>107</v>
      </c>
      <c r="P18" s="154">
        <v>90</v>
      </c>
      <c r="Q18" s="154">
        <v>88</v>
      </c>
      <c r="R18" s="154">
        <v>95</v>
      </c>
      <c r="S18" s="154">
        <v>79</v>
      </c>
      <c r="T18" s="154">
        <v>60</v>
      </c>
      <c r="U18" s="154">
        <v>29</v>
      </c>
      <c r="V18" s="154">
        <v>12</v>
      </c>
      <c r="W18" s="154">
        <v>2</v>
      </c>
      <c r="X18" s="35">
        <v>455</v>
      </c>
      <c r="Y18" s="36">
        <f>SUM(C18:W18)</f>
        <v>1156</v>
      </c>
      <c r="Z18" s="37">
        <f t="shared" si="1"/>
        <v>0.07006920415224914</v>
      </c>
      <c r="AA18" s="37">
        <f t="shared" si="2"/>
        <v>0.5363321799307958</v>
      </c>
      <c r="AB18" s="37">
        <f t="shared" si="3"/>
        <v>0.393598615916955</v>
      </c>
      <c r="AC18" s="38">
        <f t="shared" si="4"/>
        <v>1</v>
      </c>
    </row>
    <row r="19" spans="1:29" s="34" customFormat="1" ht="12" outlineLevel="1">
      <c r="A19" s="172"/>
      <c r="B19" s="25" t="s">
        <v>15</v>
      </c>
      <c r="C19" s="155">
        <v>40</v>
      </c>
      <c r="D19" s="155">
        <v>54</v>
      </c>
      <c r="E19" s="155">
        <v>84</v>
      </c>
      <c r="F19" s="155">
        <v>119</v>
      </c>
      <c r="G19" s="155">
        <v>73</v>
      </c>
      <c r="H19" s="155">
        <v>90</v>
      </c>
      <c r="I19" s="155">
        <v>69</v>
      </c>
      <c r="J19" s="155">
        <v>95</v>
      </c>
      <c r="K19" s="155">
        <v>132</v>
      </c>
      <c r="L19" s="155">
        <v>152</v>
      </c>
      <c r="M19" s="155">
        <v>156</v>
      </c>
      <c r="N19" s="155">
        <v>175</v>
      </c>
      <c r="O19" s="155">
        <v>226</v>
      </c>
      <c r="P19" s="155">
        <v>173</v>
      </c>
      <c r="Q19" s="155">
        <v>150</v>
      </c>
      <c r="R19" s="155">
        <v>152</v>
      </c>
      <c r="S19" s="155">
        <v>141</v>
      </c>
      <c r="T19" s="155">
        <v>87</v>
      </c>
      <c r="U19" s="155">
        <v>34</v>
      </c>
      <c r="V19" s="155">
        <v>12</v>
      </c>
      <c r="W19" s="155">
        <v>2</v>
      </c>
      <c r="X19" s="39">
        <v>751</v>
      </c>
      <c r="Y19" s="40">
        <f t="shared" si="0"/>
        <v>2216</v>
      </c>
      <c r="Z19" s="37">
        <f t="shared" si="1"/>
        <v>0.08032490974729242</v>
      </c>
      <c r="AA19" s="37">
        <f t="shared" si="2"/>
        <v>0.5807761732851986</v>
      </c>
      <c r="AB19" s="37">
        <f t="shared" si="3"/>
        <v>0.338898916967509</v>
      </c>
      <c r="AC19" s="41">
        <f t="shared" si="4"/>
        <v>1</v>
      </c>
    </row>
    <row r="20" spans="1:29" s="34" customFormat="1" ht="12" outlineLevel="1">
      <c r="A20" s="170" t="s">
        <v>39</v>
      </c>
      <c r="B20" s="23" t="s">
        <v>13</v>
      </c>
      <c r="C20" s="153">
        <v>79</v>
      </c>
      <c r="D20" s="153">
        <v>79</v>
      </c>
      <c r="E20" s="153">
        <v>105</v>
      </c>
      <c r="F20" s="153">
        <v>134</v>
      </c>
      <c r="G20" s="153">
        <v>110</v>
      </c>
      <c r="H20" s="153">
        <v>95</v>
      </c>
      <c r="I20" s="153">
        <v>107</v>
      </c>
      <c r="J20" s="153">
        <v>131</v>
      </c>
      <c r="K20" s="153">
        <v>145</v>
      </c>
      <c r="L20" s="153">
        <v>134</v>
      </c>
      <c r="M20" s="153">
        <v>189</v>
      </c>
      <c r="N20" s="153">
        <v>213</v>
      </c>
      <c r="O20" s="153">
        <v>265</v>
      </c>
      <c r="P20" s="153">
        <v>230</v>
      </c>
      <c r="Q20" s="153">
        <v>148</v>
      </c>
      <c r="R20" s="153">
        <v>140</v>
      </c>
      <c r="S20" s="153">
        <v>119</v>
      </c>
      <c r="T20" s="153">
        <v>61</v>
      </c>
      <c r="U20" s="153">
        <v>23</v>
      </c>
      <c r="V20" s="153">
        <v>2</v>
      </c>
      <c r="W20" s="153">
        <v>2</v>
      </c>
      <c r="X20" s="30">
        <v>725</v>
      </c>
      <c r="Y20" s="31">
        <f t="shared" si="0"/>
        <v>2511</v>
      </c>
      <c r="Z20" s="32">
        <f t="shared" si="1"/>
        <v>0.10473914774990044</v>
      </c>
      <c r="AA20" s="32">
        <f t="shared" si="2"/>
        <v>0.6065312624452409</v>
      </c>
      <c r="AB20" s="32">
        <f t="shared" si="3"/>
        <v>0.28872958980485863</v>
      </c>
      <c r="AC20" s="33">
        <f t="shared" si="4"/>
        <v>1</v>
      </c>
    </row>
    <row r="21" spans="1:29" s="34" customFormat="1" ht="12" outlineLevel="1">
      <c r="A21" s="171"/>
      <c r="B21" s="24" t="s">
        <v>14</v>
      </c>
      <c r="C21" s="154">
        <v>73</v>
      </c>
      <c r="D21" s="154">
        <v>85</v>
      </c>
      <c r="E21" s="154">
        <v>110</v>
      </c>
      <c r="F21" s="154">
        <v>144</v>
      </c>
      <c r="G21" s="154">
        <v>104</v>
      </c>
      <c r="H21" s="154">
        <v>117</v>
      </c>
      <c r="I21" s="154">
        <v>110</v>
      </c>
      <c r="J21" s="154">
        <v>105</v>
      </c>
      <c r="K21" s="154">
        <v>165</v>
      </c>
      <c r="L21" s="154">
        <v>159</v>
      </c>
      <c r="M21" s="154">
        <v>219</v>
      </c>
      <c r="N21" s="154">
        <v>188</v>
      </c>
      <c r="O21" s="154">
        <v>252</v>
      </c>
      <c r="P21" s="154">
        <v>237</v>
      </c>
      <c r="Q21" s="154">
        <v>184</v>
      </c>
      <c r="R21" s="154">
        <v>182</v>
      </c>
      <c r="S21" s="154">
        <v>180</v>
      </c>
      <c r="T21" s="154">
        <v>153</v>
      </c>
      <c r="U21" s="154">
        <v>75</v>
      </c>
      <c r="V21" s="154">
        <v>17</v>
      </c>
      <c r="W21" s="154">
        <v>3</v>
      </c>
      <c r="X21" s="35">
        <v>1031</v>
      </c>
      <c r="Y21" s="36">
        <f t="shared" si="0"/>
        <v>2862</v>
      </c>
      <c r="Z21" s="37">
        <f t="shared" si="1"/>
        <v>0.0936408106219427</v>
      </c>
      <c r="AA21" s="37">
        <f t="shared" si="2"/>
        <v>0.5461215932914046</v>
      </c>
      <c r="AB21" s="37">
        <f t="shared" si="3"/>
        <v>0.3602375960866527</v>
      </c>
      <c r="AC21" s="38">
        <f t="shared" si="4"/>
        <v>1</v>
      </c>
    </row>
    <row r="22" spans="1:29" s="34" customFormat="1" ht="12" outlineLevel="1">
      <c r="A22" s="172"/>
      <c r="B22" s="25" t="s">
        <v>15</v>
      </c>
      <c r="C22" s="155">
        <v>152</v>
      </c>
      <c r="D22" s="155">
        <v>164</v>
      </c>
      <c r="E22" s="155">
        <v>215</v>
      </c>
      <c r="F22" s="155">
        <v>278</v>
      </c>
      <c r="G22" s="155">
        <v>214</v>
      </c>
      <c r="H22" s="155">
        <v>212</v>
      </c>
      <c r="I22" s="155">
        <v>217</v>
      </c>
      <c r="J22" s="155">
        <v>236</v>
      </c>
      <c r="K22" s="155">
        <v>310</v>
      </c>
      <c r="L22" s="155">
        <v>293</v>
      </c>
      <c r="M22" s="155">
        <v>408</v>
      </c>
      <c r="N22" s="155">
        <v>401</v>
      </c>
      <c r="O22" s="155">
        <v>517</v>
      </c>
      <c r="P22" s="155">
        <v>467</v>
      </c>
      <c r="Q22" s="155">
        <v>332</v>
      </c>
      <c r="R22" s="155">
        <v>322</v>
      </c>
      <c r="S22" s="155">
        <v>299</v>
      </c>
      <c r="T22" s="155">
        <v>214</v>
      </c>
      <c r="U22" s="155">
        <v>98</v>
      </c>
      <c r="V22" s="155">
        <v>19</v>
      </c>
      <c r="W22" s="155">
        <v>5</v>
      </c>
      <c r="X22" s="39">
        <v>1756</v>
      </c>
      <c r="Y22" s="40">
        <f t="shared" si="0"/>
        <v>5373</v>
      </c>
      <c r="Z22" s="37">
        <f t="shared" si="1"/>
        <v>0.09882747068676717</v>
      </c>
      <c r="AA22" s="37">
        <f t="shared" si="2"/>
        <v>0.5743532477200819</v>
      </c>
      <c r="AB22" s="37">
        <f t="shared" si="3"/>
        <v>0.32681928159315093</v>
      </c>
      <c r="AC22" s="41">
        <f t="shared" si="4"/>
        <v>1</v>
      </c>
    </row>
    <row r="23" spans="1:29" s="44" customFormat="1" ht="12.75" customHeight="1">
      <c r="A23" s="173" t="s">
        <v>83</v>
      </c>
      <c r="B23" s="26" t="s">
        <v>13</v>
      </c>
      <c r="C23" s="30">
        <v>2289</v>
      </c>
      <c r="D23" s="30">
        <v>2371</v>
      </c>
      <c r="E23" s="30">
        <v>2433</v>
      </c>
      <c r="F23" s="30">
        <v>2572</v>
      </c>
      <c r="G23" s="30">
        <v>1948</v>
      </c>
      <c r="H23" s="30">
        <v>2192</v>
      </c>
      <c r="I23" s="30">
        <v>2587</v>
      </c>
      <c r="J23" s="30">
        <v>2983</v>
      </c>
      <c r="K23" s="30">
        <v>3343</v>
      </c>
      <c r="L23" s="30">
        <v>2881</v>
      </c>
      <c r="M23" s="30">
        <v>2813</v>
      </c>
      <c r="N23" s="30">
        <v>2929</v>
      </c>
      <c r="O23" s="30">
        <v>3300</v>
      </c>
      <c r="P23" s="30">
        <v>3087</v>
      </c>
      <c r="Q23" s="30">
        <v>2312</v>
      </c>
      <c r="R23" s="30">
        <v>1971</v>
      </c>
      <c r="S23" s="30">
        <v>1415</v>
      </c>
      <c r="T23" s="30">
        <v>750</v>
      </c>
      <c r="U23" s="30">
        <v>231</v>
      </c>
      <c r="V23" s="30">
        <v>35</v>
      </c>
      <c r="W23" s="30">
        <v>8</v>
      </c>
      <c r="X23" s="30">
        <v>9809</v>
      </c>
      <c r="Y23" s="30">
        <f>SUM(Y2,Y5,Y8,Y11,Y14,Y17,Y20)</f>
        <v>44450</v>
      </c>
      <c r="Z23" s="106">
        <f t="shared" si="1"/>
        <v>0.15957255343082113</v>
      </c>
      <c r="AA23" s="106">
        <f t="shared" si="2"/>
        <v>0.6197525309336332</v>
      </c>
      <c r="AB23" s="106">
        <f t="shared" si="3"/>
        <v>0.22067491563554556</v>
      </c>
      <c r="AC23" s="43">
        <f>SUM(Z23:AB23)</f>
        <v>0.9999999999999999</v>
      </c>
    </row>
    <row r="24" spans="1:29" s="44" customFormat="1" ht="12" customHeight="1">
      <c r="A24" s="174"/>
      <c r="B24" s="27" t="s">
        <v>14</v>
      </c>
      <c r="C24" s="35">
        <v>2102</v>
      </c>
      <c r="D24" s="35">
        <v>2214</v>
      </c>
      <c r="E24" s="35">
        <v>2392</v>
      </c>
      <c r="F24" s="35">
        <v>2524</v>
      </c>
      <c r="G24" s="35">
        <v>2105</v>
      </c>
      <c r="H24" s="35">
        <v>2262</v>
      </c>
      <c r="I24" s="35">
        <v>2669</v>
      </c>
      <c r="J24" s="35">
        <v>3109</v>
      </c>
      <c r="K24" s="35">
        <v>3532</v>
      </c>
      <c r="L24" s="35">
        <v>3148</v>
      </c>
      <c r="M24" s="35">
        <v>3207</v>
      </c>
      <c r="N24" s="35">
        <v>3164</v>
      </c>
      <c r="O24" s="35">
        <v>3479</v>
      </c>
      <c r="P24" s="35">
        <v>3478</v>
      </c>
      <c r="Q24" s="35">
        <v>2888</v>
      </c>
      <c r="R24" s="35">
        <v>2496</v>
      </c>
      <c r="S24" s="35">
        <v>2236</v>
      </c>
      <c r="T24" s="35">
        <v>1551</v>
      </c>
      <c r="U24" s="35">
        <v>795</v>
      </c>
      <c r="V24" s="35">
        <v>242</v>
      </c>
      <c r="W24" s="35">
        <v>40</v>
      </c>
      <c r="X24" s="35">
        <v>13726</v>
      </c>
      <c r="Y24" s="35">
        <f>SUM(Y3,Y6,Y9,Y12,Y15,Y18,Y21)</f>
        <v>49633</v>
      </c>
      <c r="Z24" s="107">
        <f t="shared" si="1"/>
        <v>0.13515201579594222</v>
      </c>
      <c r="AA24" s="107">
        <f t="shared" si="2"/>
        <v>0.5882981081135534</v>
      </c>
      <c r="AB24" s="107">
        <f t="shared" si="3"/>
        <v>0.2765498760905043</v>
      </c>
      <c r="AC24" s="43">
        <f>SUM(Z24:AB24)</f>
        <v>1</v>
      </c>
    </row>
    <row r="25" spans="1:29" s="44" customFormat="1" ht="12" customHeight="1">
      <c r="A25" s="174"/>
      <c r="B25" s="28" t="s">
        <v>15</v>
      </c>
      <c r="C25" s="39">
        <v>4391</v>
      </c>
      <c r="D25" s="39">
        <v>4585</v>
      </c>
      <c r="E25" s="39">
        <v>4825</v>
      </c>
      <c r="F25" s="39">
        <v>5096</v>
      </c>
      <c r="G25" s="39">
        <v>4053</v>
      </c>
      <c r="H25" s="39">
        <v>4454</v>
      </c>
      <c r="I25" s="39">
        <v>5256</v>
      </c>
      <c r="J25" s="39">
        <v>6092</v>
      </c>
      <c r="K25" s="39">
        <v>6875</v>
      </c>
      <c r="L25" s="39">
        <v>6029</v>
      </c>
      <c r="M25" s="39">
        <v>6020</v>
      </c>
      <c r="N25" s="39">
        <v>6093</v>
      </c>
      <c r="O25" s="39">
        <v>6779</v>
      </c>
      <c r="P25" s="39">
        <v>6565</v>
      </c>
      <c r="Q25" s="39">
        <v>5200</v>
      </c>
      <c r="R25" s="39">
        <v>4467</v>
      </c>
      <c r="S25" s="39">
        <v>3651</v>
      </c>
      <c r="T25" s="39">
        <v>2301</v>
      </c>
      <c r="U25" s="39">
        <v>1026</v>
      </c>
      <c r="V25" s="39">
        <v>277</v>
      </c>
      <c r="W25" s="39">
        <v>48</v>
      </c>
      <c r="X25" s="39">
        <v>23535</v>
      </c>
      <c r="Y25" s="39">
        <f>SUM(Y4,Y7,Y10,Y13,Y16,Y19,Y22)</f>
        <v>94083</v>
      </c>
      <c r="Z25" s="108">
        <f t="shared" si="1"/>
        <v>0.14668962511824665</v>
      </c>
      <c r="AA25" s="108">
        <f t="shared" si="2"/>
        <v>0.6031589128748021</v>
      </c>
      <c r="AB25" s="108">
        <f t="shared" si="3"/>
        <v>0.2501514620069513</v>
      </c>
      <c r="AC25" s="43">
        <f>SUM(Z25:AB25)</f>
        <v>1</v>
      </c>
    </row>
    <row r="26" spans="1:29" s="34" customFormat="1" ht="12" outlineLevel="1">
      <c r="A26" s="170" t="s">
        <v>52</v>
      </c>
      <c r="B26" s="23" t="s">
        <v>13</v>
      </c>
      <c r="C26" s="153">
        <v>318</v>
      </c>
      <c r="D26" s="153">
        <v>335</v>
      </c>
      <c r="E26" s="153">
        <v>347</v>
      </c>
      <c r="F26" s="153">
        <v>286</v>
      </c>
      <c r="G26" s="153">
        <v>276</v>
      </c>
      <c r="H26" s="153">
        <v>343</v>
      </c>
      <c r="I26" s="153">
        <v>374</v>
      </c>
      <c r="J26" s="153">
        <v>444</v>
      </c>
      <c r="K26" s="153">
        <v>445</v>
      </c>
      <c r="L26" s="153">
        <v>385</v>
      </c>
      <c r="M26" s="153">
        <v>342</v>
      </c>
      <c r="N26" s="153">
        <v>412</v>
      </c>
      <c r="O26" s="153">
        <v>609</v>
      </c>
      <c r="P26" s="153">
        <v>636</v>
      </c>
      <c r="Q26" s="153">
        <v>397</v>
      </c>
      <c r="R26" s="153">
        <v>251</v>
      </c>
      <c r="S26" s="153">
        <v>165</v>
      </c>
      <c r="T26" s="153">
        <v>106</v>
      </c>
      <c r="U26" s="153">
        <v>36</v>
      </c>
      <c r="V26" s="153">
        <v>7</v>
      </c>
      <c r="W26" s="153">
        <v>2</v>
      </c>
      <c r="X26" s="30">
        <v>1600</v>
      </c>
      <c r="Y26" s="31">
        <f aca="true" t="shared" si="5" ref="Y26:Y34">SUM(C26:W26)</f>
        <v>6516</v>
      </c>
      <c r="Z26" s="32">
        <f t="shared" si="1"/>
        <v>0.1534683855125844</v>
      </c>
      <c r="AA26" s="32">
        <f t="shared" si="2"/>
        <v>0.6009821976672806</v>
      </c>
      <c r="AB26" s="32">
        <f t="shared" si="3"/>
        <v>0.24554941682013506</v>
      </c>
      <c r="AC26" s="33">
        <f aca="true" t="shared" si="6" ref="AC26:AC34">SUM(Z26:AB26)</f>
        <v>1</v>
      </c>
    </row>
    <row r="27" spans="1:29" s="34" customFormat="1" ht="12" outlineLevel="1">
      <c r="A27" s="171"/>
      <c r="B27" s="24" t="s">
        <v>14</v>
      </c>
      <c r="C27" s="154">
        <v>311</v>
      </c>
      <c r="D27" s="154">
        <v>256</v>
      </c>
      <c r="E27" s="154">
        <v>322</v>
      </c>
      <c r="F27" s="154">
        <v>305</v>
      </c>
      <c r="G27" s="154">
        <v>268</v>
      </c>
      <c r="H27" s="154">
        <v>379</v>
      </c>
      <c r="I27" s="154">
        <v>431</v>
      </c>
      <c r="J27" s="154">
        <v>462</v>
      </c>
      <c r="K27" s="154">
        <v>486</v>
      </c>
      <c r="L27" s="154">
        <v>423</v>
      </c>
      <c r="M27" s="154">
        <v>355</v>
      </c>
      <c r="N27" s="154">
        <v>514</v>
      </c>
      <c r="O27" s="154">
        <v>686</v>
      </c>
      <c r="P27" s="154">
        <v>642</v>
      </c>
      <c r="Q27" s="154">
        <v>368</v>
      </c>
      <c r="R27" s="154">
        <v>306</v>
      </c>
      <c r="S27" s="154">
        <v>276</v>
      </c>
      <c r="T27" s="154">
        <v>211</v>
      </c>
      <c r="U27" s="154">
        <v>115</v>
      </c>
      <c r="V27" s="154">
        <v>36</v>
      </c>
      <c r="W27" s="154">
        <v>6</v>
      </c>
      <c r="X27" s="35">
        <v>1960</v>
      </c>
      <c r="Y27" s="36">
        <f t="shared" si="5"/>
        <v>7158</v>
      </c>
      <c r="Z27" s="37">
        <f t="shared" si="1"/>
        <v>0.12419670298966191</v>
      </c>
      <c r="AA27" s="37">
        <f t="shared" si="2"/>
        <v>0.6019837943559654</v>
      </c>
      <c r="AB27" s="37">
        <f t="shared" si="3"/>
        <v>0.2738195026543727</v>
      </c>
      <c r="AC27" s="38">
        <f t="shared" si="6"/>
        <v>1</v>
      </c>
    </row>
    <row r="28" spans="1:29" s="34" customFormat="1" ht="12" outlineLevel="1">
      <c r="A28" s="172"/>
      <c r="B28" s="25" t="s">
        <v>15</v>
      </c>
      <c r="C28" s="155">
        <v>629</v>
      </c>
      <c r="D28" s="155">
        <v>591</v>
      </c>
      <c r="E28" s="155">
        <v>669</v>
      </c>
      <c r="F28" s="155">
        <v>591</v>
      </c>
      <c r="G28" s="155">
        <v>544</v>
      </c>
      <c r="H28" s="155">
        <v>722</v>
      </c>
      <c r="I28" s="155">
        <v>805</v>
      </c>
      <c r="J28" s="155">
        <v>906</v>
      </c>
      <c r="K28" s="155">
        <v>931</v>
      </c>
      <c r="L28" s="155">
        <v>808</v>
      </c>
      <c r="M28" s="155">
        <v>697</v>
      </c>
      <c r="N28" s="155">
        <v>926</v>
      </c>
      <c r="O28" s="155">
        <v>1295</v>
      </c>
      <c r="P28" s="155">
        <v>1278</v>
      </c>
      <c r="Q28" s="155">
        <v>765</v>
      </c>
      <c r="R28" s="155">
        <v>557</v>
      </c>
      <c r="S28" s="155">
        <v>441</v>
      </c>
      <c r="T28" s="155">
        <v>317</v>
      </c>
      <c r="U28" s="155">
        <v>151</v>
      </c>
      <c r="V28" s="155">
        <v>43</v>
      </c>
      <c r="W28" s="155">
        <v>8</v>
      </c>
      <c r="X28" s="39">
        <v>3560</v>
      </c>
      <c r="Y28" s="40">
        <f t="shared" si="5"/>
        <v>13674</v>
      </c>
      <c r="Z28" s="37">
        <f t="shared" si="1"/>
        <v>0.1381453854029545</v>
      </c>
      <c r="AA28" s="37">
        <f t="shared" si="2"/>
        <v>0.6015065087026473</v>
      </c>
      <c r="AB28" s="37">
        <f t="shared" si="3"/>
        <v>0.2603481058943981</v>
      </c>
      <c r="AC28" s="41">
        <f t="shared" si="6"/>
        <v>1</v>
      </c>
    </row>
    <row r="29" spans="1:29" s="34" customFormat="1" ht="12" outlineLevel="1">
      <c r="A29" s="170" t="s">
        <v>53</v>
      </c>
      <c r="B29" s="23" t="s">
        <v>13</v>
      </c>
      <c r="C29" s="153">
        <v>17</v>
      </c>
      <c r="D29" s="153">
        <v>23</v>
      </c>
      <c r="E29" s="153">
        <v>29</v>
      </c>
      <c r="F29" s="153">
        <v>13</v>
      </c>
      <c r="G29" s="153">
        <v>34</v>
      </c>
      <c r="H29" s="153">
        <v>27</v>
      </c>
      <c r="I29" s="153">
        <v>16</v>
      </c>
      <c r="J29" s="153">
        <v>26</v>
      </c>
      <c r="K29" s="153">
        <v>30</v>
      </c>
      <c r="L29" s="153">
        <v>33</v>
      </c>
      <c r="M29" s="153">
        <v>38</v>
      </c>
      <c r="N29" s="153">
        <v>57</v>
      </c>
      <c r="O29" s="153">
        <v>61</v>
      </c>
      <c r="P29" s="153">
        <v>50</v>
      </c>
      <c r="Q29" s="153">
        <v>36</v>
      </c>
      <c r="R29" s="153">
        <v>39</v>
      </c>
      <c r="S29" s="153">
        <v>26</v>
      </c>
      <c r="T29" s="153">
        <v>15</v>
      </c>
      <c r="U29" s="153">
        <v>8</v>
      </c>
      <c r="V29" s="153">
        <v>2</v>
      </c>
      <c r="W29" s="153">
        <v>1</v>
      </c>
      <c r="X29" s="30">
        <v>177</v>
      </c>
      <c r="Y29" s="31">
        <f t="shared" si="5"/>
        <v>581</v>
      </c>
      <c r="Z29" s="32">
        <f t="shared" si="1"/>
        <v>0.11876075731497418</v>
      </c>
      <c r="AA29" s="32">
        <f t="shared" si="2"/>
        <v>0.576592082616179</v>
      </c>
      <c r="AB29" s="32">
        <f t="shared" si="3"/>
        <v>0.3046471600688468</v>
      </c>
      <c r="AC29" s="33">
        <f t="shared" si="6"/>
        <v>1</v>
      </c>
    </row>
    <row r="30" spans="1:29" s="34" customFormat="1" ht="12" outlineLevel="1">
      <c r="A30" s="171"/>
      <c r="B30" s="24" t="s">
        <v>14</v>
      </c>
      <c r="C30" s="154">
        <v>16</v>
      </c>
      <c r="D30" s="154">
        <v>16</v>
      </c>
      <c r="E30" s="154">
        <v>18</v>
      </c>
      <c r="F30" s="154">
        <v>34</v>
      </c>
      <c r="G30" s="154">
        <v>35</v>
      </c>
      <c r="H30" s="154">
        <v>36</v>
      </c>
      <c r="I30" s="154">
        <v>25</v>
      </c>
      <c r="J30" s="154">
        <v>27</v>
      </c>
      <c r="K30" s="154">
        <v>44</v>
      </c>
      <c r="L30" s="154">
        <v>32</v>
      </c>
      <c r="M30" s="154">
        <v>45</v>
      </c>
      <c r="N30" s="154">
        <v>50</v>
      </c>
      <c r="O30" s="154">
        <v>55</v>
      </c>
      <c r="P30" s="154">
        <v>50</v>
      </c>
      <c r="Q30" s="154">
        <v>48</v>
      </c>
      <c r="R30" s="154">
        <v>43</v>
      </c>
      <c r="S30" s="154">
        <v>55</v>
      </c>
      <c r="T30" s="154">
        <v>47</v>
      </c>
      <c r="U30" s="154">
        <v>29</v>
      </c>
      <c r="V30" s="154">
        <v>8</v>
      </c>
      <c r="W30" s="154">
        <v>1</v>
      </c>
      <c r="X30" s="35">
        <v>281</v>
      </c>
      <c r="Y30" s="36">
        <f t="shared" si="5"/>
        <v>714</v>
      </c>
      <c r="Z30" s="37">
        <f t="shared" si="1"/>
        <v>0.0700280112044818</v>
      </c>
      <c r="AA30" s="37">
        <f t="shared" si="2"/>
        <v>0.5364145658263305</v>
      </c>
      <c r="AB30" s="37">
        <f t="shared" si="3"/>
        <v>0.39355742296918766</v>
      </c>
      <c r="AC30" s="38">
        <f t="shared" si="6"/>
        <v>1</v>
      </c>
    </row>
    <row r="31" spans="1:29" s="34" customFormat="1" ht="12" outlineLevel="1">
      <c r="A31" s="172"/>
      <c r="B31" s="25" t="s">
        <v>15</v>
      </c>
      <c r="C31" s="155">
        <v>33</v>
      </c>
      <c r="D31" s="155">
        <v>39</v>
      </c>
      <c r="E31" s="155">
        <v>47</v>
      </c>
      <c r="F31" s="155">
        <v>47</v>
      </c>
      <c r="G31" s="155">
        <v>69</v>
      </c>
      <c r="H31" s="155">
        <v>63</v>
      </c>
      <c r="I31" s="155">
        <v>41</v>
      </c>
      <c r="J31" s="155">
        <v>53</v>
      </c>
      <c r="K31" s="155">
        <v>74</v>
      </c>
      <c r="L31" s="155">
        <v>65</v>
      </c>
      <c r="M31" s="155">
        <v>83</v>
      </c>
      <c r="N31" s="155">
        <v>107</v>
      </c>
      <c r="O31" s="155">
        <v>116</v>
      </c>
      <c r="P31" s="155">
        <v>100</v>
      </c>
      <c r="Q31" s="155">
        <v>84</v>
      </c>
      <c r="R31" s="155">
        <v>82</v>
      </c>
      <c r="S31" s="155">
        <v>81</v>
      </c>
      <c r="T31" s="155">
        <v>62</v>
      </c>
      <c r="U31" s="155">
        <v>37</v>
      </c>
      <c r="V31" s="155">
        <v>10</v>
      </c>
      <c r="W31" s="155">
        <v>2</v>
      </c>
      <c r="X31" s="39">
        <v>458</v>
      </c>
      <c r="Y31" s="40">
        <f t="shared" si="5"/>
        <v>1295</v>
      </c>
      <c r="Z31" s="37">
        <f t="shared" si="1"/>
        <v>0.0918918918918919</v>
      </c>
      <c r="AA31" s="37">
        <f t="shared" si="2"/>
        <v>0.5544401544401545</v>
      </c>
      <c r="AB31" s="37">
        <f t="shared" si="3"/>
        <v>0.35366795366795367</v>
      </c>
      <c r="AC31" s="41">
        <f t="shared" si="6"/>
        <v>1</v>
      </c>
    </row>
    <row r="32" spans="1:29" s="34" customFormat="1" ht="12" outlineLevel="1">
      <c r="A32" s="170" t="s">
        <v>54</v>
      </c>
      <c r="B32" s="23" t="s">
        <v>13</v>
      </c>
      <c r="C32" s="153">
        <v>23</v>
      </c>
      <c r="D32" s="153">
        <v>29</v>
      </c>
      <c r="E32" s="153">
        <v>35</v>
      </c>
      <c r="F32" s="153">
        <v>31</v>
      </c>
      <c r="G32" s="153">
        <v>36</v>
      </c>
      <c r="H32" s="153">
        <v>27</v>
      </c>
      <c r="I32" s="153">
        <v>24</v>
      </c>
      <c r="J32" s="153">
        <v>30</v>
      </c>
      <c r="K32" s="153">
        <v>47</v>
      </c>
      <c r="L32" s="153">
        <v>39</v>
      </c>
      <c r="M32" s="153">
        <v>50</v>
      </c>
      <c r="N32" s="153">
        <v>47</v>
      </c>
      <c r="O32" s="153">
        <v>54</v>
      </c>
      <c r="P32" s="153">
        <v>77</v>
      </c>
      <c r="Q32" s="153">
        <v>41</v>
      </c>
      <c r="R32" s="153">
        <v>39</v>
      </c>
      <c r="S32" s="153">
        <v>29</v>
      </c>
      <c r="T32" s="153">
        <v>13</v>
      </c>
      <c r="U32" s="153">
        <v>6</v>
      </c>
      <c r="V32" s="153">
        <v>2</v>
      </c>
      <c r="W32" s="153">
        <v>0</v>
      </c>
      <c r="X32" s="30">
        <v>207</v>
      </c>
      <c r="Y32" s="31">
        <f t="shared" si="5"/>
        <v>679</v>
      </c>
      <c r="Z32" s="32">
        <f t="shared" si="1"/>
        <v>0.12812960235640647</v>
      </c>
      <c r="AA32" s="32">
        <f t="shared" si="2"/>
        <v>0.5670103092783505</v>
      </c>
      <c r="AB32" s="32">
        <f t="shared" si="3"/>
        <v>0.30486008836524303</v>
      </c>
      <c r="AC32" s="33">
        <f t="shared" si="6"/>
        <v>1</v>
      </c>
    </row>
    <row r="33" spans="1:29" s="34" customFormat="1" ht="12" outlineLevel="1">
      <c r="A33" s="171"/>
      <c r="B33" s="24" t="s">
        <v>14</v>
      </c>
      <c r="C33" s="154">
        <v>18</v>
      </c>
      <c r="D33" s="154">
        <v>27</v>
      </c>
      <c r="E33" s="154">
        <v>43</v>
      </c>
      <c r="F33" s="154">
        <v>43</v>
      </c>
      <c r="G33" s="154">
        <v>39</v>
      </c>
      <c r="H33" s="154">
        <v>32</v>
      </c>
      <c r="I33" s="154">
        <v>31</v>
      </c>
      <c r="J33" s="154">
        <v>33</v>
      </c>
      <c r="K33" s="154">
        <v>46</v>
      </c>
      <c r="L33" s="154">
        <v>63</v>
      </c>
      <c r="M33" s="154">
        <v>43</v>
      </c>
      <c r="N33" s="154">
        <v>40</v>
      </c>
      <c r="O33" s="154">
        <v>58</v>
      </c>
      <c r="P33" s="154">
        <v>64</v>
      </c>
      <c r="Q33" s="154">
        <v>49</v>
      </c>
      <c r="R33" s="154">
        <v>53</v>
      </c>
      <c r="S33" s="154">
        <v>45</v>
      </c>
      <c r="T33" s="154">
        <v>40</v>
      </c>
      <c r="U33" s="154">
        <v>22</v>
      </c>
      <c r="V33" s="154">
        <v>6</v>
      </c>
      <c r="W33" s="154">
        <v>2</v>
      </c>
      <c r="X33" s="35">
        <v>281</v>
      </c>
      <c r="Y33" s="36">
        <f t="shared" si="5"/>
        <v>797</v>
      </c>
      <c r="Z33" s="37">
        <f t="shared" si="1"/>
        <v>0.11041405269761606</v>
      </c>
      <c r="AA33" s="37">
        <f t="shared" si="2"/>
        <v>0.5370138017565872</v>
      </c>
      <c r="AB33" s="37">
        <f t="shared" si="3"/>
        <v>0.35257214554579674</v>
      </c>
      <c r="AC33" s="38">
        <f t="shared" si="6"/>
        <v>1</v>
      </c>
    </row>
    <row r="34" spans="1:29" s="34" customFormat="1" ht="12" outlineLevel="1">
      <c r="A34" s="172"/>
      <c r="B34" s="25" t="s">
        <v>15</v>
      </c>
      <c r="C34" s="155">
        <v>41</v>
      </c>
      <c r="D34" s="155">
        <v>56</v>
      </c>
      <c r="E34" s="155">
        <v>78</v>
      </c>
      <c r="F34" s="155">
        <v>74</v>
      </c>
      <c r="G34" s="155">
        <v>75</v>
      </c>
      <c r="H34" s="155">
        <v>59</v>
      </c>
      <c r="I34" s="155">
        <v>55</v>
      </c>
      <c r="J34" s="155">
        <v>63</v>
      </c>
      <c r="K34" s="155">
        <v>93</v>
      </c>
      <c r="L34" s="155">
        <v>102</v>
      </c>
      <c r="M34" s="155">
        <v>93</v>
      </c>
      <c r="N34" s="155">
        <v>87</v>
      </c>
      <c r="O34" s="155">
        <v>112</v>
      </c>
      <c r="P34" s="155">
        <v>141</v>
      </c>
      <c r="Q34" s="155">
        <v>90</v>
      </c>
      <c r="R34" s="155">
        <v>92</v>
      </c>
      <c r="S34" s="155">
        <v>74</v>
      </c>
      <c r="T34" s="155">
        <v>53</v>
      </c>
      <c r="U34" s="155">
        <v>28</v>
      </c>
      <c r="V34" s="155">
        <v>8</v>
      </c>
      <c r="W34" s="155">
        <v>2</v>
      </c>
      <c r="X34" s="39">
        <v>488</v>
      </c>
      <c r="Y34" s="40">
        <f t="shared" si="5"/>
        <v>1476</v>
      </c>
      <c r="Z34" s="37">
        <f t="shared" si="1"/>
        <v>0.11856368563685638</v>
      </c>
      <c r="AA34" s="37">
        <f t="shared" si="2"/>
        <v>0.5508130081300813</v>
      </c>
      <c r="AB34" s="37">
        <f t="shared" si="3"/>
        <v>0.33062330623306235</v>
      </c>
      <c r="AC34" s="41">
        <f t="shared" si="6"/>
        <v>1</v>
      </c>
    </row>
    <row r="35" spans="1:29" s="44" customFormat="1" ht="12" customHeight="1">
      <c r="A35" s="173" t="s">
        <v>47</v>
      </c>
      <c r="B35" s="26" t="s">
        <v>13</v>
      </c>
      <c r="C35" s="30">
        <v>358</v>
      </c>
      <c r="D35" s="30">
        <v>387</v>
      </c>
      <c r="E35" s="30">
        <v>411</v>
      </c>
      <c r="F35" s="30">
        <v>330</v>
      </c>
      <c r="G35" s="30">
        <v>346</v>
      </c>
      <c r="H35" s="30">
        <v>397</v>
      </c>
      <c r="I35" s="30">
        <v>414</v>
      </c>
      <c r="J35" s="30">
        <v>500</v>
      </c>
      <c r="K35" s="30">
        <v>522</v>
      </c>
      <c r="L35" s="30">
        <v>457</v>
      </c>
      <c r="M35" s="30">
        <v>430</v>
      </c>
      <c r="N35" s="30">
        <v>516</v>
      </c>
      <c r="O35" s="30">
        <v>724</v>
      </c>
      <c r="P35" s="30">
        <v>763</v>
      </c>
      <c r="Q35" s="30">
        <v>474</v>
      </c>
      <c r="R35" s="30">
        <v>329</v>
      </c>
      <c r="S35" s="30">
        <v>220</v>
      </c>
      <c r="T35" s="30">
        <v>134</v>
      </c>
      <c r="U35" s="30">
        <v>50</v>
      </c>
      <c r="V35" s="30">
        <v>11</v>
      </c>
      <c r="W35" s="30">
        <v>3</v>
      </c>
      <c r="X35" s="30">
        <v>1984</v>
      </c>
      <c r="Y35" s="30">
        <f>SUM(Y26,Y29,Y32)</f>
        <v>7776</v>
      </c>
      <c r="Z35" s="106">
        <f aca="true" t="shared" si="7" ref="Z35:Z40">SUM(C35:E35)/$Y35</f>
        <v>0.14866255144032922</v>
      </c>
      <c r="AA35" s="106">
        <f aca="true" t="shared" si="8" ref="AA35:AA40">SUM(F35:O35)/$Y35</f>
        <v>0.5961934156378601</v>
      </c>
      <c r="AB35" s="106">
        <f aca="true" t="shared" si="9" ref="AB35:AB40">X35/$Y35</f>
        <v>0.2551440329218107</v>
      </c>
      <c r="AC35" s="43">
        <f aca="true" t="shared" si="10" ref="AC35:AC40">SUM(Z35:AB35)</f>
        <v>1</v>
      </c>
    </row>
    <row r="36" spans="1:29" s="44" customFormat="1" ht="12" customHeight="1">
      <c r="A36" s="174"/>
      <c r="B36" s="27" t="s">
        <v>14</v>
      </c>
      <c r="C36" s="35">
        <v>345</v>
      </c>
      <c r="D36" s="35">
        <v>299</v>
      </c>
      <c r="E36" s="35">
        <v>383</v>
      </c>
      <c r="F36" s="35">
        <v>382</v>
      </c>
      <c r="G36" s="35">
        <v>342</v>
      </c>
      <c r="H36" s="35">
        <v>447</v>
      </c>
      <c r="I36" s="35">
        <v>487</v>
      </c>
      <c r="J36" s="35">
        <v>522</v>
      </c>
      <c r="K36" s="35">
        <v>576</v>
      </c>
      <c r="L36" s="35">
        <v>518</v>
      </c>
      <c r="M36" s="35">
        <v>443</v>
      </c>
      <c r="N36" s="35">
        <v>604</v>
      </c>
      <c r="O36" s="35">
        <v>799</v>
      </c>
      <c r="P36" s="35">
        <v>756</v>
      </c>
      <c r="Q36" s="35">
        <v>465</v>
      </c>
      <c r="R36" s="35">
        <v>402</v>
      </c>
      <c r="S36" s="35">
        <v>376</v>
      </c>
      <c r="T36" s="35">
        <v>298</v>
      </c>
      <c r="U36" s="35">
        <v>166</v>
      </c>
      <c r="V36" s="35">
        <v>50</v>
      </c>
      <c r="W36" s="35">
        <v>9</v>
      </c>
      <c r="X36" s="35">
        <v>2522</v>
      </c>
      <c r="Y36" s="35">
        <f>SUM(Y27,Y30,Y33)</f>
        <v>8669</v>
      </c>
      <c r="Z36" s="107">
        <f t="shared" si="7"/>
        <v>0.11846810474103125</v>
      </c>
      <c r="AA36" s="107">
        <f t="shared" si="8"/>
        <v>0.5906102203252971</v>
      </c>
      <c r="AB36" s="107">
        <f t="shared" si="9"/>
        <v>0.2909216749336717</v>
      </c>
      <c r="AC36" s="43">
        <f t="shared" si="10"/>
        <v>1</v>
      </c>
    </row>
    <row r="37" spans="1:29" s="44" customFormat="1" ht="12" customHeight="1">
      <c r="A37" s="174"/>
      <c r="B37" s="28" t="s">
        <v>15</v>
      </c>
      <c r="C37" s="39">
        <v>703</v>
      </c>
      <c r="D37" s="39">
        <v>686</v>
      </c>
      <c r="E37" s="39">
        <v>794</v>
      </c>
      <c r="F37" s="39">
        <v>712</v>
      </c>
      <c r="G37" s="39">
        <v>688</v>
      </c>
      <c r="H37" s="39">
        <v>844</v>
      </c>
      <c r="I37" s="39">
        <v>901</v>
      </c>
      <c r="J37" s="39">
        <v>1022</v>
      </c>
      <c r="K37" s="39">
        <v>1098</v>
      </c>
      <c r="L37" s="39">
        <v>975</v>
      </c>
      <c r="M37" s="39">
        <v>873</v>
      </c>
      <c r="N37" s="39">
        <v>1120</v>
      </c>
      <c r="O37" s="39">
        <v>1523</v>
      </c>
      <c r="P37" s="39">
        <v>1519</v>
      </c>
      <c r="Q37" s="39">
        <v>939</v>
      </c>
      <c r="R37" s="39">
        <v>731</v>
      </c>
      <c r="S37" s="39">
        <v>596</v>
      </c>
      <c r="T37" s="39">
        <v>432</v>
      </c>
      <c r="U37" s="39">
        <v>216</v>
      </c>
      <c r="V37" s="39">
        <v>61</v>
      </c>
      <c r="W37" s="39">
        <v>12</v>
      </c>
      <c r="X37" s="39">
        <v>4506</v>
      </c>
      <c r="Y37" s="39">
        <f>SUM(Y28,Y31,Y34)</f>
        <v>16445</v>
      </c>
      <c r="Z37" s="108">
        <f t="shared" si="7"/>
        <v>0.132745515354211</v>
      </c>
      <c r="AA37" s="108">
        <f t="shared" si="8"/>
        <v>0.5932502280328368</v>
      </c>
      <c r="AB37" s="108">
        <f t="shared" si="9"/>
        <v>0.27400425661295225</v>
      </c>
      <c r="AC37" s="43">
        <f t="shared" si="10"/>
        <v>1</v>
      </c>
    </row>
    <row r="38" spans="1:29" s="44" customFormat="1" ht="12" customHeight="1" collapsed="1">
      <c r="A38" s="173" t="s">
        <v>48</v>
      </c>
      <c r="B38" s="26" t="s">
        <v>13</v>
      </c>
      <c r="C38" s="94">
        <v>98</v>
      </c>
      <c r="D38" s="94">
        <v>134</v>
      </c>
      <c r="E38" s="94">
        <v>126</v>
      </c>
      <c r="F38" s="94">
        <v>132</v>
      </c>
      <c r="G38" s="94">
        <v>120</v>
      </c>
      <c r="H38" s="94">
        <v>111</v>
      </c>
      <c r="I38" s="94">
        <v>124</v>
      </c>
      <c r="J38" s="94">
        <v>134</v>
      </c>
      <c r="K38" s="94">
        <v>169</v>
      </c>
      <c r="L38" s="94">
        <v>136</v>
      </c>
      <c r="M38" s="94">
        <v>181</v>
      </c>
      <c r="N38" s="94">
        <v>228</v>
      </c>
      <c r="O38" s="94">
        <v>244</v>
      </c>
      <c r="P38" s="94">
        <v>205</v>
      </c>
      <c r="Q38" s="94">
        <v>143</v>
      </c>
      <c r="R38" s="94">
        <v>133</v>
      </c>
      <c r="S38" s="94">
        <v>85</v>
      </c>
      <c r="T38" s="94">
        <v>47</v>
      </c>
      <c r="U38" s="94">
        <v>11</v>
      </c>
      <c r="V38" s="94">
        <v>2</v>
      </c>
      <c r="W38" s="94">
        <v>0</v>
      </c>
      <c r="X38" s="30">
        <v>626</v>
      </c>
      <c r="Y38" s="30">
        <f aca="true" t="shared" si="11" ref="Y38:Y46">SUM(C38:W38)</f>
        <v>2563</v>
      </c>
      <c r="Z38" s="106">
        <f t="shared" si="7"/>
        <v>0.13968006242684355</v>
      </c>
      <c r="AA38" s="106">
        <f t="shared" si="8"/>
        <v>0.6160749122122513</v>
      </c>
      <c r="AB38" s="106">
        <f t="shared" si="9"/>
        <v>0.2442450253609052</v>
      </c>
      <c r="AC38" s="43">
        <f t="shared" si="10"/>
        <v>1</v>
      </c>
    </row>
    <row r="39" spans="1:29" s="44" customFormat="1" ht="12" customHeight="1">
      <c r="A39" s="174"/>
      <c r="B39" s="27" t="s">
        <v>14</v>
      </c>
      <c r="C39" s="95">
        <v>83</v>
      </c>
      <c r="D39" s="95">
        <v>101</v>
      </c>
      <c r="E39" s="95">
        <v>115</v>
      </c>
      <c r="F39" s="95">
        <v>148</v>
      </c>
      <c r="G39" s="95">
        <v>113</v>
      </c>
      <c r="H39" s="95">
        <v>125</v>
      </c>
      <c r="I39" s="95">
        <v>122</v>
      </c>
      <c r="J39" s="95">
        <v>136</v>
      </c>
      <c r="K39" s="95">
        <v>150</v>
      </c>
      <c r="L39" s="95">
        <v>173</v>
      </c>
      <c r="M39" s="95">
        <v>207</v>
      </c>
      <c r="N39" s="95">
        <v>206</v>
      </c>
      <c r="O39" s="95">
        <v>230</v>
      </c>
      <c r="P39" s="95">
        <v>212</v>
      </c>
      <c r="Q39" s="95">
        <v>160</v>
      </c>
      <c r="R39" s="95">
        <v>180</v>
      </c>
      <c r="S39" s="95">
        <v>184</v>
      </c>
      <c r="T39" s="95">
        <v>142</v>
      </c>
      <c r="U39" s="95">
        <v>75</v>
      </c>
      <c r="V39" s="95">
        <v>21</v>
      </c>
      <c r="W39" s="95">
        <v>6</v>
      </c>
      <c r="X39" s="35">
        <v>980</v>
      </c>
      <c r="Y39" s="35">
        <f t="shared" si="11"/>
        <v>2889</v>
      </c>
      <c r="Z39" s="107">
        <f t="shared" si="7"/>
        <v>0.10349601938386985</v>
      </c>
      <c r="AA39" s="107">
        <f t="shared" si="8"/>
        <v>0.5572862582208377</v>
      </c>
      <c r="AB39" s="107">
        <f t="shared" si="9"/>
        <v>0.33921772239529246</v>
      </c>
      <c r="AC39" s="43">
        <f t="shared" si="10"/>
        <v>1</v>
      </c>
    </row>
    <row r="40" spans="1:29" s="44" customFormat="1" ht="12" customHeight="1">
      <c r="A40" s="174"/>
      <c r="B40" s="28" t="s">
        <v>15</v>
      </c>
      <c r="C40" s="96">
        <v>181</v>
      </c>
      <c r="D40" s="96">
        <v>235</v>
      </c>
      <c r="E40" s="96">
        <v>241</v>
      </c>
      <c r="F40" s="96">
        <v>280</v>
      </c>
      <c r="G40" s="96">
        <v>233</v>
      </c>
      <c r="H40" s="96">
        <v>236</v>
      </c>
      <c r="I40" s="96">
        <v>246</v>
      </c>
      <c r="J40" s="96">
        <v>270</v>
      </c>
      <c r="K40" s="96">
        <v>319</v>
      </c>
      <c r="L40" s="96">
        <v>309</v>
      </c>
      <c r="M40" s="96">
        <v>388</v>
      </c>
      <c r="N40" s="96">
        <v>434</v>
      </c>
      <c r="O40" s="96">
        <v>474</v>
      </c>
      <c r="P40" s="96">
        <v>417</v>
      </c>
      <c r="Q40" s="96">
        <v>303</v>
      </c>
      <c r="R40" s="96">
        <v>313</v>
      </c>
      <c r="S40" s="96">
        <v>269</v>
      </c>
      <c r="T40" s="96">
        <v>189</v>
      </c>
      <c r="U40" s="96">
        <v>86</v>
      </c>
      <c r="V40" s="96">
        <v>23</v>
      </c>
      <c r="W40" s="96">
        <v>6</v>
      </c>
      <c r="X40" s="39">
        <v>1606</v>
      </c>
      <c r="Y40" s="39">
        <f t="shared" si="11"/>
        <v>5452</v>
      </c>
      <c r="Z40" s="108">
        <f t="shared" si="7"/>
        <v>0.12050623624358034</v>
      </c>
      <c r="AA40" s="108">
        <f t="shared" si="8"/>
        <v>0.58492296404989</v>
      </c>
      <c r="AB40" s="108">
        <f t="shared" si="9"/>
        <v>0.2945707997065297</v>
      </c>
      <c r="AC40" s="43">
        <f t="shared" si="10"/>
        <v>1</v>
      </c>
    </row>
    <row r="41" spans="1:29" s="34" customFormat="1" ht="12" outlineLevel="1">
      <c r="A41" s="170" t="s">
        <v>55</v>
      </c>
      <c r="B41" s="23" t="s">
        <v>13</v>
      </c>
      <c r="C41" s="153">
        <v>108</v>
      </c>
      <c r="D41" s="153">
        <v>121</v>
      </c>
      <c r="E41" s="153">
        <v>137</v>
      </c>
      <c r="F41" s="153">
        <v>145</v>
      </c>
      <c r="G41" s="153">
        <v>122</v>
      </c>
      <c r="H41" s="153">
        <v>120</v>
      </c>
      <c r="I41" s="153">
        <v>155</v>
      </c>
      <c r="J41" s="153">
        <v>144</v>
      </c>
      <c r="K41" s="153">
        <v>177</v>
      </c>
      <c r="L41" s="153">
        <v>170</v>
      </c>
      <c r="M41" s="153">
        <v>186</v>
      </c>
      <c r="N41" s="153">
        <v>204</v>
      </c>
      <c r="O41" s="153">
        <v>269</v>
      </c>
      <c r="P41" s="153">
        <v>214</v>
      </c>
      <c r="Q41" s="153">
        <v>156</v>
      </c>
      <c r="R41" s="153">
        <v>129</v>
      </c>
      <c r="S41" s="153">
        <v>85</v>
      </c>
      <c r="T41" s="153">
        <v>69</v>
      </c>
      <c r="U41" s="153">
        <v>19</v>
      </c>
      <c r="V41" s="153">
        <v>5</v>
      </c>
      <c r="W41" s="153">
        <v>2</v>
      </c>
      <c r="X41" s="30">
        <v>679</v>
      </c>
      <c r="Y41" s="31">
        <f t="shared" si="11"/>
        <v>2737</v>
      </c>
      <c r="Z41" s="32">
        <f aca="true" t="shared" si="12" ref="Z41:Z61">SUM(C41:E41)/$Y41</f>
        <v>0.13372305443916696</v>
      </c>
      <c r="AA41" s="32">
        <f aca="true" t="shared" si="13" ref="AA41:AA61">SUM(F41:O41)/$Y41</f>
        <v>0.618195104128608</v>
      </c>
      <c r="AB41" s="32">
        <f aca="true" t="shared" si="14" ref="AB41:AB61">X41/$Y41</f>
        <v>0.24808184143222506</v>
      </c>
      <c r="AC41" s="33">
        <f aca="true" t="shared" si="15" ref="AC41:AC46">SUM(Z41:AB41)</f>
        <v>1</v>
      </c>
    </row>
    <row r="42" spans="1:29" s="34" customFormat="1" ht="12" outlineLevel="1">
      <c r="A42" s="171"/>
      <c r="B42" s="24" t="s">
        <v>14</v>
      </c>
      <c r="C42" s="154">
        <v>92</v>
      </c>
      <c r="D42" s="154">
        <v>128</v>
      </c>
      <c r="E42" s="154">
        <v>133</v>
      </c>
      <c r="F42" s="154">
        <v>148</v>
      </c>
      <c r="G42" s="154">
        <v>128</v>
      </c>
      <c r="H42" s="154">
        <v>113</v>
      </c>
      <c r="I42" s="154">
        <v>134</v>
      </c>
      <c r="J42" s="154">
        <v>145</v>
      </c>
      <c r="K42" s="154">
        <v>156</v>
      </c>
      <c r="L42" s="154">
        <v>171</v>
      </c>
      <c r="M42" s="154">
        <v>185</v>
      </c>
      <c r="N42" s="154">
        <v>192</v>
      </c>
      <c r="O42" s="154">
        <v>257</v>
      </c>
      <c r="P42" s="154">
        <v>222</v>
      </c>
      <c r="Q42" s="154">
        <v>184</v>
      </c>
      <c r="R42" s="154">
        <v>171</v>
      </c>
      <c r="S42" s="154">
        <v>171</v>
      </c>
      <c r="T42" s="154">
        <v>148</v>
      </c>
      <c r="U42" s="154">
        <v>75</v>
      </c>
      <c r="V42" s="154">
        <v>18</v>
      </c>
      <c r="W42" s="154">
        <v>5</v>
      </c>
      <c r="X42" s="35">
        <v>994</v>
      </c>
      <c r="Y42" s="36">
        <f t="shared" si="11"/>
        <v>2976</v>
      </c>
      <c r="Z42" s="37">
        <f t="shared" si="12"/>
        <v>0.11861559139784947</v>
      </c>
      <c r="AA42" s="37">
        <f t="shared" si="13"/>
        <v>0.5473790322580645</v>
      </c>
      <c r="AB42" s="37">
        <f t="shared" si="14"/>
        <v>0.334005376344086</v>
      </c>
      <c r="AC42" s="38">
        <f t="shared" si="15"/>
        <v>1</v>
      </c>
    </row>
    <row r="43" spans="1:29" s="34" customFormat="1" ht="12" outlineLevel="1">
      <c r="A43" s="172"/>
      <c r="B43" s="25" t="s">
        <v>15</v>
      </c>
      <c r="C43" s="155">
        <v>200</v>
      </c>
      <c r="D43" s="155">
        <v>249</v>
      </c>
      <c r="E43" s="155">
        <v>270</v>
      </c>
      <c r="F43" s="155">
        <v>293</v>
      </c>
      <c r="G43" s="155">
        <v>250</v>
      </c>
      <c r="H43" s="155">
        <v>233</v>
      </c>
      <c r="I43" s="155">
        <v>289</v>
      </c>
      <c r="J43" s="155">
        <v>289</v>
      </c>
      <c r="K43" s="155">
        <v>333</v>
      </c>
      <c r="L43" s="155">
        <v>341</v>
      </c>
      <c r="M43" s="155">
        <v>371</v>
      </c>
      <c r="N43" s="155">
        <v>396</v>
      </c>
      <c r="O43" s="155">
        <v>526</v>
      </c>
      <c r="P43" s="155">
        <v>436</v>
      </c>
      <c r="Q43" s="155">
        <v>340</v>
      </c>
      <c r="R43" s="155">
        <v>300</v>
      </c>
      <c r="S43" s="155">
        <v>256</v>
      </c>
      <c r="T43" s="155">
        <v>217</v>
      </c>
      <c r="U43" s="155">
        <v>94</v>
      </c>
      <c r="V43" s="155">
        <v>23</v>
      </c>
      <c r="W43" s="155">
        <v>7</v>
      </c>
      <c r="X43" s="39">
        <v>1673</v>
      </c>
      <c r="Y43" s="40">
        <f t="shared" si="11"/>
        <v>5713</v>
      </c>
      <c r="Z43" s="37">
        <f t="shared" si="12"/>
        <v>0.12585331699632418</v>
      </c>
      <c r="AA43" s="37">
        <f t="shared" si="13"/>
        <v>0.5813057938036058</v>
      </c>
      <c r="AB43" s="37">
        <f t="shared" si="14"/>
        <v>0.29284088920007</v>
      </c>
      <c r="AC43" s="41">
        <f t="shared" si="15"/>
        <v>1</v>
      </c>
    </row>
    <row r="44" spans="1:29" s="34" customFormat="1" ht="12" outlineLevel="1">
      <c r="A44" s="170" t="s">
        <v>57</v>
      </c>
      <c r="B44" s="23" t="s">
        <v>13</v>
      </c>
      <c r="C44" s="153">
        <v>23</v>
      </c>
      <c r="D44" s="153">
        <v>29</v>
      </c>
      <c r="E44" s="153">
        <v>29</v>
      </c>
      <c r="F44" s="153">
        <v>40</v>
      </c>
      <c r="G44" s="153">
        <v>42</v>
      </c>
      <c r="H44" s="153">
        <v>31</v>
      </c>
      <c r="I44" s="153">
        <v>35</v>
      </c>
      <c r="J44" s="153">
        <v>47</v>
      </c>
      <c r="K44" s="153">
        <v>42</v>
      </c>
      <c r="L44" s="153">
        <v>54</v>
      </c>
      <c r="M44" s="153">
        <v>70</v>
      </c>
      <c r="N44" s="153">
        <v>80</v>
      </c>
      <c r="O44" s="153">
        <v>87</v>
      </c>
      <c r="P44" s="153">
        <v>68</v>
      </c>
      <c r="Q44" s="153">
        <v>47</v>
      </c>
      <c r="R44" s="153">
        <v>46</v>
      </c>
      <c r="S44" s="153">
        <v>34</v>
      </c>
      <c r="T44" s="153">
        <v>25</v>
      </c>
      <c r="U44" s="153">
        <v>7</v>
      </c>
      <c r="V44" s="153">
        <v>2</v>
      </c>
      <c r="W44" s="153">
        <v>0</v>
      </c>
      <c r="X44" s="30">
        <v>229</v>
      </c>
      <c r="Y44" s="31">
        <f t="shared" si="11"/>
        <v>838</v>
      </c>
      <c r="Z44" s="32">
        <f t="shared" si="12"/>
        <v>0.09665871121718377</v>
      </c>
      <c r="AA44" s="32">
        <f t="shared" si="13"/>
        <v>0.630071599045346</v>
      </c>
      <c r="AB44" s="32">
        <f t="shared" si="14"/>
        <v>0.2732696897374702</v>
      </c>
      <c r="AC44" s="33">
        <f t="shared" si="15"/>
        <v>1</v>
      </c>
    </row>
    <row r="45" spans="1:29" s="34" customFormat="1" ht="12" outlineLevel="1">
      <c r="A45" s="171"/>
      <c r="B45" s="24" t="s">
        <v>14</v>
      </c>
      <c r="C45" s="154">
        <v>21</v>
      </c>
      <c r="D45" s="154">
        <v>32</v>
      </c>
      <c r="E45" s="154">
        <v>29</v>
      </c>
      <c r="F45" s="154">
        <v>48</v>
      </c>
      <c r="G45" s="154">
        <v>40</v>
      </c>
      <c r="H45" s="154">
        <v>46</v>
      </c>
      <c r="I45" s="154">
        <v>37</v>
      </c>
      <c r="J45" s="154">
        <v>39</v>
      </c>
      <c r="K45" s="154">
        <v>37</v>
      </c>
      <c r="L45" s="154">
        <v>50</v>
      </c>
      <c r="M45" s="154">
        <v>67</v>
      </c>
      <c r="N45" s="154">
        <v>73</v>
      </c>
      <c r="O45" s="154">
        <v>75</v>
      </c>
      <c r="P45" s="154">
        <v>63</v>
      </c>
      <c r="Q45" s="154">
        <v>60</v>
      </c>
      <c r="R45" s="154">
        <v>71</v>
      </c>
      <c r="S45" s="154">
        <v>65</v>
      </c>
      <c r="T45" s="154">
        <v>53</v>
      </c>
      <c r="U45" s="154">
        <v>24</v>
      </c>
      <c r="V45" s="154">
        <v>7</v>
      </c>
      <c r="W45" s="154">
        <v>1</v>
      </c>
      <c r="X45" s="35">
        <v>344</v>
      </c>
      <c r="Y45" s="36">
        <f t="shared" si="11"/>
        <v>938</v>
      </c>
      <c r="Z45" s="37">
        <f t="shared" si="12"/>
        <v>0.08742004264392324</v>
      </c>
      <c r="AA45" s="37">
        <f t="shared" si="13"/>
        <v>0.5458422174840085</v>
      </c>
      <c r="AB45" s="37">
        <f t="shared" si="14"/>
        <v>0.36673773987206826</v>
      </c>
      <c r="AC45" s="38">
        <f t="shared" si="15"/>
        <v>1</v>
      </c>
    </row>
    <row r="46" spans="1:29" s="34" customFormat="1" ht="12" outlineLevel="1">
      <c r="A46" s="172"/>
      <c r="B46" s="25" t="s">
        <v>15</v>
      </c>
      <c r="C46" s="155">
        <v>44</v>
      </c>
      <c r="D46" s="155">
        <v>61</v>
      </c>
      <c r="E46" s="155">
        <v>58</v>
      </c>
      <c r="F46" s="155">
        <v>88</v>
      </c>
      <c r="G46" s="155">
        <v>82</v>
      </c>
      <c r="H46" s="155">
        <v>77</v>
      </c>
      <c r="I46" s="155">
        <v>72</v>
      </c>
      <c r="J46" s="155">
        <v>86</v>
      </c>
      <c r="K46" s="155">
        <v>79</v>
      </c>
      <c r="L46" s="155">
        <v>104</v>
      </c>
      <c r="M46" s="155">
        <v>137</v>
      </c>
      <c r="N46" s="155">
        <v>153</v>
      </c>
      <c r="O46" s="155">
        <v>162</v>
      </c>
      <c r="P46" s="155">
        <v>131</v>
      </c>
      <c r="Q46" s="155">
        <v>107</v>
      </c>
      <c r="R46" s="155">
        <v>117</v>
      </c>
      <c r="S46" s="155">
        <v>99</v>
      </c>
      <c r="T46" s="155">
        <v>78</v>
      </c>
      <c r="U46" s="155">
        <v>31</v>
      </c>
      <c r="V46" s="155">
        <v>9</v>
      </c>
      <c r="W46" s="155">
        <v>1</v>
      </c>
      <c r="X46" s="39">
        <v>573</v>
      </c>
      <c r="Y46" s="40">
        <f t="shared" si="11"/>
        <v>1776</v>
      </c>
      <c r="Z46" s="37">
        <f t="shared" si="12"/>
        <v>0.09177927927927929</v>
      </c>
      <c r="AA46" s="37">
        <f t="shared" si="13"/>
        <v>0.5855855855855856</v>
      </c>
      <c r="AB46" s="37">
        <f t="shared" si="14"/>
        <v>0.32263513513513514</v>
      </c>
      <c r="AC46" s="41">
        <f t="shared" si="15"/>
        <v>1</v>
      </c>
    </row>
    <row r="47" spans="1:29" s="44" customFormat="1" ht="12" customHeight="1">
      <c r="A47" s="175" t="s">
        <v>49</v>
      </c>
      <c r="B47" s="97" t="s">
        <v>13</v>
      </c>
      <c r="C47" s="30">
        <v>131</v>
      </c>
      <c r="D47" s="30">
        <v>150</v>
      </c>
      <c r="E47" s="30">
        <v>166</v>
      </c>
      <c r="F47" s="30">
        <v>185</v>
      </c>
      <c r="G47" s="30">
        <v>164</v>
      </c>
      <c r="H47" s="30">
        <v>151</v>
      </c>
      <c r="I47" s="30">
        <v>190</v>
      </c>
      <c r="J47" s="30">
        <v>191</v>
      </c>
      <c r="K47" s="30">
        <v>219</v>
      </c>
      <c r="L47" s="30">
        <v>224</v>
      </c>
      <c r="M47" s="30">
        <v>256</v>
      </c>
      <c r="N47" s="30">
        <v>284</v>
      </c>
      <c r="O47" s="30">
        <v>356</v>
      </c>
      <c r="P47" s="30">
        <v>282</v>
      </c>
      <c r="Q47" s="30">
        <v>203</v>
      </c>
      <c r="R47" s="30">
        <v>175</v>
      </c>
      <c r="S47" s="30">
        <v>119</v>
      </c>
      <c r="T47" s="30">
        <v>94</v>
      </c>
      <c r="U47" s="30">
        <v>26</v>
      </c>
      <c r="V47" s="30">
        <v>7</v>
      </c>
      <c r="W47" s="30">
        <v>2</v>
      </c>
      <c r="X47" s="30">
        <v>908</v>
      </c>
      <c r="Y47" s="30">
        <f>SUM(Y41,Y44)</f>
        <v>3575</v>
      </c>
      <c r="Z47" s="106">
        <f t="shared" si="12"/>
        <v>0.12503496503496503</v>
      </c>
      <c r="AA47" s="106">
        <f t="shared" si="13"/>
        <v>0.620979020979021</v>
      </c>
      <c r="AB47" s="106">
        <f t="shared" si="14"/>
        <v>0.253986013986014</v>
      </c>
      <c r="AC47" s="43">
        <f>SUM(Z47:AB47)</f>
        <v>1</v>
      </c>
    </row>
    <row r="48" spans="1:29" s="44" customFormat="1" ht="12" customHeight="1">
      <c r="A48" s="176"/>
      <c r="B48" s="98" t="s">
        <v>14</v>
      </c>
      <c r="C48" s="35">
        <v>113</v>
      </c>
      <c r="D48" s="35">
        <v>160</v>
      </c>
      <c r="E48" s="35">
        <v>162</v>
      </c>
      <c r="F48" s="35">
        <v>196</v>
      </c>
      <c r="G48" s="35">
        <v>168</v>
      </c>
      <c r="H48" s="35">
        <v>159</v>
      </c>
      <c r="I48" s="35">
        <v>171</v>
      </c>
      <c r="J48" s="35">
        <v>184</v>
      </c>
      <c r="K48" s="35">
        <v>193</v>
      </c>
      <c r="L48" s="35">
        <v>221</v>
      </c>
      <c r="M48" s="35">
        <v>252</v>
      </c>
      <c r="N48" s="35">
        <v>265</v>
      </c>
      <c r="O48" s="35">
        <v>332</v>
      </c>
      <c r="P48" s="35">
        <v>285</v>
      </c>
      <c r="Q48" s="35">
        <v>244</v>
      </c>
      <c r="R48" s="35">
        <v>242</v>
      </c>
      <c r="S48" s="35">
        <v>236</v>
      </c>
      <c r="T48" s="35">
        <v>201</v>
      </c>
      <c r="U48" s="35">
        <v>99</v>
      </c>
      <c r="V48" s="35">
        <v>25</v>
      </c>
      <c r="W48" s="35">
        <v>6</v>
      </c>
      <c r="X48" s="35">
        <v>1338</v>
      </c>
      <c r="Y48" s="35">
        <f>SUM(Y42,Y45)</f>
        <v>3914</v>
      </c>
      <c r="Z48" s="107">
        <f t="shared" si="12"/>
        <v>0.11113949923352069</v>
      </c>
      <c r="AA48" s="107">
        <f t="shared" si="13"/>
        <v>0.5470107307102708</v>
      </c>
      <c r="AB48" s="107">
        <f t="shared" si="14"/>
        <v>0.3418497700562085</v>
      </c>
      <c r="AC48" s="43">
        <f>SUM(Z48:AB48)</f>
        <v>1</v>
      </c>
    </row>
    <row r="49" spans="1:29" s="44" customFormat="1" ht="12" customHeight="1">
      <c r="A49" s="176"/>
      <c r="B49" s="99" t="s">
        <v>15</v>
      </c>
      <c r="C49" s="39">
        <v>244</v>
      </c>
      <c r="D49" s="39">
        <v>310</v>
      </c>
      <c r="E49" s="39">
        <v>328</v>
      </c>
      <c r="F49" s="39">
        <v>381</v>
      </c>
      <c r="G49" s="39">
        <v>332</v>
      </c>
      <c r="H49" s="39">
        <v>310</v>
      </c>
      <c r="I49" s="39">
        <v>361</v>
      </c>
      <c r="J49" s="39">
        <v>375</v>
      </c>
      <c r="K49" s="39">
        <v>412</v>
      </c>
      <c r="L49" s="39">
        <v>445</v>
      </c>
      <c r="M49" s="39">
        <v>508</v>
      </c>
      <c r="N49" s="39">
        <v>549</v>
      </c>
      <c r="O49" s="39">
        <v>688</v>
      </c>
      <c r="P49" s="39">
        <v>567</v>
      </c>
      <c r="Q49" s="39">
        <v>447</v>
      </c>
      <c r="R49" s="39">
        <v>417</v>
      </c>
      <c r="S49" s="39">
        <v>355</v>
      </c>
      <c r="T49" s="39">
        <v>295</v>
      </c>
      <c r="U49" s="39">
        <v>125</v>
      </c>
      <c r="V49" s="39">
        <v>32</v>
      </c>
      <c r="W49" s="39">
        <v>8</v>
      </c>
      <c r="X49" s="39">
        <v>2246</v>
      </c>
      <c r="Y49" s="39">
        <f>SUM(Y43,Y46)</f>
        <v>7489</v>
      </c>
      <c r="Z49" s="108">
        <f t="shared" si="12"/>
        <v>0.11777273334223527</v>
      </c>
      <c r="AA49" s="108">
        <f t="shared" si="13"/>
        <v>0.5823207370810523</v>
      </c>
      <c r="AB49" s="108">
        <f t="shared" si="14"/>
        <v>0.2999065295767125</v>
      </c>
      <c r="AC49" s="43">
        <f>SUM(Z49:AB49)</f>
        <v>1</v>
      </c>
    </row>
    <row r="50" spans="1:29" s="34" customFormat="1" ht="12" customHeight="1" outlineLevel="1">
      <c r="A50" s="161" t="s">
        <v>58</v>
      </c>
      <c r="B50" s="23" t="s">
        <v>13</v>
      </c>
      <c r="C50" s="153">
        <v>66</v>
      </c>
      <c r="D50" s="153">
        <v>79</v>
      </c>
      <c r="E50" s="153">
        <v>92</v>
      </c>
      <c r="F50" s="153">
        <v>85</v>
      </c>
      <c r="G50" s="153">
        <v>86</v>
      </c>
      <c r="H50" s="153">
        <v>60</v>
      </c>
      <c r="I50" s="153">
        <v>82</v>
      </c>
      <c r="J50" s="153">
        <v>106</v>
      </c>
      <c r="K50" s="153">
        <v>87</v>
      </c>
      <c r="L50" s="153">
        <v>95</v>
      </c>
      <c r="M50" s="153">
        <v>103</v>
      </c>
      <c r="N50" s="153">
        <v>151</v>
      </c>
      <c r="O50" s="153">
        <v>162</v>
      </c>
      <c r="P50" s="153">
        <v>149</v>
      </c>
      <c r="Q50" s="153">
        <v>83</v>
      </c>
      <c r="R50" s="153">
        <v>76</v>
      </c>
      <c r="S50" s="153">
        <v>83</v>
      </c>
      <c r="T50" s="153">
        <v>34</v>
      </c>
      <c r="U50" s="153">
        <v>26</v>
      </c>
      <c r="V50" s="153">
        <v>7</v>
      </c>
      <c r="W50" s="153">
        <v>0</v>
      </c>
      <c r="X50" s="30">
        <v>458</v>
      </c>
      <c r="Y50" s="31">
        <f aca="true" t="shared" si="16" ref="Y50:Y61">SUM(C50:W50)</f>
        <v>1712</v>
      </c>
      <c r="Z50" s="32">
        <f t="shared" si="12"/>
        <v>0.13843457943925233</v>
      </c>
      <c r="AA50" s="32">
        <f t="shared" si="13"/>
        <v>0.5940420560747663</v>
      </c>
      <c r="AB50" s="32">
        <f t="shared" si="14"/>
        <v>0.2675233644859813</v>
      </c>
      <c r="AC50" s="33">
        <f aca="true" t="shared" si="17" ref="AC50:AC61">SUM(Z50:AB50)</f>
        <v>1</v>
      </c>
    </row>
    <row r="51" spans="1:29" s="34" customFormat="1" ht="12" outlineLevel="1">
      <c r="A51" s="162"/>
      <c r="B51" s="24" t="s">
        <v>14</v>
      </c>
      <c r="C51" s="154">
        <v>56</v>
      </c>
      <c r="D51" s="154">
        <v>74</v>
      </c>
      <c r="E51" s="154">
        <v>67</v>
      </c>
      <c r="F51" s="154">
        <v>106</v>
      </c>
      <c r="G51" s="154">
        <v>91</v>
      </c>
      <c r="H51" s="154">
        <v>71</v>
      </c>
      <c r="I51" s="154">
        <v>87</v>
      </c>
      <c r="J51" s="154">
        <v>105</v>
      </c>
      <c r="K51" s="154">
        <v>111</v>
      </c>
      <c r="L51" s="154">
        <v>91</v>
      </c>
      <c r="M51" s="154">
        <v>140</v>
      </c>
      <c r="N51" s="154">
        <v>147</v>
      </c>
      <c r="O51" s="154">
        <v>146</v>
      </c>
      <c r="P51" s="154">
        <v>140</v>
      </c>
      <c r="Q51" s="154">
        <v>107</v>
      </c>
      <c r="R51" s="154">
        <v>112</v>
      </c>
      <c r="S51" s="154">
        <v>106</v>
      </c>
      <c r="T51" s="154">
        <v>99</v>
      </c>
      <c r="U51" s="154">
        <v>63</v>
      </c>
      <c r="V51" s="154">
        <v>31</v>
      </c>
      <c r="W51" s="154">
        <v>6</v>
      </c>
      <c r="X51" s="35">
        <v>664</v>
      </c>
      <c r="Y51" s="36">
        <f t="shared" si="16"/>
        <v>1956</v>
      </c>
      <c r="Z51" s="37">
        <f t="shared" si="12"/>
        <v>0.10071574642126789</v>
      </c>
      <c r="AA51" s="37">
        <f t="shared" si="13"/>
        <v>0.5598159509202454</v>
      </c>
      <c r="AB51" s="37">
        <f t="shared" si="14"/>
        <v>0.3394683026584867</v>
      </c>
      <c r="AC51" s="38">
        <f t="shared" si="17"/>
        <v>1</v>
      </c>
    </row>
    <row r="52" spans="1:29" s="34" customFormat="1" ht="12" outlineLevel="1">
      <c r="A52" s="163"/>
      <c r="B52" s="25" t="s">
        <v>15</v>
      </c>
      <c r="C52" s="155">
        <v>122</v>
      </c>
      <c r="D52" s="155">
        <v>153</v>
      </c>
      <c r="E52" s="155">
        <v>159</v>
      </c>
      <c r="F52" s="155">
        <v>191</v>
      </c>
      <c r="G52" s="155">
        <v>177</v>
      </c>
      <c r="H52" s="155">
        <v>131</v>
      </c>
      <c r="I52" s="155">
        <v>169</v>
      </c>
      <c r="J52" s="155">
        <v>211</v>
      </c>
      <c r="K52" s="155">
        <v>198</v>
      </c>
      <c r="L52" s="155">
        <v>186</v>
      </c>
      <c r="M52" s="155">
        <v>243</v>
      </c>
      <c r="N52" s="155">
        <v>298</v>
      </c>
      <c r="O52" s="155">
        <v>308</v>
      </c>
      <c r="P52" s="155">
        <v>289</v>
      </c>
      <c r="Q52" s="155">
        <v>190</v>
      </c>
      <c r="R52" s="155">
        <v>188</v>
      </c>
      <c r="S52" s="155">
        <v>189</v>
      </c>
      <c r="T52" s="155">
        <v>133</v>
      </c>
      <c r="U52" s="155">
        <v>89</v>
      </c>
      <c r="V52" s="155">
        <v>38</v>
      </c>
      <c r="W52" s="155">
        <v>6</v>
      </c>
      <c r="X52" s="39">
        <v>1122</v>
      </c>
      <c r="Y52" s="40">
        <f t="shared" si="16"/>
        <v>3668</v>
      </c>
      <c r="Z52" s="37">
        <f t="shared" si="12"/>
        <v>0.1183206106870229</v>
      </c>
      <c r="AA52" s="37">
        <f t="shared" si="13"/>
        <v>0.5757906215921483</v>
      </c>
      <c r="AB52" s="37">
        <f t="shared" si="14"/>
        <v>0.3058887677208288</v>
      </c>
      <c r="AC52" s="41">
        <f t="shared" si="17"/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43</v>
      </c>
      <c r="D53" s="90">
        <v>50</v>
      </c>
      <c r="E53" s="90">
        <v>39</v>
      </c>
      <c r="F53" s="90">
        <v>64</v>
      </c>
      <c r="G53" s="90">
        <v>55</v>
      </c>
      <c r="H53" s="90">
        <v>52</v>
      </c>
      <c r="I53" s="90">
        <v>55</v>
      </c>
      <c r="J53" s="90">
        <v>80</v>
      </c>
      <c r="K53" s="90">
        <v>69</v>
      </c>
      <c r="L53" s="90">
        <v>55</v>
      </c>
      <c r="M53" s="90">
        <v>80</v>
      </c>
      <c r="N53" s="90">
        <v>90</v>
      </c>
      <c r="O53" s="90">
        <v>114</v>
      </c>
      <c r="P53" s="90">
        <v>90</v>
      </c>
      <c r="Q53" s="90">
        <v>85</v>
      </c>
      <c r="R53" s="90">
        <v>43</v>
      </c>
      <c r="S53" s="90">
        <v>48</v>
      </c>
      <c r="T53" s="90">
        <v>31</v>
      </c>
      <c r="U53" s="90">
        <v>9</v>
      </c>
      <c r="V53" s="90">
        <v>3</v>
      </c>
      <c r="W53" s="90">
        <v>0</v>
      </c>
      <c r="X53" s="30">
        <v>309</v>
      </c>
      <c r="Y53" s="31">
        <f t="shared" si="16"/>
        <v>1155</v>
      </c>
      <c r="Z53" s="32">
        <f t="shared" si="12"/>
        <v>0.11428571428571428</v>
      </c>
      <c r="AA53" s="32">
        <f t="shared" si="13"/>
        <v>0.6181818181818182</v>
      </c>
      <c r="AB53" s="32">
        <f t="shared" si="14"/>
        <v>0.2675324675324675</v>
      </c>
      <c r="AC53" s="33">
        <f t="shared" si="17"/>
        <v>1</v>
      </c>
    </row>
    <row r="54" spans="1:29" s="34" customFormat="1" ht="12" outlineLevel="1">
      <c r="A54" s="162"/>
      <c r="B54" s="24" t="s">
        <v>14</v>
      </c>
      <c r="C54" s="88">
        <v>33</v>
      </c>
      <c r="D54" s="88">
        <v>48</v>
      </c>
      <c r="E54" s="88">
        <v>40</v>
      </c>
      <c r="F54" s="88">
        <v>51</v>
      </c>
      <c r="G54" s="88">
        <v>50</v>
      </c>
      <c r="H54" s="88">
        <v>54</v>
      </c>
      <c r="I54" s="88">
        <v>64</v>
      </c>
      <c r="J54" s="88">
        <v>56</v>
      </c>
      <c r="K54" s="88">
        <v>80</v>
      </c>
      <c r="L54" s="88">
        <v>69</v>
      </c>
      <c r="M54" s="88">
        <v>87</v>
      </c>
      <c r="N54" s="88">
        <v>97</v>
      </c>
      <c r="O54" s="88">
        <v>103</v>
      </c>
      <c r="P54" s="88">
        <v>92</v>
      </c>
      <c r="Q54" s="88">
        <v>77</v>
      </c>
      <c r="R54" s="88">
        <v>89</v>
      </c>
      <c r="S54" s="88">
        <v>92</v>
      </c>
      <c r="T54" s="88">
        <v>78</v>
      </c>
      <c r="U54" s="88">
        <v>25</v>
      </c>
      <c r="V54" s="88">
        <v>3</v>
      </c>
      <c r="W54" s="88">
        <v>2</v>
      </c>
      <c r="X54" s="35">
        <v>458</v>
      </c>
      <c r="Y54" s="36">
        <f t="shared" si="16"/>
        <v>1290</v>
      </c>
      <c r="Z54" s="37">
        <f t="shared" si="12"/>
        <v>0.0937984496124031</v>
      </c>
      <c r="AA54" s="37">
        <f t="shared" si="13"/>
        <v>0.5511627906976744</v>
      </c>
      <c r="AB54" s="37">
        <f t="shared" si="14"/>
        <v>0.3550387596899225</v>
      </c>
      <c r="AC54" s="38">
        <f t="shared" si="17"/>
        <v>1</v>
      </c>
    </row>
    <row r="55" spans="1:29" s="34" customFormat="1" ht="12" outlineLevel="1">
      <c r="A55" s="163"/>
      <c r="B55" s="25" t="s">
        <v>15</v>
      </c>
      <c r="C55" s="89">
        <v>76</v>
      </c>
      <c r="D55" s="89">
        <v>98</v>
      </c>
      <c r="E55" s="89">
        <v>79</v>
      </c>
      <c r="F55" s="89">
        <v>115</v>
      </c>
      <c r="G55" s="89">
        <v>105</v>
      </c>
      <c r="H55" s="89">
        <v>106</v>
      </c>
      <c r="I55" s="89">
        <v>119</v>
      </c>
      <c r="J55" s="89">
        <v>136</v>
      </c>
      <c r="K55" s="89">
        <v>149</v>
      </c>
      <c r="L55" s="89">
        <v>124</v>
      </c>
      <c r="M55" s="89">
        <v>167</v>
      </c>
      <c r="N55" s="89">
        <v>187</v>
      </c>
      <c r="O55" s="89">
        <v>217</v>
      </c>
      <c r="P55" s="89">
        <v>182</v>
      </c>
      <c r="Q55" s="89">
        <v>162</v>
      </c>
      <c r="R55" s="89">
        <v>132</v>
      </c>
      <c r="S55" s="89">
        <v>140</v>
      </c>
      <c r="T55" s="89">
        <v>109</v>
      </c>
      <c r="U55" s="89">
        <v>34</v>
      </c>
      <c r="V55" s="89">
        <v>6</v>
      </c>
      <c r="W55" s="89">
        <v>2</v>
      </c>
      <c r="X55" s="39">
        <v>767</v>
      </c>
      <c r="Y55" s="40">
        <f t="shared" si="16"/>
        <v>2445</v>
      </c>
      <c r="Z55" s="37">
        <f t="shared" si="12"/>
        <v>0.1034764826175869</v>
      </c>
      <c r="AA55" s="37">
        <f t="shared" si="13"/>
        <v>0.5828220858895705</v>
      </c>
      <c r="AB55" s="37">
        <f t="shared" si="14"/>
        <v>0.3137014314928425</v>
      </c>
      <c r="AC55" s="41">
        <f t="shared" si="17"/>
        <v>1</v>
      </c>
    </row>
    <row r="56" spans="1:29" s="34" customFormat="1" ht="12" customHeight="1" outlineLevel="1">
      <c r="A56" s="161" t="s">
        <v>60</v>
      </c>
      <c r="B56" s="23" t="s">
        <v>13</v>
      </c>
      <c r="C56" s="153">
        <v>41</v>
      </c>
      <c r="D56" s="153">
        <v>62</v>
      </c>
      <c r="E56" s="153">
        <v>58</v>
      </c>
      <c r="F56" s="153">
        <v>55</v>
      </c>
      <c r="G56" s="153">
        <v>64</v>
      </c>
      <c r="H56" s="153">
        <v>61</v>
      </c>
      <c r="I56" s="153">
        <v>59</v>
      </c>
      <c r="J56" s="153">
        <v>63</v>
      </c>
      <c r="K56" s="153">
        <v>72</v>
      </c>
      <c r="L56" s="153">
        <v>81</v>
      </c>
      <c r="M56" s="153">
        <v>89</v>
      </c>
      <c r="N56" s="153">
        <v>104</v>
      </c>
      <c r="O56" s="153">
        <v>106</v>
      </c>
      <c r="P56" s="153">
        <v>80</v>
      </c>
      <c r="Q56" s="153">
        <v>65</v>
      </c>
      <c r="R56" s="153">
        <v>68</v>
      </c>
      <c r="S56" s="153">
        <v>56</v>
      </c>
      <c r="T56" s="153">
        <v>25</v>
      </c>
      <c r="U56" s="153">
        <v>8</v>
      </c>
      <c r="V56" s="153">
        <v>1</v>
      </c>
      <c r="W56" s="153">
        <v>0</v>
      </c>
      <c r="X56" s="30">
        <v>303</v>
      </c>
      <c r="Y56" s="31">
        <f>SUM(C56:W56)</f>
        <v>1218</v>
      </c>
      <c r="Z56" s="32">
        <f t="shared" si="12"/>
        <v>0.13218390804597702</v>
      </c>
      <c r="AA56" s="32">
        <f t="shared" si="13"/>
        <v>0.6190476190476191</v>
      </c>
      <c r="AB56" s="32">
        <f t="shared" si="14"/>
        <v>0.24876847290640394</v>
      </c>
      <c r="AC56" s="33">
        <f t="shared" si="17"/>
        <v>1</v>
      </c>
    </row>
    <row r="57" spans="1:29" s="34" customFormat="1" ht="12" outlineLevel="1">
      <c r="A57" s="162"/>
      <c r="B57" s="24" t="s">
        <v>14</v>
      </c>
      <c r="C57" s="154">
        <v>47</v>
      </c>
      <c r="D57" s="154">
        <v>39</v>
      </c>
      <c r="E57" s="154">
        <v>50</v>
      </c>
      <c r="F57" s="154">
        <v>69</v>
      </c>
      <c r="G57" s="154">
        <v>76</v>
      </c>
      <c r="H57" s="154">
        <v>48</v>
      </c>
      <c r="I57" s="154">
        <v>55</v>
      </c>
      <c r="J57" s="154">
        <v>49</v>
      </c>
      <c r="K57" s="154">
        <v>76</v>
      </c>
      <c r="L57" s="154">
        <v>80</v>
      </c>
      <c r="M57" s="154">
        <v>99</v>
      </c>
      <c r="N57" s="154">
        <v>100</v>
      </c>
      <c r="O57" s="154">
        <v>85</v>
      </c>
      <c r="P57" s="154">
        <v>101</v>
      </c>
      <c r="Q57" s="154">
        <v>68</v>
      </c>
      <c r="R57" s="154">
        <v>89</v>
      </c>
      <c r="S57" s="154">
        <v>81</v>
      </c>
      <c r="T57" s="154">
        <v>61</v>
      </c>
      <c r="U57" s="154">
        <v>24</v>
      </c>
      <c r="V57" s="154">
        <v>9</v>
      </c>
      <c r="W57" s="154">
        <v>0</v>
      </c>
      <c r="X57" s="35">
        <v>433</v>
      </c>
      <c r="Y57" s="36">
        <f t="shared" si="16"/>
        <v>1306</v>
      </c>
      <c r="Z57" s="37">
        <f t="shared" si="12"/>
        <v>0.10413476263399694</v>
      </c>
      <c r="AA57" s="37">
        <f t="shared" si="13"/>
        <v>0.5643185298621746</v>
      </c>
      <c r="AB57" s="37">
        <f t="shared" si="14"/>
        <v>0.3315467075038285</v>
      </c>
      <c r="AC57" s="38">
        <f t="shared" si="17"/>
        <v>1</v>
      </c>
    </row>
    <row r="58" spans="1:29" s="34" customFormat="1" ht="12" outlineLevel="1">
      <c r="A58" s="163"/>
      <c r="B58" s="25" t="s">
        <v>15</v>
      </c>
      <c r="C58" s="155">
        <v>88</v>
      </c>
      <c r="D58" s="155">
        <v>101</v>
      </c>
      <c r="E58" s="155">
        <v>108</v>
      </c>
      <c r="F58" s="155">
        <v>124</v>
      </c>
      <c r="G58" s="155">
        <v>140</v>
      </c>
      <c r="H58" s="155">
        <v>109</v>
      </c>
      <c r="I58" s="155">
        <v>114</v>
      </c>
      <c r="J58" s="155">
        <v>112</v>
      </c>
      <c r="K58" s="155">
        <v>148</v>
      </c>
      <c r="L58" s="155">
        <v>161</v>
      </c>
      <c r="M58" s="155">
        <v>188</v>
      </c>
      <c r="N58" s="155">
        <v>204</v>
      </c>
      <c r="O58" s="155">
        <v>191</v>
      </c>
      <c r="P58" s="155">
        <v>181</v>
      </c>
      <c r="Q58" s="155">
        <v>133</v>
      </c>
      <c r="R58" s="155">
        <v>157</v>
      </c>
      <c r="S58" s="155">
        <v>137</v>
      </c>
      <c r="T58" s="155">
        <v>86</v>
      </c>
      <c r="U58" s="155">
        <v>32</v>
      </c>
      <c r="V58" s="155">
        <v>10</v>
      </c>
      <c r="W58" s="155">
        <v>0</v>
      </c>
      <c r="X58" s="39">
        <v>736</v>
      </c>
      <c r="Y58" s="40">
        <f t="shared" si="16"/>
        <v>2524</v>
      </c>
      <c r="Z58" s="37">
        <f t="shared" si="12"/>
        <v>0.1176703645007924</v>
      </c>
      <c r="AA58" s="37">
        <f t="shared" si="13"/>
        <v>0.590729001584786</v>
      </c>
      <c r="AB58" s="37">
        <f t="shared" si="14"/>
        <v>0.29160063391442154</v>
      </c>
      <c r="AC58" s="41">
        <f t="shared" si="17"/>
        <v>1</v>
      </c>
    </row>
    <row r="59" spans="1:29" s="34" customFormat="1" ht="12" customHeight="1" outlineLevel="1">
      <c r="A59" s="161" t="s">
        <v>61</v>
      </c>
      <c r="B59" s="23" t="s">
        <v>13</v>
      </c>
      <c r="C59" s="153">
        <v>22</v>
      </c>
      <c r="D59" s="153">
        <v>27</v>
      </c>
      <c r="E59" s="153">
        <v>40</v>
      </c>
      <c r="F59" s="153">
        <v>36</v>
      </c>
      <c r="G59" s="153">
        <v>35</v>
      </c>
      <c r="H59" s="153">
        <v>27</v>
      </c>
      <c r="I59" s="153">
        <v>32</v>
      </c>
      <c r="J59" s="153">
        <v>40</v>
      </c>
      <c r="K59" s="153">
        <v>48</v>
      </c>
      <c r="L59" s="153">
        <v>42</v>
      </c>
      <c r="M59" s="153">
        <v>67</v>
      </c>
      <c r="N59" s="153">
        <v>72</v>
      </c>
      <c r="O59" s="153">
        <v>75</v>
      </c>
      <c r="P59" s="153">
        <v>73</v>
      </c>
      <c r="Q59" s="153">
        <v>58</v>
      </c>
      <c r="R59" s="153">
        <v>38</v>
      </c>
      <c r="S59" s="153">
        <v>27</v>
      </c>
      <c r="T59" s="153">
        <v>13</v>
      </c>
      <c r="U59" s="153">
        <v>5</v>
      </c>
      <c r="V59" s="153">
        <v>2</v>
      </c>
      <c r="W59" s="153">
        <v>0</v>
      </c>
      <c r="X59" s="30">
        <v>216</v>
      </c>
      <c r="Y59" s="31">
        <f t="shared" si="16"/>
        <v>779</v>
      </c>
      <c r="Z59" s="32">
        <f t="shared" si="12"/>
        <v>0.11424903722721438</v>
      </c>
      <c r="AA59" s="32">
        <f t="shared" si="13"/>
        <v>0.6084724005134788</v>
      </c>
      <c r="AB59" s="32">
        <f t="shared" si="14"/>
        <v>0.2772785622593068</v>
      </c>
      <c r="AC59" s="33">
        <f t="shared" si="17"/>
        <v>1</v>
      </c>
    </row>
    <row r="60" spans="1:29" s="34" customFormat="1" ht="12" outlineLevel="1">
      <c r="A60" s="162"/>
      <c r="B60" s="24" t="s">
        <v>14</v>
      </c>
      <c r="C60" s="154">
        <v>27</v>
      </c>
      <c r="D60" s="154">
        <v>29</v>
      </c>
      <c r="E60" s="154">
        <v>31</v>
      </c>
      <c r="F60" s="154">
        <v>45</v>
      </c>
      <c r="G60" s="154">
        <v>30</v>
      </c>
      <c r="H60" s="154">
        <v>35</v>
      </c>
      <c r="I60" s="154">
        <v>39</v>
      </c>
      <c r="J60" s="154">
        <v>36</v>
      </c>
      <c r="K60" s="154">
        <v>42</v>
      </c>
      <c r="L60" s="154">
        <v>44</v>
      </c>
      <c r="M60" s="154">
        <v>54</v>
      </c>
      <c r="N60" s="154">
        <v>65</v>
      </c>
      <c r="O60" s="154">
        <v>69</v>
      </c>
      <c r="P60" s="154">
        <v>64</v>
      </c>
      <c r="Q60" s="154">
        <v>66</v>
      </c>
      <c r="R60" s="154">
        <v>52</v>
      </c>
      <c r="S60" s="154">
        <v>62</v>
      </c>
      <c r="T60" s="154">
        <v>35</v>
      </c>
      <c r="U60" s="154">
        <v>14</v>
      </c>
      <c r="V60" s="154">
        <v>5</v>
      </c>
      <c r="W60" s="154">
        <v>0</v>
      </c>
      <c r="X60" s="35">
        <v>298</v>
      </c>
      <c r="Y60" s="36">
        <f t="shared" si="16"/>
        <v>844</v>
      </c>
      <c r="Z60" s="37">
        <f t="shared" si="12"/>
        <v>0.10308056872037914</v>
      </c>
      <c r="AA60" s="37">
        <f t="shared" si="13"/>
        <v>0.5438388625592417</v>
      </c>
      <c r="AB60" s="37">
        <f t="shared" si="14"/>
        <v>0.35308056872037913</v>
      </c>
      <c r="AC60" s="38">
        <f t="shared" si="17"/>
        <v>1</v>
      </c>
    </row>
    <row r="61" spans="1:29" s="34" customFormat="1" ht="12" outlineLevel="1">
      <c r="A61" s="163"/>
      <c r="B61" s="25" t="s">
        <v>15</v>
      </c>
      <c r="C61" s="155">
        <v>49</v>
      </c>
      <c r="D61" s="155">
        <v>56</v>
      </c>
      <c r="E61" s="155">
        <v>71</v>
      </c>
      <c r="F61" s="155">
        <v>81</v>
      </c>
      <c r="G61" s="155">
        <v>65</v>
      </c>
      <c r="H61" s="155">
        <v>62</v>
      </c>
      <c r="I61" s="155">
        <v>71</v>
      </c>
      <c r="J61" s="155">
        <v>76</v>
      </c>
      <c r="K61" s="155">
        <v>90</v>
      </c>
      <c r="L61" s="155">
        <v>86</v>
      </c>
      <c r="M61" s="155">
        <v>121</v>
      </c>
      <c r="N61" s="155">
        <v>137</v>
      </c>
      <c r="O61" s="155">
        <v>144</v>
      </c>
      <c r="P61" s="155">
        <v>137</v>
      </c>
      <c r="Q61" s="155">
        <v>124</v>
      </c>
      <c r="R61" s="155">
        <v>90</v>
      </c>
      <c r="S61" s="155">
        <v>89</v>
      </c>
      <c r="T61" s="155">
        <v>48</v>
      </c>
      <c r="U61" s="155">
        <v>19</v>
      </c>
      <c r="V61" s="155">
        <v>7</v>
      </c>
      <c r="W61" s="155">
        <v>0</v>
      </c>
      <c r="X61" s="39">
        <v>514</v>
      </c>
      <c r="Y61" s="40">
        <f t="shared" si="16"/>
        <v>1623</v>
      </c>
      <c r="Z61" s="37">
        <f t="shared" si="12"/>
        <v>0.10844115834873691</v>
      </c>
      <c r="AA61" s="37">
        <f t="shared" si="13"/>
        <v>0.5748613678373382</v>
      </c>
      <c r="AB61" s="37">
        <f t="shared" si="14"/>
        <v>0.3166974738139248</v>
      </c>
      <c r="AC61" s="41">
        <f t="shared" si="17"/>
        <v>1</v>
      </c>
    </row>
    <row r="62" spans="1:29" s="44" customFormat="1" ht="12" customHeight="1">
      <c r="A62" s="175" t="s">
        <v>50</v>
      </c>
      <c r="B62" s="97" t="s">
        <v>13</v>
      </c>
      <c r="C62" s="30">
        <v>172</v>
      </c>
      <c r="D62" s="30">
        <v>218</v>
      </c>
      <c r="E62" s="30">
        <v>229</v>
      </c>
      <c r="F62" s="30">
        <v>240</v>
      </c>
      <c r="G62" s="30">
        <v>240</v>
      </c>
      <c r="H62" s="30">
        <v>200</v>
      </c>
      <c r="I62" s="30">
        <v>228</v>
      </c>
      <c r="J62" s="30">
        <v>289</v>
      </c>
      <c r="K62" s="30">
        <v>276</v>
      </c>
      <c r="L62" s="30">
        <v>273</v>
      </c>
      <c r="M62" s="30">
        <v>339</v>
      </c>
      <c r="N62" s="30">
        <v>417</v>
      </c>
      <c r="O62" s="30">
        <v>457</v>
      </c>
      <c r="P62" s="30">
        <v>392</v>
      </c>
      <c r="Q62" s="30">
        <v>291</v>
      </c>
      <c r="R62" s="30">
        <v>225</v>
      </c>
      <c r="S62" s="30">
        <v>214</v>
      </c>
      <c r="T62" s="30">
        <v>103</v>
      </c>
      <c r="U62" s="30">
        <v>48</v>
      </c>
      <c r="V62" s="30">
        <v>13</v>
      </c>
      <c r="W62" s="30">
        <v>0</v>
      </c>
      <c r="X62" s="100">
        <v>1286</v>
      </c>
      <c r="Y62" s="100">
        <f>SUM(Y50,Y53,Y56,Y59)</f>
        <v>4864</v>
      </c>
      <c r="Z62" s="103">
        <f aca="true" t="shared" si="18" ref="Z62:Z70">SUM(C62:E62)/$Y62</f>
        <v>0.12726151315789475</v>
      </c>
      <c r="AA62" s="103">
        <f aca="true" t="shared" si="19" ref="AA62:AA70">SUM(F62:O62)/$Y62</f>
        <v>0.6083470394736842</v>
      </c>
      <c r="AB62" s="103">
        <f aca="true" t="shared" si="20" ref="AB62:AB70">X62/$Y62</f>
        <v>0.2643914473684211</v>
      </c>
      <c r="AC62" s="43">
        <f>SUM(Z62:AB62)</f>
        <v>1</v>
      </c>
    </row>
    <row r="63" spans="1:29" s="44" customFormat="1" ht="12" customHeight="1">
      <c r="A63" s="176"/>
      <c r="B63" s="98" t="s">
        <v>14</v>
      </c>
      <c r="C63" s="35">
        <v>163</v>
      </c>
      <c r="D63" s="35">
        <v>190</v>
      </c>
      <c r="E63" s="35">
        <v>188</v>
      </c>
      <c r="F63" s="35">
        <v>271</v>
      </c>
      <c r="G63" s="35">
        <v>247</v>
      </c>
      <c r="H63" s="35">
        <v>208</v>
      </c>
      <c r="I63" s="35">
        <v>245</v>
      </c>
      <c r="J63" s="35">
        <v>246</v>
      </c>
      <c r="K63" s="35">
        <v>309</v>
      </c>
      <c r="L63" s="35">
        <v>284</v>
      </c>
      <c r="M63" s="35">
        <v>380</v>
      </c>
      <c r="N63" s="35">
        <v>409</v>
      </c>
      <c r="O63" s="35">
        <v>403</v>
      </c>
      <c r="P63" s="35">
        <v>397</v>
      </c>
      <c r="Q63" s="35">
        <v>318</v>
      </c>
      <c r="R63" s="35">
        <v>342</v>
      </c>
      <c r="S63" s="35">
        <v>341</v>
      </c>
      <c r="T63" s="35">
        <v>273</v>
      </c>
      <c r="U63" s="35">
        <v>126</v>
      </c>
      <c r="V63" s="35">
        <v>48</v>
      </c>
      <c r="W63" s="35">
        <v>8</v>
      </c>
      <c r="X63" s="101">
        <v>1853</v>
      </c>
      <c r="Y63" s="101">
        <f>SUM(Y51,Y54,Y57,Y60)</f>
        <v>5396</v>
      </c>
      <c r="Z63" s="104">
        <f t="shared" si="18"/>
        <v>0.1002594514455152</v>
      </c>
      <c r="AA63" s="104">
        <f t="shared" si="19"/>
        <v>0.5563380281690141</v>
      </c>
      <c r="AB63" s="104">
        <f t="shared" si="20"/>
        <v>0.3434025203854707</v>
      </c>
      <c r="AC63" s="43">
        <f>SUM(Z63:AB63)</f>
        <v>1</v>
      </c>
    </row>
    <row r="64" spans="1:29" s="44" customFormat="1" ht="12" customHeight="1">
      <c r="A64" s="176"/>
      <c r="B64" s="99" t="s">
        <v>15</v>
      </c>
      <c r="C64" s="39">
        <v>335</v>
      </c>
      <c r="D64" s="39">
        <v>408</v>
      </c>
      <c r="E64" s="39">
        <v>417</v>
      </c>
      <c r="F64" s="39">
        <v>511</v>
      </c>
      <c r="G64" s="39">
        <v>487</v>
      </c>
      <c r="H64" s="39">
        <v>408</v>
      </c>
      <c r="I64" s="39">
        <v>473</v>
      </c>
      <c r="J64" s="39">
        <v>535</v>
      </c>
      <c r="K64" s="39">
        <v>585</v>
      </c>
      <c r="L64" s="39">
        <v>557</v>
      </c>
      <c r="M64" s="39">
        <v>719</v>
      </c>
      <c r="N64" s="39">
        <v>826</v>
      </c>
      <c r="O64" s="39">
        <v>860</v>
      </c>
      <c r="P64" s="39">
        <v>789</v>
      </c>
      <c r="Q64" s="39">
        <v>609</v>
      </c>
      <c r="R64" s="39">
        <v>567</v>
      </c>
      <c r="S64" s="39">
        <v>555</v>
      </c>
      <c r="T64" s="39">
        <v>376</v>
      </c>
      <c r="U64" s="39">
        <v>174</v>
      </c>
      <c r="V64" s="39">
        <v>61</v>
      </c>
      <c r="W64" s="39">
        <v>8</v>
      </c>
      <c r="X64" s="102">
        <v>3139</v>
      </c>
      <c r="Y64" s="102">
        <f>SUM(Y52,Y55,Y58,Y61)</f>
        <v>10260</v>
      </c>
      <c r="Z64" s="105">
        <f t="shared" si="18"/>
        <v>0.11306042884990253</v>
      </c>
      <c r="AA64" s="105">
        <f t="shared" si="19"/>
        <v>0.5809941520467836</v>
      </c>
      <c r="AB64" s="105">
        <f t="shared" si="20"/>
        <v>0.30594541910331385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7" t="s">
        <v>13</v>
      </c>
      <c r="C65" s="94">
        <v>67</v>
      </c>
      <c r="D65" s="94">
        <v>93</v>
      </c>
      <c r="E65" s="94">
        <v>122</v>
      </c>
      <c r="F65" s="94">
        <v>147</v>
      </c>
      <c r="G65" s="94">
        <v>100</v>
      </c>
      <c r="H65" s="94">
        <v>104</v>
      </c>
      <c r="I65" s="94">
        <v>110</v>
      </c>
      <c r="J65" s="94">
        <v>127</v>
      </c>
      <c r="K65" s="94">
        <v>153</v>
      </c>
      <c r="L65" s="94">
        <v>144</v>
      </c>
      <c r="M65" s="94">
        <v>226</v>
      </c>
      <c r="N65" s="94">
        <v>253</v>
      </c>
      <c r="O65" s="94">
        <v>241</v>
      </c>
      <c r="P65" s="94">
        <v>205</v>
      </c>
      <c r="Q65" s="94">
        <v>118</v>
      </c>
      <c r="R65" s="94">
        <v>121</v>
      </c>
      <c r="S65" s="94">
        <v>102</v>
      </c>
      <c r="T65" s="94">
        <v>64</v>
      </c>
      <c r="U65" s="94">
        <v>25</v>
      </c>
      <c r="V65" s="94">
        <v>6</v>
      </c>
      <c r="W65" s="94">
        <v>0</v>
      </c>
      <c r="X65" s="100">
        <v>641</v>
      </c>
      <c r="Y65" s="100">
        <f>SUM(C65:W65)</f>
        <v>2528</v>
      </c>
      <c r="Z65" s="106">
        <f t="shared" si="18"/>
        <v>0.1115506329113924</v>
      </c>
      <c r="AA65" s="106">
        <f t="shared" si="19"/>
        <v>0.6348892405063291</v>
      </c>
      <c r="AB65" s="106">
        <f t="shared" si="20"/>
        <v>0.2535601265822785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8" t="s">
        <v>14</v>
      </c>
      <c r="C66" s="95">
        <v>66</v>
      </c>
      <c r="D66" s="95">
        <v>101</v>
      </c>
      <c r="E66" s="95">
        <v>94</v>
      </c>
      <c r="F66" s="95">
        <v>141</v>
      </c>
      <c r="G66" s="95">
        <v>122</v>
      </c>
      <c r="H66" s="95">
        <v>107</v>
      </c>
      <c r="I66" s="95">
        <v>121</v>
      </c>
      <c r="J66" s="95">
        <v>118</v>
      </c>
      <c r="K66" s="95">
        <v>156</v>
      </c>
      <c r="L66" s="95">
        <v>178</v>
      </c>
      <c r="M66" s="95">
        <v>240</v>
      </c>
      <c r="N66" s="95">
        <v>270</v>
      </c>
      <c r="O66" s="95">
        <v>269</v>
      </c>
      <c r="P66" s="95">
        <v>225</v>
      </c>
      <c r="Q66" s="95">
        <v>159</v>
      </c>
      <c r="R66" s="95">
        <v>181</v>
      </c>
      <c r="S66" s="95">
        <v>242</v>
      </c>
      <c r="T66" s="95">
        <v>187</v>
      </c>
      <c r="U66" s="95">
        <v>59</v>
      </c>
      <c r="V66" s="95">
        <v>25</v>
      </c>
      <c r="W66" s="95">
        <v>12</v>
      </c>
      <c r="X66" s="101">
        <v>1090</v>
      </c>
      <c r="Y66" s="101">
        <f>SUM(C66:W66)</f>
        <v>3073</v>
      </c>
      <c r="Z66" s="107">
        <f t="shared" si="18"/>
        <v>0.08493328994467947</v>
      </c>
      <c r="AA66" s="107">
        <f t="shared" si="19"/>
        <v>0.5603644646924829</v>
      </c>
      <c r="AB66" s="107">
        <f t="shared" si="20"/>
        <v>0.3547022453628376</v>
      </c>
      <c r="AC66" s="43">
        <f t="shared" si="21"/>
        <v>1</v>
      </c>
    </row>
    <row r="67" spans="1:29" s="44" customFormat="1" ht="12" customHeight="1">
      <c r="A67" s="176"/>
      <c r="B67" s="99" t="s">
        <v>15</v>
      </c>
      <c r="C67" s="96">
        <v>133</v>
      </c>
      <c r="D67" s="96">
        <v>194</v>
      </c>
      <c r="E67" s="96">
        <v>216</v>
      </c>
      <c r="F67" s="96">
        <v>288</v>
      </c>
      <c r="G67" s="96">
        <v>222</v>
      </c>
      <c r="H67" s="96">
        <v>211</v>
      </c>
      <c r="I67" s="96">
        <v>231</v>
      </c>
      <c r="J67" s="96">
        <v>245</v>
      </c>
      <c r="K67" s="96">
        <v>309</v>
      </c>
      <c r="L67" s="96">
        <v>322</v>
      </c>
      <c r="M67" s="96">
        <v>466</v>
      </c>
      <c r="N67" s="96">
        <v>523</v>
      </c>
      <c r="O67" s="96">
        <v>510</v>
      </c>
      <c r="P67" s="96">
        <v>430</v>
      </c>
      <c r="Q67" s="96">
        <v>277</v>
      </c>
      <c r="R67" s="96">
        <v>302</v>
      </c>
      <c r="S67" s="96">
        <v>344</v>
      </c>
      <c r="T67" s="96">
        <v>251</v>
      </c>
      <c r="U67" s="96">
        <v>84</v>
      </c>
      <c r="V67" s="96">
        <v>31</v>
      </c>
      <c r="W67" s="96">
        <v>12</v>
      </c>
      <c r="X67" s="102">
        <v>1731</v>
      </c>
      <c r="Y67" s="102">
        <f>SUM(C67:W67)</f>
        <v>5601</v>
      </c>
      <c r="Z67" s="108">
        <f t="shared" si="18"/>
        <v>0.09694697375468667</v>
      </c>
      <c r="AA67" s="108">
        <f t="shared" si="19"/>
        <v>0.5940010712372791</v>
      </c>
      <c r="AB67" s="108">
        <f t="shared" si="20"/>
        <v>0.3090519550080343</v>
      </c>
      <c r="AC67" s="43">
        <f t="shared" si="21"/>
        <v>1</v>
      </c>
    </row>
    <row r="68" spans="1:29" ht="12" customHeight="1">
      <c r="A68" s="157" t="s">
        <v>2</v>
      </c>
      <c r="B68" s="109" t="s">
        <v>13</v>
      </c>
      <c r="C68" s="110">
        <f>C23+C35+C38+C47+C62+C65</f>
        <v>3115</v>
      </c>
      <c r="D68" s="110">
        <f aca="true" t="shared" si="22" ref="D68:W68">D23+D35+D38+D47+D62+D65</f>
        <v>3353</v>
      </c>
      <c r="E68" s="110">
        <f t="shared" si="22"/>
        <v>3487</v>
      </c>
      <c r="F68" s="110">
        <f t="shared" si="22"/>
        <v>3606</v>
      </c>
      <c r="G68" s="110">
        <f t="shared" si="22"/>
        <v>2918</v>
      </c>
      <c r="H68" s="110">
        <f t="shared" si="22"/>
        <v>3155</v>
      </c>
      <c r="I68" s="110">
        <f t="shared" si="22"/>
        <v>3653</v>
      </c>
      <c r="J68" s="110">
        <f t="shared" si="22"/>
        <v>4224</v>
      </c>
      <c r="K68" s="110">
        <f t="shared" si="22"/>
        <v>4682</v>
      </c>
      <c r="L68" s="110">
        <f t="shared" si="22"/>
        <v>4115</v>
      </c>
      <c r="M68" s="110">
        <f t="shared" si="22"/>
        <v>4245</v>
      </c>
      <c r="N68" s="110">
        <f t="shared" si="22"/>
        <v>4627</v>
      </c>
      <c r="O68" s="110">
        <f t="shared" si="22"/>
        <v>5322</v>
      </c>
      <c r="P68" s="110">
        <f t="shared" si="22"/>
        <v>4934</v>
      </c>
      <c r="Q68" s="110">
        <f t="shared" si="22"/>
        <v>3541</v>
      </c>
      <c r="R68" s="110">
        <f t="shared" si="22"/>
        <v>2954</v>
      </c>
      <c r="S68" s="110">
        <f t="shared" si="22"/>
        <v>2155</v>
      </c>
      <c r="T68" s="110">
        <f t="shared" si="22"/>
        <v>1192</v>
      </c>
      <c r="U68" s="110">
        <f t="shared" si="22"/>
        <v>391</v>
      </c>
      <c r="V68" s="110">
        <f t="shared" si="22"/>
        <v>74</v>
      </c>
      <c r="W68" s="110">
        <f t="shared" si="22"/>
        <v>13</v>
      </c>
      <c r="X68" s="111">
        <f>SUM(X23,X35,X38,X47,X62,X65)</f>
        <v>15254</v>
      </c>
      <c r="Y68" s="111">
        <f>SUM(Y23,Y35,Y38,Y47,Y62,Y65)</f>
        <v>65756</v>
      </c>
      <c r="Z68" s="112">
        <f t="shared" si="18"/>
        <v>0.15139302877303973</v>
      </c>
      <c r="AA68" s="112">
        <f t="shared" si="19"/>
        <v>0.6166281403978344</v>
      </c>
      <c r="AB68" s="112">
        <f t="shared" si="20"/>
        <v>0.23197883082912585</v>
      </c>
      <c r="AC68" s="43">
        <f t="shared" si="21"/>
        <v>1</v>
      </c>
    </row>
    <row r="69" spans="1:29" ht="12" customHeight="1">
      <c r="A69" s="158"/>
      <c r="B69" s="113" t="s">
        <v>14</v>
      </c>
      <c r="C69" s="114">
        <f>C24+C36+C39+C48+C63+C66</f>
        <v>2872</v>
      </c>
      <c r="D69" s="114">
        <f aca="true" t="shared" si="23" ref="D69:W69">D24+D36+D39+D48+D63+D66</f>
        <v>3065</v>
      </c>
      <c r="E69" s="114">
        <f t="shared" si="23"/>
        <v>3334</v>
      </c>
      <c r="F69" s="114">
        <f t="shared" si="23"/>
        <v>3662</v>
      </c>
      <c r="G69" s="114">
        <f t="shared" si="23"/>
        <v>3097</v>
      </c>
      <c r="H69" s="114">
        <f t="shared" si="23"/>
        <v>3308</v>
      </c>
      <c r="I69" s="114">
        <f t="shared" si="23"/>
        <v>3815</v>
      </c>
      <c r="J69" s="114">
        <f t="shared" si="23"/>
        <v>4315</v>
      </c>
      <c r="K69" s="114">
        <f t="shared" si="23"/>
        <v>4916</v>
      </c>
      <c r="L69" s="114">
        <f t="shared" si="23"/>
        <v>4522</v>
      </c>
      <c r="M69" s="114">
        <f t="shared" si="23"/>
        <v>4729</v>
      </c>
      <c r="N69" s="114">
        <f t="shared" si="23"/>
        <v>4918</v>
      </c>
      <c r="O69" s="114">
        <f t="shared" si="23"/>
        <v>5512</v>
      </c>
      <c r="P69" s="114">
        <f t="shared" si="23"/>
        <v>5353</v>
      </c>
      <c r="Q69" s="114">
        <f t="shared" si="23"/>
        <v>4234</v>
      </c>
      <c r="R69" s="114">
        <f t="shared" si="23"/>
        <v>3843</v>
      </c>
      <c r="S69" s="114">
        <f t="shared" si="23"/>
        <v>3615</v>
      </c>
      <c r="T69" s="114">
        <f t="shared" si="23"/>
        <v>2652</v>
      </c>
      <c r="U69" s="114">
        <f t="shared" si="23"/>
        <v>1320</v>
      </c>
      <c r="V69" s="114">
        <f t="shared" si="23"/>
        <v>411</v>
      </c>
      <c r="W69" s="114">
        <f t="shared" si="23"/>
        <v>81</v>
      </c>
      <c r="X69" s="115">
        <f>SUM(X24,X36,X39,X48,X63,X66)</f>
        <v>21509</v>
      </c>
      <c r="Y69" s="115">
        <f>SUM(Y24,Y36,Y39,Y48,Y63,Y66)</f>
        <v>73574</v>
      </c>
      <c r="Z69" s="116">
        <f t="shared" si="18"/>
        <v>0.1260091880283796</v>
      </c>
      <c r="AA69" s="116">
        <f t="shared" si="19"/>
        <v>0.5816456900535515</v>
      </c>
      <c r="AB69" s="116">
        <f t="shared" si="20"/>
        <v>0.2923451219180689</v>
      </c>
      <c r="AC69" s="43">
        <f t="shared" si="21"/>
        <v>1</v>
      </c>
    </row>
    <row r="70" spans="1:29" ht="12" customHeight="1">
      <c r="A70" s="158"/>
      <c r="B70" s="117" t="s">
        <v>15</v>
      </c>
      <c r="C70" s="118">
        <f>C25+C37+C40+C49+C64+C67</f>
        <v>5987</v>
      </c>
      <c r="D70" s="118">
        <f aca="true" t="shared" si="24" ref="D70:W70">D25+D37+D40+D49+D64+D67</f>
        <v>6418</v>
      </c>
      <c r="E70" s="118">
        <f t="shared" si="24"/>
        <v>6821</v>
      </c>
      <c r="F70" s="118">
        <f t="shared" si="24"/>
        <v>7268</v>
      </c>
      <c r="G70" s="118">
        <f t="shared" si="24"/>
        <v>6015</v>
      </c>
      <c r="H70" s="118">
        <f t="shared" si="24"/>
        <v>6463</v>
      </c>
      <c r="I70" s="118">
        <f t="shared" si="24"/>
        <v>7468</v>
      </c>
      <c r="J70" s="118">
        <f t="shared" si="24"/>
        <v>8539</v>
      </c>
      <c r="K70" s="118">
        <f t="shared" si="24"/>
        <v>9598</v>
      </c>
      <c r="L70" s="118">
        <f t="shared" si="24"/>
        <v>8637</v>
      </c>
      <c r="M70" s="118">
        <f t="shared" si="24"/>
        <v>8974</v>
      </c>
      <c r="N70" s="118">
        <f t="shared" si="24"/>
        <v>9545</v>
      </c>
      <c r="O70" s="118">
        <f t="shared" si="24"/>
        <v>10834</v>
      </c>
      <c r="P70" s="118">
        <f t="shared" si="24"/>
        <v>10287</v>
      </c>
      <c r="Q70" s="118">
        <f t="shared" si="24"/>
        <v>7775</v>
      </c>
      <c r="R70" s="118">
        <f t="shared" si="24"/>
        <v>6797</v>
      </c>
      <c r="S70" s="118">
        <f t="shared" si="24"/>
        <v>5770</v>
      </c>
      <c r="T70" s="118">
        <f t="shared" si="24"/>
        <v>3844</v>
      </c>
      <c r="U70" s="118">
        <f t="shared" si="24"/>
        <v>1711</v>
      </c>
      <c r="V70" s="118">
        <f t="shared" si="24"/>
        <v>485</v>
      </c>
      <c r="W70" s="118">
        <f t="shared" si="24"/>
        <v>94</v>
      </c>
      <c r="X70" s="119">
        <f>SUM(X68:X69)</f>
        <v>36763</v>
      </c>
      <c r="Y70" s="119">
        <f>SUM(Y68:Y69)</f>
        <v>139330</v>
      </c>
      <c r="Z70" s="120">
        <f t="shared" si="18"/>
        <v>0.1379889471039977</v>
      </c>
      <c r="AA70" s="120">
        <f t="shared" si="19"/>
        <v>0.5981554582645517</v>
      </c>
      <c r="AB70" s="120">
        <f t="shared" si="20"/>
        <v>0.26385559463145053</v>
      </c>
      <c r="AC70" s="43">
        <f t="shared" si="21"/>
        <v>1</v>
      </c>
    </row>
    <row r="71" spans="3:23" ht="12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3:23" ht="12"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</row>
    <row r="73" spans="3:23" ht="12"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</row>
    <row r="74" spans="3:23" ht="12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</row>
    <row r="75" spans="3:23" ht="12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</row>
    <row r="76" spans="3:23" ht="12"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</row>
    <row r="77" spans="3:23" ht="12"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</row>
    <row r="78" spans="3:23" ht="12"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</row>
    <row r="79" spans="3:23" ht="12"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</row>
    <row r="80" spans="3:23" ht="12"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</row>
    <row r="81" spans="3:23" ht="12"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</row>
    <row r="82" spans="3:23" ht="12"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3:23" ht="12"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3:23" ht="12"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3:23" ht="12"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3:23" ht="12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3:23" ht="12"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3:23" ht="12"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3:23" ht="12"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3:23" ht="12"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3:23" ht="12"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3:23" ht="12"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3:23" ht="12"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3:23" ht="12"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3:23" ht="12"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3:23" ht="12"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3:23" ht="12"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3:23" ht="12"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</row>
    <row r="103" spans="3:23" ht="12"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3:23" ht="12"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</row>
    <row r="105" spans="3:23" ht="12"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</row>
    <row r="106" spans="3:23" ht="12"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</row>
    <row r="107" spans="3:23" ht="12"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</row>
    <row r="108" spans="3:23" ht="12"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</row>
    <row r="109" spans="3:23" ht="12"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</row>
    <row r="110" spans="3:23" ht="12"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</row>
    <row r="111" spans="3:23" ht="12"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3:23" ht="12"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</row>
    <row r="113" spans="3:23" ht="12"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</row>
    <row r="114" spans="3:23" ht="12"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3:23" ht="12"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&amp;R平成27年6月1日現在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view="pageBreakPreview" zoomScale="60" zoomScaleNormal="25" zoomScalePageLayoutView="0" workbookViewId="0" topLeftCell="A175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8</v>
      </c>
      <c r="M4" s="75">
        <f>L4/L26</f>
        <v>0.00017997750281214847</v>
      </c>
      <c r="N4" s="77">
        <f>'地区別5歳毎'!W24</f>
        <v>40</v>
      </c>
      <c r="O4" s="75">
        <f>N4/N26</f>
        <v>0.0008059154191767574</v>
      </c>
      <c r="P4" s="78">
        <f>L4+N4</f>
        <v>48</v>
      </c>
      <c r="Q4" s="75">
        <f>P4/P26</f>
        <v>0.0005101878128886196</v>
      </c>
    </row>
    <row r="5" spans="11:17" ht="13.5">
      <c r="K5" s="61" t="s">
        <v>112</v>
      </c>
      <c r="L5" s="76">
        <f>'地区別5歳毎'!V23</f>
        <v>35</v>
      </c>
      <c r="M5" s="75">
        <f>L5/L26</f>
        <v>0.0007874015748031496</v>
      </c>
      <c r="N5" s="77">
        <f>'地区別5歳毎'!V24</f>
        <v>242</v>
      </c>
      <c r="O5" s="75">
        <f>N5/N26</f>
        <v>0.0048757882860193825</v>
      </c>
      <c r="P5" s="78">
        <f aca="true" t="shared" si="0" ref="P5:P24">L5+N5</f>
        <v>277</v>
      </c>
      <c r="Q5" s="75">
        <f>P5/P26</f>
        <v>0.0029442088368780758</v>
      </c>
    </row>
    <row r="6" spans="11:17" ht="13.5">
      <c r="K6" s="61" t="s">
        <v>113</v>
      </c>
      <c r="L6" s="76">
        <f>'地区別5歳毎'!U23</f>
        <v>231</v>
      </c>
      <c r="M6" s="75">
        <f>L6/L26</f>
        <v>0.0051968503937007875</v>
      </c>
      <c r="N6" s="77">
        <f>'地区別5歳毎'!U24</f>
        <v>795</v>
      </c>
      <c r="O6" s="75">
        <f>N6/N26</f>
        <v>0.016017568956138054</v>
      </c>
      <c r="P6" s="78">
        <f t="shared" si="0"/>
        <v>1026</v>
      </c>
      <c r="Q6" s="75">
        <f>P6/P26</f>
        <v>0.010905264500494245</v>
      </c>
    </row>
    <row r="7" spans="11:17" ht="13.5">
      <c r="K7" s="61" t="s">
        <v>114</v>
      </c>
      <c r="L7" s="76">
        <f>'地区別5歳毎'!T23</f>
        <v>750</v>
      </c>
      <c r="M7" s="75">
        <f>L7/L26</f>
        <v>0.01687289088863892</v>
      </c>
      <c r="N7" s="77">
        <f>'地区別5歳毎'!T24</f>
        <v>1551</v>
      </c>
      <c r="O7" s="75">
        <f>N7/N26</f>
        <v>0.031249370378578768</v>
      </c>
      <c r="P7" s="78">
        <f t="shared" si="0"/>
        <v>2301</v>
      </c>
      <c r="Q7" s="75">
        <f>P7/P26</f>
        <v>0.024457128280348205</v>
      </c>
    </row>
    <row r="8" spans="11:17" ht="13.5">
      <c r="K8" s="61" t="s">
        <v>115</v>
      </c>
      <c r="L8" s="76">
        <f>'地区別5歳毎'!S23</f>
        <v>1415</v>
      </c>
      <c r="M8" s="75">
        <f>L8/L26</f>
        <v>0.03183352080989876</v>
      </c>
      <c r="N8" s="77">
        <f>'地区別5歳毎'!S24</f>
        <v>2236</v>
      </c>
      <c r="O8" s="75">
        <f>N8/N26</f>
        <v>0.045050671931980736</v>
      </c>
      <c r="P8" s="78">
        <f t="shared" si="0"/>
        <v>3651</v>
      </c>
      <c r="Q8" s="75">
        <f>P8/P26</f>
        <v>0.03880616051784063</v>
      </c>
    </row>
    <row r="9" spans="11:17" ht="13.5">
      <c r="K9" s="61" t="s">
        <v>116</v>
      </c>
      <c r="L9" s="76">
        <f>'地区別5歳毎'!R23</f>
        <v>1971</v>
      </c>
      <c r="M9" s="75">
        <f>L9/L26</f>
        <v>0.04434195725534308</v>
      </c>
      <c r="N9" s="77">
        <f>'地区別5歳毎'!R24</f>
        <v>2496</v>
      </c>
      <c r="O9" s="75">
        <f>N9/N26</f>
        <v>0.05028912215662966</v>
      </c>
      <c r="P9" s="78">
        <f t="shared" si="0"/>
        <v>4467</v>
      </c>
      <c r="Q9" s="75">
        <f>P9/P26</f>
        <v>0.04747935333694717</v>
      </c>
    </row>
    <row r="10" spans="11:17" ht="13.5">
      <c r="K10" s="61" t="s">
        <v>117</v>
      </c>
      <c r="L10" s="76">
        <f>'地区別5歳毎'!Q23</f>
        <v>2312</v>
      </c>
      <c r="M10" s="75">
        <f>L10/L26</f>
        <v>0.05201349831271091</v>
      </c>
      <c r="N10" s="77">
        <f>'地区別5歳毎'!Q24</f>
        <v>2888</v>
      </c>
      <c r="O10" s="75">
        <f>N10/N26</f>
        <v>0.05818709326456188</v>
      </c>
      <c r="P10" s="78">
        <f t="shared" si="0"/>
        <v>5200</v>
      </c>
      <c r="Q10" s="75">
        <f>P10/P26</f>
        <v>0.05527034639626713</v>
      </c>
    </row>
    <row r="11" spans="11:17" ht="13.5">
      <c r="K11" s="61" t="s">
        <v>118</v>
      </c>
      <c r="L11" s="76">
        <f>'地区別5歳毎'!P23</f>
        <v>3087</v>
      </c>
      <c r="M11" s="75">
        <f>L11/L26</f>
        <v>0.06944881889763779</v>
      </c>
      <c r="N11" s="77">
        <f>'地区別5歳毎'!P24</f>
        <v>3478</v>
      </c>
      <c r="O11" s="75">
        <f>N11/N26</f>
        <v>0.07007434569741905</v>
      </c>
      <c r="P11" s="78">
        <f t="shared" si="0"/>
        <v>6565</v>
      </c>
      <c r="Q11" s="75">
        <f>P11/P26</f>
        <v>0.06977881232528725</v>
      </c>
    </row>
    <row r="12" spans="11:17" ht="13.5">
      <c r="K12" s="61" t="s">
        <v>119</v>
      </c>
      <c r="L12" s="76">
        <f>'地区別5歳毎'!O23</f>
        <v>3300</v>
      </c>
      <c r="M12" s="75">
        <f>L12/L26</f>
        <v>0.07424071991001124</v>
      </c>
      <c r="N12" s="77">
        <f>'地区別5歳毎'!O24</f>
        <v>3479</v>
      </c>
      <c r="O12" s="75">
        <f>N12/N26</f>
        <v>0.07009449358289847</v>
      </c>
      <c r="P12" s="78">
        <f t="shared" si="0"/>
        <v>6779</v>
      </c>
      <c r="Q12" s="75">
        <f>P12/P26</f>
        <v>0.07205339965774901</v>
      </c>
    </row>
    <row r="13" spans="11:17" ht="13.5">
      <c r="K13" s="61" t="s">
        <v>120</v>
      </c>
      <c r="L13" s="76">
        <f>'地区別5歳毎'!N23</f>
        <v>2929</v>
      </c>
      <c r="M13" s="75">
        <f>L13/L26</f>
        <v>0.06589426321709786</v>
      </c>
      <c r="N13" s="77">
        <f>'地区別5歳毎'!N24</f>
        <v>3164</v>
      </c>
      <c r="O13" s="75">
        <f>N13/N26</f>
        <v>0.06374790965688151</v>
      </c>
      <c r="P13" s="78">
        <f t="shared" si="0"/>
        <v>6093</v>
      </c>
      <c r="Q13" s="75">
        <f>P13/P26</f>
        <v>0.06476196549854915</v>
      </c>
    </row>
    <row r="14" spans="11:17" ht="13.5">
      <c r="K14" s="61" t="s">
        <v>121</v>
      </c>
      <c r="L14" s="76">
        <f>'地区別5歳毎'!M23</f>
        <v>2813</v>
      </c>
      <c r="M14" s="75">
        <f>L14/L26</f>
        <v>0.06328458942632172</v>
      </c>
      <c r="N14" s="77">
        <f>'地区別5歳毎'!M24</f>
        <v>3207</v>
      </c>
      <c r="O14" s="75">
        <f>N14/N26</f>
        <v>0.06461426873249652</v>
      </c>
      <c r="P14" s="78">
        <f t="shared" si="0"/>
        <v>6020</v>
      </c>
      <c r="Q14" s="75">
        <f>P14/P26</f>
        <v>0.0639860548664477</v>
      </c>
    </row>
    <row r="15" spans="11:17" ht="13.5">
      <c r="K15" s="61" t="s">
        <v>122</v>
      </c>
      <c r="L15" s="76">
        <f>'地区別5歳毎'!L23</f>
        <v>2881</v>
      </c>
      <c r="M15" s="75">
        <f>L15/L26</f>
        <v>0.06481439820022497</v>
      </c>
      <c r="N15" s="77">
        <f>'地区別5歳毎'!L24</f>
        <v>3148</v>
      </c>
      <c r="O15" s="75">
        <f>N15/N26</f>
        <v>0.06342554348921081</v>
      </c>
      <c r="P15" s="78">
        <f t="shared" si="0"/>
        <v>6029</v>
      </c>
      <c r="Q15" s="75">
        <f>P15/P26</f>
        <v>0.06408171508136433</v>
      </c>
    </row>
    <row r="16" spans="11:17" ht="13.5">
      <c r="K16" s="61" t="s">
        <v>123</v>
      </c>
      <c r="L16" s="76">
        <f>'地区別5歳毎'!K23</f>
        <v>3343</v>
      </c>
      <c r="M16" s="75">
        <f>L16/L26</f>
        <v>0.07520809898762655</v>
      </c>
      <c r="N16" s="77">
        <f>'地区別5歳毎'!K24</f>
        <v>3532</v>
      </c>
      <c r="O16" s="75">
        <f>N16/N26</f>
        <v>0.07116233151330768</v>
      </c>
      <c r="P16" s="78">
        <f t="shared" si="0"/>
        <v>6875</v>
      </c>
      <c r="Q16" s="75">
        <f>P16/P26</f>
        <v>0.07307377528352625</v>
      </c>
    </row>
    <row r="17" spans="11:17" ht="13.5">
      <c r="K17" s="61" t="s">
        <v>124</v>
      </c>
      <c r="L17" s="76">
        <f>'地区別5歳毎'!J23</f>
        <v>2983</v>
      </c>
      <c r="M17" s="75">
        <f>L17/L26</f>
        <v>0.06710911136107986</v>
      </c>
      <c r="N17" s="77">
        <f>'地区別5歳毎'!J24</f>
        <v>3109</v>
      </c>
      <c r="O17" s="75">
        <f>N17/N26</f>
        <v>0.06263977595551347</v>
      </c>
      <c r="P17" s="78">
        <f t="shared" si="0"/>
        <v>6092</v>
      </c>
      <c r="Q17" s="75">
        <f>P17/P26</f>
        <v>0.06475133658578064</v>
      </c>
    </row>
    <row r="18" spans="11:17" ht="13.5">
      <c r="K18" s="61" t="s">
        <v>125</v>
      </c>
      <c r="L18" s="76">
        <f>'地区別5歳毎'!I23</f>
        <v>2587</v>
      </c>
      <c r="M18" s="75">
        <f>L18/L26</f>
        <v>0.05820022497187852</v>
      </c>
      <c r="N18" s="77">
        <f>'地区別5歳毎'!I24</f>
        <v>2669</v>
      </c>
      <c r="O18" s="75">
        <f>N18/N26</f>
        <v>0.053774706344569136</v>
      </c>
      <c r="P18" s="78">
        <f t="shared" si="0"/>
        <v>5256</v>
      </c>
      <c r="Q18" s="75">
        <f>P18/P26</f>
        <v>0.055865565511303845</v>
      </c>
    </row>
    <row r="19" spans="11:17" ht="13.5">
      <c r="K19" s="61" t="s">
        <v>126</v>
      </c>
      <c r="L19" s="76">
        <f>'地区別5歳毎'!H23</f>
        <v>2192</v>
      </c>
      <c r="M19" s="75">
        <f>L19/L26</f>
        <v>0.04931383577052868</v>
      </c>
      <c r="N19" s="77">
        <f>'地区別5歳毎'!H24</f>
        <v>2262</v>
      </c>
      <c r="O19" s="75">
        <f>N19/N26</f>
        <v>0.04557451695444563</v>
      </c>
      <c r="P19" s="78">
        <f t="shared" si="0"/>
        <v>4454</v>
      </c>
      <c r="Q19" s="75">
        <f>P19/P26</f>
        <v>0.047341177470956494</v>
      </c>
    </row>
    <row r="20" spans="11:17" ht="13.5">
      <c r="K20" s="61" t="s">
        <v>127</v>
      </c>
      <c r="L20" s="76">
        <f>'地区別5歳毎'!G23</f>
        <v>1948</v>
      </c>
      <c r="M20" s="75">
        <f>L20/L26</f>
        <v>0.04382452193475816</v>
      </c>
      <c r="N20" s="77">
        <f>'地区別5歳毎'!G24</f>
        <v>2105</v>
      </c>
      <c r="O20" s="75">
        <f>N20/N26</f>
        <v>0.04241129893417686</v>
      </c>
      <c r="P20" s="78">
        <f t="shared" si="0"/>
        <v>4053</v>
      </c>
      <c r="Q20" s="75">
        <f>P20/P26</f>
        <v>0.04307898345078282</v>
      </c>
    </row>
    <row r="21" spans="11:17" ht="13.5">
      <c r="K21" s="61" t="s">
        <v>128</v>
      </c>
      <c r="L21" s="76">
        <f>'地区別5歳毎'!F23</f>
        <v>2572</v>
      </c>
      <c r="M21" s="75">
        <f>L21/L26</f>
        <v>0.05786276715410574</v>
      </c>
      <c r="N21" s="77">
        <f>'地区別5歳毎'!F24</f>
        <v>2524</v>
      </c>
      <c r="O21" s="75">
        <f>N21/N26</f>
        <v>0.05085326295005339</v>
      </c>
      <c r="P21" s="78">
        <f t="shared" si="0"/>
        <v>5096</v>
      </c>
      <c r="Q21" s="75">
        <f>P21/P26</f>
        <v>0.054164939468341784</v>
      </c>
    </row>
    <row r="22" spans="11:17" ht="13.5">
      <c r="K22" s="61" t="s">
        <v>129</v>
      </c>
      <c r="L22" s="76">
        <f>'地区別5歳毎'!E23</f>
        <v>2433</v>
      </c>
      <c r="M22" s="75">
        <f>L22/L26</f>
        <v>0.054735658042744655</v>
      </c>
      <c r="N22" s="77">
        <f>'地区別5歳毎'!E24</f>
        <v>2392</v>
      </c>
      <c r="O22" s="75">
        <f>N22/N26</f>
        <v>0.048193742066770094</v>
      </c>
      <c r="P22" s="78">
        <f t="shared" si="0"/>
        <v>4825</v>
      </c>
      <c r="Q22" s="75">
        <f>P22/P26</f>
        <v>0.05128450410807479</v>
      </c>
    </row>
    <row r="23" spans="11:17" ht="13.5">
      <c r="K23" s="61" t="s">
        <v>130</v>
      </c>
      <c r="L23" s="76">
        <f>'地区別5歳毎'!D23</f>
        <v>2371</v>
      </c>
      <c r="M23" s="75">
        <f>L23/L26</f>
        <v>0.053340832395950506</v>
      </c>
      <c r="N23" s="77">
        <f>'地区別5歳毎'!D24</f>
        <v>2214</v>
      </c>
      <c r="O23" s="75">
        <f>N23/N26</f>
        <v>0.044607418451433525</v>
      </c>
      <c r="P23" s="78">
        <f t="shared" si="0"/>
        <v>4585</v>
      </c>
      <c r="Q23" s="75">
        <f>P23/P26</f>
        <v>0.04873356504363169</v>
      </c>
    </row>
    <row r="24" spans="11:17" ht="13.5">
      <c r="K24" s="61" t="s">
        <v>131</v>
      </c>
      <c r="L24" s="76">
        <f>'地区別5歳毎'!C23</f>
        <v>2289</v>
      </c>
      <c r="M24" s="75">
        <f>L24/L26</f>
        <v>0.05149606299212599</v>
      </c>
      <c r="N24" s="77">
        <f>'地区別5歳毎'!C24</f>
        <v>2102</v>
      </c>
      <c r="O24" s="75">
        <f>N24/N26</f>
        <v>0.0423508552777386</v>
      </c>
      <c r="P24" s="78">
        <f t="shared" si="0"/>
        <v>4391</v>
      </c>
      <c r="Q24" s="75">
        <f>P24/P26</f>
        <v>0.046671555966540185</v>
      </c>
    </row>
    <row r="25" ht="13.5">
      <c r="K25" s="61"/>
    </row>
    <row r="26" spans="11:17" ht="13.5">
      <c r="K26" s="61"/>
      <c r="L26" s="67">
        <f>SUM(L4:L24)</f>
        <v>44450</v>
      </c>
      <c r="M26" s="66"/>
      <c r="N26" s="77">
        <f>SUM(N4:N24)</f>
        <v>49633</v>
      </c>
      <c r="O26" s="66"/>
      <c r="P26" s="78">
        <f>SUM(P4:P24)</f>
        <v>94083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0.00038580246913580245</v>
      </c>
      <c r="N34" s="77">
        <f>'地区別5歳毎'!W36</f>
        <v>9</v>
      </c>
      <c r="O34" s="75">
        <f>N34/N56</f>
        <v>0.0010381820279155613</v>
      </c>
      <c r="P34" s="78">
        <f>L34+N34</f>
        <v>12</v>
      </c>
      <c r="Q34" s="75">
        <f>P34/P56</f>
        <v>0.0007297050775311645</v>
      </c>
    </row>
    <row r="35" spans="11:17" ht="13.5">
      <c r="K35" s="61" t="s">
        <v>112</v>
      </c>
      <c r="L35" s="76">
        <f>'地区別5歳毎'!V35</f>
        <v>11</v>
      </c>
      <c r="M35" s="75">
        <f>L35/L56</f>
        <v>0.0014146090534979425</v>
      </c>
      <c r="N35" s="77">
        <f>'地区別5歳毎'!V36</f>
        <v>50</v>
      </c>
      <c r="O35" s="75">
        <f>N35/N56</f>
        <v>0.005767677932864229</v>
      </c>
      <c r="P35" s="78">
        <f aca="true" t="shared" si="1" ref="P35:P54">L35+N35</f>
        <v>61</v>
      </c>
      <c r="Q35" s="75">
        <f>P35/P56</f>
        <v>0.0037093341441167527</v>
      </c>
    </row>
    <row r="36" spans="11:17" ht="13.5">
      <c r="K36" s="61" t="s">
        <v>113</v>
      </c>
      <c r="L36" s="76">
        <f>'地区別5歳毎'!U35</f>
        <v>50</v>
      </c>
      <c r="M36" s="75">
        <f>L36/L56</f>
        <v>0.006430041152263375</v>
      </c>
      <c r="N36" s="77">
        <f>'地区別5歳毎'!U36</f>
        <v>166</v>
      </c>
      <c r="O36" s="75">
        <f>N36/N56</f>
        <v>0.01914869073710924</v>
      </c>
      <c r="P36" s="78">
        <f t="shared" si="1"/>
        <v>216</v>
      </c>
      <c r="Q36" s="75">
        <f>P36/P56</f>
        <v>0.013134691395560961</v>
      </c>
    </row>
    <row r="37" spans="11:17" ht="13.5">
      <c r="K37" s="61" t="s">
        <v>114</v>
      </c>
      <c r="L37" s="76">
        <f>'地区別5歳毎'!T35</f>
        <v>134</v>
      </c>
      <c r="M37" s="75">
        <f>L37/L56</f>
        <v>0.017232510288065845</v>
      </c>
      <c r="N37" s="77">
        <f>'地区別5歳毎'!T36</f>
        <v>298</v>
      </c>
      <c r="O37" s="75">
        <f>N37/N56</f>
        <v>0.0343753604798708</v>
      </c>
      <c r="P37" s="78">
        <f t="shared" si="1"/>
        <v>432</v>
      </c>
      <c r="Q37" s="75">
        <f>P37/P56</f>
        <v>0.026269382791121922</v>
      </c>
    </row>
    <row r="38" spans="11:17" ht="13.5">
      <c r="K38" s="61" t="s">
        <v>115</v>
      </c>
      <c r="L38" s="76">
        <f>'地区別5歳毎'!S35</f>
        <v>220</v>
      </c>
      <c r="M38" s="75">
        <f>L38/L56</f>
        <v>0.028292181069958847</v>
      </c>
      <c r="N38" s="77">
        <f>'地区別5歳毎'!S36</f>
        <v>376</v>
      </c>
      <c r="O38" s="75">
        <f>N38/N56</f>
        <v>0.043372938055139004</v>
      </c>
      <c r="P38" s="78">
        <f t="shared" si="1"/>
        <v>596</v>
      </c>
      <c r="Q38" s="75">
        <f>P38/P56</f>
        <v>0.0362420188507145</v>
      </c>
    </row>
    <row r="39" spans="11:17" ht="13.5">
      <c r="K39" s="61" t="s">
        <v>116</v>
      </c>
      <c r="L39" s="76">
        <f>'地区別5歳毎'!R35</f>
        <v>329</v>
      </c>
      <c r="M39" s="75">
        <f>L39/L56</f>
        <v>0.042309670781893</v>
      </c>
      <c r="N39" s="77">
        <f>'地区別5歳毎'!R36</f>
        <v>402</v>
      </c>
      <c r="O39" s="75">
        <f>N39/N56</f>
        <v>0.0463721305802284</v>
      </c>
      <c r="P39" s="78">
        <f t="shared" si="1"/>
        <v>731</v>
      </c>
      <c r="Q39" s="75">
        <f>P39/P56</f>
        <v>0.04445120097294011</v>
      </c>
    </row>
    <row r="40" spans="11:17" ht="13.5">
      <c r="K40" s="61" t="s">
        <v>117</v>
      </c>
      <c r="L40" s="76">
        <f>'地区別5歳毎'!Q35</f>
        <v>474</v>
      </c>
      <c r="M40" s="75">
        <f>L40/L56</f>
        <v>0.06095679012345679</v>
      </c>
      <c r="N40" s="77">
        <f>'地区別5歳毎'!Q36</f>
        <v>465</v>
      </c>
      <c r="O40" s="75">
        <f>N40/N56</f>
        <v>0.05363940477563733</v>
      </c>
      <c r="P40" s="78">
        <f t="shared" si="1"/>
        <v>939</v>
      </c>
      <c r="Q40" s="75">
        <f>P40/P56</f>
        <v>0.05709942231681362</v>
      </c>
    </row>
    <row r="41" spans="11:17" ht="13.5">
      <c r="K41" s="61" t="s">
        <v>118</v>
      </c>
      <c r="L41" s="76">
        <f>'地区別5歳毎'!P35</f>
        <v>763</v>
      </c>
      <c r="M41" s="75">
        <f>L41/L56</f>
        <v>0.0981224279835391</v>
      </c>
      <c r="N41" s="77">
        <f>'地区別5歳毎'!P36</f>
        <v>756</v>
      </c>
      <c r="O41" s="75">
        <f>N41/N56</f>
        <v>0.08720729034490714</v>
      </c>
      <c r="P41" s="78">
        <f t="shared" si="1"/>
        <v>1519</v>
      </c>
      <c r="Q41" s="75">
        <f>P41/P56</f>
        <v>0.09236850106415324</v>
      </c>
    </row>
    <row r="42" spans="11:17" ht="13.5">
      <c r="K42" s="61" t="s">
        <v>119</v>
      </c>
      <c r="L42" s="76">
        <f>'地区別5歳毎'!O35</f>
        <v>724</v>
      </c>
      <c r="M42" s="75">
        <f>L42/L56</f>
        <v>0.09310699588477367</v>
      </c>
      <c r="N42" s="77">
        <f>'地区別5歳毎'!O36</f>
        <v>799</v>
      </c>
      <c r="O42" s="75">
        <f>N42/N56</f>
        <v>0.09216749336717038</v>
      </c>
      <c r="P42" s="78">
        <f t="shared" si="1"/>
        <v>1523</v>
      </c>
      <c r="Q42" s="75">
        <f>P42/P56</f>
        <v>0.09261173608999695</v>
      </c>
    </row>
    <row r="43" spans="11:17" ht="13.5">
      <c r="K43" s="61" t="s">
        <v>120</v>
      </c>
      <c r="L43" s="76">
        <f>'地区別5歳毎'!N35</f>
        <v>516</v>
      </c>
      <c r="M43" s="75">
        <f>L43/L56</f>
        <v>0.06635802469135803</v>
      </c>
      <c r="N43" s="77">
        <f>'地区別5歳毎'!N36</f>
        <v>604</v>
      </c>
      <c r="O43" s="75">
        <f>N43/N56</f>
        <v>0.06967354942899988</v>
      </c>
      <c r="P43" s="78">
        <f t="shared" si="1"/>
        <v>1120</v>
      </c>
      <c r="Q43" s="75">
        <f>P43/P56</f>
        <v>0.06810580723624202</v>
      </c>
    </row>
    <row r="44" spans="11:17" ht="13.5">
      <c r="K44" s="61" t="s">
        <v>121</v>
      </c>
      <c r="L44" s="76">
        <f>'地区別5歳毎'!M35</f>
        <v>430</v>
      </c>
      <c r="M44" s="75">
        <f>L44/L56</f>
        <v>0.05529835390946502</v>
      </c>
      <c r="N44" s="77">
        <f>'地区別5歳毎'!M36</f>
        <v>443</v>
      </c>
      <c r="O44" s="75">
        <f>N44/N56</f>
        <v>0.05110162648517707</v>
      </c>
      <c r="P44" s="78">
        <f t="shared" si="1"/>
        <v>873</v>
      </c>
      <c r="Q44" s="75">
        <f>P44/P56</f>
        <v>0.05308604439039222</v>
      </c>
    </row>
    <row r="45" spans="11:17" ht="13.5">
      <c r="K45" s="61" t="s">
        <v>122</v>
      </c>
      <c r="L45" s="76">
        <f>'地区別5歳毎'!L35</f>
        <v>457</v>
      </c>
      <c r="M45" s="75">
        <f>L45/L56</f>
        <v>0.05877057613168724</v>
      </c>
      <c r="N45" s="77">
        <f>'地区別5歳毎'!L36</f>
        <v>518</v>
      </c>
      <c r="O45" s="75">
        <f>N45/N56</f>
        <v>0.05975314338447341</v>
      </c>
      <c r="P45" s="78">
        <f t="shared" si="1"/>
        <v>975</v>
      </c>
      <c r="Q45" s="75">
        <f>P45/P56</f>
        <v>0.05928853754940711</v>
      </c>
    </row>
    <row r="46" spans="11:17" ht="13.5">
      <c r="K46" s="61" t="s">
        <v>123</v>
      </c>
      <c r="L46" s="76">
        <f>'地区別5歳毎'!K35</f>
        <v>522</v>
      </c>
      <c r="M46" s="75">
        <f>L46/L56</f>
        <v>0.06712962962962964</v>
      </c>
      <c r="N46" s="77">
        <f>'地区別5歳毎'!K36</f>
        <v>576</v>
      </c>
      <c r="O46" s="75">
        <f>N46/N56</f>
        <v>0.06644364978659592</v>
      </c>
      <c r="P46" s="78">
        <f t="shared" si="1"/>
        <v>1098</v>
      </c>
      <c r="Q46" s="75">
        <f>P46/P56</f>
        <v>0.06676801459410155</v>
      </c>
    </row>
    <row r="47" spans="11:17" ht="13.5">
      <c r="K47" s="61" t="s">
        <v>124</v>
      </c>
      <c r="L47" s="76">
        <f>'地区別5歳毎'!J35</f>
        <v>500</v>
      </c>
      <c r="M47" s="75">
        <f>L47/L56</f>
        <v>0.06430041152263374</v>
      </c>
      <c r="N47" s="77">
        <f>'地区別5歳毎'!J36</f>
        <v>522</v>
      </c>
      <c r="O47" s="75">
        <f>N47/N56</f>
        <v>0.06021455761910255</v>
      </c>
      <c r="P47" s="78">
        <f t="shared" si="1"/>
        <v>1022</v>
      </c>
      <c r="Q47" s="75">
        <f>P47/P56</f>
        <v>0.06214654910307084</v>
      </c>
    </row>
    <row r="48" spans="11:17" ht="13.5">
      <c r="K48" s="61" t="s">
        <v>125</v>
      </c>
      <c r="L48" s="76">
        <f>'地区別5歳毎'!I35</f>
        <v>414</v>
      </c>
      <c r="M48" s="75">
        <f>L48/L56</f>
        <v>0.05324074074074074</v>
      </c>
      <c r="N48" s="77">
        <f>'地区別5歳毎'!I36</f>
        <v>487</v>
      </c>
      <c r="O48" s="75">
        <f>N48/N56</f>
        <v>0.05617718306609759</v>
      </c>
      <c r="P48" s="78">
        <f t="shared" si="1"/>
        <v>901</v>
      </c>
      <c r="Q48" s="75">
        <f>P48/P56</f>
        <v>0.05478868957129827</v>
      </c>
    </row>
    <row r="49" spans="11:17" ht="13.5">
      <c r="K49" s="61" t="s">
        <v>126</v>
      </c>
      <c r="L49" s="76">
        <f>'地区別5歳毎'!H35</f>
        <v>397</v>
      </c>
      <c r="M49" s="75">
        <f>L49/L56</f>
        <v>0.051054526748971193</v>
      </c>
      <c r="N49" s="77">
        <f>'地区別5歳毎'!H36</f>
        <v>447</v>
      </c>
      <c r="O49" s="75">
        <f>N49/N56</f>
        <v>0.051563040719806205</v>
      </c>
      <c r="P49" s="78">
        <f t="shared" si="1"/>
        <v>844</v>
      </c>
      <c r="Q49" s="75">
        <f>P49/P56</f>
        <v>0.05132259045302524</v>
      </c>
    </row>
    <row r="50" spans="11:17" ht="13.5">
      <c r="K50" s="61" t="s">
        <v>127</v>
      </c>
      <c r="L50" s="76">
        <f>'地区別5歳毎'!G35</f>
        <v>346</v>
      </c>
      <c r="M50" s="75">
        <f>L50/L56</f>
        <v>0.04449588477366255</v>
      </c>
      <c r="N50" s="77">
        <f>'地区別5歳毎'!G36</f>
        <v>342</v>
      </c>
      <c r="O50" s="75">
        <f>N50/N56</f>
        <v>0.039450917060791325</v>
      </c>
      <c r="P50" s="78">
        <f t="shared" si="1"/>
        <v>688</v>
      </c>
      <c r="Q50" s="75">
        <f>P50/P56</f>
        <v>0.0418364244451201</v>
      </c>
    </row>
    <row r="51" spans="11:17" ht="13.5">
      <c r="K51" s="61" t="s">
        <v>128</v>
      </c>
      <c r="L51" s="76">
        <f>'地区別5歳毎'!F35</f>
        <v>330</v>
      </c>
      <c r="M51" s="75">
        <f>L51/L56</f>
        <v>0.04243827160493827</v>
      </c>
      <c r="N51" s="77">
        <f>'地区別5歳毎'!F36</f>
        <v>382</v>
      </c>
      <c r="O51" s="75">
        <f>N51/N56</f>
        <v>0.04406505940708271</v>
      </c>
      <c r="P51" s="78">
        <f t="shared" si="1"/>
        <v>712</v>
      </c>
      <c r="Q51" s="75">
        <f>P51/P56</f>
        <v>0.04329583460018242</v>
      </c>
    </row>
    <row r="52" spans="11:17" ht="13.5">
      <c r="K52" s="61" t="s">
        <v>129</v>
      </c>
      <c r="L52" s="76">
        <f>'地区別5歳毎'!E35</f>
        <v>411</v>
      </c>
      <c r="M52" s="75">
        <f>L52/L56</f>
        <v>0.05285493827160494</v>
      </c>
      <c r="N52" s="77">
        <f>'地区別5歳毎'!E36</f>
        <v>383</v>
      </c>
      <c r="O52" s="75">
        <f>N52/N56</f>
        <v>0.04418041296573999</v>
      </c>
      <c r="P52" s="78">
        <f t="shared" si="1"/>
        <v>794</v>
      </c>
      <c r="Q52" s="75">
        <f>P52/P56</f>
        <v>0.04828215262997872</v>
      </c>
    </row>
    <row r="53" spans="11:17" ht="13.5">
      <c r="K53" s="61" t="s">
        <v>130</v>
      </c>
      <c r="L53" s="76">
        <f>'地区別5歳毎'!D35</f>
        <v>387</v>
      </c>
      <c r="M53" s="75">
        <f>L53/L56</f>
        <v>0.04976851851851852</v>
      </c>
      <c r="N53" s="77">
        <f>'地区別5歳毎'!D36</f>
        <v>299</v>
      </c>
      <c r="O53" s="75">
        <f>N53/N56</f>
        <v>0.03449071403852809</v>
      </c>
      <c r="P53" s="78">
        <f t="shared" si="1"/>
        <v>686</v>
      </c>
      <c r="Q53" s="75">
        <f>P53/P56</f>
        <v>0.041714806932198235</v>
      </c>
    </row>
    <row r="54" spans="11:17" ht="13.5">
      <c r="K54" s="61" t="s">
        <v>131</v>
      </c>
      <c r="L54" s="76">
        <f>'地区別5歳毎'!C35</f>
        <v>358</v>
      </c>
      <c r="M54" s="75">
        <f>L54/L56</f>
        <v>0.04603909465020576</v>
      </c>
      <c r="N54" s="77">
        <f>'地区別5歳毎'!C36</f>
        <v>345</v>
      </c>
      <c r="O54" s="75">
        <f>N54/N56</f>
        <v>0.03979697773676318</v>
      </c>
      <c r="P54" s="78">
        <f t="shared" si="1"/>
        <v>703</v>
      </c>
      <c r="Q54" s="75">
        <f>P54/P56</f>
        <v>0.04274855579203405</v>
      </c>
    </row>
    <row r="55" ht="13.5">
      <c r="K55" s="61"/>
    </row>
    <row r="56" spans="11:17" ht="13.5">
      <c r="K56" s="61"/>
      <c r="L56" s="76">
        <f>SUM(L34:L54)</f>
        <v>7776</v>
      </c>
      <c r="M56" s="66"/>
      <c r="N56" s="77">
        <f>SUM(N34:N54)</f>
        <v>8669</v>
      </c>
      <c r="O56" s="66"/>
      <c r="P56" s="78">
        <f>SUM(P34:P54)</f>
        <v>16445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0.0020768431983385254</v>
      </c>
      <c r="P64" s="78">
        <f>L64+N64</f>
        <v>6</v>
      </c>
      <c r="Q64" s="75">
        <f>P64/P86</f>
        <v>0.0011005135730007337</v>
      </c>
    </row>
    <row r="65" spans="11:17" ht="13.5">
      <c r="K65" s="61" t="s">
        <v>112</v>
      </c>
      <c r="L65" s="76">
        <f>'地区別5歳毎'!V38</f>
        <v>2</v>
      </c>
      <c r="M65" s="75">
        <f>L65/L86</f>
        <v>0.0007803355442840422</v>
      </c>
      <c r="N65" s="77">
        <f>'地区別5歳毎'!V39</f>
        <v>21</v>
      </c>
      <c r="O65" s="75">
        <f>N65/N86</f>
        <v>0.007268951194184839</v>
      </c>
      <c r="P65" s="78">
        <f aca="true" t="shared" si="2" ref="P65:P84">L65+N65</f>
        <v>23</v>
      </c>
      <c r="Q65" s="75">
        <f>P65/P86</f>
        <v>0.004218635363169479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0.004291845493562232</v>
      </c>
      <c r="N66" s="77">
        <f>'地区別5歳毎'!U39</f>
        <v>75</v>
      </c>
      <c r="O66" s="75">
        <f>N66/N86</f>
        <v>0.02596053997923157</v>
      </c>
      <c r="P66" s="78">
        <f t="shared" si="2"/>
        <v>86</v>
      </c>
      <c r="Q66" s="75">
        <f>P66/P86</f>
        <v>0.01577402787967718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0.01833788529067499</v>
      </c>
      <c r="N67" s="77">
        <f>'地区別5歳毎'!T39</f>
        <v>142</v>
      </c>
      <c r="O67" s="75">
        <f>N67/N86</f>
        <v>0.04915195569401177</v>
      </c>
      <c r="P67" s="78">
        <f t="shared" si="2"/>
        <v>189</v>
      </c>
      <c r="Q67" s="75">
        <f>P67/P86</f>
        <v>0.034666177549523114</v>
      </c>
    </row>
    <row r="68" spans="11:17" ht="13.5">
      <c r="K68" s="61" t="s">
        <v>115</v>
      </c>
      <c r="L68" s="76">
        <f>'地区別5歳毎'!S38</f>
        <v>85</v>
      </c>
      <c r="M68" s="75">
        <f>L68/L86</f>
        <v>0.03316426063207179</v>
      </c>
      <c r="N68" s="77">
        <f>'地区別5歳毎'!S39</f>
        <v>184</v>
      </c>
      <c r="O68" s="75">
        <f>N68/N86</f>
        <v>0.06368985808238145</v>
      </c>
      <c r="P68" s="78">
        <f t="shared" si="2"/>
        <v>269</v>
      </c>
      <c r="Q68" s="75">
        <f>P68/P86</f>
        <v>0.04933969185619956</v>
      </c>
    </row>
    <row r="69" spans="11:17" ht="13.5">
      <c r="K69" s="61" t="s">
        <v>116</v>
      </c>
      <c r="L69" s="76">
        <f>'地区別5歳毎'!R38</f>
        <v>133</v>
      </c>
      <c r="M69" s="75">
        <f>L69/L86</f>
        <v>0.0518923136948888</v>
      </c>
      <c r="N69" s="77">
        <f>'地区別5歳毎'!R39</f>
        <v>180</v>
      </c>
      <c r="O69" s="75">
        <f>N69/N86</f>
        <v>0.06230529595015576</v>
      </c>
      <c r="P69" s="78">
        <f t="shared" si="2"/>
        <v>313</v>
      </c>
      <c r="Q69" s="75">
        <f>P69/P86</f>
        <v>0.05741012472487161</v>
      </c>
    </row>
    <row r="70" spans="11:17" ht="13.5">
      <c r="K70" s="61" t="s">
        <v>117</v>
      </c>
      <c r="L70" s="76">
        <f>'地区別5歳毎'!Q38</f>
        <v>143</v>
      </c>
      <c r="M70" s="75">
        <f>L70/L86</f>
        <v>0.055793991416309016</v>
      </c>
      <c r="N70" s="77">
        <f>'地区別5歳毎'!Q39</f>
        <v>160</v>
      </c>
      <c r="O70" s="75">
        <f>N70/N86</f>
        <v>0.055382485289027346</v>
      </c>
      <c r="P70" s="78">
        <f t="shared" si="2"/>
        <v>303</v>
      </c>
      <c r="Q70" s="75">
        <f>P70/P86</f>
        <v>0.05557593543653705</v>
      </c>
    </row>
    <row r="71" spans="11:17" ht="13.5">
      <c r="K71" s="61" t="s">
        <v>118</v>
      </c>
      <c r="L71" s="76">
        <f>'地区別5歳毎'!P38</f>
        <v>205</v>
      </c>
      <c r="M71" s="75">
        <f>L71/L86</f>
        <v>0.07998439328911432</v>
      </c>
      <c r="N71" s="77">
        <f>'地区別5歳毎'!P39</f>
        <v>212</v>
      </c>
      <c r="O71" s="75">
        <f>N71/N86</f>
        <v>0.07338179300796123</v>
      </c>
      <c r="P71" s="78">
        <f t="shared" si="2"/>
        <v>417</v>
      </c>
      <c r="Q71" s="75">
        <f>P71/P86</f>
        <v>0.07648569332355099</v>
      </c>
    </row>
    <row r="72" spans="11:17" ht="13.5">
      <c r="K72" s="61" t="s">
        <v>119</v>
      </c>
      <c r="L72" s="76">
        <f>'地区別5歳毎'!O38</f>
        <v>244</v>
      </c>
      <c r="M72" s="75">
        <f>L72/L86</f>
        <v>0.09520093640265315</v>
      </c>
      <c r="N72" s="77">
        <f>'地区別5歳毎'!O39</f>
        <v>230</v>
      </c>
      <c r="O72" s="75">
        <f>N72/N86</f>
        <v>0.0796123226029768</v>
      </c>
      <c r="P72" s="78">
        <f t="shared" si="2"/>
        <v>474</v>
      </c>
      <c r="Q72" s="75">
        <f>P72/P86</f>
        <v>0.08694057226705797</v>
      </c>
    </row>
    <row r="73" spans="11:17" ht="13.5">
      <c r="K73" s="61" t="s">
        <v>120</v>
      </c>
      <c r="L73" s="76">
        <f>'地区別5歳毎'!N38</f>
        <v>228</v>
      </c>
      <c r="M73" s="75">
        <f>L73/L86</f>
        <v>0.0889582520483808</v>
      </c>
      <c r="N73" s="77">
        <f>'地区別5歳毎'!N39</f>
        <v>206</v>
      </c>
      <c r="O73" s="75">
        <f>N73/N86</f>
        <v>0.07130494980962271</v>
      </c>
      <c r="P73" s="78">
        <f t="shared" si="2"/>
        <v>434</v>
      </c>
      <c r="Q73" s="75">
        <f>P73/P86</f>
        <v>0.07960381511371974</v>
      </c>
    </row>
    <row r="74" spans="11:17" ht="13.5">
      <c r="K74" s="61" t="s">
        <v>121</v>
      </c>
      <c r="L74" s="76">
        <f>'地区別5歳毎'!M38</f>
        <v>181</v>
      </c>
      <c r="M74" s="75">
        <f>L74/L86</f>
        <v>0.07062036675770582</v>
      </c>
      <c r="N74" s="77">
        <f>'地区別5歳毎'!M39</f>
        <v>207</v>
      </c>
      <c r="O74" s="75">
        <f>N74/N86</f>
        <v>0.07165109034267912</v>
      </c>
      <c r="P74" s="78">
        <f t="shared" si="2"/>
        <v>388</v>
      </c>
      <c r="Q74" s="75">
        <f>P74/P86</f>
        <v>0.07116654438738078</v>
      </c>
    </row>
    <row r="75" spans="11:17" ht="13.5">
      <c r="K75" s="61" t="s">
        <v>122</v>
      </c>
      <c r="L75" s="76">
        <f>'地区別5歳毎'!L38</f>
        <v>136</v>
      </c>
      <c r="M75" s="75">
        <f>L75/L86</f>
        <v>0.053062817011314864</v>
      </c>
      <c r="N75" s="77">
        <f>'地区別5歳毎'!L39</f>
        <v>173</v>
      </c>
      <c r="O75" s="75">
        <f>N75/N86</f>
        <v>0.059882312218760815</v>
      </c>
      <c r="P75" s="78">
        <f t="shared" si="2"/>
        <v>309</v>
      </c>
      <c r="Q75" s="75">
        <f>P75/P86</f>
        <v>0.056676449009537784</v>
      </c>
    </row>
    <row r="76" spans="11:17" ht="13.5">
      <c r="K76" s="61" t="s">
        <v>123</v>
      </c>
      <c r="L76" s="76">
        <f>'地区別5歳毎'!K38</f>
        <v>169</v>
      </c>
      <c r="M76" s="75">
        <f>L76/L86</f>
        <v>0.06593835349200156</v>
      </c>
      <c r="N76" s="77">
        <f>'地区別5歳毎'!K39</f>
        <v>150</v>
      </c>
      <c r="O76" s="75">
        <f>N76/N86</f>
        <v>0.05192107995846314</v>
      </c>
      <c r="P76" s="78">
        <f t="shared" si="2"/>
        <v>319</v>
      </c>
      <c r="Q76" s="75">
        <f>P76/P86</f>
        <v>0.05851063829787234</v>
      </c>
    </row>
    <row r="77" spans="11:17" ht="13.5">
      <c r="K77" s="61" t="s">
        <v>124</v>
      </c>
      <c r="L77" s="76">
        <f>'地区別5歳毎'!J38</f>
        <v>134</v>
      </c>
      <c r="M77" s="75">
        <f>L77/L86</f>
        <v>0.05228248146703082</v>
      </c>
      <c r="N77" s="77">
        <f>'地区別5歳毎'!J39</f>
        <v>136</v>
      </c>
      <c r="O77" s="75">
        <f>N77/N86</f>
        <v>0.04707511249567324</v>
      </c>
      <c r="P77" s="78">
        <f t="shared" si="2"/>
        <v>270</v>
      </c>
      <c r="Q77" s="75">
        <f>P77/P86</f>
        <v>0.04952311078503301</v>
      </c>
    </row>
    <row r="78" spans="11:17" ht="13.5">
      <c r="K78" s="61" t="s">
        <v>125</v>
      </c>
      <c r="L78" s="76">
        <f>'地区別5歳毎'!I38</f>
        <v>124</v>
      </c>
      <c r="M78" s="75">
        <f>L78/L86</f>
        <v>0.048380803745610615</v>
      </c>
      <c r="N78" s="77">
        <f>'地区別5歳毎'!I39</f>
        <v>122</v>
      </c>
      <c r="O78" s="75">
        <f>N78/N86</f>
        <v>0.04222914503288335</v>
      </c>
      <c r="P78" s="78">
        <f t="shared" si="2"/>
        <v>246</v>
      </c>
      <c r="Q78" s="75">
        <f>P78/P86</f>
        <v>0.04512105649303008</v>
      </c>
    </row>
    <row r="79" spans="11:17" ht="13.5">
      <c r="K79" s="61" t="s">
        <v>126</v>
      </c>
      <c r="L79" s="76">
        <f>'地区別5歳毎'!H38</f>
        <v>111</v>
      </c>
      <c r="M79" s="75">
        <f>L79/L86</f>
        <v>0.04330862270776434</v>
      </c>
      <c r="N79" s="77">
        <f>'地区別5歳毎'!H39</f>
        <v>125</v>
      </c>
      <c r="O79" s="75">
        <f>N79/N86</f>
        <v>0.04326756663205261</v>
      </c>
      <c r="P79" s="78">
        <f t="shared" si="2"/>
        <v>236</v>
      </c>
      <c r="Q79" s="75">
        <f>P79/P86</f>
        <v>0.043286867204695524</v>
      </c>
    </row>
    <row r="80" spans="11:17" ht="13.5">
      <c r="K80" s="61" t="s">
        <v>127</v>
      </c>
      <c r="L80" s="76">
        <f>'地区別5歳毎'!G38</f>
        <v>120</v>
      </c>
      <c r="M80" s="75">
        <f>L80/L86</f>
        <v>0.046820132657042525</v>
      </c>
      <c r="N80" s="77">
        <f>'地区別5歳毎'!G39</f>
        <v>113</v>
      </c>
      <c r="O80" s="75">
        <f>N80/N86</f>
        <v>0.03911388023537556</v>
      </c>
      <c r="P80" s="78">
        <f t="shared" si="2"/>
        <v>233</v>
      </c>
      <c r="Q80" s="75">
        <f>P80/P86</f>
        <v>0.04273661041819516</v>
      </c>
    </row>
    <row r="81" spans="11:17" ht="13.5">
      <c r="K81" s="61" t="s">
        <v>128</v>
      </c>
      <c r="L81" s="76">
        <f>'地区別5歳毎'!F38</f>
        <v>132</v>
      </c>
      <c r="M81" s="75">
        <f>L81/L86</f>
        <v>0.05150214592274678</v>
      </c>
      <c r="N81" s="77">
        <f>'地区別5歳毎'!F39</f>
        <v>148</v>
      </c>
      <c r="O81" s="75">
        <f>N81/N86</f>
        <v>0.0512287988923503</v>
      </c>
      <c r="P81" s="78">
        <f t="shared" si="2"/>
        <v>280</v>
      </c>
      <c r="Q81" s="75">
        <f>P81/P86</f>
        <v>0.05135730007336757</v>
      </c>
    </row>
    <row r="82" spans="11:17" ht="13.5">
      <c r="K82" s="61" t="s">
        <v>129</v>
      </c>
      <c r="L82" s="76">
        <f>'地区別5歳毎'!E38</f>
        <v>126</v>
      </c>
      <c r="M82" s="75">
        <f>L82/L86</f>
        <v>0.049161139289894656</v>
      </c>
      <c r="N82" s="77">
        <f>'地区別5歳毎'!E39</f>
        <v>115</v>
      </c>
      <c r="O82" s="75">
        <f>N82/N86</f>
        <v>0.0398061613014884</v>
      </c>
      <c r="P82" s="78">
        <f t="shared" si="2"/>
        <v>241</v>
      </c>
      <c r="Q82" s="75">
        <f>P82/P86</f>
        <v>0.0442039618488628</v>
      </c>
    </row>
    <row r="83" spans="11:17" ht="13.5">
      <c r="K83" s="61" t="s">
        <v>130</v>
      </c>
      <c r="L83" s="76">
        <f>'地区別5歳毎'!D38</f>
        <v>134</v>
      </c>
      <c r="M83" s="75">
        <f>L83/L86</f>
        <v>0.05228248146703082</v>
      </c>
      <c r="N83" s="77">
        <f>'地区別5歳毎'!D39</f>
        <v>101</v>
      </c>
      <c r="O83" s="75">
        <f>N83/N86</f>
        <v>0.034960193838698514</v>
      </c>
      <c r="P83" s="78">
        <f t="shared" si="2"/>
        <v>235</v>
      </c>
      <c r="Q83" s="75">
        <f>P83/P86</f>
        <v>0.04310344827586207</v>
      </c>
    </row>
    <row r="84" spans="11:17" ht="13.5">
      <c r="K84" s="61" t="s">
        <v>131</v>
      </c>
      <c r="L84" s="76">
        <f>'地区別5歳毎'!C38</f>
        <v>98</v>
      </c>
      <c r="M84" s="75">
        <f>L84/L86</f>
        <v>0.03823644166991806</v>
      </c>
      <c r="N84" s="77">
        <f>'地区別5歳毎'!C39</f>
        <v>83</v>
      </c>
      <c r="O84" s="75">
        <f>N84/N86</f>
        <v>0.028729664243682937</v>
      </c>
      <c r="P84" s="78">
        <f t="shared" si="2"/>
        <v>181</v>
      </c>
      <c r="Q84" s="75">
        <f>P84/P86</f>
        <v>0.03319882611885547</v>
      </c>
    </row>
    <row r="85" ht="13.5">
      <c r="K85" s="61"/>
    </row>
    <row r="86" spans="11:17" ht="13.5">
      <c r="K86" s="61"/>
      <c r="L86" s="76">
        <f>SUM(L64:L84)</f>
        <v>2563</v>
      </c>
      <c r="M86" s="66"/>
      <c r="N86" s="77">
        <f>SUM(N64:N84)</f>
        <v>2889</v>
      </c>
      <c r="O86" s="66"/>
      <c r="P86" s="78">
        <f>SUM(P64:P84)</f>
        <v>5452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0.0005594405594405594</v>
      </c>
      <c r="N94" s="77">
        <f>'地区別5歳毎'!W48</f>
        <v>6</v>
      </c>
      <c r="O94" s="75">
        <f>N94/N116</f>
        <v>0.0015329586101175269</v>
      </c>
      <c r="P94" s="78">
        <f>L94+N94</f>
        <v>8</v>
      </c>
      <c r="Q94" s="75">
        <f>P94/P116</f>
        <v>0.0010682334089998666</v>
      </c>
    </row>
    <row r="95" spans="11:17" ht="13.5">
      <c r="K95" s="61" t="s">
        <v>112</v>
      </c>
      <c r="L95" s="76">
        <f>'地区別5歳毎'!V47</f>
        <v>7</v>
      </c>
      <c r="M95" s="75">
        <f>L95/L116</f>
        <v>0.001958041958041958</v>
      </c>
      <c r="N95" s="77">
        <f>'地区別5歳毎'!V48</f>
        <v>25</v>
      </c>
      <c r="O95" s="75">
        <f>N95/N116</f>
        <v>0.006387327542156361</v>
      </c>
      <c r="P95" s="78">
        <f aca="true" t="shared" si="3" ref="P95:P114">L95+N95</f>
        <v>32</v>
      </c>
      <c r="Q95" s="75">
        <f>P95/P116</f>
        <v>0.004272933635999466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0.007272727272727273</v>
      </c>
      <c r="N96" s="77">
        <f>'地区別5歳毎'!U48</f>
        <v>99</v>
      </c>
      <c r="O96" s="75">
        <f>N96/N116</f>
        <v>0.025293817066939193</v>
      </c>
      <c r="P96" s="78">
        <f t="shared" si="3"/>
        <v>125</v>
      </c>
      <c r="Q96" s="75">
        <f>P96/P116</f>
        <v>0.016691147015622913</v>
      </c>
    </row>
    <row r="97" spans="11:17" ht="13.5">
      <c r="K97" s="61" t="s">
        <v>114</v>
      </c>
      <c r="L97" s="76">
        <f>'地区別5歳毎'!T47</f>
        <v>94</v>
      </c>
      <c r="M97" s="75">
        <f>L97/L116</f>
        <v>0.026293706293706295</v>
      </c>
      <c r="N97" s="77">
        <f>'地区別5歳毎'!T48</f>
        <v>201</v>
      </c>
      <c r="O97" s="75">
        <f>N97/N116</f>
        <v>0.05135411343893715</v>
      </c>
      <c r="P97" s="78">
        <f t="shared" si="3"/>
        <v>295</v>
      </c>
      <c r="Q97" s="75">
        <f>P97/P116</f>
        <v>0.03939110695687008</v>
      </c>
    </row>
    <row r="98" spans="11:17" ht="13.5">
      <c r="K98" s="61" t="s">
        <v>115</v>
      </c>
      <c r="L98" s="76">
        <f>'地区別5歳毎'!S47</f>
        <v>119</v>
      </c>
      <c r="M98" s="75">
        <f>L98/L116</f>
        <v>0.03328671328671329</v>
      </c>
      <c r="N98" s="77">
        <f>'地区別5歳毎'!S48</f>
        <v>236</v>
      </c>
      <c r="O98" s="75">
        <f>N98/N116</f>
        <v>0.06029637199795605</v>
      </c>
      <c r="P98" s="78">
        <f t="shared" si="3"/>
        <v>355</v>
      </c>
      <c r="Q98" s="75">
        <f>P98/P116</f>
        <v>0.047402857524369076</v>
      </c>
    </row>
    <row r="99" spans="11:17" ht="13.5">
      <c r="K99" s="61" t="s">
        <v>116</v>
      </c>
      <c r="L99" s="76">
        <f>'地区別5歳毎'!R47</f>
        <v>175</v>
      </c>
      <c r="M99" s="75">
        <f>L99/L116</f>
        <v>0.04895104895104895</v>
      </c>
      <c r="N99" s="77">
        <f>'地区別5歳毎'!R48</f>
        <v>242</v>
      </c>
      <c r="O99" s="75">
        <f>N99/N116</f>
        <v>0.06182933060807358</v>
      </c>
      <c r="P99" s="78">
        <f t="shared" si="3"/>
        <v>417</v>
      </c>
      <c r="Q99" s="75">
        <f>P99/P116</f>
        <v>0.05568166644411804</v>
      </c>
    </row>
    <row r="100" spans="11:17" ht="13.5">
      <c r="K100" s="61" t="s">
        <v>117</v>
      </c>
      <c r="L100" s="76">
        <f>'地区別5歳毎'!Q47</f>
        <v>203</v>
      </c>
      <c r="M100" s="75">
        <f>L100/L116</f>
        <v>0.05678321678321678</v>
      </c>
      <c r="N100" s="77">
        <f>'地区別5歳毎'!Q48</f>
        <v>244</v>
      </c>
      <c r="O100" s="75">
        <f>N100/N116</f>
        <v>0.06234031681144609</v>
      </c>
      <c r="P100" s="78">
        <f t="shared" si="3"/>
        <v>447</v>
      </c>
      <c r="Q100" s="75">
        <f>P100/P116</f>
        <v>0.05968754172786754</v>
      </c>
    </row>
    <row r="101" spans="11:17" ht="13.5">
      <c r="K101" s="61" t="s">
        <v>118</v>
      </c>
      <c r="L101" s="76">
        <f>'地区別5歳毎'!P47</f>
        <v>282</v>
      </c>
      <c r="M101" s="75">
        <f>L101/L116</f>
        <v>0.07888111888111889</v>
      </c>
      <c r="N101" s="77">
        <f>'地区別5歳毎'!P48</f>
        <v>285</v>
      </c>
      <c r="O101" s="75">
        <f>N101/N116</f>
        <v>0.07281553398058252</v>
      </c>
      <c r="P101" s="78">
        <f t="shared" si="3"/>
        <v>567</v>
      </c>
      <c r="Q101" s="75">
        <f>P101/P116</f>
        <v>0.07571104286286554</v>
      </c>
    </row>
    <row r="102" spans="11:17" ht="13.5">
      <c r="K102" s="61" t="s">
        <v>119</v>
      </c>
      <c r="L102" s="76">
        <f>'地区別5歳毎'!O47</f>
        <v>356</v>
      </c>
      <c r="M102" s="75">
        <f>L102/L116</f>
        <v>0.09958041958041958</v>
      </c>
      <c r="N102" s="77">
        <f>'地区別5歳毎'!O48</f>
        <v>332</v>
      </c>
      <c r="O102" s="75">
        <f>N102/N116</f>
        <v>0.08482370975983648</v>
      </c>
      <c r="P102" s="78">
        <f t="shared" si="3"/>
        <v>688</v>
      </c>
      <c r="Q102" s="75">
        <f>P102/P116</f>
        <v>0.09186807317398851</v>
      </c>
    </row>
    <row r="103" spans="11:17" ht="13.5">
      <c r="K103" s="61" t="s">
        <v>120</v>
      </c>
      <c r="L103" s="76">
        <f>'地区別5歳毎'!N47</f>
        <v>284</v>
      </c>
      <c r="M103" s="75">
        <f>L103/L116</f>
        <v>0.07944055944055944</v>
      </c>
      <c r="N103" s="77">
        <f>'地区別5歳毎'!N48</f>
        <v>265</v>
      </c>
      <c r="O103" s="75">
        <f>N103/N116</f>
        <v>0.06770567194685743</v>
      </c>
      <c r="P103" s="78">
        <f t="shared" si="3"/>
        <v>549</v>
      </c>
      <c r="Q103" s="75">
        <f>P103/P116</f>
        <v>0.07330751769261584</v>
      </c>
    </row>
    <row r="104" spans="11:17" ht="13.5">
      <c r="K104" s="61" t="s">
        <v>121</v>
      </c>
      <c r="L104" s="76">
        <f>'地区別5歳毎'!M47</f>
        <v>256</v>
      </c>
      <c r="M104" s="75">
        <f>L104/L116</f>
        <v>0.07160839160839161</v>
      </c>
      <c r="N104" s="77">
        <f>'地区別5歳毎'!M48</f>
        <v>252</v>
      </c>
      <c r="O104" s="75">
        <f>N104/N116</f>
        <v>0.06438426162493613</v>
      </c>
      <c r="P104" s="78">
        <f t="shared" si="3"/>
        <v>508</v>
      </c>
      <c r="Q104" s="75">
        <f>P104/P116</f>
        <v>0.06783282147149151</v>
      </c>
    </row>
    <row r="105" spans="11:17" ht="13.5">
      <c r="K105" s="61" t="s">
        <v>122</v>
      </c>
      <c r="L105" s="76">
        <f>'地区別5歳毎'!L47</f>
        <v>224</v>
      </c>
      <c r="M105" s="75">
        <f>L105/L116</f>
        <v>0.06265734265734266</v>
      </c>
      <c r="N105" s="77">
        <f>'地区別5歳毎'!L48</f>
        <v>221</v>
      </c>
      <c r="O105" s="75">
        <f>N105/N116</f>
        <v>0.056463975472662235</v>
      </c>
      <c r="P105" s="78">
        <f t="shared" si="3"/>
        <v>445</v>
      </c>
      <c r="Q105" s="75">
        <f>P105/P116</f>
        <v>0.059420483375617575</v>
      </c>
    </row>
    <row r="106" spans="11:17" ht="13.5">
      <c r="K106" s="61" t="s">
        <v>123</v>
      </c>
      <c r="L106" s="76">
        <f>'地区別5歳毎'!K47</f>
        <v>219</v>
      </c>
      <c r="M106" s="75">
        <f>L106/L116</f>
        <v>0.061258741258741256</v>
      </c>
      <c r="N106" s="77">
        <f>'地区別5歳毎'!K48</f>
        <v>193</v>
      </c>
      <c r="O106" s="75">
        <f>N106/N116</f>
        <v>0.04931016862544711</v>
      </c>
      <c r="P106" s="78">
        <f t="shared" si="3"/>
        <v>412</v>
      </c>
      <c r="Q106" s="75">
        <f>P106/P116</f>
        <v>0.055014020563493124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0.05342657342657343</v>
      </c>
      <c r="N107" s="77">
        <f>'地区別5歳毎'!J48</f>
        <v>184</v>
      </c>
      <c r="O107" s="75">
        <f>N107/N116</f>
        <v>0.04701073071027082</v>
      </c>
      <c r="P107" s="78">
        <f t="shared" si="3"/>
        <v>375</v>
      </c>
      <c r="Q107" s="75">
        <f>P107/P116</f>
        <v>0.05007344104686874</v>
      </c>
    </row>
    <row r="108" spans="11:17" ht="13.5">
      <c r="K108" s="61" t="s">
        <v>125</v>
      </c>
      <c r="L108" s="76">
        <f>'地区別5歳毎'!I47</f>
        <v>190</v>
      </c>
      <c r="M108" s="75">
        <f>L108/L116</f>
        <v>0.05314685314685315</v>
      </c>
      <c r="N108" s="77">
        <f>'地区別5歳毎'!I48</f>
        <v>171</v>
      </c>
      <c r="O108" s="75">
        <f>N108/N116</f>
        <v>0.043689320388349516</v>
      </c>
      <c r="P108" s="78">
        <f t="shared" si="3"/>
        <v>361</v>
      </c>
      <c r="Q108" s="75">
        <f>P108/P116</f>
        <v>0.04820403258111897</v>
      </c>
    </row>
    <row r="109" spans="11:17" ht="13.5">
      <c r="K109" s="61" t="s">
        <v>126</v>
      </c>
      <c r="L109" s="76">
        <f>'地区別5歳毎'!H47</f>
        <v>151</v>
      </c>
      <c r="M109" s="75">
        <f>L109/L116</f>
        <v>0.04223776223776224</v>
      </c>
      <c r="N109" s="77">
        <f>'地区別5歳毎'!H48</f>
        <v>159</v>
      </c>
      <c r="O109" s="75">
        <f>N109/N116</f>
        <v>0.04062340316811446</v>
      </c>
      <c r="P109" s="78">
        <f t="shared" si="3"/>
        <v>310</v>
      </c>
      <c r="Q109" s="75">
        <f>P109/P116</f>
        <v>0.04139404459874482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0.04587412587412588</v>
      </c>
      <c r="N110" s="77">
        <f>'地区別5歳毎'!G48</f>
        <v>168</v>
      </c>
      <c r="O110" s="75">
        <f>N110/N116</f>
        <v>0.04292284108329075</v>
      </c>
      <c r="P110" s="78">
        <f t="shared" si="3"/>
        <v>332</v>
      </c>
      <c r="Q110" s="75">
        <f>P110/P116</f>
        <v>0.04433168647349446</v>
      </c>
    </row>
    <row r="111" spans="11:17" ht="13.5">
      <c r="K111" s="61" t="s">
        <v>128</v>
      </c>
      <c r="L111" s="76">
        <f>'地区別5歳毎'!F47</f>
        <v>185</v>
      </c>
      <c r="M111" s="75">
        <f>L111/L116</f>
        <v>0.05174825174825175</v>
      </c>
      <c r="N111" s="77">
        <f>'地区別5歳毎'!F48</f>
        <v>196</v>
      </c>
      <c r="O111" s="75">
        <f>N111/N116</f>
        <v>0.050076647930505876</v>
      </c>
      <c r="P111" s="78">
        <f t="shared" si="3"/>
        <v>381</v>
      </c>
      <c r="Q111" s="75">
        <f>P111/P116</f>
        <v>0.05087461610361864</v>
      </c>
    </row>
    <row r="112" spans="11:17" ht="13.5">
      <c r="K112" s="61" t="s">
        <v>129</v>
      </c>
      <c r="L112" s="76">
        <f>'地区別5歳毎'!E47</f>
        <v>166</v>
      </c>
      <c r="M112" s="75">
        <f>L112/L116</f>
        <v>0.046433566433566435</v>
      </c>
      <c r="N112" s="77">
        <f>'地区別5歳毎'!E48</f>
        <v>162</v>
      </c>
      <c r="O112" s="75">
        <f>N112/N116</f>
        <v>0.041389882473173226</v>
      </c>
      <c r="P112" s="78">
        <f t="shared" si="3"/>
        <v>328</v>
      </c>
      <c r="Q112" s="75">
        <f>P112/P116</f>
        <v>0.04379756976899452</v>
      </c>
    </row>
    <row r="113" spans="11:17" ht="13.5">
      <c r="K113" s="61" t="s">
        <v>130</v>
      </c>
      <c r="L113" s="76">
        <f>'地区別5歳毎'!D47</f>
        <v>150</v>
      </c>
      <c r="M113" s="75">
        <f>L113/L116</f>
        <v>0.04195804195804196</v>
      </c>
      <c r="N113" s="77">
        <f>'地区別5歳毎'!D48</f>
        <v>160</v>
      </c>
      <c r="O113" s="75">
        <f>N113/N116</f>
        <v>0.040878896269800714</v>
      </c>
      <c r="P113" s="78">
        <f t="shared" si="3"/>
        <v>310</v>
      </c>
      <c r="Q113" s="75">
        <f>P113/P116</f>
        <v>0.04139404459874482</v>
      </c>
    </row>
    <row r="114" spans="11:17" ht="13.5">
      <c r="K114" s="61" t="s">
        <v>131</v>
      </c>
      <c r="L114" s="76">
        <f>'地区別5歳毎'!C47</f>
        <v>131</v>
      </c>
      <c r="M114" s="75">
        <f>L114/L116</f>
        <v>0.03664335664335664</v>
      </c>
      <c r="N114" s="77">
        <f>'地区別5歳毎'!C48</f>
        <v>113</v>
      </c>
      <c r="O114" s="75">
        <f>N114/N116</f>
        <v>0.028870720490546755</v>
      </c>
      <c r="P114" s="78">
        <f t="shared" si="3"/>
        <v>244</v>
      </c>
      <c r="Q114" s="75">
        <f>P114/P116</f>
        <v>0.03258111897449593</v>
      </c>
    </row>
    <row r="115" ht="13.5">
      <c r="K115" s="61"/>
    </row>
    <row r="116" spans="11:17" ht="13.5">
      <c r="K116" s="61"/>
      <c r="L116" s="76">
        <f>SUM(L94:L114)</f>
        <v>3575</v>
      </c>
      <c r="M116" s="66"/>
      <c r="N116" s="77">
        <f>SUM(N94:N114)</f>
        <v>3914</v>
      </c>
      <c r="O116" s="66"/>
      <c r="P116" s="78">
        <f>SUM(P94:P114)</f>
        <v>7489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8</v>
      </c>
      <c r="O124" s="75">
        <f>N124/N146</f>
        <v>0.0014825796886582653</v>
      </c>
      <c r="P124" s="78">
        <f>L124+N124</f>
        <v>8</v>
      </c>
      <c r="Q124" s="75">
        <f>P124/P146</f>
        <v>0.0007797270955165692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0.0026726973684210527</v>
      </c>
      <c r="N125" s="77">
        <f>'地区別5歳毎'!V63</f>
        <v>48</v>
      </c>
      <c r="O125" s="75">
        <f>N125/N146</f>
        <v>0.008895478131949592</v>
      </c>
      <c r="P125" s="78">
        <f aca="true" t="shared" si="4" ref="P125:P144">L125+N125</f>
        <v>61</v>
      </c>
      <c r="Q125" s="75">
        <f>P125/P146</f>
        <v>0.0059454191033138405</v>
      </c>
    </row>
    <row r="126" spans="11:17" ht="13.5">
      <c r="K126" s="61" t="s">
        <v>113</v>
      </c>
      <c r="L126" s="76">
        <f>'地区別5歳毎'!U62</f>
        <v>48</v>
      </c>
      <c r="M126" s="75">
        <f>L126/L146</f>
        <v>0.009868421052631578</v>
      </c>
      <c r="N126" s="77">
        <f>'地区別5歳毎'!U63</f>
        <v>126</v>
      </c>
      <c r="O126" s="75">
        <f>N126/N146</f>
        <v>0.02335063009636768</v>
      </c>
      <c r="P126" s="78">
        <f t="shared" si="4"/>
        <v>174</v>
      </c>
      <c r="Q126" s="75">
        <f>P126/P146</f>
        <v>0.01695906432748538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0.021175986842105265</v>
      </c>
      <c r="N127" s="77">
        <f>'地区別5歳毎'!T63</f>
        <v>273</v>
      </c>
      <c r="O127" s="75">
        <f>N127/N146</f>
        <v>0.05059303187546331</v>
      </c>
      <c r="P127" s="78">
        <f t="shared" si="4"/>
        <v>376</v>
      </c>
      <c r="Q127" s="75">
        <f>P127/P146</f>
        <v>0.036647173489278755</v>
      </c>
    </row>
    <row r="128" spans="11:17" ht="13.5">
      <c r="K128" s="61" t="s">
        <v>115</v>
      </c>
      <c r="L128" s="76">
        <f>'地区別5歳毎'!S62</f>
        <v>214</v>
      </c>
      <c r="M128" s="75">
        <f>L128/L146</f>
        <v>0.04399671052631579</v>
      </c>
      <c r="N128" s="77">
        <f>'地区別5歳毎'!S63</f>
        <v>341</v>
      </c>
      <c r="O128" s="75">
        <f>N128/N146</f>
        <v>0.06319495922905856</v>
      </c>
      <c r="P128" s="78">
        <f t="shared" si="4"/>
        <v>555</v>
      </c>
      <c r="Q128" s="75">
        <f>P128/P146</f>
        <v>0.054093567251461985</v>
      </c>
    </row>
    <row r="129" spans="11:17" ht="13.5">
      <c r="K129" s="61" t="s">
        <v>116</v>
      </c>
      <c r="L129" s="76">
        <f>'地区別5歳毎'!R62</f>
        <v>225</v>
      </c>
      <c r="M129" s="75">
        <f>L129/L146</f>
        <v>0.04625822368421053</v>
      </c>
      <c r="N129" s="77">
        <f>'地区別5歳毎'!R63</f>
        <v>342</v>
      </c>
      <c r="O129" s="75">
        <f>N129/N146</f>
        <v>0.06338028169014084</v>
      </c>
      <c r="P129" s="78">
        <f t="shared" si="4"/>
        <v>567</v>
      </c>
      <c r="Q129" s="75">
        <f>P129/P146</f>
        <v>0.05526315789473684</v>
      </c>
    </row>
    <row r="130" spans="11:17" ht="13.5">
      <c r="K130" s="61" t="s">
        <v>117</v>
      </c>
      <c r="L130" s="76">
        <f>'地区別5歳毎'!Q62</f>
        <v>291</v>
      </c>
      <c r="M130" s="75">
        <f>L130/L146</f>
        <v>0.05982730263157895</v>
      </c>
      <c r="N130" s="77">
        <f>'地区別5歳毎'!Q63</f>
        <v>318</v>
      </c>
      <c r="O130" s="75">
        <f>N130/N146</f>
        <v>0.05893254262416605</v>
      </c>
      <c r="P130" s="78">
        <f t="shared" si="4"/>
        <v>609</v>
      </c>
      <c r="Q130" s="75">
        <f>P130/P146</f>
        <v>0.05935672514619883</v>
      </c>
    </row>
    <row r="131" spans="11:17" ht="13.5">
      <c r="K131" s="61" t="s">
        <v>118</v>
      </c>
      <c r="L131" s="76">
        <f>'地区別5歳毎'!P62</f>
        <v>392</v>
      </c>
      <c r="M131" s="75">
        <f>L131/L146</f>
        <v>0.0805921052631579</v>
      </c>
      <c r="N131" s="77">
        <f>'地区別5歳毎'!P63</f>
        <v>397</v>
      </c>
      <c r="O131" s="75">
        <f>N131/N146</f>
        <v>0.07357301704966641</v>
      </c>
      <c r="P131" s="78">
        <f t="shared" si="4"/>
        <v>789</v>
      </c>
      <c r="Q131" s="75">
        <f>P131/P146</f>
        <v>0.07690058479532164</v>
      </c>
    </row>
    <row r="132" spans="11:17" ht="13.5">
      <c r="K132" s="61" t="s">
        <v>119</v>
      </c>
      <c r="L132" s="76">
        <f>'地区別5歳毎'!O62</f>
        <v>457</v>
      </c>
      <c r="M132" s="75">
        <f>L132/L146</f>
        <v>0.09395559210526316</v>
      </c>
      <c r="N132" s="77">
        <f>'地区別5歳毎'!O63</f>
        <v>403</v>
      </c>
      <c r="O132" s="75">
        <f>N132/N146</f>
        <v>0.07468495181616013</v>
      </c>
      <c r="P132" s="78">
        <f t="shared" si="4"/>
        <v>860</v>
      </c>
      <c r="Q132" s="75">
        <f>P132/P146</f>
        <v>0.08382066276803118</v>
      </c>
    </row>
    <row r="133" spans="11:17" ht="13.5">
      <c r="K133" s="61" t="s">
        <v>120</v>
      </c>
      <c r="L133" s="76">
        <f>'地区別5歳毎'!N62</f>
        <v>417</v>
      </c>
      <c r="M133" s="75">
        <f>L133/L146</f>
        <v>0.08573190789473684</v>
      </c>
      <c r="N133" s="77">
        <f>'地区別5歳毎'!N63</f>
        <v>409</v>
      </c>
      <c r="O133" s="75">
        <f>N133/N146</f>
        <v>0.07579688658265382</v>
      </c>
      <c r="P133" s="78">
        <f t="shared" si="4"/>
        <v>826</v>
      </c>
      <c r="Q133" s="75">
        <f>P133/P146</f>
        <v>0.08050682261208578</v>
      </c>
    </row>
    <row r="134" spans="11:17" ht="13.5">
      <c r="K134" s="61" t="s">
        <v>121</v>
      </c>
      <c r="L134" s="76">
        <f>'地区別5歳毎'!M62</f>
        <v>339</v>
      </c>
      <c r="M134" s="75">
        <f>L134/L146</f>
        <v>0.06969572368421052</v>
      </c>
      <c r="N134" s="77">
        <f>'地区別5歳毎'!M63</f>
        <v>380</v>
      </c>
      <c r="O134" s="75">
        <f>N134/N146</f>
        <v>0.07042253521126761</v>
      </c>
      <c r="P134" s="78">
        <f t="shared" si="4"/>
        <v>719</v>
      </c>
      <c r="Q134" s="75">
        <f>P134/P146</f>
        <v>0.07007797270955166</v>
      </c>
    </row>
    <row r="135" spans="11:17" ht="13.5">
      <c r="K135" s="61" t="s">
        <v>122</v>
      </c>
      <c r="L135" s="76">
        <f>'地区別5歳毎'!L62</f>
        <v>273</v>
      </c>
      <c r="M135" s="75">
        <f>L135/L146</f>
        <v>0.056126644736842105</v>
      </c>
      <c r="N135" s="77">
        <f>'地区別5歳毎'!L63</f>
        <v>284</v>
      </c>
      <c r="O135" s="75">
        <f>N135/N146</f>
        <v>0.05263157894736842</v>
      </c>
      <c r="P135" s="78">
        <f t="shared" si="4"/>
        <v>557</v>
      </c>
      <c r="Q135" s="75">
        <f>P135/P146</f>
        <v>0.05428849902534113</v>
      </c>
    </row>
    <row r="136" spans="11:17" ht="13.5">
      <c r="K136" s="61" t="s">
        <v>123</v>
      </c>
      <c r="L136" s="76">
        <f>'地区別5歳毎'!K62</f>
        <v>276</v>
      </c>
      <c r="M136" s="75">
        <f>L136/L146</f>
        <v>0.05674342105263158</v>
      </c>
      <c r="N136" s="77">
        <f>'地区別5歳毎'!K63</f>
        <v>309</v>
      </c>
      <c r="O136" s="75">
        <f>N136/N146</f>
        <v>0.0572646404744255</v>
      </c>
      <c r="P136" s="78">
        <f t="shared" si="4"/>
        <v>585</v>
      </c>
      <c r="Q136" s="75">
        <f>P136/P146</f>
        <v>0.05701754385964912</v>
      </c>
    </row>
    <row r="137" spans="11:17" ht="13.5">
      <c r="K137" s="61" t="s">
        <v>124</v>
      </c>
      <c r="L137" s="76">
        <f>'地区別5歳毎'!J62</f>
        <v>289</v>
      </c>
      <c r="M137" s="75">
        <f>L137/L146</f>
        <v>0.059416118421052634</v>
      </c>
      <c r="N137" s="77">
        <f>'地区別5歳毎'!J63</f>
        <v>246</v>
      </c>
      <c r="O137" s="75">
        <f>N137/N146</f>
        <v>0.04558932542624166</v>
      </c>
      <c r="P137" s="78">
        <f t="shared" si="4"/>
        <v>535</v>
      </c>
      <c r="Q137" s="75">
        <f>P137/P146</f>
        <v>0.05214424951267056</v>
      </c>
    </row>
    <row r="138" spans="11:17" ht="13.5">
      <c r="K138" s="61" t="s">
        <v>125</v>
      </c>
      <c r="L138" s="76">
        <f>'地区別5歳毎'!I62</f>
        <v>228</v>
      </c>
      <c r="M138" s="75">
        <f>L138/L146</f>
        <v>0.046875</v>
      </c>
      <c r="N138" s="77">
        <f>'地区別5歳毎'!I63</f>
        <v>245</v>
      </c>
      <c r="O138" s="75">
        <f>N138/N146</f>
        <v>0.045404002965159375</v>
      </c>
      <c r="P138" s="78">
        <f t="shared" si="4"/>
        <v>473</v>
      </c>
      <c r="Q138" s="75">
        <f>P138/P146</f>
        <v>0.04610136452241716</v>
      </c>
    </row>
    <row r="139" spans="11:17" ht="13.5">
      <c r="K139" s="61" t="s">
        <v>126</v>
      </c>
      <c r="L139" s="76">
        <f>'地区別5歳毎'!H62</f>
        <v>200</v>
      </c>
      <c r="M139" s="75">
        <f>L139/L146</f>
        <v>0.04111842105263158</v>
      </c>
      <c r="N139" s="77">
        <f>'地区別5歳毎'!H63</f>
        <v>208</v>
      </c>
      <c r="O139" s="75">
        <f>N139/N146</f>
        <v>0.0385470719051149</v>
      </c>
      <c r="P139" s="78">
        <f t="shared" si="4"/>
        <v>408</v>
      </c>
      <c r="Q139" s="75">
        <f>P139/P146</f>
        <v>0.03976608187134503</v>
      </c>
    </row>
    <row r="140" spans="11:17" ht="13.5">
      <c r="K140" s="61" t="s">
        <v>127</v>
      </c>
      <c r="L140" s="76">
        <f>'地区別5歳毎'!G62</f>
        <v>240</v>
      </c>
      <c r="M140" s="75">
        <f>L140/L146</f>
        <v>0.049342105263157895</v>
      </c>
      <c r="N140" s="77">
        <f>'地区別5歳毎'!G63</f>
        <v>247</v>
      </c>
      <c r="O140" s="75">
        <f>N140/N146</f>
        <v>0.045774647887323945</v>
      </c>
      <c r="P140" s="78">
        <f t="shared" si="4"/>
        <v>487</v>
      </c>
      <c r="Q140" s="75">
        <f>P140/P146</f>
        <v>0.04746588693957115</v>
      </c>
    </row>
    <row r="141" spans="11:17" ht="13.5">
      <c r="K141" s="61" t="s">
        <v>128</v>
      </c>
      <c r="L141" s="76">
        <f>'地区別5歳毎'!F62</f>
        <v>240</v>
      </c>
      <c r="M141" s="75">
        <f>L141/L146</f>
        <v>0.049342105263157895</v>
      </c>
      <c r="N141" s="77">
        <f>'地区別5歳毎'!F63</f>
        <v>271</v>
      </c>
      <c r="O141" s="75">
        <f>N141/N146</f>
        <v>0.05022238695329874</v>
      </c>
      <c r="P141" s="78">
        <f t="shared" si="4"/>
        <v>511</v>
      </c>
      <c r="Q141" s="75">
        <f>P141/P146</f>
        <v>0.04980506822612086</v>
      </c>
    </row>
    <row r="142" spans="11:17" ht="13.5">
      <c r="K142" s="61" t="s">
        <v>129</v>
      </c>
      <c r="L142" s="76">
        <f>'地区別5歳毎'!E62</f>
        <v>229</v>
      </c>
      <c r="M142" s="75">
        <f>L142/L146</f>
        <v>0.04708059210526316</v>
      </c>
      <c r="N142" s="77">
        <f>'地区別5歳毎'!E63</f>
        <v>188</v>
      </c>
      <c r="O142" s="75">
        <f>N142/N146</f>
        <v>0.034840622683469234</v>
      </c>
      <c r="P142" s="78">
        <f t="shared" si="4"/>
        <v>417</v>
      </c>
      <c r="Q142" s="75">
        <f>P142/P146</f>
        <v>0.04064327485380117</v>
      </c>
    </row>
    <row r="143" spans="11:17" ht="13.5">
      <c r="K143" s="61" t="s">
        <v>130</v>
      </c>
      <c r="L143" s="76">
        <f>'地区別5歳毎'!D62</f>
        <v>218</v>
      </c>
      <c r="M143" s="75">
        <f>L143/L146</f>
        <v>0.04481907894736842</v>
      </c>
      <c r="N143" s="77">
        <f>'地区別5歳毎'!D63</f>
        <v>190</v>
      </c>
      <c r="O143" s="75">
        <f>N143/N146</f>
        <v>0.035211267605633804</v>
      </c>
      <c r="P143" s="78">
        <f t="shared" si="4"/>
        <v>408</v>
      </c>
      <c r="Q143" s="75">
        <f>P143/P146</f>
        <v>0.03976608187134503</v>
      </c>
    </row>
    <row r="144" spans="11:17" ht="13.5">
      <c r="K144" s="61" t="s">
        <v>131</v>
      </c>
      <c r="L144" s="76">
        <f>'地区別5歳毎'!C62</f>
        <v>172</v>
      </c>
      <c r="M144" s="75">
        <f>L144/L146</f>
        <v>0.03536184210526316</v>
      </c>
      <c r="N144" s="77">
        <f>'地区別5歳毎'!C63</f>
        <v>163</v>
      </c>
      <c r="O144" s="75">
        <f>N144/N146</f>
        <v>0.03020756115641216</v>
      </c>
      <c r="P144" s="78">
        <f t="shared" si="4"/>
        <v>335</v>
      </c>
      <c r="Q144" s="75">
        <f>P144/P146</f>
        <v>0.032651072124756333</v>
      </c>
    </row>
    <row r="145" ht="13.5">
      <c r="K145" s="61"/>
    </row>
    <row r="146" spans="11:17" ht="13.5">
      <c r="K146" s="61"/>
      <c r="L146" s="76">
        <f>SUM(L124:L144)</f>
        <v>4864</v>
      </c>
      <c r="M146" s="66"/>
      <c r="N146" s="77">
        <f>SUM(N124:N144)</f>
        <v>5396</v>
      </c>
      <c r="O146" s="66"/>
      <c r="P146" s="78">
        <f>SUM(P124:P144)</f>
        <v>10260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0.0039049788480312398</v>
      </c>
      <c r="P154" s="78">
        <f>L154+N154</f>
        <v>12</v>
      </c>
      <c r="Q154" s="75">
        <f>P154/P176</f>
        <v>0.0021424745581146223</v>
      </c>
    </row>
    <row r="155" spans="11:17" ht="13.5">
      <c r="K155" s="61" t="s">
        <v>112</v>
      </c>
      <c r="L155" s="76">
        <f>'地区別5歳毎'!V65</f>
        <v>6</v>
      </c>
      <c r="M155" s="75">
        <f>L155/L176</f>
        <v>0.0023734177215189874</v>
      </c>
      <c r="N155" s="77">
        <f>'地区別5歳毎'!V66</f>
        <v>25</v>
      </c>
      <c r="O155" s="75">
        <f>N155/N176</f>
        <v>0.008135372600065083</v>
      </c>
      <c r="P155" s="78">
        <f aca="true" t="shared" si="5" ref="P155:P174">L155+N155</f>
        <v>31</v>
      </c>
      <c r="Q155" s="75">
        <f>P155/P176</f>
        <v>0.005534725941796108</v>
      </c>
    </row>
    <row r="156" spans="11:17" ht="13.5">
      <c r="K156" s="61" t="s">
        <v>113</v>
      </c>
      <c r="L156" s="76">
        <f>'地区別5歳毎'!U65</f>
        <v>25</v>
      </c>
      <c r="M156" s="75">
        <f>L156/L176</f>
        <v>0.009889240506329115</v>
      </c>
      <c r="N156" s="77">
        <f>'地区別5歳毎'!U66</f>
        <v>59</v>
      </c>
      <c r="O156" s="75">
        <f>N156/N176</f>
        <v>0.019199479336153596</v>
      </c>
      <c r="P156" s="78">
        <f t="shared" si="5"/>
        <v>84</v>
      </c>
      <c r="Q156" s="75">
        <f>P156/P176</f>
        <v>0.014997321906802356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0.02531645569620253</v>
      </c>
      <c r="N157" s="77">
        <f>'地区別5歳毎'!T66</f>
        <v>187</v>
      </c>
      <c r="O157" s="75">
        <f>N157/N176</f>
        <v>0.06085258704848682</v>
      </c>
      <c r="P157" s="78">
        <f t="shared" si="5"/>
        <v>251</v>
      </c>
      <c r="Q157" s="75">
        <f>P157/P176</f>
        <v>0.04481342617389752</v>
      </c>
    </row>
    <row r="158" spans="11:17" ht="13.5">
      <c r="K158" s="61" t="s">
        <v>115</v>
      </c>
      <c r="L158" s="76">
        <f>'地区別5歳毎'!S65</f>
        <v>102</v>
      </c>
      <c r="M158" s="75">
        <f>L158/L176</f>
        <v>0.040348101265822785</v>
      </c>
      <c r="N158" s="77">
        <f>'地区別5歳毎'!S66</f>
        <v>242</v>
      </c>
      <c r="O158" s="75">
        <f>N158/N176</f>
        <v>0.07875040676863</v>
      </c>
      <c r="P158" s="78">
        <f t="shared" si="5"/>
        <v>344</v>
      </c>
      <c r="Q158" s="75">
        <f>P158/P176</f>
        <v>0.06141760399928584</v>
      </c>
    </row>
    <row r="159" spans="11:17" ht="13.5">
      <c r="K159" s="61" t="s">
        <v>116</v>
      </c>
      <c r="L159" s="76">
        <f>'地区別5歳毎'!R65</f>
        <v>121</v>
      </c>
      <c r="M159" s="75">
        <f>L159/L176</f>
        <v>0.04786392405063291</v>
      </c>
      <c r="N159" s="77">
        <f>'地区別5歳毎'!R66</f>
        <v>181</v>
      </c>
      <c r="O159" s="75">
        <f>N159/N176</f>
        <v>0.0589000976244712</v>
      </c>
      <c r="P159" s="78">
        <f t="shared" si="5"/>
        <v>302</v>
      </c>
      <c r="Q159" s="75">
        <f>P159/P176</f>
        <v>0.05391894304588466</v>
      </c>
    </row>
    <row r="160" spans="11:17" ht="13.5">
      <c r="K160" s="61" t="s">
        <v>117</v>
      </c>
      <c r="L160" s="76">
        <f>'地区別5歳毎'!Q65</f>
        <v>118</v>
      </c>
      <c r="M160" s="75">
        <f>L160/L176</f>
        <v>0.04667721518987342</v>
      </c>
      <c r="N160" s="77">
        <f>'地区別5歳毎'!Q66</f>
        <v>159</v>
      </c>
      <c r="O160" s="75">
        <f>N160/N176</f>
        <v>0.05174096973641393</v>
      </c>
      <c r="P160" s="78">
        <f t="shared" si="5"/>
        <v>277</v>
      </c>
      <c r="Q160" s="75">
        <f>P160/P176</f>
        <v>0.049455454383145865</v>
      </c>
    </row>
    <row r="161" spans="11:17" ht="13.5">
      <c r="K161" s="61" t="s">
        <v>118</v>
      </c>
      <c r="L161" s="76">
        <f>'地区別5歳毎'!P65</f>
        <v>205</v>
      </c>
      <c r="M161" s="75">
        <f>L161/L176</f>
        <v>0.08109177215189874</v>
      </c>
      <c r="N161" s="77">
        <f>'地区別5歳毎'!P66</f>
        <v>225</v>
      </c>
      <c r="O161" s="75">
        <f>N161/N176</f>
        <v>0.07321835340058575</v>
      </c>
      <c r="P161" s="78">
        <f t="shared" si="5"/>
        <v>430</v>
      </c>
      <c r="Q161" s="75">
        <f>P161/P176</f>
        <v>0.0767720049991073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0.09533227848101265</v>
      </c>
      <c r="N162" s="77">
        <f>'地区別5歳毎'!O66</f>
        <v>269</v>
      </c>
      <c r="O162" s="75">
        <f>N162/N176</f>
        <v>0.0875366091767003</v>
      </c>
      <c r="P162" s="78">
        <f t="shared" si="5"/>
        <v>510</v>
      </c>
      <c r="Q162" s="75">
        <f>P162/P176</f>
        <v>0.09105516871987145</v>
      </c>
    </row>
    <row r="163" spans="11:17" ht="13.5">
      <c r="K163" s="61" t="s">
        <v>120</v>
      </c>
      <c r="L163" s="76">
        <f>'地区別5歳毎'!N65</f>
        <v>253</v>
      </c>
      <c r="M163" s="75">
        <f>L163/L176</f>
        <v>0.10007911392405064</v>
      </c>
      <c r="N163" s="77">
        <f>'地区別5歳毎'!N66</f>
        <v>270</v>
      </c>
      <c r="O163" s="75">
        <f>N163/N176</f>
        <v>0.0878620240807029</v>
      </c>
      <c r="P163" s="78">
        <f t="shared" si="5"/>
        <v>523</v>
      </c>
      <c r="Q163" s="75">
        <f>P163/P176</f>
        <v>0.09337618282449563</v>
      </c>
    </row>
    <row r="164" spans="11:17" ht="13.5">
      <c r="K164" s="61" t="s">
        <v>121</v>
      </c>
      <c r="L164" s="76">
        <f>'地区別5歳毎'!M65</f>
        <v>226</v>
      </c>
      <c r="M164" s="75">
        <f>L164/L176</f>
        <v>0.0893987341772152</v>
      </c>
      <c r="N164" s="77">
        <f>'地区別5歳毎'!M66</f>
        <v>240</v>
      </c>
      <c r="O164" s="75">
        <f>N164/N176</f>
        <v>0.07809957696062479</v>
      </c>
      <c r="P164" s="78">
        <f t="shared" si="5"/>
        <v>466</v>
      </c>
      <c r="Q164" s="75">
        <f>P164/P176</f>
        <v>0.08319942867345118</v>
      </c>
    </row>
    <row r="165" spans="11:17" ht="13.5">
      <c r="K165" s="61" t="s">
        <v>122</v>
      </c>
      <c r="L165" s="76">
        <f>'地区別5歳毎'!L65</f>
        <v>144</v>
      </c>
      <c r="M165" s="75">
        <f>L165/L176</f>
        <v>0.056962025316455694</v>
      </c>
      <c r="N165" s="77">
        <f>'地区別5歳毎'!L66</f>
        <v>178</v>
      </c>
      <c r="O165" s="75">
        <f>N165/N176</f>
        <v>0.05792385291246339</v>
      </c>
      <c r="P165" s="78">
        <f t="shared" si="5"/>
        <v>322</v>
      </c>
      <c r="Q165" s="75">
        <f>P165/P176</f>
        <v>0.0574897339760757</v>
      </c>
    </row>
    <row r="166" spans="11:17" ht="13.5">
      <c r="K166" s="61" t="s">
        <v>123</v>
      </c>
      <c r="L166" s="76">
        <f>'地区別5歳毎'!K65</f>
        <v>153</v>
      </c>
      <c r="M166" s="75">
        <f>L166/L176</f>
        <v>0.06052215189873418</v>
      </c>
      <c r="N166" s="77">
        <f>'地区別5歳毎'!K66</f>
        <v>156</v>
      </c>
      <c r="O166" s="75">
        <f>N166/N176</f>
        <v>0.05076472502440612</v>
      </c>
      <c r="P166" s="78">
        <f t="shared" si="5"/>
        <v>309</v>
      </c>
      <c r="Q166" s="75">
        <f>P166/P176</f>
        <v>0.05516871987145153</v>
      </c>
    </row>
    <row r="167" spans="11:17" ht="13.5">
      <c r="K167" s="61" t="s">
        <v>124</v>
      </c>
      <c r="L167" s="76">
        <f>'地区別5歳毎'!J65</f>
        <v>127</v>
      </c>
      <c r="M167" s="75">
        <f>L167/L176</f>
        <v>0.050237341772151896</v>
      </c>
      <c r="N167" s="77">
        <f>'地区別5歳毎'!J66</f>
        <v>118</v>
      </c>
      <c r="O167" s="75">
        <f>N167/N176</f>
        <v>0.03839895867230719</v>
      </c>
      <c r="P167" s="78">
        <f t="shared" si="5"/>
        <v>245</v>
      </c>
      <c r="Q167" s="75">
        <f>P167/P176</f>
        <v>0.04374218889484021</v>
      </c>
    </row>
    <row r="168" spans="11:17" ht="13.5">
      <c r="K168" s="61" t="s">
        <v>125</v>
      </c>
      <c r="L168" s="76">
        <f>'地区別5歳毎'!I65</f>
        <v>110</v>
      </c>
      <c r="M168" s="75">
        <f>L168/L176</f>
        <v>0.043512658227848104</v>
      </c>
      <c r="N168" s="77">
        <f>'地区別5歳毎'!I66</f>
        <v>121</v>
      </c>
      <c r="O168" s="75">
        <f>N168/N176</f>
        <v>0.039375203384315</v>
      </c>
      <c r="P168" s="78">
        <f t="shared" si="5"/>
        <v>231</v>
      </c>
      <c r="Q168" s="75">
        <f>P168/P176</f>
        <v>0.04124263524370648</v>
      </c>
    </row>
    <row r="169" spans="11:17" ht="13.5">
      <c r="K169" s="61" t="s">
        <v>126</v>
      </c>
      <c r="L169" s="76">
        <f>'地区別5歳毎'!H65</f>
        <v>104</v>
      </c>
      <c r="M169" s="75">
        <f>L169/L176</f>
        <v>0.04113924050632911</v>
      </c>
      <c r="N169" s="77">
        <f>'地区別5歳毎'!H66</f>
        <v>107</v>
      </c>
      <c r="O169" s="75">
        <f>N169/N176</f>
        <v>0.03481939472827855</v>
      </c>
      <c r="P169" s="78">
        <f t="shared" si="5"/>
        <v>211</v>
      </c>
      <c r="Q169" s="75">
        <f>P169/P176</f>
        <v>0.037671844313515446</v>
      </c>
    </row>
    <row r="170" spans="11:17" ht="13.5">
      <c r="K170" s="61" t="s">
        <v>127</v>
      </c>
      <c r="L170" s="76">
        <f>'地区別5歳毎'!G65</f>
        <v>100</v>
      </c>
      <c r="M170" s="75">
        <f>L170/L176</f>
        <v>0.03955696202531646</v>
      </c>
      <c r="N170" s="77">
        <f>'地区別5歳毎'!G66</f>
        <v>122</v>
      </c>
      <c r="O170" s="75">
        <f>N170/N176</f>
        <v>0.039700618288317606</v>
      </c>
      <c r="P170" s="78">
        <f t="shared" si="5"/>
        <v>222</v>
      </c>
      <c r="Q170" s="75">
        <f>P170/P176</f>
        <v>0.03963577932512052</v>
      </c>
    </row>
    <row r="171" spans="11:17" ht="13.5">
      <c r="K171" s="61" t="s">
        <v>128</v>
      </c>
      <c r="L171" s="76">
        <f>'地区別5歳毎'!F65</f>
        <v>147</v>
      </c>
      <c r="M171" s="75">
        <f>L171/L176</f>
        <v>0.05814873417721519</v>
      </c>
      <c r="N171" s="77">
        <f>'地区別5歳毎'!F66</f>
        <v>141</v>
      </c>
      <c r="O171" s="75">
        <f>N171/N176</f>
        <v>0.045883501464367066</v>
      </c>
      <c r="P171" s="78">
        <f t="shared" si="5"/>
        <v>288</v>
      </c>
      <c r="Q171" s="75">
        <f>P171/P176</f>
        <v>0.051419389394750936</v>
      </c>
    </row>
    <row r="172" spans="11:17" ht="13.5">
      <c r="K172" s="61" t="s">
        <v>129</v>
      </c>
      <c r="L172" s="76">
        <f>'地区別5歳毎'!E65</f>
        <v>122</v>
      </c>
      <c r="M172" s="75">
        <f>L172/L176</f>
        <v>0.048259493670886076</v>
      </c>
      <c r="N172" s="77">
        <f>'地区別5歳毎'!E66</f>
        <v>94</v>
      </c>
      <c r="O172" s="75">
        <f>N172/N176</f>
        <v>0.03058900097624471</v>
      </c>
      <c r="P172" s="78">
        <f t="shared" si="5"/>
        <v>216</v>
      </c>
      <c r="Q172" s="75">
        <f>P172/P176</f>
        <v>0.0385645420460632</v>
      </c>
    </row>
    <row r="173" spans="11:17" ht="13.5">
      <c r="K173" s="61" t="s">
        <v>130</v>
      </c>
      <c r="L173" s="76">
        <f>'地区別5歳毎'!D65</f>
        <v>93</v>
      </c>
      <c r="M173" s="75">
        <f>L173/L176</f>
        <v>0.036787974683544306</v>
      </c>
      <c r="N173" s="77">
        <f>'地区別5歳毎'!D66</f>
        <v>101</v>
      </c>
      <c r="O173" s="75">
        <f>N173/N176</f>
        <v>0.032866905304262936</v>
      </c>
      <c r="P173" s="78">
        <f t="shared" si="5"/>
        <v>194</v>
      </c>
      <c r="Q173" s="75">
        <f>P173/P176</f>
        <v>0.03463667202285306</v>
      </c>
    </row>
    <row r="174" spans="11:17" ht="13.5">
      <c r="K174" s="61" t="s">
        <v>131</v>
      </c>
      <c r="L174" s="76">
        <f>'地区別5歳毎'!C65</f>
        <v>67</v>
      </c>
      <c r="M174" s="75">
        <f>L174/L176</f>
        <v>0.026503164556962024</v>
      </c>
      <c r="N174" s="77">
        <f>'地区別5歳毎'!C66</f>
        <v>66</v>
      </c>
      <c r="O174" s="75">
        <f>N174/N176</f>
        <v>0.021477383664171817</v>
      </c>
      <c r="P174" s="78">
        <f t="shared" si="5"/>
        <v>133</v>
      </c>
      <c r="Q174" s="75">
        <f>P174/P176</f>
        <v>0.023745759685770397</v>
      </c>
    </row>
    <row r="175" ht="13.5">
      <c r="K175" s="61"/>
    </row>
    <row r="176" spans="11:17" ht="13.5">
      <c r="K176" s="61"/>
      <c r="L176" s="76">
        <f>SUM(L154:L174)</f>
        <v>2528</v>
      </c>
      <c r="M176" s="66"/>
      <c r="N176" s="77">
        <f>SUM(N154:N174)</f>
        <v>3073</v>
      </c>
      <c r="O176" s="66"/>
      <c r="P176" s="78">
        <f>SUM(P154:P174)</f>
        <v>5601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0.00019770059006022264</v>
      </c>
      <c r="N184" s="77">
        <f>'地区別5歳毎'!W69</f>
        <v>81</v>
      </c>
      <c r="O184" s="75">
        <f>N184/N206</f>
        <v>0.0011009323945959171</v>
      </c>
      <c r="P184" s="78">
        <f>L184+N184</f>
        <v>94</v>
      </c>
      <c r="Q184" s="75">
        <f>P184/P206</f>
        <v>0.0006746572884518768</v>
      </c>
    </row>
    <row r="185" spans="11:17" ht="13.5">
      <c r="K185" s="61" t="s">
        <v>112</v>
      </c>
      <c r="L185" s="76">
        <f>'地区別5歳毎'!V68</f>
        <v>74</v>
      </c>
      <c r="M185" s="75">
        <f>L185/L206</f>
        <v>0.001125372589573575</v>
      </c>
      <c r="N185" s="77">
        <f>'地区別5歳毎'!V69</f>
        <v>411</v>
      </c>
      <c r="O185" s="75">
        <f>N185/N206</f>
        <v>0.005586212520727431</v>
      </c>
      <c r="P185" s="78">
        <f aca="true" t="shared" si="6" ref="P185:P204">L185+N185</f>
        <v>485</v>
      </c>
      <c r="Q185" s="75">
        <f>P185/P206</f>
        <v>0.003480944520203833</v>
      </c>
    </row>
    <row r="186" spans="11:17" ht="13.5">
      <c r="K186" s="61" t="s">
        <v>113</v>
      </c>
      <c r="L186" s="76">
        <f>'地区別5歳毎'!U68</f>
        <v>391</v>
      </c>
      <c r="M186" s="75">
        <f>L186/L206</f>
        <v>0.0059462254395036196</v>
      </c>
      <c r="N186" s="77">
        <f>'地区別5歳毎'!U69</f>
        <v>1320</v>
      </c>
      <c r="O186" s="75">
        <f>N186/N206</f>
        <v>0.017941120504526054</v>
      </c>
      <c r="P186" s="78">
        <f t="shared" si="6"/>
        <v>1711</v>
      </c>
      <c r="Q186" s="75">
        <f>P186/P206</f>
        <v>0.012280198090863418</v>
      </c>
    </row>
    <row r="187" spans="11:17" ht="13.5">
      <c r="K187" s="61" t="s">
        <v>114</v>
      </c>
      <c r="L187" s="76">
        <f>'地区別5歳毎'!T68</f>
        <v>1192</v>
      </c>
      <c r="M187" s="75">
        <f>L187/L206</f>
        <v>0.01812762333475272</v>
      </c>
      <c r="N187" s="77">
        <f>'地区別5歳毎'!T69</f>
        <v>2652</v>
      </c>
      <c r="O187" s="75">
        <f>N187/N206</f>
        <v>0.0360453421045478</v>
      </c>
      <c r="P187" s="78">
        <f t="shared" si="6"/>
        <v>3844</v>
      </c>
      <c r="Q187" s="75">
        <f>P187/P206</f>
        <v>0.027589176774563986</v>
      </c>
    </row>
    <row r="188" spans="11:17" ht="13.5">
      <c r="K188" s="61" t="s">
        <v>115</v>
      </c>
      <c r="L188" s="76">
        <f>'地区別5歳毎'!S68</f>
        <v>2155</v>
      </c>
      <c r="M188" s="75">
        <f>L188/L206</f>
        <v>0.032772674736906135</v>
      </c>
      <c r="N188" s="77">
        <f>'地区別5歳毎'!S69</f>
        <v>3615</v>
      </c>
      <c r="O188" s="75">
        <f>N188/N206</f>
        <v>0.04913420501807704</v>
      </c>
      <c r="P188" s="78">
        <f t="shared" si="6"/>
        <v>5770</v>
      </c>
      <c r="Q188" s="75">
        <f>P188/P206</f>
        <v>0.04141247398263116</v>
      </c>
    </row>
    <row r="189" spans="11:17" ht="13.5">
      <c r="K189" s="61" t="s">
        <v>116</v>
      </c>
      <c r="L189" s="76">
        <f>'地区別5歳毎'!R68</f>
        <v>2954</v>
      </c>
      <c r="M189" s="75">
        <f>L189/L206</f>
        <v>0.04492365715676136</v>
      </c>
      <c r="N189" s="77">
        <f>'地区別5歳毎'!R69</f>
        <v>3843</v>
      </c>
      <c r="O189" s="75">
        <f>N189/N206</f>
        <v>0.052233125832495175</v>
      </c>
      <c r="P189" s="78">
        <f t="shared" si="6"/>
        <v>6797</v>
      </c>
      <c r="Q189" s="75">
        <f>P189/P206</f>
        <v>0.04878346371922773</v>
      </c>
    </row>
    <row r="190" spans="11:17" ht="13.5">
      <c r="K190" s="61" t="s">
        <v>117</v>
      </c>
      <c r="L190" s="76">
        <f>'地区別5歳毎'!Q68</f>
        <v>3541</v>
      </c>
      <c r="M190" s="75">
        <f>L190/L206</f>
        <v>0.05385059918486526</v>
      </c>
      <c r="N190" s="77">
        <f>'地区別5歳毎'!Q69</f>
        <v>4234</v>
      </c>
      <c r="O190" s="75">
        <f>N190/N206</f>
        <v>0.05754750319406312</v>
      </c>
      <c r="P190" s="78">
        <f t="shared" si="6"/>
        <v>7775</v>
      </c>
      <c r="Q190" s="75">
        <f>P190/P206</f>
        <v>0.05580277040120577</v>
      </c>
    </row>
    <row r="191" spans="11:17" ht="13.5">
      <c r="K191" s="61" t="s">
        <v>118</v>
      </c>
      <c r="L191" s="76">
        <f>'地区別5歳毎'!P68</f>
        <v>4934</v>
      </c>
      <c r="M191" s="75">
        <f>L191/L206</f>
        <v>0.07503497779670296</v>
      </c>
      <c r="N191" s="77">
        <f>'地区別5歳毎'!P69</f>
        <v>5353</v>
      </c>
      <c r="O191" s="75">
        <f>N191/N206</f>
        <v>0.07275668034903635</v>
      </c>
      <c r="P191" s="78">
        <f t="shared" si="6"/>
        <v>10287</v>
      </c>
      <c r="Q191" s="75">
        <f>P191/P206</f>
        <v>0.07383190985430274</v>
      </c>
    </row>
    <row r="192" spans="11:17" ht="13.5">
      <c r="K192" s="61" t="s">
        <v>119</v>
      </c>
      <c r="L192" s="76">
        <f>'地区別5歳毎'!O68</f>
        <v>5322</v>
      </c>
      <c r="M192" s="75">
        <f>L192/L206</f>
        <v>0.08093558002311577</v>
      </c>
      <c r="N192" s="77">
        <f>'地区別5歳毎'!O69</f>
        <v>5512</v>
      </c>
      <c r="O192" s="75">
        <f>N192/N206</f>
        <v>0.07491776986435425</v>
      </c>
      <c r="P192" s="78">
        <f t="shared" si="6"/>
        <v>10834</v>
      </c>
      <c r="Q192" s="75">
        <f>P192/P206</f>
        <v>0.07775784109667695</v>
      </c>
    </row>
    <row r="193" spans="11:17" ht="13.5">
      <c r="K193" s="61" t="s">
        <v>120</v>
      </c>
      <c r="L193" s="76">
        <f>'地区別5歳毎'!N68</f>
        <v>4627</v>
      </c>
      <c r="M193" s="75">
        <f>L193/L206</f>
        <v>0.07036620232374231</v>
      </c>
      <c r="N193" s="77">
        <f>'地区別5歳毎'!N69</f>
        <v>4918</v>
      </c>
      <c r="O193" s="75">
        <f>N193/N206</f>
        <v>0.06684426563731753</v>
      </c>
      <c r="P193" s="78">
        <f t="shared" si="6"/>
        <v>9545</v>
      </c>
      <c r="Q193" s="75">
        <f>P193/P206</f>
        <v>0.06850642359865068</v>
      </c>
    </row>
    <row r="194" spans="11:17" ht="13.5">
      <c r="K194" s="61" t="s">
        <v>121</v>
      </c>
      <c r="L194" s="76">
        <f>'地区別5歳毎'!M68</f>
        <v>4245</v>
      </c>
      <c r="M194" s="75">
        <f>L194/L206</f>
        <v>0.06455684652351117</v>
      </c>
      <c r="N194" s="77">
        <f>'地区別5歳毎'!M69</f>
        <v>4729</v>
      </c>
      <c r="O194" s="75">
        <f>N194/N206</f>
        <v>0.0642754233832604</v>
      </c>
      <c r="P194" s="78">
        <f t="shared" si="6"/>
        <v>8974</v>
      </c>
      <c r="Q194" s="75">
        <f>P194/P206</f>
        <v>0.06440823943156535</v>
      </c>
    </row>
    <row r="195" spans="11:17" ht="13.5">
      <c r="K195" s="61" t="s">
        <v>122</v>
      </c>
      <c r="L195" s="76">
        <f>'地区別5歳毎'!L68</f>
        <v>4115</v>
      </c>
      <c r="M195" s="75">
        <f>L195/L206</f>
        <v>0.06257984062290893</v>
      </c>
      <c r="N195" s="77">
        <f>'地区別5歳毎'!L69</f>
        <v>4522</v>
      </c>
      <c r="O195" s="75">
        <f>N195/N206</f>
        <v>0.061461929485959715</v>
      </c>
      <c r="P195" s="78">
        <f t="shared" si="6"/>
        <v>8637</v>
      </c>
      <c r="Q195" s="75">
        <f>P195/P206</f>
        <v>0.06198952128041341</v>
      </c>
    </row>
    <row r="196" spans="11:17" ht="13.5">
      <c r="K196" s="61" t="s">
        <v>123</v>
      </c>
      <c r="L196" s="76">
        <f>'地区別5歳毎'!K68</f>
        <v>4682</v>
      </c>
      <c r="M196" s="75">
        <f>L196/L206</f>
        <v>0.07120262789707403</v>
      </c>
      <c r="N196" s="77">
        <f>'地区別5歳毎'!K69</f>
        <v>4916</v>
      </c>
      <c r="O196" s="75">
        <f>N196/N206</f>
        <v>0.06681708212140158</v>
      </c>
      <c r="P196" s="78">
        <f t="shared" si="6"/>
        <v>9598</v>
      </c>
      <c r="Q196" s="75">
        <f>P196/P206</f>
        <v>0.0688868154740544</v>
      </c>
    </row>
    <row r="197" spans="11:17" ht="13.5">
      <c r="K197" s="61" t="s">
        <v>124</v>
      </c>
      <c r="L197" s="76">
        <f>'地区別5歳毎'!J68</f>
        <v>4224</v>
      </c>
      <c r="M197" s="75">
        <f>L197/L206</f>
        <v>0.06423748403187542</v>
      </c>
      <c r="N197" s="77">
        <f>'地区別5歳毎'!J69</f>
        <v>4315</v>
      </c>
      <c r="O197" s="75">
        <f>N197/N206</f>
        <v>0.05864843558865904</v>
      </c>
      <c r="P197" s="78">
        <f t="shared" si="6"/>
        <v>8539</v>
      </c>
      <c r="Q197" s="75">
        <f>P197/P206</f>
        <v>0.061286155171176346</v>
      </c>
    </row>
    <row r="198" spans="11:17" ht="13.5">
      <c r="K198" s="61" t="s">
        <v>125</v>
      </c>
      <c r="L198" s="76">
        <f>'地区別5歳毎'!I68</f>
        <v>3653</v>
      </c>
      <c r="M198" s="75">
        <f>L198/L206</f>
        <v>0.055553865806922564</v>
      </c>
      <c r="N198" s="77">
        <f>'地区別5歳毎'!I69</f>
        <v>3815</v>
      </c>
      <c r="O198" s="75">
        <f>N198/N206</f>
        <v>0.0518525566096719</v>
      </c>
      <c r="P198" s="78">
        <f t="shared" si="6"/>
        <v>7468</v>
      </c>
      <c r="Q198" s="75">
        <f>P198/P206</f>
        <v>0.053599368405942725</v>
      </c>
    </row>
    <row r="199" spans="11:17" ht="13.5">
      <c r="K199" s="61" t="s">
        <v>126</v>
      </c>
      <c r="L199" s="76">
        <f>'地区別5歳毎'!H68</f>
        <v>3155</v>
      </c>
      <c r="M199" s="75">
        <f>L199/L206</f>
        <v>0.04798041243384634</v>
      </c>
      <c r="N199" s="77">
        <f>'地区別5歳毎'!H69</f>
        <v>3308</v>
      </c>
      <c r="O199" s="75">
        <f>N199/N206</f>
        <v>0.04496153532497893</v>
      </c>
      <c r="P199" s="78">
        <f t="shared" si="6"/>
        <v>6463</v>
      </c>
      <c r="Q199" s="75">
        <f>P199/P206</f>
        <v>0.046386277183664684</v>
      </c>
    </row>
    <row r="200" spans="11:17" ht="13.5">
      <c r="K200" s="61" t="s">
        <v>127</v>
      </c>
      <c r="L200" s="76">
        <f>'地区別5歳毎'!G68</f>
        <v>2918</v>
      </c>
      <c r="M200" s="75">
        <f>L200/L206</f>
        <v>0.044376178599671516</v>
      </c>
      <c r="N200" s="77">
        <f>'地区別5歳毎'!G69</f>
        <v>3097</v>
      </c>
      <c r="O200" s="75">
        <f>N200/N206</f>
        <v>0.04209367439584636</v>
      </c>
      <c r="P200" s="78">
        <f t="shared" si="6"/>
        <v>6015</v>
      </c>
      <c r="Q200" s="75">
        <f>P200/P206</f>
        <v>0.04317088925572382</v>
      </c>
    </row>
    <row r="201" spans="11:17" ht="13.5">
      <c r="K201" s="61" t="s">
        <v>128</v>
      </c>
      <c r="L201" s="76">
        <f>'地区別5歳毎'!F68</f>
        <v>3606</v>
      </c>
      <c r="M201" s="75">
        <f>L201/L206</f>
        <v>0.05483910213516637</v>
      </c>
      <c r="N201" s="77">
        <f>'地区別5歳毎'!F69</f>
        <v>3662</v>
      </c>
      <c r="O201" s="75">
        <f>N201/N206</f>
        <v>0.04977301764210183</v>
      </c>
      <c r="P201" s="78">
        <f t="shared" si="6"/>
        <v>7268</v>
      </c>
      <c r="Q201" s="75">
        <f>P201/P206</f>
        <v>0.05216392736668341</v>
      </c>
    </row>
    <row r="202" spans="11:17" ht="13.5">
      <c r="K202" s="61" t="s">
        <v>129</v>
      </c>
      <c r="L202" s="76">
        <f>'地区別5歳毎'!E68</f>
        <v>3487</v>
      </c>
      <c r="M202" s="75">
        <f>L202/L206</f>
        <v>0.053029381349230485</v>
      </c>
      <c r="N202" s="77">
        <f>'地区別5歳毎'!E69</f>
        <v>3334</v>
      </c>
      <c r="O202" s="75">
        <f>N202/N206</f>
        <v>0.045314921031886266</v>
      </c>
      <c r="P202" s="78">
        <f t="shared" si="6"/>
        <v>6821</v>
      </c>
      <c r="Q202" s="75">
        <f>P202/P206</f>
        <v>0.04895571664393885</v>
      </c>
    </row>
    <row r="203" spans="11:17" ht="13.5">
      <c r="K203" s="61" t="s">
        <v>130</v>
      </c>
      <c r="L203" s="76">
        <f>'地区別5歳毎'!D68</f>
        <v>3353</v>
      </c>
      <c r="M203" s="75">
        <f>L203/L206</f>
        <v>0.050991544497840505</v>
      </c>
      <c r="N203" s="77">
        <f>'地区別5歳毎'!D69</f>
        <v>3065</v>
      </c>
      <c r="O203" s="75">
        <f>N203/N206</f>
        <v>0.041658738141191184</v>
      </c>
      <c r="P203" s="78">
        <f t="shared" si="6"/>
        <v>6418</v>
      </c>
      <c r="Q203" s="75">
        <f>P203/P206</f>
        <v>0.04606330294983134</v>
      </c>
    </row>
    <row r="204" spans="11:17" ht="13.5">
      <c r="K204" s="61" t="s">
        <v>131</v>
      </c>
      <c r="L204" s="76">
        <f>'地区別5歳毎'!C68</f>
        <v>3115</v>
      </c>
      <c r="M204" s="75">
        <f>L204/L206</f>
        <v>0.04737210292596873</v>
      </c>
      <c r="N204" s="77">
        <f>'地区別5歳毎'!C69</f>
        <v>2872</v>
      </c>
      <c r="O204" s="75">
        <f>N204/N206</f>
        <v>0.03903552885530214</v>
      </c>
      <c r="P204" s="78">
        <f t="shared" si="6"/>
        <v>5987</v>
      </c>
      <c r="Q204" s="75">
        <f>P204/P206</f>
        <v>0.04296992751022752</v>
      </c>
    </row>
    <row r="205" ht="13.5">
      <c r="K205" s="61"/>
    </row>
    <row r="206" spans="11:17" ht="13.5">
      <c r="K206" s="61"/>
      <c r="L206" s="76">
        <f>SUM(L184:L204)</f>
        <v>65756</v>
      </c>
      <c r="M206" s="66"/>
      <c r="N206" s="77">
        <f>SUM(N184:N204)</f>
        <v>73574</v>
      </c>
      <c r="O206" s="66"/>
      <c r="P206" s="78">
        <f>SUM(P184:P204)</f>
        <v>139330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view="pageBreakPreview" zoomScale="60" zoomScalePageLayoutView="0" workbookViewId="0" topLeftCell="A46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8</v>
      </c>
      <c r="M4" s="70">
        <f>L4/L26</f>
        <v>0.00017997750281214847</v>
      </c>
      <c r="N4" s="67">
        <f>'地区別5歳毎'!W24</f>
        <v>40</v>
      </c>
      <c r="O4" s="68">
        <f>N4/N26</f>
        <v>0.0008059154191767574</v>
      </c>
      <c r="P4" s="67">
        <f aca="true" t="shared" si="0" ref="P4:P24">L4+N4</f>
        <v>48</v>
      </c>
      <c r="Q4" s="71">
        <f>P4/P26</f>
        <v>0.0005101878128886196</v>
      </c>
      <c r="S4" s="61" t="s">
        <v>1</v>
      </c>
      <c r="T4" s="67">
        <f>SUM(L4:L4)</f>
        <v>8</v>
      </c>
      <c r="U4" s="70">
        <f>T4/L26</f>
        <v>0.00017997750281214847</v>
      </c>
      <c r="V4" s="67">
        <f>SUM(N4:N4)</f>
        <v>40</v>
      </c>
      <c r="W4" s="68">
        <f>V4/N26</f>
        <v>0.0008059154191767574</v>
      </c>
      <c r="X4" s="67">
        <f>SUM(P4:P4)</f>
        <v>48</v>
      </c>
      <c r="Y4" s="71">
        <f>X4/P26</f>
        <v>0.0005101878128886196</v>
      </c>
    </row>
    <row r="5" spans="11:25" ht="13.5">
      <c r="K5" s="61" t="s">
        <v>112</v>
      </c>
      <c r="L5" s="67">
        <f>'地区別5歳毎'!V23</f>
        <v>35</v>
      </c>
      <c r="M5" s="70">
        <f>L5/L26</f>
        <v>0.0007874015748031496</v>
      </c>
      <c r="N5" s="67">
        <f>'地区別5歳毎'!V24</f>
        <v>242</v>
      </c>
      <c r="O5" s="68">
        <f>N5/N26</f>
        <v>0.0048757882860193825</v>
      </c>
      <c r="P5" s="67">
        <f t="shared" si="0"/>
        <v>277</v>
      </c>
      <c r="Q5" s="71">
        <f>P5/P26</f>
        <v>0.0029442088368780758</v>
      </c>
      <c r="S5" s="61" t="s">
        <v>137</v>
      </c>
      <c r="T5" s="67">
        <f>SUM(L4:L5)</f>
        <v>43</v>
      </c>
      <c r="U5" s="70">
        <f>T5/L26</f>
        <v>0.0009673790776152981</v>
      </c>
      <c r="V5" s="67">
        <f>SUM(N4:N5)</f>
        <v>282</v>
      </c>
      <c r="W5" s="68">
        <f>V5/N26</f>
        <v>0.00568170370519614</v>
      </c>
      <c r="X5" s="67">
        <f>SUM(P4:P5)</f>
        <v>325</v>
      </c>
      <c r="Y5" s="71">
        <f>X5/P26</f>
        <v>0.0034543966497666955</v>
      </c>
    </row>
    <row r="6" spans="11:25" ht="13.5">
      <c r="K6" s="61" t="s">
        <v>113</v>
      </c>
      <c r="L6" s="67">
        <f>'地区別5歳毎'!U23</f>
        <v>231</v>
      </c>
      <c r="M6" s="70">
        <f>L6/L26</f>
        <v>0.0051968503937007875</v>
      </c>
      <c r="N6" s="67">
        <f>'地区別5歳毎'!U24</f>
        <v>795</v>
      </c>
      <c r="O6" s="68">
        <f>N6/N26</f>
        <v>0.016017568956138054</v>
      </c>
      <c r="P6" s="67">
        <f t="shared" si="0"/>
        <v>1026</v>
      </c>
      <c r="Q6" s="71">
        <f>P6/P26</f>
        <v>0.010905264500494245</v>
      </c>
      <c r="S6" s="61" t="s">
        <v>138</v>
      </c>
      <c r="T6" s="67">
        <f>SUM(L4:L6)</f>
        <v>274</v>
      </c>
      <c r="U6" s="70">
        <f>T6/L26</f>
        <v>0.006164229471316085</v>
      </c>
      <c r="V6" s="67">
        <f>SUM(N4:N6)</f>
        <v>1077</v>
      </c>
      <c r="W6" s="68">
        <f>V6/N26</f>
        <v>0.021699272661334194</v>
      </c>
      <c r="X6" s="67">
        <f>SUM(P4:P6)</f>
        <v>1351</v>
      </c>
      <c r="Y6" s="71">
        <f>X6/P26</f>
        <v>0.01435966115026094</v>
      </c>
    </row>
    <row r="7" spans="11:25" ht="13.5">
      <c r="K7" s="61" t="s">
        <v>114</v>
      </c>
      <c r="L7" s="67">
        <f>'地区別5歳毎'!T23</f>
        <v>750</v>
      </c>
      <c r="M7" s="70">
        <f>L7/L26</f>
        <v>0.01687289088863892</v>
      </c>
      <c r="N7" s="67">
        <f>'地区別5歳毎'!T24</f>
        <v>1551</v>
      </c>
      <c r="O7" s="68">
        <f>N7/N26</f>
        <v>0.031249370378578768</v>
      </c>
      <c r="P7" s="67">
        <f t="shared" si="0"/>
        <v>2301</v>
      </c>
      <c r="Q7" s="71">
        <f>P7/P26</f>
        <v>0.024457128280348205</v>
      </c>
      <c r="S7" s="61" t="s">
        <v>139</v>
      </c>
      <c r="T7" s="67">
        <f>SUM(L4:L7)</f>
        <v>1024</v>
      </c>
      <c r="U7" s="70">
        <f>T7/L26</f>
        <v>0.023037120359955005</v>
      </c>
      <c r="V7" s="67">
        <f>SUM(N4:N7)</f>
        <v>2628</v>
      </c>
      <c r="W7" s="68">
        <f>V7/N26</f>
        <v>0.05294864303991296</v>
      </c>
      <c r="X7" s="67">
        <f>SUM(P4:P7)</f>
        <v>3652</v>
      </c>
      <c r="Y7" s="71">
        <f>X7/P26</f>
        <v>0.03881678943060914</v>
      </c>
    </row>
    <row r="8" spans="11:25" ht="13.5">
      <c r="K8" s="61" t="s">
        <v>115</v>
      </c>
      <c r="L8" s="67">
        <f>'地区別5歳毎'!S23</f>
        <v>1415</v>
      </c>
      <c r="M8" s="70">
        <f>L8/L26</f>
        <v>0.03183352080989876</v>
      </c>
      <c r="N8" s="67">
        <f>'地区別5歳毎'!S24</f>
        <v>2236</v>
      </c>
      <c r="O8" s="68">
        <f>N8/N26</f>
        <v>0.045050671931980736</v>
      </c>
      <c r="P8" s="67">
        <f t="shared" si="0"/>
        <v>3651</v>
      </c>
      <c r="Q8" s="71">
        <f>P8/P26</f>
        <v>0.03880616051784063</v>
      </c>
      <c r="S8" s="61" t="s">
        <v>140</v>
      </c>
      <c r="T8" s="67">
        <f>SUM(L4:L8)</f>
        <v>2439</v>
      </c>
      <c r="U8" s="70">
        <f>T8/L26</f>
        <v>0.05487064116985377</v>
      </c>
      <c r="V8" s="67">
        <f>SUM(N4:N8)</f>
        <v>4864</v>
      </c>
      <c r="W8" s="68">
        <f>V8/N26</f>
        <v>0.0979993149718937</v>
      </c>
      <c r="X8" s="67">
        <f>SUM(P4:P8)</f>
        <v>7303</v>
      </c>
      <c r="Y8" s="71">
        <f>X8/P26</f>
        <v>0.07762294994844977</v>
      </c>
    </row>
    <row r="9" spans="11:25" ht="13.5">
      <c r="K9" s="61" t="s">
        <v>116</v>
      </c>
      <c r="L9" s="67">
        <f>'地区別5歳毎'!R23</f>
        <v>1971</v>
      </c>
      <c r="M9" s="70">
        <f>L9/L26</f>
        <v>0.04434195725534308</v>
      </c>
      <c r="N9" s="67">
        <f>'地区別5歳毎'!R24</f>
        <v>2496</v>
      </c>
      <c r="O9" s="68">
        <f>N9/N26</f>
        <v>0.05028912215662966</v>
      </c>
      <c r="P9" s="67">
        <f t="shared" si="0"/>
        <v>4467</v>
      </c>
      <c r="Q9" s="71">
        <f>P9/P26</f>
        <v>0.04747935333694717</v>
      </c>
      <c r="S9" s="61" t="s">
        <v>141</v>
      </c>
      <c r="T9" s="67">
        <f>SUM(L4:L9)</f>
        <v>4410</v>
      </c>
      <c r="U9" s="70">
        <f>T9/L26</f>
        <v>0.09921259842519685</v>
      </c>
      <c r="V9" s="67">
        <f>SUM(N4:N9)</f>
        <v>7360</v>
      </c>
      <c r="W9" s="68">
        <f>V9/N26</f>
        <v>0.14828843712852335</v>
      </c>
      <c r="X9" s="67">
        <f>SUM(P4:P9)</f>
        <v>11770</v>
      </c>
      <c r="Y9" s="71">
        <f>X9/P26</f>
        <v>0.12510230328539693</v>
      </c>
    </row>
    <row r="10" spans="11:25" ht="13.5">
      <c r="K10" s="61" t="s">
        <v>117</v>
      </c>
      <c r="L10" s="67">
        <f>'地区別5歳毎'!Q23</f>
        <v>2312</v>
      </c>
      <c r="M10" s="70">
        <f>L10/L26</f>
        <v>0.05201349831271091</v>
      </c>
      <c r="N10" s="67">
        <f>'地区別5歳毎'!Q24</f>
        <v>2888</v>
      </c>
      <c r="O10" s="68">
        <f>N10/N26</f>
        <v>0.05818709326456188</v>
      </c>
      <c r="P10" s="67">
        <f t="shared" si="0"/>
        <v>5200</v>
      </c>
      <c r="Q10" s="71">
        <f>P10/P26</f>
        <v>0.05527034639626713</v>
      </c>
      <c r="S10" s="61" t="s">
        <v>142</v>
      </c>
      <c r="T10" s="67">
        <f>SUM(L4:L10)</f>
        <v>6722</v>
      </c>
      <c r="U10" s="70">
        <f>T10/L26</f>
        <v>0.15122609673790777</v>
      </c>
      <c r="V10" s="67">
        <f>SUM(N4:N10)</f>
        <v>10248</v>
      </c>
      <c r="W10" s="68">
        <f>V10/N26</f>
        <v>0.20647553039308525</v>
      </c>
      <c r="X10" s="67">
        <f>SUM(P4:P10)</f>
        <v>16970</v>
      </c>
      <c r="Y10" s="71">
        <f>X10/P26</f>
        <v>0.18037264968166405</v>
      </c>
    </row>
    <row r="11" spans="11:25" ht="13.5">
      <c r="K11" s="61" t="s">
        <v>118</v>
      </c>
      <c r="L11" s="67">
        <f>'地区別5歳毎'!P23</f>
        <v>3087</v>
      </c>
      <c r="M11" s="70">
        <f>L11/L26</f>
        <v>0.06944881889763779</v>
      </c>
      <c r="N11" s="67">
        <f>'地区別5歳毎'!P24</f>
        <v>3478</v>
      </c>
      <c r="O11" s="68">
        <f>N11/N26</f>
        <v>0.07007434569741905</v>
      </c>
      <c r="P11" s="67">
        <f t="shared" si="0"/>
        <v>6565</v>
      </c>
      <c r="Q11" s="71">
        <f>P11/P26</f>
        <v>0.06977881232528725</v>
      </c>
      <c r="S11" s="61" t="s">
        <v>143</v>
      </c>
      <c r="T11" s="67">
        <f>SUM(L4:L11)</f>
        <v>9809</v>
      </c>
      <c r="U11" s="70">
        <f>T11/L26</f>
        <v>0.22067491563554556</v>
      </c>
      <c r="V11" s="67">
        <f>SUM(N4:N11)</f>
        <v>13726</v>
      </c>
      <c r="W11" s="68">
        <f>V11/N26</f>
        <v>0.2765498760905043</v>
      </c>
      <c r="X11" s="67">
        <f>SUM(P4:P11)</f>
        <v>23535</v>
      </c>
      <c r="Y11" s="71">
        <f>X11/P26</f>
        <v>0.2501514620069513</v>
      </c>
    </row>
    <row r="12" spans="11:25" ht="13.5">
      <c r="K12" s="61" t="s">
        <v>119</v>
      </c>
      <c r="L12" s="67">
        <f>'地区別5歳毎'!O23</f>
        <v>3300</v>
      </c>
      <c r="M12" s="70">
        <f>L12/L26</f>
        <v>0.07424071991001124</v>
      </c>
      <c r="N12" s="67">
        <f>'地区別5歳毎'!O24</f>
        <v>3479</v>
      </c>
      <c r="O12" s="68">
        <f>N12/N26</f>
        <v>0.07009449358289847</v>
      </c>
      <c r="P12" s="67">
        <f t="shared" si="0"/>
        <v>6779</v>
      </c>
      <c r="Q12" s="71">
        <f>P12/P26</f>
        <v>0.07205339965774901</v>
      </c>
      <c r="S12" s="61" t="s">
        <v>144</v>
      </c>
      <c r="T12" s="67">
        <f>SUM(L4:L12)</f>
        <v>13109</v>
      </c>
      <c r="U12" s="70">
        <f>T12/L26</f>
        <v>0.29491563554555683</v>
      </c>
      <c r="V12" s="67">
        <f>SUM(N4:N12)</f>
        <v>17205</v>
      </c>
      <c r="W12" s="68">
        <f>V12/N26</f>
        <v>0.3466443696734028</v>
      </c>
      <c r="X12" s="67">
        <f>SUM(P4:P12)</f>
        <v>30314</v>
      </c>
      <c r="Y12" s="71">
        <f>X12/P26</f>
        <v>0.3222048616647003</v>
      </c>
    </row>
    <row r="13" spans="11:25" ht="13.5">
      <c r="K13" s="61" t="s">
        <v>120</v>
      </c>
      <c r="L13" s="67">
        <f>'地区別5歳毎'!N23</f>
        <v>2929</v>
      </c>
      <c r="M13" s="70">
        <f>L13/L26</f>
        <v>0.06589426321709786</v>
      </c>
      <c r="N13" s="67">
        <f>'地区別5歳毎'!N24</f>
        <v>3164</v>
      </c>
      <c r="O13" s="68">
        <f>N13/N26</f>
        <v>0.06374790965688151</v>
      </c>
      <c r="P13" s="67">
        <f t="shared" si="0"/>
        <v>6093</v>
      </c>
      <c r="Q13" s="71">
        <f>P13/P26</f>
        <v>0.06476196549854915</v>
      </c>
      <c r="S13" s="61" t="s">
        <v>145</v>
      </c>
      <c r="T13" s="67">
        <f>SUM(L4:L13)</f>
        <v>16038</v>
      </c>
      <c r="U13" s="70">
        <f>T13/L26</f>
        <v>0.3608098987626547</v>
      </c>
      <c r="V13" s="67">
        <f>SUM(N4:N13)</f>
        <v>20369</v>
      </c>
      <c r="W13" s="68">
        <f>V13/N26</f>
        <v>0.41039227933028427</v>
      </c>
      <c r="X13" s="67">
        <f>SUM(P4:P13)</f>
        <v>36407</v>
      </c>
      <c r="Y13" s="71">
        <f>X13/P26</f>
        <v>0.3869668271632495</v>
      </c>
    </row>
    <row r="14" spans="11:25" ht="13.5">
      <c r="K14" s="61" t="s">
        <v>121</v>
      </c>
      <c r="L14" s="67">
        <f>'地区別5歳毎'!M23</f>
        <v>2813</v>
      </c>
      <c r="M14" s="70">
        <f>L14/L26</f>
        <v>0.06328458942632172</v>
      </c>
      <c r="N14" s="67">
        <f>'地区別5歳毎'!M24</f>
        <v>3207</v>
      </c>
      <c r="O14" s="68">
        <f>N14/N26</f>
        <v>0.06461426873249652</v>
      </c>
      <c r="P14" s="67">
        <f t="shared" si="0"/>
        <v>6020</v>
      </c>
      <c r="Q14" s="71">
        <f>P14/P26</f>
        <v>0.0639860548664477</v>
      </c>
      <c r="S14" s="61" t="s">
        <v>146</v>
      </c>
      <c r="T14" s="67">
        <f>SUM(L4:L14)</f>
        <v>18851</v>
      </c>
      <c r="U14" s="70">
        <f>T14/L26</f>
        <v>0.4240944881889764</v>
      </c>
      <c r="V14" s="67">
        <f>SUM(N4:N14)</f>
        <v>23576</v>
      </c>
      <c r="W14" s="68">
        <f>V14/N26</f>
        <v>0.4750065480627808</v>
      </c>
      <c r="X14" s="67">
        <f>SUM(P4:P14)</f>
        <v>42427</v>
      </c>
      <c r="Y14" s="71">
        <f>X14/P26</f>
        <v>0.4509528820296972</v>
      </c>
    </row>
    <row r="15" spans="11:25" ht="13.5">
      <c r="K15" s="61" t="s">
        <v>122</v>
      </c>
      <c r="L15" s="67">
        <f>'地区別5歳毎'!L23</f>
        <v>2881</v>
      </c>
      <c r="M15" s="70">
        <f>L15/L26</f>
        <v>0.06481439820022497</v>
      </c>
      <c r="N15" s="67">
        <f>'地区別5歳毎'!L24</f>
        <v>3148</v>
      </c>
      <c r="O15" s="68">
        <f>N15/N26</f>
        <v>0.06342554348921081</v>
      </c>
      <c r="P15" s="67">
        <f t="shared" si="0"/>
        <v>6029</v>
      </c>
      <c r="Q15" s="71">
        <f>P15/P26</f>
        <v>0.06408171508136433</v>
      </c>
      <c r="S15" s="61" t="s">
        <v>147</v>
      </c>
      <c r="T15" s="67">
        <f>SUM(L4:L15)</f>
        <v>21732</v>
      </c>
      <c r="U15" s="70">
        <f>T15/L26</f>
        <v>0.4889088863892013</v>
      </c>
      <c r="V15" s="67">
        <f>SUM(N4:N15)</f>
        <v>26724</v>
      </c>
      <c r="W15" s="68">
        <f>V15/N26</f>
        <v>0.5384320915519916</v>
      </c>
      <c r="X15" s="67">
        <f>SUM(P4:P15)</f>
        <v>48456</v>
      </c>
      <c r="Y15" s="71">
        <f>X15/P26</f>
        <v>0.5150345971110615</v>
      </c>
    </row>
    <row r="16" spans="11:25" ht="13.5">
      <c r="K16" s="61" t="s">
        <v>123</v>
      </c>
      <c r="L16" s="67">
        <f>'地区別5歳毎'!K23</f>
        <v>3343</v>
      </c>
      <c r="M16" s="70">
        <f>L16/L26</f>
        <v>0.07520809898762655</v>
      </c>
      <c r="N16" s="67">
        <f>'地区別5歳毎'!K24</f>
        <v>3532</v>
      </c>
      <c r="O16" s="68">
        <f>N16/N26</f>
        <v>0.07116233151330768</v>
      </c>
      <c r="P16" s="67">
        <f t="shared" si="0"/>
        <v>6875</v>
      </c>
      <c r="Q16" s="71">
        <f>P16/P26</f>
        <v>0.07307377528352625</v>
      </c>
      <c r="S16" s="61" t="s">
        <v>104</v>
      </c>
      <c r="T16" s="67">
        <f>SUM(L16:L24)</f>
        <v>22718</v>
      </c>
      <c r="U16" s="70">
        <f>T16/L26</f>
        <v>0.5110911136107986</v>
      </c>
      <c r="V16" s="67">
        <f>SUM(N16:N24)</f>
        <v>22909</v>
      </c>
      <c r="W16" s="68">
        <f>V16/N26</f>
        <v>0.4615679084480084</v>
      </c>
      <c r="X16" s="67">
        <f>SUM(P16:P24)</f>
        <v>45627</v>
      </c>
      <c r="Y16" s="71">
        <f>X16/P26</f>
        <v>0.48496540288893847</v>
      </c>
    </row>
    <row r="17" spans="11:25" ht="13.5">
      <c r="K17" s="61" t="s">
        <v>124</v>
      </c>
      <c r="L17" s="67">
        <f>'地区別5歳毎'!J23</f>
        <v>2983</v>
      </c>
      <c r="M17" s="70">
        <f>L17/L26</f>
        <v>0.06710911136107986</v>
      </c>
      <c r="N17" s="67">
        <f>'地区別5歳毎'!J24</f>
        <v>3109</v>
      </c>
      <c r="O17" s="68">
        <f>N17/N26</f>
        <v>0.06263977595551347</v>
      </c>
      <c r="P17" s="67">
        <f t="shared" si="0"/>
        <v>6092</v>
      </c>
      <c r="Q17" s="71">
        <f>P17/P26</f>
        <v>0.06475133658578064</v>
      </c>
      <c r="S17" s="61" t="s">
        <v>105</v>
      </c>
      <c r="T17" s="67">
        <f>SUM(L17:L24)</f>
        <v>19375</v>
      </c>
      <c r="U17" s="70">
        <f>T17/L26</f>
        <v>0.4358830146231721</v>
      </c>
      <c r="V17" s="67">
        <f>SUM(N17:N24)</f>
        <v>19377</v>
      </c>
      <c r="W17" s="68">
        <f>V17/N26</f>
        <v>0.3904055769347007</v>
      </c>
      <c r="X17" s="67">
        <f>SUM(P17:P24)</f>
        <v>38752</v>
      </c>
      <c r="Y17" s="71">
        <f>X17/P26</f>
        <v>0.41189162760541226</v>
      </c>
    </row>
    <row r="18" spans="11:25" ht="13.5">
      <c r="K18" s="61" t="s">
        <v>125</v>
      </c>
      <c r="L18" s="67">
        <f>'地区別5歳毎'!I23</f>
        <v>2587</v>
      </c>
      <c r="M18" s="70">
        <f>L18/L26</f>
        <v>0.05820022497187852</v>
      </c>
      <c r="N18" s="67">
        <f>'地区別5歳毎'!I24</f>
        <v>2669</v>
      </c>
      <c r="O18" s="68">
        <f>N18/N26</f>
        <v>0.053774706344569136</v>
      </c>
      <c r="P18" s="67">
        <f t="shared" si="0"/>
        <v>5256</v>
      </c>
      <c r="Q18" s="71">
        <f>P18/P26</f>
        <v>0.055865565511303845</v>
      </c>
      <c r="S18" s="61" t="s">
        <v>106</v>
      </c>
      <c r="T18" s="67">
        <f>SUM(L18:L24)</f>
        <v>16392</v>
      </c>
      <c r="U18" s="70">
        <f>T18/L26</f>
        <v>0.36877390326209225</v>
      </c>
      <c r="V18" s="67">
        <f>SUM(N18:N24)</f>
        <v>16268</v>
      </c>
      <c r="W18" s="68">
        <f>V18/N26</f>
        <v>0.3277658009791872</v>
      </c>
      <c r="X18" s="67">
        <f>SUM(P18:P24)</f>
        <v>32660</v>
      </c>
      <c r="Y18" s="71">
        <f>X18/P26</f>
        <v>0.3471402910196316</v>
      </c>
    </row>
    <row r="19" spans="11:25" ht="13.5">
      <c r="K19" s="61" t="s">
        <v>126</v>
      </c>
      <c r="L19" s="67">
        <f>'地区別5歳毎'!H23</f>
        <v>2192</v>
      </c>
      <c r="M19" s="70">
        <f>L19/L26</f>
        <v>0.04931383577052868</v>
      </c>
      <c r="N19" s="67">
        <f>'地区別5歳毎'!H24</f>
        <v>2262</v>
      </c>
      <c r="O19" s="68">
        <f>N19/N26</f>
        <v>0.04557451695444563</v>
      </c>
      <c r="P19" s="67">
        <f t="shared" si="0"/>
        <v>4454</v>
      </c>
      <c r="Q19" s="71">
        <f>P19/P26</f>
        <v>0.047341177470956494</v>
      </c>
      <c r="S19" s="61" t="s">
        <v>107</v>
      </c>
      <c r="T19" s="67">
        <f>SUM(L19:L24)</f>
        <v>13805</v>
      </c>
      <c r="U19" s="70">
        <f>T19/L26</f>
        <v>0.3105736782902137</v>
      </c>
      <c r="V19" s="67">
        <f>SUM(N19:N24)</f>
        <v>13599</v>
      </c>
      <c r="W19" s="68">
        <f>V19/N26</f>
        <v>0.27399109463461807</v>
      </c>
      <c r="X19" s="67">
        <f>SUM(P19:P24)</f>
        <v>27404</v>
      </c>
      <c r="Y19" s="71">
        <f>X19/P26</f>
        <v>0.2912747255083278</v>
      </c>
    </row>
    <row r="20" spans="11:25" ht="13.5">
      <c r="K20" s="61" t="s">
        <v>127</v>
      </c>
      <c r="L20" s="67">
        <f>'地区別5歳毎'!G23</f>
        <v>1948</v>
      </c>
      <c r="M20" s="70">
        <f>L20/L26</f>
        <v>0.04382452193475816</v>
      </c>
      <c r="N20" s="67">
        <f>'地区別5歳毎'!G24</f>
        <v>2105</v>
      </c>
      <c r="O20" s="68">
        <f>N20/N26</f>
        <v>0.04241129893417686</v>
      </c>
      <c r="P20" s="67">
        <f t="shared" si="0"/>
        <v>4053</v>
      </c>
      <c r="Q20" s="71">
        <f>P20/P26</f>
        <v>0.04307898345078282</v>
      </c>
      <c r="S20" s="61" t="s">
        <v>108</v>
      </c>
      <c r="T20" s="67">
        <f>SUM(L20:L24)</f>
        <v>11613</v>
      </c>
      <c r="U20" s="70">
        <f>T20/L26</f>
        <v>0.26125984251968504</v>
      </c>
      <c r="V20" s="67">
        <f>SUM(N20:N24)</f>
        <v>11337</v>
      </c>
      <c r="W20" s="68">
        <f>V20/N26</f>
        <v>0.22841657768017246</v>
      </c>
      <c r="X20" s="67">
        <f>SUM(P20:P24)</f>
        <v>22950</v>
      </c>
      <c r="Y20" s="71">
        <f>X20/P26</f>
        <v>0.24393354803737125</v>
      </c>
    </row>
    <row r="21" spans="11:25" ht="13.5">
      <c r="K21" s="61" t="s">
        <v>128</v>
      </c>
      <c r="L21" s="67">
        <f>'地区別5歳毎'!F23</f>
        <v>2572</v>
      </c>
      <c r="M21" s="70">
        <f>L21/L26</f>
        <v>0.05786276715410574</v>
      </c>
      <c r="N21" s="67">
        <f>'地区別5歳毎'!F24</f>
        <v>2524</v>
      </c>
      <c r="O21" s="68">
        <f>N21/N26</f>
        <v>0.05085326295005339</v>
      </c>
      <c r="P21" s="67">
        <f t="shared" si="0"/>
        <v>5096</v>
      </c>
      <c r="Q21" s="71">
        <f>P21/P26</f>
        <v>0.054164939468341784</v>
      </c>
      <c r="S21" s="61" t="s">
        <v>109</v>
      </c>
      <c r="T21" s="67">
        <f>SUM(L21:L24)</f>
        <v>9665</v>
      </c>
      <c r="U21" s="70">
        <f>T21/L26</f>
        <v>0.21743532058492687</v>
      </c>
      <c r="V21" s="67">
        <f>SUM(N21:N24)</f>
        <v>9232</v>
      </c>
      <c r="W21" s="68">
        <f>V21/N26</f>
        <v>0.1860052787459956</v>
      </c>
      <c r="X21" s="67">
        <f>SUM(P21:P24)</f>
        <v>18897</v>
      </c>
      <c r="Y21" s="71">
        <f>X21/P26</f>
        <v>0.20085456458658843</v>
      </c>
    </row>
    <row r="22" spans="11:25" ht="13.5">
      <c r="K22" s="61" t="s">
        <v>129</v>
      </c>
      <c r="L22" s="67">
        <f>'地区別5歳毎'!E23</f>
        <v>2433</v>
      </c>
      <c r="M22" s="70">
        <f>L22/L26</f>
        <v>0.054735658042744655</v>
      </c>
      <c r="N22" s="67">
        <f>'地区別5歳毎'!E24</f>
        <v>2392</v>
      </c>
      <c r="O22" s="68">
        <f>N22/N26</f>
        <v>0.048193742066770094</v>
      </c>
      <c r="P22" s="67">
        <f t="shared" si="0"/>
        <v>4825</v>
      </c>
      <c r="Q22" s="71">
        <f>P22/P26</f>
        <v>0.05128450410807479</v>
      </c>
      <c r="S22" s="61" t="s">
        <v>110</v>
      </c>
      <c r="T22" s="67">
        <f>SUM(L22:L24)</f>
        <v>7093</v>
      </c>
      <c r="U22" s="70">
        <f>T22/L26</f>
        <v>0.15957255343082113</v>
      </c>
      <c r="V22" s="67">
        <f>SUM(N22:N24)</f>
        <v>6708</v>
      </c>
      <c r="W22" s="68">
        <f>V22/N26</f>
        <v>0.13515201579594222</v>
      </c>
      <c r="X22" s="67">
        <f>SUM(P22:P24)</f>
        <v>13801</v>
      </c>
      <c r="Y22" s="71">
        <f>X22/P26</f>
        <v>0.14668962511824665</v>
      </c>
    </row>
    <row r="23" spans="11:25" ht="13.5">
      <c r="K23" s="61" t="s">
        <v>130</v>
      </c>
      <c r="L23" s="67">
        <f>'地区別5歳毎'!D23</f>
        <v>2371</v>
      </c>
      <c r="M23" s="70">
        <f>L23/L26</f>
        <v>0.053340832395950506</v>
      </c>
      <c r="N23" s="67">
        <f>'地区別5歳毎'!D24</f>
        <v>2214</v>
      </c>
      <c r="O23" s="68">
        <f>N23/N26</f>
        <v>0.044607418451433525</v>
      </c>
      <c r="P23" s="67">
        <f t="shared" si="0"/>
        <v>4585</v>
      </c>
      <c r="Q23" s="71">
        <f>P23/P26</f>
        <v>0.04873356504363169</v>
      </c>
      <c r="S23" s="61" t="s">
        <v>3</v>
      </c>
      <c r="T23" s="67">
        <f>SUM(L23:L24)</f>
        <v>4660</v>
      </c>
      <c r="U23" s="70">
        <f>T23/L26</f>
        <v>0.10483689538807649</v>
      </c>
      <c r="V23" s="67">
        <f>SUM(N23:N24)</f>
        <v>4316</v>
      </c>
      <c r="W23" s="68">
        <f>V23/N26</f>
        <v>0.08695827372917213</v>
      </c>
      <c r="X23" s="67">
        <f>SUM(P23:P24)</f>
        <v>8976</v>
      </c>
      <c r="Y23" s="71">
        <f>X23/P26</f>
        <v>0.09540512101017187</v>
      </c>
    </row>
    <row r="24" spans="11:25" ht="13.5">
      <c r="K24" s="61" t="s">
        <v>131</v>
      </c>
      <c r="L24" s="67">
        <f>'地区別5歳毎'!C23</f>
        <v>2289</v>
      </c>
      <c r="M24" s="70">
        <f>L24/L26</f>
        <v>0.05149606299212599</v>
      </c>
      <c r="N24" s="67">
        <f>'地区別5歳毎'!C24</f>
        <v>2102</v>
      </c>
      <c r="O24" s="68">
        <f>N24/N26</f>
        <v>0.0423508552777386</v>
      </c>
      <c r="P24" s="67">
        <f t="shared" si="0"/>
        <v>4391</v>
      </c>
      <c r="Q24" s="71">
        <f>P24/P26</f>
        <v>0.046671555966540185</v>
      </c>
      <c r="S24" s="61" t="s">
        <v>111</v>
      </c>
      <c r="T24" s="67">
        <f>SUM(L24:L24)</f>
        <v>2289</v>
      </c>
      <c r="U24" s="70">
        <f>T24/L26</f>
        <v>0.05149606299212599</v>
      </c>
      <c r="V24" s="67">
        <f>SUM(N24:N24)</f>
        <v>2102</v>
      </c>
      <c r="W24" s="68">
        <f>V24/N26</f>
        <v>0.0423508552777386</v>
      </c>
      <c r="X24" s="67">
        <f>SUM(P24:P24)</f>
        <v>4391</v>
      </c>
      <c r="Y24" s="71">
        <f>X24/P26</f>
        <v>0.046671555966540185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44450</v>
      </c>
      <c r="M26" s="66"/>
      <c r="N26" s="67">
        <f>SUM(N4:N24)</f>
        <v>49633</v>
      </c>
      <c r="O26" s="62"/>
      <c r="P26" s="67">
        <f>SUM(P4:P24)</f>
        <v>94083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0.00038580246913580245</v>
      </c>
      <c r="N34" s="67">
        <f>'地区別5歳毎'!W36</f>
        <v>9</v>
      </c>
      <c r="O34" s="68">
        <f>N34/N56</f>
        <v>0.0010381820279155613</v>
      </c>
      <c r="P34" s="67">
        <f aca="true" t="shared" si="1" ref="P34:P54">L34+N34</f>
        <v>12</v>
      </c>
      <c r="Q34" s="71">
        <f>P34/P56</f>
        <v>0.0007297050775311645</v>
      </c>
      <c r="S34" s="61" t="s">
        <v>1</v>
      </c>
      <c r="T34" s="67">
        <f>SUM(L34:L34)</f>
        <v>3</v>
      </c>
      <c r="U34" s="70">
        <f>T34/L56</f>
        <v>0.00038580246913580245</v>
      </c>
      <c r="V34" s="67">
        <f>SUM(N34:N34)</f>
        <v>9</v>
      </c>
      <c r="W34" s="68">
        <f>V34/N56</f>
        <v>0.0010381820279155613</v>
      </c>
      <c r="X34" s="67">
        <f>SUM(P34:P34)</f>
        <v>12</v>
      </c>
      <c r="Y34" s="71">
        <f>X34/P56</f>
        <v>0.0007297050775311645</v>
      </c>
    </row>
    <row r="35" spans="11:25" ht="13.5">
      <c r="K35" s="61" t="s">
        <v>112</v>
      </c>
      <c r="L35" s="67">
        <f>'地区別5歳毎'!V35</f>
        <v>11</v>
      </c>
      <c r="M35" s="70">
        <f>L35/L56</f>
        <v>0.0014146090534979425</v>
      </c>
      <c r="N35" s="67">
        <f>'地区別5歳毎'!V36</f>
        <v>50</v>
      </c>
      <c r="O35" s="68">
        <f>N35/N56</f>
        <v>0.005767677932864229</v>
      </c>
      <c r="P35" s="67">
        <f t="shared" si="1"/>
        <v>61</v>
      </c>
      <c r="Q35" s="71">
        <f>P35/P56</f>
        <v>0.0037093341441167527</v>
      </c>
      <c r="S35" s="61" t="s">
        <v>137</v>
      </c>
      <c r="T35" s="67">
        <f>SUM(L34:L35)</f>
        <v>14</v>
      </c>
      <c r="U35" s="70">
        <f>T35/L56</f>
        <v>0.001800411522633745</v>
      </c>
      <c r="V35" s="67">
        <f>SUM(N34:N35)</f>
        <v>59</v>
      </c>
      <c r="W35" s="68">
        <f>V35/N56</f>
        <v>0.00680585996077979</v>
      </c>
      <c r="X35" s="67">
        <f>SUM(P34:P35)</f>
        <v>73</v>
      </c>
      <c r="Y35" s="71">
        <f>X35/P56</f>
        <v>0.0044390392216479176</v>
      </c>
    </row>
    <row r="36" spans="11:25" ht="13.5">
      <c r="K36" s="61" t="s">
        <v>113</v>
      </c>
      <c r="L36" s="67">
        <f>'地区別5歳毎'!U35</f>
        <v>50</v>
      </c>
      <c r="M36" s="70">
        <f>L36/L56</f>
        <v>0.006430041152263375</v>
      </c>
      <c r="N36" s="67">
        <f>'地区別5歳毎'!U36</f>
        <v>166</v>
      </c>
      <c r="O36" s="68">
        <f>N36/N56</f>
        <v>0.01914869073710924</v>
      </c>
      <c r="P36" s="67">
        <f t="shared" si="1"/>
        <v>216</v>
      </c>
      <c r="Q36" s="71">
        <f>P36/P56</f>
        <v>0.013134691395560961</v>
      </c>
      <c r="S36" s="61" t="s">
        <v>138</v>
      </c>
      <c r="T36" s="67">
        <f>SUM(L34:L36)</f>
        <v>64</v>
      </c>
      <c r="U36" s="70">
        <f>T36/L56</f>
        <v>0.00823045267489712</v>
      </c>
      <c r="V36" s="67">
        <f>SUM(N34:N36)</f>
        <v>225</v>
      </c>
      <c r="W36" s="68">
        <f>V36/N56</f>
        <v>0.02595455069788903</v>
      </c>
      <c r="X36" s="67">
        <f>SUM(P34:P36)</f>
        <v>289</v>
      </c>
      <c r="Y36" s="71">
        <f>X36/P56</f>
        <v>0.017573730617208877</v>
      </c>
    </row>
    <row r="37" spans="11:25" ht="13.5">
      <c r="K37" s="61" t="s">
        <v>114</v>
      </c>
      <c r="L37" s="67">
        <f>'地区別5歳毎'!T35</f>
        <v>134</v>
      </c>
      <c r="M37" s="70">
        <f>L37/L56</f>
        <v>0.017232510288065845</v>
      </c>
      <c r="N37" s="67">
        <f>'地区別5歳毎'!T36</f>
        <v>298</v>
      </c>
      <c r="O37" s="68">
        <f>N37/N56</f>
        <v>0.0343753604798708</v>
      </c>
      <c r="P37" s="67">
        <f t="shared" si="1"/>
        <v>432</v>
      </c>
      <c r="Q37" s="71">
        <f>P37/P56</f>
        <v>0.026269382791121922</v>
      </c>
      <c r="S37" s="61" t="s">
        <v>139</v>
      </c>
      <c r="T37" s="67">
        <f>SUM(L34:L37)</f>
        <v>198</v>
      </c>
      <c r="U37" s="70">
        <f>T37/L56</f>
        <v>0.02546296296296296</v>
      </c>
      <c r="V37" s="67">
        <f>SUM(N34:N37)</f>
        <v>523</v>
      </c>
      <c r="W37" s="68">
        <f>V37/N56</f>
        <v>0.060329911177759835</v>
      </c>
      <c r="X37" s="67">
        <f>SUM(P34:P37)</f>
        <v>721</v>
      </c>
      <c r="Y37" s="71">
        <f>X37/P56</f>
        <v>0.0438431134083308</v>
      </c>
    </row>
    <row r="38" spans="11:25" ht="13.5">
      <c r="K38" s="61" t="s">
        <v>115</v>
      </c>
      <c r="L38" s="67">
        <f>'地区別5歳毎'!S35</f>
        <v>220</v>
      </c>
      <c r="M38" s="70">
        <f>L38/L56</f>
        <v>0.028292181069958847</v>
      </c>
      <c r="N38" s="67">
        <f>'地区別5歳毎'!S36</f>
        <v>376</v>
      </c>
      <c r="O38" s="68">
        <f>N38/N56</f>
        <v>0.043372938055139004</v>
      </c>
      <c r="P38" s="67">
        <f t="shared" si="1"/>
        <v>596</v>
      </c>
      <c r="Q38" s="71">
        <f>P38/P56</f>
        <v>0.0362420188507145</v>
      </c>
      <c r="S38" s="61" t="s">
        <v>140</v>
      </c>
      <c r="T38" s="67">
        <f>SUM(L34:L38)</f>
        <v>418</v>
      </c>
      <c r="U38" s="70">
        <f>T38/L56</f>
        <v>0.05375514403292181</v>
      </c>
      <c r="V38" s="67">
        <f>SUM(N34:N38)</f>
        <v>899</v>
      </c>
      <c r="W38" s="68">
        <f>V38/N56</f>
        <v>0.10370284923289884</v>
      </c>
      <c r="X38" s="67">
        <f>SUM(P34:P38)</f>
        <v>1317</v>
      </c>
      <c r="Y38" s="71">
        <f>X38/P56</f>
        <v>0.0800851322590453</v>
      </c>
    </row>
    <row r="39" spans="11:25" ht="13.5">
      <c r="K39" s="61" t="s">
        <v>116</v>
      </c>
      <c r="L39" s="67">
        <f>'地区別5歳毎'!R35</f>
        <v>329</v>
      </c>
      <c r="M39" s="70">
        <f>L39/L56</f>
        <v>0.042309670781893</v>
      </c>
      <c r="N39" s="67">
        <f>'地区別5歳毎'!R36</f>
        <v>402</v>
      </c>
      <c r="O39" s="68">
        <f>N39/N56</f>
        <v>0.0463721305802284</v>
      </c>
      <c r="P39" s="67">
        <f t="shared" si="1"/>
        <v>731</v>
      </c>
      <c r="Q39" s="71">
        <f>P39/P56</f>
        <v>0.04445120097294011</v>
      </c>
      <c r="S39" s="61" t="s">
        <v>141</v>
      </c>
      <c r="T39" s="67">
        <f>SUM(L34:L39)</f>
        <v>747</v>
      </c>
      <c r="U39" s="70">
        <f>T39/L56</f>
        <v>0.09606481481481481</v>
      </c>
      <c r="V39" s="67">
        <f>SUM(N34:N39)</f>
        <v>1301</v>
      </c>
      <c r="W39" s="68">
        <f>V39/N56</f>
        <v>0.15007497981312723</v>
      </c>
      <c r="X39" s="67">
        <f>SUM(P34:P39)</f>
        <v>2048</v>
      </c>
      <c r="Y39" s="71">
        <f>X39/P56</f>
        <v>0.1245363332319854</v>
      </c>
    </row>
    <row r="40" spans="11:25" ht="13.5">
      <c r="K40" s="61" t="s">
        <v>117</v>
      </c>
      <c r="L40" s="67">
        <f>'地区別5歳毎'!Q35</f>
        <v>474</v>
      </c>
      <c r="M40" s="70">
        <f>L40/L56</f>
        <v>0.06095679012345679</v>
      </c>
      <c r="N40" s="67">
        <f>'地区別5歳毎'!Q36</f>
        <v>465</v>
      </c>
      <c r="O40" s="68">
        <f>N40/N56</f>
        <v>0.05363940477563733</v>
      </c>
      <c r="P40" s="67">
        <f t="shared" si="1"/>
        <v>939</v>
      </c>
      <c r="Q40" s="71">
        <f>P40/P56</f>
        <v>0.05709942231681362</v>
      </c>
      <c r="S40" s="61" t="s">
        <v>142</v>
      </c>
      <c r="T40" s="67">
        <f>SUM(L34:L40)</f>
        <v>1221</v>
      </c>
      <c r="U40" s="70">
        <f>T40/L56</f>
        <v>0.1570216049382716</v>
      </c>
      <c r="V40" s="67">
        <f>SUM(N34:N40)</f>
        <v>1766</v>
      </c>
      <c r="W40" s="68">
        <f>V40/N56</f>
        <v>0.20371438458876456</v>
      </c>
      <c r="X40" s="67">
        <f>SUM(P34:P40)</f>
        <v>2987</v>
      </c>
      <c r="Y40" s="71">
        <f>X40/P56</f>
        <v>0.18163575554879902</v>
      </c>
    </row>
    <row r="41" spans="11:25" ht="13.5">
      <c r="K41" s="61" t="s">
        <v>118</v>
      </c>
      <c r="L41" s="67">
        <f>'地区別5歳毎'!P35</f>
        <v>763</v>
      </c>
      <c r="M41" s="70">
        <f>L41/L56</f>
        <v>0.0981224279835391</v>
      </c>
      <c r="N41" s="67">
        <f>'地区別5歳毎'!P36</f>
        <v>756</v>
      </c>
      <c r="O41" s="68">
        <f>N41/N56</f>
        <v>0.08720729034490714</v>
      </c>
      <c r="P41" s="67">
        <f t="shared" si="1"/>
        <v>1519</v>
      </c>
      <c r="Q41" s="71">
        <f>P41/P56</f>
        <v>0.09236850106415324</v>
      </c>
      <c r="S41" s="61" t="s">
        <v>143</v>
      </c>
      <c r="T41" s="67">
        <f>SUM(L34:L41)</f>
        <v>1984</v>
      </c>
      <c r="U41" s="70">
        <f>T41/L56</f>
        <v>0.2551440329218107</v>
      </c>
      <c r="V41" s="67">
        <f>SUM(N34:N41)</f>
        <v>2522</v>
      </c>
      <c r="W41" s="68">
        <f>V41/N56</f>
        <v>0.2909216749336717</v>
      </c>
      <c r="X41" s="67">
        <f>SUM(P34:P41)</f>
        <v>4506</v>
      </c>
      <c r="Y41" s="71">
        <f>X41/P56</f>
        <v>0.27400425661295225</v>
      </c>
    </row>
    <row r="42" spans="11:25" ht="13.5">
      <c r="K42" s="61" t="s">
        <v>119</v>
      </c>
      <c r="L42" s="67">
        <f>'地区別5歳毎'!O35</f>
        <v>724</v>
      </c>
      <c r="M42" s="70">
        <f>L42/L56</f>
        <v>0.09310699588477367</v>
      </c>
      <c r="N42" s="67">
        <f>'地区別5歳毎'!O36</f>
        <v>799</v>
      </c>
      <c r="O42" s="68">
        <f>N42/N56</f>
        <v>0.09216749336717038</v>
      </c>
      <c r="P42" s="67">
        <f t="shared" si="1"/>
        <v>1523</v>
      </c>
      <c r="Q42" s="71">
        <f>P42/P56</f>
        <v>0.09261173608999695</v>
      </c>
      <c r="S42" s="61" t="s">
        <v>144</v>
      </c>
      <c r="T42" s="67">
        <f>SUM(L34:L42)</f>
        <v>2708</v>
      </c>
      <c r="U42" s="70">
        <f>T42/L56</f>
        <v>0.3482510288065844</v>
      </c>
      <c r="V42" s="67">
        <f>SUM(N34:N42)</f>
        <v>3321</v>
      </c>
      <c r="W42" s="68">
        <f>V42/N56</f>
        <v>0.38308916830084205</v>
      </c>
      <c r="X42" s="67">
        <f>SUM(P34:P42)</f>
        <v>6029</v>
      </c>
      <c r="Y42" s="71">
        <f>X42/P56</f>
        <v>0.3666159927029492</v>
      </c>
    </row>
    <row r="43" spans="11:25" ht="13.5">
      <c r="K43" s="61" t="s">
        <v>120</v>
      </c>
      <c r="L43" s="67">
        <f>'地区別5歳毎'!N35</f>
        <v>516</v>
      </c>
      <c r="M43" s="70">
        <f>L43/L56</f>
        <v>0.06635802469135803</v>
      </c>
      <c r="N43" s="67">
        <f>'地区別5歳毎'!N36</f>
        <v>604</v>
      </c>
      <c r="O43" s="68">
        <f>N43/N56</f>
        <v>0.06967354942899988</v>
      </c>
      <c r="P43" s="67">
        <f t="shared" si="1"/>
        <v>1120</v>
      </c>
      <c r="Q43" s="71">
        <f>P43/P56</f>
        <v>0.06810580723624202</v>
      </c>
      <c r="S43" s="61" t="s">
        <v>145</v>
      </c>
      <c r="T43" s="67">
        <f>SUM(L34:L43)</f>
        <v>3224</v>
      </c>
      <c r="U43" s="70">
        <f>T43/L56</f>
        <v>0.41460905349794236</v>
      </c>
      <c r="V43" s="67">
        <f>SUM(N34:N43)</f>
        <v>3925</v>
      </c>
      <c r="W43" s="68">
        <f>V43/N56</f>
        <v>0.45276271772984195</v>
      </c>
      <c r="X43" s="67">
        <f>SUM(P34:P43)</f>
        <v>7149</v>
      </c>
      <c r="Y43" s="71">
        <f>X43/P56</f>
        <v>0.43472179993919124</v>
      </c>
    </row>
    <row r="44" spans="11:25" ht="13.5">
      <c r="K44" s="61" t="s">
        <v>121</v>
      </c>
      <c r="L44" s="67">
        <f>'地区別5歳毎'!M35</f>
        <v>430</v>
      </c>
      <c r="M44" s="70">
        <f>L44/L56</f>
        <v>0.05529835390946502</v>
      </c>
      <c r="N44" s="67">
        <f>'地区別5歳毎'!M36</f>
        <v>443</v>
      </c>
      <c r="O44" s="68">
        <f>N44/N56</f>
        <v>0.05110162648517707</v>
      </c>
      <c r="P44" s="67">
        <f t="shared" si="1"/>
        <v>873</v>
      </c>
      <c r="Q44" s="71">
        <f>P44/P56</f>
        <v>0.05308604439039222</v>
      </c>
      <c r="S44" s="61" t="s">
        <v>146</v>
      </c>
      <c r="T44" s="67">
        <f>SUM(L34:L44)</f>
        <v>3654</v>
      </c>
      <c r="U44" s="70">
        <f>T44/L56</f>
        <v>0.4699074074074074</v>
      </c>
      <c r="V44" s="67">
        <f>SUM(N34:N44)</f>
        <v>4368</v>
      </c>
      <c r="W44" s="68">
        <f>V44/N56</f>
        <v>0.503864344215019</v>
      </c>
      <c r="X44" s="67">
        <f>SUM(P34:P44)</f>
        <v>8022</v>
      </c>
      <c r="Y44" s="71">
        <f>X44/P56</f>
        <v>0.48780784432958346</v>
      </c>
    </row>
    <row r="45" spans="11:25" ht="13.5">
      <c r="K45" s="61" t="s">
        <v>122</v>
      </c>
      <c r="L45" s="67">
        <f>'地区別5歳毎'!L35</f>
        <v>457</v>
      </c>
      <c r="M45" s="70">
        <f>L45/L56</f>
        <v>0.05877057613168724</v>
      </c>
      <c r="N45" s="67">
        <f>'地区別5歳毎'!L36</f>
        <v>518</v>
      </c>
      <c r="O45" s="68">
        <f>N45/N56</f>
        <v>0.05975314338447341</v>
      </c>
      <c r="P45" s="67">
        <f t="shared" si="1"/>
        <v>975</v>
      </c>
      <c r="Q45" s="71">
        <f>P45/P56</f>
        <v>0.05928853754940711</v>
      </c>
      <c r="S45" s="61" t="s">
        <v>147</v>
      </c>
      <c r="T45" s="67">
        <f>SUM(L34:L45)</f>
        <v>4111</v>
      </c>
      <c r="U45" s="70">
        <f>T45/L56</f>
        <v>0.5286779835390947</v>
      </c>
      <c r="V45" s="67">
        <f>SUM(N34:N45)</f>
        <v>4886</v>
      </c>
      <c r="W45" s="68">
        <f>V45/N56</f>
        <v>0.5636174875994925</v>
      </c>
      <c r="X45" s="67">
        <f>SUM(P34:P45)</f>
        <v>8997</v>
      </c>
      <c r="Y45" s="71">
        <f>X45/P56</f>
        <v>0.5470963818789906</v>
      </c>
    </row>
    <row r="46" spans="11:25" ht="13.5">
      <c r="K46" s="61" t="s">
        <v>123</v>
      </c>
      <c r="L46" s="67">
        <f>'地区別5歳毎'!K35</f>
        <v>522</v>
      </c>
      <c r="M46" s="70">
        <f>L46/L56</f>
        <v>0.06712962962962964</v>
      </c>
      <c r="N46" s="67">
        <f>'地区別5歳毎'!K36</f>
        <v>576</v>
      </c>
      <c r="O46" s="68">
        <f>N46/N56</f>
        <v>0.06644364978659592</v>
      </c>
      <c r="P46" s="67">
        <f t="shared" si="1"/>
        <v>1098</v>
      </c>
      <c r="Q46" s="71">
        <f>P46/P56</f>
        <v>0.06676801459410155</v>
      </c>
      <c r="S46" s="61" t="s">
        <v>104</v>
      </c>
      <c r="T46" s="67">
        <f>SUM(L46:L54)</f>
        <v>3665</v>
      </c>
      <c r="U46" s="70">
        <f>T46/L56</f>
        <v>0.4713220164609053</v>
      </c>
      <c r="V46" s="67">
        <f>SUM(N46:N54)</f>
        <v>3783</v>
      </c>
      <c r="W46" s="68">
        <f>V46/N56</f>
        <v>0.43638251240050757</v>
      </c>
      <c r="X46" s="67">
        <f>SUM(P46:P54)</f>
        <v>7448</v>
      </c>
      <c r="Y46" s="71">
        <f>X46/P56</f>
        <v>0.45290361812100943</v>
      </c>
    </row>
    <row r="47" spans="11:25" ht="13.5">
      <c r="K47" s="61" t="s">
        <v>124</v>
      </c>
      <c r="L47" s="67">
        <f>'地区別5歳毎'!J35</f>
        <v>500</v>
      </c>
      <c r="M47" s="70">
        <f>L47/L56</f>
        <v>0.06430041152263374</v>
      </c>
      <c r="N47" s="67">
        <f>'地区別5歳毎'!J36</f>
        <v>522</v>
      </c>
      <c r="O47" s="68">
        <f>N47/N56</f>
        <v>0.06021455761910255</v>
      </c>
      <c r="P47" s="67">
        <f t="shared" si="1"/>
        <v>1022</v>
      </c>
      <c r="Q47" s="71">
        <f>P47/P56</f>
        <v>0.06214654910307084</v>
      </c>
      <c r="S47" s="61" t="s">
        <v>105</v>
      </c>
      <c r="T47" s="67">
        <f>SUM(L47:L54)</f>
        <v>3143</v>
      </c>
      <c r="U47" s="70">
        <f>T47/L56</f>
        <v>0.40419238683127573</v>
      </c>
      <c r="V47" s="67">
        <f>SUM(N47:N54)</f>
        <v>3207</v>
      </c>
      <c r="W47" s="68">
        <f>V47/N56</f>
        <v>0.3699388626139116</v>
      </c>
      <c r="X47" s="67">
        <f>SUM(P47:P54)</f>
        <v>6350</v>
      </c>
      <c r="Y47" s="71">
        <f>X47/P56</f>
        <v>0.3861356035269079</v>
      </c>
    </row>
    <row r="48" spans="11:25" ht="13.5">
      <c r="K48" s="61" t="s">
        <v>125</v>
      </c>
      <c r="L48" s="67">
        <f>'地区別5歳毎'!I35</f>
        <v>414</v>
      </c>
      <c r="M48" s="70">
        <f>L48/L56</f>
        <v>0.05324074074074074</v>
      </c>
      <c r="N48" s="67">
        <f>'地区別5歳毎'!I36</f>
        <v>487</v>
      </c>
      <c r="O48" s="68">
        <f>N48/N56</f>
        <v>0.05617718306609759</v>
      </c>
      <c r="P48" s="67">
        <f t="shared" si="1"/>
        <v>901</v>
      </c>
      <c r="Q48" s="71">
        <f>P48/P56</f>
        <v>0.05478868957129827</v>
      </c>
      <c r="S48" s="61" t="s">
        <v>106</v>
      </c>
      <c r="T48" s="67">
        <f>SUM(L48:L54)</f>
        <v>2643</v>
      </c>
      <c r="U48" s="70">
        <f>T48/L56</f>
        <v>0.33989197530864196</v>
      </c>
      <c r="V48" s="67">
        <f>SUM(N48:N54)</f>
        <v>2685</v>
      </c>
      <c r="W48" s="68">
        <f>V48/N56</f>
        <v>0.3097243049948091</v>
      </c>
      <c r="X48" s="67">
        <f>SUM(P48:P54)</f>
        <v>5328</v>
      </c>
      <c r="Y48" s="71">
        <f>X48/P56</f>
        <v>0.323989054423837</v>
      </c>
    </row>
    <row r="49" spans="11:25" ht="13.5">
      <c r="K49" s="61" t="s">
        <v>126</v>
      </c>
      <c r="L49" s="67">
        <f>'地区別5歳毎'!H35</f>
        <v>397</v>
      </c>
      <c r="M49" s="70">
        <f>L49/L56</f>
        <v>0.051054526748971193</v>
      </c>
      <c r="N49" s="67">
        <f>'地区別5歳毎'!H36</f>
        <v>447</v>
      </c>
      <c r="O49" s="68">
        <f>N49/N56</f>
        <v>0.051563040719806205</v>
      </c>
      <c r="P49" s="67">
        <f t="shared" si="1"/>
        <v>844</v>
      </c>
      <c r="Q49" s="71">
        <f>P49/P56</f>
        <v>0.05132259045302524</v>
      </c>
      <c r="S49" s="61" t="s">
        <v>107</v>
      </c>
      <c r="T49" s="67">
        <f>SUM(L49:L54)</f>
        <v>2229</v>
      </c>
      <c r="U49" s="70">
        <f>T49/L56</f>
        <v>0.28665123456790126</v>
      </c>
      <c r="V49" s="67">
        <f>SUM(N49:N54)</f>
        <v>2198</v>
      </c>
      <c r="W49" s="68">
        <f>V49/N56</f>
        <v>0.2535471219287115</v>
      </c>
      <c r="X49" s="67">
        <f>SUM(P49:P54)</f>
        <v>4427</v>
      </c>
      <c r="Y49" s="71">
        <f>X49/P56</f>
        <v>0.2692003648525388</v>
      </c>
    </row>
    <row r="50" spans="11:25" ht="13.5">
      <c r="K50" s="61" t="s">
        <v>127</v>
      </c>
      <c r="L50" s="67">
        <f>'地区別5歳毎'!G35</f>
        <v>346</v>
      </c>
      <c r="M50" s="70">
        <f>L50/L56</f>
        <v>0.04449588477366255</v>
      </c>
      <c r="N50" s="67">
        <f>'地区別5歳毎'!G36</f>
        <v>342</v>
      </c>
      <c r="O50" s="68">
        <f>N50/N56</f>
        <v>0.039450917060791325</v>
      </c>
      <c r="P50" s="67">
        <f t="shared" si="1"/>
        <v>688</v>
      </c>
      <c r="Q50" s="71">
        <f>P50/P56</f>
        <v>0.0418364244451201</v>
      </c>
      <c r="S50" s="61" t="s">
        <v>108</v>
      </c>
      <c r="T50" s="67">
        <f>SUM(L50:L54)</f>
        <v>1832</v>
      </c>
      <c r="U50" s="70">
        <f>T50/L56</f>
        <v>0.23559670781893005</v>
      </c>
      <c r="V50" s="67">
        <f>SUM(N50:N54)</f>
        <v>1751</v>
      </c>
      <c r="W50" s="68">
        <f>V50/N56</f>
        <v>0.2019840812089053</v>
      </c>
      <c r="X50" s="67">
        <f>SUM(P50:P54)</f>
        <v>3583</v>
      </c>
      <c r="Y50" s="71">
        <f>X50/P56</f>
        <v>0.21787777439951353</v>
      </c>
    </row>
    <row r="51" spans="11:25" ht="13.5">
      <c r="K51" s="61" t="s">
        <v>128</v>
      </c>
      <c r="L51" s="67">
        <f>'地区別5歳毎'!F35</f>
        <v>330</v>
      </c>
      <c r="M51" s="70">
        <f>L51/L56</f>
        <v>0.04243827160493827</v>
      </c>
      <c r="N51" s="67">
        <f>'地区別5歳毎'!F36</f>
        <v>382</v>
      </c>
      <c r="O51" s="68">
        <f>N51/N56</f>
        <v>0.04406505940708271</v>
      </c>
      <c r="P51" s="67">
        <f t="shared" si="1"/>
        <v>712</v>
      </c>
      <c r="Q51" s="71">
        <f>P51/P56</f>
        <v>0.04329583460018242</v>
      </c>
      <c r="S51" s="61" t="s">
        <v>109</v>
      </c>
      <c r="T51" s="67">
        <f>SUM(L51:L54)</f>
        <v>1486</v>
      </c>
      <c r="U51" s="70">
        <f>T51/L56</f>
        <v>0.1911008230452675</v>
      </c>
      <c r="V51" s="67">
        <f>SUM(N51:N54)</f>
        <v>1409</v>
      </c>
      <c r="W51" s="68">
        <f>V51/N56</f>
        <v>0.16253316414811397</v>
      </c>
      <c r="X51" s="67">
        <f>SUM(P51:P54)</f>
        <v>2895</v>
      </c>
      <c r="Y51" s="71">
        <f>X51/P56</f>
        <v>0.17604134995439344</v>
      </c>
    </row>
    <row r="52" spans="11:25" ht="13.5">
      <c r="K52" s="61" t="s">
        <v>129</v>
      </c>
      <c r="L52" s="67">
        <f>'地区別5歳毎'!E35</f>
        <v>411</v>
      </c>
      <c r="M52" s="70">
        <f>L52/L56</f>
        <v>0.05285493827160494</v>
      </c>
      <c r="N52" s="67">
        <f>'地区別5歳毎'!E36</f>
        <v>383</v>
      </c>
      <c r="O52" s="68">
        <f>N52/N56</f>
        <v>0.04418041296573999</v>
      </c>
      <c r="P52" s="67">
        <f t="shared" si="1"/>
        <v>794</v>
      </c>
      <c r="Q52" s="71">
        <f>P52/P56</f>
        <v>0.04828215262997872</v>
      </c>
      <c r="S52" s="61" t="s">
        <v>110</v>
      </c>
      <c r="T52" s="67">
        <f>SUM(L52:L54)</f>
        <v>1156</v>
      </c>
      <c r="U52" s="70">
        <f>T52/L56</f>
        <v>0.14866255144032922</v>
      </c>
      <c r="V52" s="67">
        <f>SUM(N52:N54)</f>
        <v>1027</v>
      </c>
      <c r="W52" s="68">
        <f>V52/N56</f>
        <v>0.11846810474103125</v>
      </c>
      <c r="X52" s="67">
        <f>SUM(P52:P54)</f>
        <v>2183</v>
      </c>
      <c r="Y52" s="71">
        <f>X52/P56</f>
        <v>0.132745515354211</v>
      </c>
    </row>
    <row r="53" spans="11:25" ht="13.5">
      <c r="K53" s="61" t="s">
        <v>130</v>
      </c>
      <c r="L53" s="67">
        <f>'地区別5歳毎'!D35</f>
        <v>387</v>
      </c>
      <c r="M53" s="70">
        <f>L53/L56</f>
        <v>0.04976851851851852</v>
      </c>
      <c r="N53" s="67">
        <f>'地区別5歳毎'!D36</f>
        <v>299</v>
      </c>
      <c r="O53" s="68">
        <f>N53/N56</f>
        <v>0.03449071403852809</v>
      </c>
      <c r="P53" s="67">
        <f t="shared" si="1"/>
        <v>686</v>
      </c>
      <c r="Q53" s="71">
        <f>P53/P56</f>
        <v>0.041714806932198235</v>
      </c>
      <c r="S53" s="61" t="s">
        <v>3</v>
      </c>
      <c r="T53" s="67">
        <f>SUM(L53:L54)</f>
        <v>745</v>
      </c>
      <c r="U53" s="70">
        <f>T53/L56</f>
        <v>0.09580761316872428</v>
      </c>
      <c r="V53" s="67">
        <f>SUM(N53:N54)</f>
        <v>644</v>
      </c>
      <c r="W53" s="68">
        <f>V53/N56</f>
        <v>0.07428769177529126</v>
      </c>
      <c r="X53" s="67">
        <f>SUM(P53:P54)</f>
        <v>1389</v>
      </c>
      <c r="Y53" s="71">
        <f>X53/P56</f>
        <v>0.08446336272423229</v>
      </c>
    </row>
    <row r="54" spans="11:25" ht="13.5">
      <c r="K54" s="61" t="s">
        <v>131</v>
      </c>
      <c r="L54" s="67">
        <f>'地区別5歳毎'!C35</f>
        <v>358</v>
      </c>
      <c r="M54" s="70">
        <f>L54/L56</f>
        <v>0.04603909465020576</v>
      </c>
      <c r="N54" s="67">
        <f>'地区別5歳毎'!C36</f>
        <v>345</v>
      </c>
      <c r="O54" s="68">
        <f>N54/N56</f>
        <v>0.03979697773676318</v>
      </c>
      <c r="P54" s="67">
        <f t="shared" si="1"/>
        <v>703</v>
      </c>
      <c r="Q54" s="71">
        <f>P54/P56</f>
        <v>0.04274855579203405</v>
      </c>
      <c r="S54" s="61" t="s">
        <v>111</v>
      </c>
      <c r="T54" s="67">
        <f>SUM(L54:L54)</f>
        <v>358</v>
      </c>
      <c r="U54" s="70">
        <f>T54/L56</f>
        <v>0.04603909465020576</v>
      </c>
      <c r="V54" s="67">
        <f>SUM(N54:N54)</f>
        <v>345</v>
      </c>
      <c r="W54" s="68">
        <f>V54/N56</f>
        <v>0.03979697773676318</v>
      </c>
      <c r="X54" s="67">
        <f>SUM(P54:P54)</f>
        <v>703</v>
      </c>
      <c r="Y54" s="71">
        <f>X54/P56</f>
        <v>0.04274855579203405</v>
      </c>
    </row>
    <row r="55" ht="13.5">
      <c r="K55" s="61"/>
    </row>
    <row r="56" spans="11:17" ht="13.5">
      <c r="K56" s="61"/>
      <c r="L56" s="67">
        <f>SUM(L34:L54)</f>
        <v>7776</v>
      </c>
      <c r="M56" s="66"/>
      <c r="N56" s="67">
        <f>SUM(N34:N54)</f>
        <v>8669</v>
      </c>
      <c r="O56" s="62"/>
      <c r="P56" s="67">
        <f>SUM(P34:P54)</f>
        <v>16445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0.0020768431983385254</v>
      </c>
      <c r="P64" s="67">
        <f aca="true" t="shared" si="2" ref="P64:P84">L64+N64</f>
        <v>6</v>
      </c>
      <c r="Q64" s="71">
        <f>P64/P86</f>
        <v>0.0011005135730007337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0.0020768431983385254</v>
      </c>
      <c r="X64" s="67">
        <f>SUM(P64:P64)</f>
        <v>6</v>
      </c>
      <c r="Y64" s="71">
        <f>X64/P86</f>
        <v>0.0011005135730007337</v>
      </c>
    </row>
    <row r="65" spans="11:25" ht="13.5">
      <c r="K65" s="61" t="s">
        <v>112</v>
      </c>
      <c r="L65" s="67">
        <f>'地区別5歳毎'!V38</f>
        <v>2</v>
      </c>
      <c r="M65" s="70">
        <f>L65/L86</f>
        <v>0.0007803355442840422</v>
      </c>
      <c r="N65" s="67">
        <f>'地区別5歳毎'!V39</f>
        <v>21</v>
      </c>
      <c r="O65" s="68">
        <f>N65/N86</f>
        <v>0.007268951194184839</v>
      </c>
      <c r="P65" s="67">
        <f t="shared" si="2"/>
        <v>23</v>
      </c>
      <c r="Q65" s="71">
        <f>P65/P86</f>
        <v>0.004218635363169479</v>
      </c>
      <c r="S65" s="61" t="s">
        <v>137</v>
      </c>
      <c r="T65" s="67">
        <f>SUM(L64:L65)</f>
        <v>2</v>
      </c>
      <c r="U65" s="70">
        <f>T65/L86</f>
        <v>0.0007803355442840422</v>
      </c>
      <c r="V65" s="67">
        <f>SUM(N64:N65)</f>
        <v>27</v>
      </c>
      <c r="W65" s="68">
        <f>V65/N86</f>
        <v>0.009345794392523364</v>
      </c>
      <c r="X65" s="67">
        <f>SUM(P64:P65)</f>
        <v>29</v>
      </c>
      <c r="Y65" s="71">
        <f>X65/P86</f>
        <v>0.005319148936170213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0.004291845493562232</v>
      </c>
      <c r="N66" s="67">
        <f>'地区別5歳毎'!U39</f>
        <v>75</v>
      </c>
      <c r="O66" s="68">
        <f>N66/N86</f>
        <v>0.02596053997923157</v>
      </c>
      <c r="P66" s="67">
        <f t="shared" si="2"/>
        <v>86</v>
      </c>
      <c r="Q66" s="71">
        <f>P66/P86</f>
        <v>0.01577402787967718</v>
      </c>
      <c r="S66" s="61" t="s">
        <v>138</v>
      </c>
      <c r="T66" s="67">
        <f>SUM(L64:L66)</f>
        <v>13</v>
      </c>
      <c r="U66" s="70">
        <f>T66/L86</f>
        <v>0.005072181037846274</v>
      </c>
      <c r="V66" s="67">
        <f>SUM(N64:N66)</f>
        <v>102</v>
      </c>
      <c r="W66" s="68">
        <f>V66/N86</f>
        <v>0.035306334371754934</v>
      </c>
      <c r="X66" s="67">
        <f>SUM(P64:P66)</f>
        <v>115</v>
      </c>
      <c r="Y66" s="71">
        <f>X66/P86</f>
        <v>0.021093176815847395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0.01833788529067499</v>
      </c>
      <c r="N67" s="67">
        <f>'地区別5歳毎'!T39</f>
        <v>142</v>
      </c>
      <c r="O67" s="68">
        <f>N67/N86</f>
        <v>0.04915195569401177</v>
      </c>
      <c r="P67" s="67">
        <f t="shared" si="2"/>
        <v>189</v>
      </c>
      <c r="Q67" s="71">
        <f>P67/P86</f>
        <v>0.034666177549523114</v>
      </c>
      <c r="S67" s="61" t="s">
        <v>139</v>
      </c>
      <c r="T67" s="67">
        <f>SUM(L64:L67)</f>
        <v>60</v>
      </c>
      <c r="U67" s="70">
        <f>T67/L86</f>
        <v>0.023410066328521262</v>
      </c>
      <c r="V67" s="67">
        <f>SUM(N64:N67)</f>
        <v>244</v>
      </c>
      <c r="W67" s="68">
        <f>V67/N86</f>
        <v>0.0844582900657667</v>
      </c>
      <c r="X67" s="67">
        <f>SUM(P64:P67)</f>
        <v>304</v>
      </c>
      <c r="Y67" s="71">
        <f>X67/P86</f>
        <v>0.05575935436537051</v>
      </c>
    </row>
    <row r="68" spans="11:25" ht="13.5">
      <c r="K68" s="61" t="s">
        <v>115</v>
      </c>
      <c r="L68" s="67">
        <f>'地区別5歳毎'!S38</f>
        <v>85</v>
      </c>
      <c r="M68" s="70">
        <f>L68/L86</f>
        <v>0.03316426063207179</v>
      </c>
      <c r="N68" s="67">
        <f>'地区別5歳毎'!S39</f>
        <v>184</v>
      </c>
      <c r="O68" s="68">
        <f>N68/N86</f>
        <v>0.06368985808238145</v>
      </c>
      <c r="P68" s="67">
        <f t="shared" si="2"/>
        <v>269</v>
      </c>
      <c r="Q68" s="71">
        <f>P68/P86</f>
        <v>0.04933969185619956</v>
      </c>
      <c r="S68" s="61" t="s">
        <v>140</v>
      </c>
      <c r="T68" s="67">
        <f>SUM(L64:L68)</f>
        <v>145</v>
      </c>
      <c r="U68" s="70">
        <f>T68/L86</f>
        <v>0.05657432696059306</v>
      </c>
      <c r="V68" s="67">
        <f>SUM(N64:N68)</f>
        <v>428</v>
      </c>
      <c r="W68" s="68">
        <f>V68/N86</f>
        <v>0.14814814814814814</v>
      </c>
      <c r="X68" s="67">
        <f>SUM(P64:P68)</f>
        <v>573</v>
      </c>
      <c r="Y68" s="71">
        <f>X68/P86</f>
        <v>0.10509904622157007</v>
      </c>
    </row>
    <row r="69" spans="11:25" ht="13.5">
      <c r="K69" s="61" t="s">
        <v>116</v>
      </c>
      <c r="L69" s="67">
        <f>'地区別5歳毎'!R38</f>
        <v>133</v>
      </c>
      <c r="M69" s="70">
        <f>L69/L86</f>
        <v>0.0518923136948888</v>
      </c>
      <c r="N69" s="67">
        <f>'地区別5歳毎'!R39</f>
        <v>180</v>
      </c>
      <c r="O69" s="68">
        <f>N69/N86</f>
        <v>0.06230529595015576</v>
      </c>
      <c r="P69" s="67">
        <f t="shared" si="2"/>
        <v>313</v>
      </c>
      <c r="Q69" s="71">
        <f>P69/P86</f>
        <v>0.05741012472487161</v>
      </c>
      <c r="S69" s="61" t="s">
        <v>141</v>
      </c>
      <c r="T69" s="67">
        <f>SUM(L64:L69)</f>
        <v>278</v>
      </c>
      <c r="U69" s="70">
        <f>T69/L86</f>
        <v>0.10846664065548185</v>
      </c>
      <c r="V69" s="67">
        <f>SUM(N64:N69)</f>
        <v>608</v>
      </c>
      <c r="W69" s="68">
        <f>V69/N86</f>
        <v>0.2104534440983039</v>
      </c>
      <c r="X69" s="67">
        <f>SUM(P64:P69)</f>
        <v>886</v>
      </c>
      <c r="Y69" s="71">
        <f>X69/P86</f>
        <v>0.16250917094644168</v>
      </c>
    </row>
    <row r="70" spans="11:25" ht="13.5">
      <c r="K70" s="61" t="s">
        <v>117</v>
      </c>
      <c r="L70" s="67">
        <f>'地区別5歳毎'!Q38</f>
        <v>143</v>
      </c>
      <c r="M70" s="70">
        <f>L70/L86</f>
        <v>0.055793991416309016</v>
      </c>
      <c r="N70" s="67">
        <f>'地区別5歳毎'!Q39</f>
        <v>160</v>
      </c>
      <c r="O70" s="68">
        <f>N70/N86</f>
        <v>0.055382485289027346</v>
      </c>
      <c r="P70" s="67">
        <f t="shared" si="2"/>
        <v>303</v>
      </c>
      <c r="Q70" s="71">
        <f>P70/P86</f>
        <v>0.05557593543653705</v>
      </c>
      <c r="S70" s="61" t="s">
        <v>142</v>
      </c>
      <c r="T70" s="67">
        <f>SUM(L64:L70)</f>
        <v>421</v>
      </c>
      <c r="U70" s="70">
        <f>T70/L86</f>
        <v>0.16426063207179087</v>
      </c>
      <c r="V70" s="67">
        <f>SUM(N64:N70)</f>
        <v>768</v>
      </c>
      <c r="W70" s="68">
        <f>V70/N86</f>
        <v>0.26583592938733125</v>
      </c>
      <c r="X70" s="67">
        <f>SUM(P64:P70)</f>
        <v>1189</v>
      </c>
      <c r="Y70" s="71">
        <f>X70/P86</f>
        <v>0.21808510638297873</v>
      </c>
    </row>
    <row r="71" spans="11:25" ht="13.5">
      <c r="K71" s="61" t="s">
        <v>118</v>
      </c>
      <c r="L71" s="67">
        <f>'地区別5歳毎'!P38</f>
        <v>205</v>
      </c>
      <c r="M71" s="70">
        <f>L71/L86</f>
        <v>0.07998439328911432</v>
      </c>
      <c r="N71" s="67">
        <f>'地区別5歳毎'!P39</f>
        <v>212</v>
      </c>
      <c r="O71" s="68">
        <f>N71/N86</f>
        <v>0.07338179300796123</v>
      </c>
      <c r="P71" s="67">
        <f t="shared" si="2"/>
        <v>417</v>
      </c>
      <c r="Q71" s="71">
        <f>P71/P86</f>
        <v>0.07648569332355099</v>
      </c>
      <c r="S71" s="61" t="s">
        <v>143</v>
      </c>
      <c r="T71" s="67">
        <f>SUM(L64:L71)</f>
        <v>626</v>
      </c>
      <c r="U71" s="70">
        <f>T71/L86</f>
        <v>0.2442450253609052</v>
      </c>
      <c r="V71" s="67">
        <f>SUM(N64:N71)</f>
        <v>980</v>
      </c>
      <c r="W71" s="68">
        <f>V71/N86</f>
        <v>0.33921772239529246</v>
      </c>
      <c r="X71" s="67">
        <f>SUM(P64:P71)</f>
        <v>1606</v>
      </c>
      <c r="Y71" s="71">
        <f>X71/P86</f>
        <v>0.2945707997065297</v>
      </c>
    </row>
    <row r="72" spans="11:25" ht="13.5">
      <c r="K72" s="61" t="s">
        <v>119</v>
      </c>
      <c r="L72" s="67">
        <f>'地区別5歳毎'!O38</f>
        <v>244</v>
      </c>
      <c r="M72" s="70">
        <f>L72/L86</f>
        <v>0.09520093640265315</v>
      </c>
      <c r="N72" s="67">
        <f>'地区別5歳毎'!O39</f>
        <v>230</v>
      </c>
      <c r="O72" s="68">
        <f>N72/N86</f>
        <v>0.0796123226029768</v>
      </c>
      <c r="P72" s="67">
        <f t="shared" si="2"/>
        <v>474</v>
      </c>
      <c r="Q72" s="71">
        <f>P72/P86</f>
        <v>0.08694057226705797</v>
      </c>
      <c r="S72" s="61" t="s">
        <v>144</v>
      </c>
      <c r="T72" s="67">
        <f>SUM(L64:L72)</f>
        <v>870</v>
      </c>
      <c r="U72" s="70">
        <f>T72/L86</f>
        <v>0.33944596176355835</v>
      </c>
      <c r="V72" s="67">
        <f>SUM(N64:N72)</f>
        <v>1210</v>
      </c>
      <c r="W72" s="68">
        <f>V72/N86</f>
        <v>0.4188300449982693</v>
      </c>
      <c r="X72" s="67">
        <f>SUM(P64:P72)</f>
        <v>2080</v>
      </c>
      <c r="Y72" s="71">
        <f>X72/P86</f>
        <v>0.3815113719735877</v>
      </c>
    </row>
    <row r="73" spans="11:25" ht="13.5">
      <c r="K73" s="61" t="s">
        <v>120</v>
      </c>
      <c r="L73" s="67">
        <f>'地区別5歳毎'!N38</f>
        <v>228</v>
      </c>
      <c r="M73" s="70">
        <f>L73/L86</f>
        <v>0.0889582520483808</v>
      </c>
      <c r="N73" s="67">
        <f>'地区別5歳毎'!N39</f>
        <v>206</v>
      </c>
      <c r="O73" s="68">
        <f>N73/N86</f>
        <v>0.07130494980962271</v>
      </c>
      <c r="P73" s="67">
        <f t="shared" si="2"/>
        <v>434</v>
      </c>
      <c r="Q73" s="71">
        <f>P73/P86</f>
        <v>0.07960381511371974</v>
      </c>
      <c r="S73" s="61" t="s">
        <v>145</v>
      </c>
      <c r="T73" s="67">
        <f>SUM(L64:L73)</f>
        <v>1098</v>
      </c>
      <c r="U73" s="70">
        <f>T73/L86</f>
        <v>0.42840421381193916</v>
      </c>
      <c r="V73" s="67">
        <f>SUM(N64:N73)</f>
        <v>1416</v>
      </c>
      <c r="W73" s="68">
        <f>V73/N86</f>
        <v>0.490134994807892</v>
      </c>
      <c r="X73" s="67">
        <f>SUM(P64:P73)</f>
        <v>2514</v>
      </c>
      <c r="Y73" s="71">
        <f>X73/P86</f>
        <v>0.4611151870873074</v>
      </c>
    </row>
    <row r="74" spans="11:25" ht="13.5">
      <c r="K74" s="61" t="s">
        <v>121</v>
      </c>
      <c r="L74" s="67">
        <f>'地区別5歳毎'!M38</f>
        <v>181</v>
      </c>
      <c r="M74" s="70">
        <f>L74/L86</f>
        <v>0.07062036675770582</v>
      </c>
      <c r="N74" s="67">
        <f>'地区別5歳毎'!M39</f>
        <v>207</v>
      </c>
      <c r="O74" s="68">
        <f>N74/N86</f>
        <v>0.07165109034267912</v>
      </c>
      <c r="P74" s="67">
        <f t="shared" si="2"/>
        <v>388</v>
      </c>
      <c r="Q74" s="71">
        <f>P74/P86</f>
        <v>0.07116654438738078</v>
      </c>
      <c r="S74" s="61" t="s">
        <v>146</v>
      </c>
      <c r="T74" s="67">
        <f>SUM(L64:L74)</f>
        <v>1279</v>
      </c>
      <c r="U74" s="70">
        <f>T74/L86</f>
        <v>0.49902458056964494</v>
      </c>
      <c r="V74" s="67">
        <f>SUM(N64:N74)</f>
        <v>1623</v>
      </c>
      <c r="W74" s="68">
        <f>V74/N86</f>
        <v>0.5617860851505712</v>
      </c>
      <c r="X74" s="67">
        <f>SUM(P64:P74)</f>
        <v>2902</v>
      </c>
      <c r="Y74" s="71">
        <f>X74/P86</f>
        <v>0.5322817314746882</v>
      </c>
    </row>
    <row r="75" spans="11:25" ht="13.5">
      <c r="K75" s="61" t="s">
        <v>122</v>
      </c>
      <c r="L75" s="67">
        <f>'地区別5歳毎'!L38</f>
        <v>136</v>
      </c>
      <c r="M75" s="70">
        <f>L75/L86</f>
        <v>0.053062817011314864</v>
      </c>
      <c r="N75" s="67">
        <f>'地区別5歳毎'!L39</f>
        <v>173</v>
      </c>
      <c r="O75" s="68">
        <f>N75/N86</f>
        <v>0.059882312218760815</v>
      </c>
      <c r="P75" s="67">
        <f t="shared" si="2"/>
        <v>309</v>
      </c>
      <c r="Q75" s="71">
        <f>P75/P86</f>
        <v>0.056676449009537784</v>
      </c>
      <c r="S75" s="61" t="s">
        <v>147</v>
      </c>
      <c r="T75" s="67">
        <f>SUM(L64:L75)</f>
        <v>1415</v>
      </c>
      <c r="U75" s="70">
        <f>T75/L86</f>
        <v>0.5520873975809598</v>
      </c>
      <c r="V75" s="67">
        <f>SUM(N64:N75)</f>
        <v>1796</v>
      </c>
      <c r="W75" s="68">
        <f>V75/N86</f>
        <v>0.621668397369332</v>
      </c>
      <c r="X75" s="67">
        <f>SUM(P64:P75)</f>
        <v>3211</v>
      </c>
      <c r="Y75" s="71">
        <f>X75/P86</f>
        <v>0.588958180484226</v>
      </c>
    </row>
    <row r="76" spans="11:25" ht="13.5">
      <c r="K76" s="61" t="s">
        <v>123</v>
      </c>
      <c r="L76" s="67">
        <f>'地区別5歳毎'!K38</f>
        <v>169</v>
      </c>
      <c r="M76" s="70">
        <f>L76/L86</f>
        <v>0.06593835349200156</v>
      </c>
      <c r="N76" s="67">
        <f>'地区別5歳毎'!K39</f>
        <v>150</v>
      </c>
      <c r="O76" s="68">
        <f>N76/N86</f>
        <v>0.05192107995846314</v>
      </c>
      <c r="P76" s="67">
        <f t="shared" si="2"/>
        <v>319</v>
      </c>
      <c r="Q76" s="71">
        <f>P76/P86</f>
        <v>0.05851063829787234</v>
      </c>
      <c r="S76" s="61" t="s">
        <v>104</v>
      </c>
      <c r="T76" s="67">
        <f>SUM(L76:L84)</f>
        <v>1148</v>
      </c>
      <c r="U76" s="70">
        <f>T76/L86</f>
        <v>0.4479126024190402</v>
      </c>
      <c r="V76" s="67">
        <f>SUM(N76:N84)</f>
        <v>1093</v>
      </c>
      <c r="W76" s="68">
        <f>V76/N86</f>
        <v>0.37833160263066806</v>
      </c>
      <c r="X76" s="67">
        <f>SUM(P76:P84)</f>
        <v>2241</v>
      </c>
      <c r="Y76" s="71">
        <f>X76/P86</f>
        <v>0.411041819515774</v>
      </c>
    </row>
    <row r="77" spans="11:25" ht="13.5">
      <c r="K77" s="61" t="s">
        <v>124</v>
      </c>
      <c r="L77" s="67">
        <f>'地区別5歳毎'!J38</f>
        <v>134</v>
      </c>
      <c r="M77" s="70">
        <f>L77/L86</f>
        <v>0.05228248146703082</v>
      </c>
      <c r="N77" s="67">
        <f>'地区別5歳毎'!J39</f>
        <v>136</v>
      </c>
      <c r="O77" s="68">
        <f>N77/N86</f>
        <v>0.04707511249567324</v>
      </c>
      <c r="P77" s="67">
        <f t="shared" si="2"/>
        <v>270</v>
      </c>
      <c r="Q77" s="71">
        <f>P77/P86</f>
        <v>0.04952311078503301</v>
      </c>
      <c r="S77" s="61" t="s">
        <v>105</v>
      </c>
      <c r="T77" s="67">
        <f>SUM(L77:L84)</f>
        <v>979</v>
      </c>
      <c r="U77" s="70">
        <f>T77/L86</f>
        <v>0.38197424892703863</v>
      </c>
      <c r="V77" s="67">
        <f>SUM(N77:N84)</f>
        <v>943</v>
      </c>
      <c r="W77" s="68">
        <f>V77/N86</f>
        <v>0.32641052267220494</v>
      </c>
      <c r="X77" s="67">
        <f>SUM(P77:P84)</f>
        <v>1922</v>
      </c>
      <c r="Y77" s="71">
        <f>X77/P86</f>
        <v>0.35253118121790167</v>
      </c>
    </row>
    <row r="78" spans="11:25" ht="13.5">
      <c r="K78" s="61" t="s">
        <v>125</v>
      </c>
      <c r="L78" s="67">
        <f>'地区別5歳毎'!I38</f>
        <v>124</v>
      </c>
      <c r="M78" s="70">
        <f>L78/L86</f>
        <v>0.048380803745610615</v>
      </c>
      <c r="N78" s="67">
        <f>'地区別5歳毎'!I39</f>
        <v>122</v>
      </c>
      <c r="O78" s="68">
        <f>N78/N86</f>
        <v>0.04222914503288335</v>
      </c>
      <c r="P78" s="67">
        <f t="shared" si="2"/>
        <v>246</v>
      </c>
      <c r="Q78" s="71">
        <f>P78/P86</f>
        <v>0.04512105649303008</v>
      </c>
      <c r="S78" s="61" t="s">
        <v>106</v>
      </c>
      <c r="T78" s="67">
        <f>SUM(L78:L84)</f>
        <v>845</v>
      </c>
      <c r="U78" s="70">
        <f>T78/L86</f>
        <v>0.3296917674600078</v>
      </c>
      <c r="V78" s="67">
        <f>SUM(N78:N84)</f>
        <v>807</v>
      </c>
      <c r="W78" s="68">
        <f>V78/N86</f>
        <v>0.2793354101765317</v>
      </c>
      <c r="X78" s="67">
        <f>SUM(P78:P84)</f>
        <v>1652</v>
      </c>
      <c r="Y78" s="71">
        <f>X78/P86</f>
        <v>0.30300807043286865</v>
      </c>
    </row>
    <row r="79" spans="11:25" ht="13.5">
      <c r="K79" s="61" t="s">
        <v>126</v>
      </c>
      <c r="L79" s="67">
        <f>'地区別5歳毎'!H38</f>
        <v>111</v>
      </c>
      <c r="M79" s="70">
        <f>L79/L86</f>
        <v>0.04330862270776434</v>
      </c>
      <c r="N79" s="67">
        <f>'地区別5歳毎'!H39</f>
        <v>125</v>
      </c>
      <c r="O79" s="68">
        <f>N79/N86</f>
        <v>0.04326756663205261</v>
      </c>
      <c r="P79" s="67">
        <f t="shared" si="2"/>
        <v>236</v>
      </c>
      <c r="Q79" s="71">
        <f>P79/P86</f>
        <v>0.043286867204695524</v>
      </c>
      <c r="S79" s="61" t="s">
        <v>107</v>
      </c>
      <c r="T79" s="67">
        <f>SUM(L79:L84)</f>
        <v>721</v>
      </c>
      <c r="U79" s="70">
        <f>T79/L86</f>
        <v>0.2813109637143972</v>
      </c>
      <c r="V79" s="67">
        <f>SUM(N79:N84)</f>
        <v>685</v>
      </c>
      <c r="W79" s="68">
        <f>V79/N86</f>
        <v>0.23710626514364833</v>
      </c>
      <c r="X79" s="67">
        <f>SUM(P79:P84)</f>
        <v>1406</v>
      </c>
      <c r="Y79" s="71">
        <f>X79/P86</f>
        <v>0.2578870139398386</v>
      </c>
    </row>
    <row r="80" spans="11:25" ht="13.5">
      <c r="K80" s="61" t="s">
        <v>127</v>
      </c>
      <c r="L80" s="67">
        <f>'地区別5歳毎'!G38</f>
        <v>120</v>
      </c>
      <c r="M80" s="70">
        <f>L80/L86</f>
        <v>0.046820132657042525</v>
      </c>
      <c r="N80" s="67">
        <f>'地区別5歳毎'!G39</f>
        <v>113</v>
      </c>
      <c r="O80" s="68">
        <f>N80/N86</f>
        <v>0.03911388023537556</v>
      </c>
      <c r="P80" s="67">
        <f t="shared" si="2"/>
        <v>233</v>
      </c>
      <c r="Q80" s="71">
        <f>P80/P86</f>
        <v>0.04273661041819516</v>
      </c>
      <c r="S80" s="61" t="s">
        <v>108</v>
      </c>
      <c r="T80" s="67">
        <f>SUM(L80:L84)</f>
        <v>610</v>
      </c>
      <c r="U80" s="70">
        <f>T80/L86</f>
        <v>0.23800234100663284</v>
      </c>
      <c r="V80" s="67">
        <f>SUM(N80:N84)</f>
        <v>560</v>
      </c>
      <c r="W80" s="68">
        <f>V80/N86</f>
        <v>0.19383869851159571</v>
      </c>
      <c r="X80" s="67">
        <f>SUM(P80:P84)</f>
        <v>1170</v>
      </c>
      <c r="Y80" s="71">
        <f>X80/P86</f>
        <v>0.21460014673514308</v>
      </c>
    </row>
    <row r="81" spans="11:25" ht="13.5">
      <c r="K81" s="61" t="s">
        <v>128</v>
      </c>
      <c r="L81" s="67">
        <f>'地区別5歳毎'!F38</f>
        <v>132</v>
      </c>
      <c r="M81" s="70">
        <f>L81/L86</f>
        <v>0.05150214592274678</v>
      </c>
      <c r="N81" s="67">
        <f>'地区別5歳毎'!F39</f>
        <v>148</v>
      </c>
      <c r="O81" s="68">
        <f>N81/N86</f>
        <v>0.0512287988923503</v>
      </c>
      <c r="P81" s="67">
        <f t="shared" si="2"/>
        <v>280</v>
      </c>
      <c r="Q81" s="71">
        <f>P81/P86</f>
        <v>0.05135730007336757</v>
      </c>
      <c r="S81" s="61" t="s">
        <v>109</v>
      </c>
      <c r="T81" s="67">
        <f>SUM(L81:L84)</f>
        <v>490</v>
      </c>
      <c r="U81" s="70">
        <f>T81/L86</f>
        <v>0.19118220834959032</v>
      </c>
      <c r="V81" s="67">
        <f>SUM(N81:N84)</f>
        <v>447</v>
      </c>
      <c r="W81" s="68">
        <f>V81/N86</f>
        <v>0.15472481827622014</v>
      </c>
      <c r="X81" s="67">
        <f>SUM(P81:P84)</f>
        <v>937</v>
      </c>
      <c r="Y81" s="71">
        <f>X81/P86</f>
        <v>0.1718635363169479</v>
      </c>
    </row>
    <row r="82" spans="11:25" ht="13.5">
      <c r="K82" s="61" t="s">
        <v>129</v>
      </c>
      <c r="L82" s="67">
        <f>'地区別5歳毎'!E38</f>
        <v>126</v>
      </c>
      <c r="M82" s="70">
        <f>L82/L86</f>
        <v>0.049161139289894656</v>
      </c>
      <c r="N82" s="67">
        <f>'地区別5歳毎'!E39</f>
        <v>115</v>
      </c>
      <c r="O82" s="68">
        <f>N82/N86</f>
        <v>0.0398061613014884</v>
      </c>
      <c r="P82" s="67">
        <f t="shared" si="2"/>
        <v>241</v>
      </c>
      <c r="Q82" s="71">
        <f>P82/P86</f>
        <v>0.0442039618488628</v>
      </c>
      <c r="S82" s="61" t="s">
        <v>110</v>
      </c>
      <c r="T82" s="67">
        <f>SUM(L82:L84)</f>
        <v>358</v>
      </c>
      <c r="U82" s="70">
        <f>T82/L86</f>
        <v>0.13968006242684355</v>
      </c>
      <c r="V82" s="67">
        <f>SUM(N82:N84)</f>
        <v>299</v>
      </c>
      <c r="W82" s="68">
        <f>V82/N86</f>
        <v>0.10349601938386985</v>
      </c>
      <c r="X82" s="67">
        <f>SUM(P82:P84)</f>
        <v>657</v>
      </c>
      <c r="Y82" s="71">
        <f>X82/P86</f>
        <v>0.12050623624358034</v>
      </c>
    </row>
    <row r="83" spans="11:25" ht="13.5">
      <c r="K83" s="61" t="s">
        <v>130</v>
      </c>
      <c r="L83" s="67">
        <f>'地区別5歳毎'!D38</f>
        <v>134</v>
      </c>
      <c r="M83" s="70">
        <f>L83/L86</f>
        <v>0.05228248146703082</v>
      </c>
      <c r="N83" s="67">
        <f>'地区別5歳毎'!D39</f>
        <v>101</v>
      </c>
      <c r="O83" s="68">
        <f>N83/N86</f>
        <v>0.034960193838698514</v>
      </c>
      <c r="P83" s="67">
        <f t="shared" si="2"/>
        <v>235</v>
      </c>
      <c r="Q83" s="71">
        <f>P83/P86</f>
        <v>0.04310344827586207</v>
      </c>
      <c r="S83" s="61" t="s">
        <v>3</v>
      </c>
      <c r="T83" s="67">
        <f>SUM(L83:L84)</f>
        <v>232</v>
      </c>
      <c r="U83" s="70">
        <f>T83/L86</f>
        <v>0.09051892313694888</v>
      </c>
      <c r="V83" s="67">
        <f>SUM(N83:N84)</f>
        <v>184</v>
      </c>
      <c r="W83" s="68">
        <f>V83/N86</f>
        <v>0.06368985808238145</v>
      </c>
      <c r="X83" s="67">
        <f>SUM(P83:P84)</f>
        <v>416</v>
      </c>
      <c r="Y83" s="71">
        <f>X83/P86</f>
        <v>0.07630227439471754</v>
      </c>
    </row>
    <row r="84" spans="11:25" ht="13.5">
      <c r="K84" s="61" t="s">
        <v>131</v>
      </c>
      <c r="L84" s="67">
        <f>'地区別5歳毎'!C38</f>
        <v>98</v>
      </c>
      <c r="M84" s="70">
        <f>L84/L86</f>
        <v>0.03823644166991806</v>
      </c>
      <c r="N84" s="67">
        <f>'地区別5歳毎'!C39</f>
        <v>83</v>
      </c>
      <c r="O84" s="68">
        <f>N84/N86</f>
        <v>0.028729664243682937</v>
      </c>
      <c r="P84" s="67">
        <f t="shared" si="2"/>
        <v>181</v>
      </c>
      <c r="Q84" s="71">
        <f>P84/P86</f>
        <v>0.03319882611885547</v>
      </c>
      <c r="S84" s="61" t="s">
        <v>111</v>
      </c>
      <c r="T84" s="67">
        <f>SUM(L84:L84)</f>
        <v>98</v>
      </c>
      <c r="U84" s="70">
        <f>T84/L86</f>
        <v>0.03823644166991806</v>
      </c>
      <c r="V84" s="67">
        <f>SUM(N84:N84)</f>
        <v>83</v>
      </c>
      <c r="W84" s="68">
        <f>V84/N86</f>
        <v>0.028729664243682937</v>
      </c>
      <c r="X84" s="67">
        <f>SUM(P84:P84)</f>
        <v>181</v>
      </c>
      <c r="Y84" s="71">
        <f>X84/P86</f>
        <v>0.03319882611885547</v>
      </c>
    </row>
    <row r="85" ht="13.5">
      <c r="K85" s="61"/>
    </row>
    <row r="86" spans="11:17" ht="13.5">
      <c r="K86" s="61"/>
      <c r="L86" s="67">
        <f>SUM(L64:L84)</f>
        <v>2563</v>
      </c>
      <c r="M86" s="66"/>
      <c r="N86" s="67">
        <f>SUM(N64:N84)</f>
        <v>2889</v>
      </c>
      <c r="O86" s="62"/>
      <c r="P86" s="67">
        <f>SUM(P64:P84)</f>
        <v>5452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0.0005594405594405594</v>
      </c>
      <c r="N94" s="67">
        <f>'地区別5歳毎'!W48</f>
        <v>6</v>
      </c>
      <c r="O94" s="68">
        <f>N94/N116</f>
        <v>0.0015329586101175269</v>
      </c>
      <c r="P94" s="67">
        <f aca="true" t="shared" si="3" ref="P94:P114">L94+N94</f>
        <v>8</v>
      </c>
      <c r="Q94" s="71">
        <f>P94/P116</f>
        <v>0.0010682334089998666</v>
      </c>
      <c r="S94" s="61" t="s">
        <v>1</v>
      </c>
      <c r="T94" s="67">
        <f>SUM(L94:L94)</f>
        <v>2</v>
      </c>
      <c r="U94" s="70">
        <f>T94/L116</f>
        <v>0.0005594405594405594</v>
      </c>
      <c r="V94" s="67">
        <f>SUM(N94:N94)</f>
        <v>6</v>
      </c>
      <c r="W94" s="68">
        <f>V94/N116</f>
        <v>0.0015329586101175269</v>
      </c>
      <c r="X94" s="67">
        <f>SUM(P94:P94)</f>
        <v>8</v>
      </c>
      <c r="Y94" s="71">
        <f>X94/P116</f>
        <v>0.0010682334089998666</v>
      </c>
    </row>
    <row r="95" spans="11:25" ht="13.5">
      <c r="K95" s="61" t="s">
        <v>112</v>
      </c>
      <c r="L95" s="67">
        <f>'地区別5歳毎'!V47</f>
        <v>7</v>
      </c>
      <c r="M95" s="70">
        <f>L95/L116</f>
        <v>0.001958041958041958</v>
      </c>
      <c r="N95" s="67">
        <f>'地区別5歳毎'!V48</f>
        <v>25</v>
      </c>
      <c r="O95" s="68">
        <f>N95/N116</f>
        <v>0.006387327542156361</v>
      </c>
      <c r="P95" s="67">
        <f t="shared" si="3"/>
        <v>32</v>
      </c>
      <c r="Q95" s="71">
        <f>P95/P116</f>
        <v>0.004272933635999466</v>
      </c>
      <c r="S95" s="61" t="s">
        <v>137</v>
      </c>
      <c r="T95" s="67">
        <f>SUM(L94:L95)</f>
        <v>9</v>
      </c>
      <c r="U95" s="70">
        <f>T95/L116</f>
        <v>0.0025174825174825175</v>
      </c>
      <c r="V95" s="67">
        <f>SUM(N94:N95)</f>
        <v>31</v>
      </c>
      <c r="W95" s="68">
        <f>V95/N116</f>
        <v>0.007920286152273888</v>
      </c>
      <c r="X95" s="67">
        <f>SUM(P94:P95)</f>
        <v>40</v>
      </c>
      <c r="Y95" s="71">
        <f>X95/P116</f>
        <v>0.005341167044999332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0.007272727272727273</v>
      </c>
      <c r="N96" s="67">
        <f>'地区別5歳毎'!U48</f>
        <v>99</v>
      </c>
      <c r="O96" s="68">
        <f>N96/N116</f>
        <v>0.025293817066939193</v>
      </c>
      <c r="P96" s="67">
        <f t="shared" si="3"/>
        <v>125</v>
      </c>
      <c r="Q96" s="71">
        <f>P96/P116</f>
        <v>0.016691147015622913</v>
      </c>
      <c r="S96" s="61" t="s">
        <v>138</v>
      </c>
      <c r="T96" s="67">
        <f>SUM(L94:L96)</f>
        <v>35</v>
      </c>
      <c r="U96" s="70">
        <f>T96/L116</f>
        <v>0.009790209790209791</v>
      </c>
      <c r="V96" s="67">
        <f>SUM(N94:N96)</f>
        <v>130</v>
      </c>
      <c r="W96" s="68">
        <f>V96/N116</f>
        <v>0.03321410321921308</v>
      </c>
      <c r="X96" s="67">
        <f>SUM(P94:P96)</f>
        <v>165</v>
      </c>
      <c r="Y96" s="71">
        <f>X96/P116</f>
        <v>0.022032314060622248</v>
      </c>
    </row>
    <row r="97" spans="11:25" ht="13.5">
      <c r="K97" s="61" t="s">
        <v>114</v>
      </c>
      <c r="L97" s="67">
        <f>'地区別5歳毎'!T47</f>
        <v>94</v>
      </c>
      <c r="M97" s="70">
        <f>L97/L116</f>
        <v>0.026293706293706295</v>
      </c>
      <c r="N97" s="67">
        <f>'地区別5歳毎'!T48</f>
        <v>201</v>
      </c>
      <c r="O97" s="68">
        <f>N97/N116</f>
        <v>0.05135411343893715</v>
      </c>
      <c r="P97" s="67">
        <f t="shared" si="3"/>
        <v>295</v>
      </c>
      <c r="Q97" s="71">
        <f>P97/P116</f>
        <v>0.03939110695687008</v>
      </c>
      <c r="S97" s="61" t="s">
        <v>139</v>
      </c>
      <c r="T97" s="67">
        <f>SUM(L94:L97)</f>
        <v>129</v>
      </c>
      <c r="U97" s="70">
        <f>T97/L116</f>
        <v>0.03608391608391608</v>
      </c>
      <c r="V97" s="67">
        <f>SUM(N94:N97)</f>
        <v>331</v>
      </c>
      <c r="W97" s="68">
        <f>V97/N116</f>
        <v>0.08456821665815023</v>
      </c>
      <c r="X97" s="67">
        <f>SUM(P94:P97)</f>
        <v>460</v>
      </c>
      <c r="Y97" s="71">
        <f>X97/P116</f>
        <v>0.06142342101749232</v>
      </c>
    </row>
    <row r="98" spans="11:25" ht="13.5">
      <c r="K98" s="61" t="s">
        <v>115</v>
      </c>
      <c r="L98" s="67">
        <f>'地区別5歳毎'!S47</f>
        <v>119</v>
      </c>
      <c r="M98" s="70">
        <f>L98/L116</f>
        <v>0.03328671328671329</v>
      </c>
      <c r="N98" s="67">
        <f>'地区別5歳毎'!S48</f>
        <v>236</v>
      </c>
      <c r="O98" s="68">
        <f>N98/N116</f>
        <v>0.06029637199795605</v>
      </c>
      <c r="P98" s="67">
        <f t="shared" si="3"/>
        <v>355</v>
      </c>
      <c r="Q98" s="71">
        <f>P98/P116</f>
        <v>0.047402857524369076</v>
      </c>
      <c r="S98" s="61" t="s">
        <v>140</v>
      </c>
      <c r="T98" s="67">
        <f>SUM(L94:L98)</f>
        <v>248</v>
      </c>
      <c r="U98" s="70">
        <f>T98/L116</f>
        <v>0.06937062937062938</v>
      </c>
      <c r="V98" s="67">
        <f>SUM(N94:N98)</f>
        <v>567</v>
      </c>
      <c r="W98" s="68">
        <f>V98/N116</f>
        <v>0.1448645886561063</v>
      </c>
      <c r="X98" s="67">
        <f>SUM(P94:P98)</f>
        <v>815</v>
      </c>
      <c r="Y98" s="71">
        <f>X98/P116</f>
        <v>0.1088262785418614</v>
      </c>
    </row>
    <row r="99" spans="11:25" ht="13.5">
      <c r="K99" s="61" t="s">
        <v>116</v>
      </c>
      <c r="L99" s="67">
        <f>'地区別5歳毎'!R47</f>
        <v>175</v>
      </c>
      <c r="M99" s="70">
        <f>L99/L116</f>
        <v>0.04895104895104895</v>
      </c>
      <c r="N99" s="67">
        <f>'地区別5歳毎'!R48</f>
        <v>242</v>
      </c>
      <c r="O99" s="68">
        <f>N99/N116</f>
        <v>0.06182933060807358</v>
      </c>
      <c r="P99" s="67">
        <f t="shared" si="3"/>
        <v>417</v>
      </c>
      <c r="Q99" s="71">
        <f>P99/P116</f>
        <v>0.05568166644411804</v>
      </c>
      <c r="S99" s="61" t="s">
        <v>141</v>
      </c>
      <c r="T99" s="67">
        <f>SUM(L94:L99)</f>
        <v>423</v>
      </c>
      <c r="U99" s="70">
        <f>T99/L116</f>
        <v>0.11832167832167832</v>
      </c>
      <c r="V99" s="67">
        <f>SUM(N94:N99)</f>
        <v>809</v>
      </c>
      <c r="W99" s="68">
        <f>V99/N116</f>
        <v>0.20669391926417988</v>
      </c>
      <c r="X99" s="67">
        <f>SUM(P94:P99)</f>
        <v>1232</v>
      </c>
      <c r="Y99" s="71">
        <f>X99/P116</f>
        <v>0.16450794498597943</v>
      </c>
    </row>
    <row r="100" spans="11:25" ht="13.5">
      <c r="K100" s="61" t="s">
        <v>117</v>
      </c>
      <c r="L100" s="67">
        <f>'地区別5歳毎'!Q47</f>
        <v>203</v>
      </c>
      <c r="M100" s="70">
        <f>L100/L116</f>
        <v>0.05678321678321678</v>
      </c>
      <c r="N100" s="67">
        <f>'地区別5歳毎'!Q48</f>
        <v>244</v>
      </c>
      <c r="O100" s="68">
        <f>N100/N116</f>
        <v>0.06234031681144609</v>
      </c>
      <c r="P100" s="67">
        <f t="shared" si="3"/>
        <v>447</v>
      </c>
      <c r="Q100" s="71">
        <f>P100/P116</f>
        <v>0.05968754172786754</v>
      </c>
      <c r="S100" s="61" t="s">
        <v>142</v>
      </c>
      <c r="T100" s="67">
        <f>SUM(L94:L100)</f>
        <v>626</v>
      </c>
      <c r="U100" s="70">
        <f>T100/L116</f>
        <v>0.1751048951048951</v>
      </c>
      <c r="V100" s="67">
        <f>SUM(N94:N100)</f>
        <v>1053</v>
      </c>
      <c r="W100" s="68">
        <f>V100/N116</f>
        <v>0.26903423607562593</v>
      </c>
      <c r="X100" s="67">
        <f>SUM(P94:P100)</f>
        <v>1679</v>
      </c>
      <c r="Y100" s="71">
        <f>X100/P116</f>
        <v>0.22419548671384698</v>
      </c>
    </row>
    <row r="101" spans="11:25" ht="13.5">
      <c r="K101" s="61" t="s">
        <v>118</v>
      </c>
      <c r="L101" s="67">
        <f>'地区別5歳毎'!P47</f>
        <v>282</v>
      </c>
      <c r="M101" s="70">
        <f>L101/L116</f>
        <v>0.07888111888111889</v>
      </c>
      <c r="N101" s="67">
        <f>'地区別5歳毎'!P48</f>
        <v>285</v>
      </c>
      <c r="O101" s="68">
        <f>N101/N116</f>
        <v>0.07281553398058252</v>
      </c>
      <c r="P101" s="67">
        <f t="shared" si="3"/>
        <v>567</v>
      </c>
      <c r="Q101" s="71">
        <f>P101/P116</f>
        <v>0.07571104286286554</v>
      </c>
      <c r="S101" s="61" t="s">
        <v>143</v>
      </c>
      <c r="T101" s="67">
        <f>SUM(L94:L101)</f>
        <v>908</v>
      </c>
      <c r="U101" s="70">
        <f>T101/L116</f>
        <v>0.253986013986014</v>
      </c>
      <c r="V101" s="67">
        <f>SUM(N94:N101)</f>
        <v>1338</v>
      </c>
      <c r="W101" s="68">
        <f>V101/N116</f>
        <v>0.3418497700562085</v>
      </c>
      <c r="X101" s="67">
        <f>SUM(P94:P101)</f>
        <v>2246</v>
      </c>
      <c r="Y101" s="71">
        <f>X101/P116</f>
        <v>0.2999065295767125</v>
      </c>
    </row>
    <row r="102" spans="11:25" ht="13.5">
      <c r="K102" s="61" t="s">
        <v>119</v>
      </c>
      <c r="L102" s="67">
        <f>'地区別5歳毎'!O47</f>
        <v>356</v>
      </c>
      <c r="M102" s="70">
        <f>L102/L116</f>
        <v>0.09958041958041958</v>
      </c>
      <c r="N102" s="67">
        <f>'地区別5歳毎'!O48</f>
        <v>332</v>
      </c>
      <c r="O102" s="68">
        <f>N102/N116</f>
        <v>0.08482370975983648</v>
      </c>
      <c r="P102" s="67">
        <f t="shared" si="3"/>
        <v>688</v>
      </c>
      <c r="Q102" s="71">
        <f>P102/P116</f>
        <v>0.09186807317398851</v>
      </c>
      <c r="S102" s="61" t="s">
        <v>144</v>
      </c>
      <c r="T102" s="67">
        <f>SUM(L94:L102)</f>
        <v>1264</v>
      </c>
      <c r="U102" s="70">
        <f>T102/L116</f>
        <v>0.3535664335664336</v>
      </c>
      <c r="V102" s="67">
        <f>SUM(N94:N102)</f>
        <v>1670</v>
      </c>
      <c r="W102" s="68">
        <f>V102/N116</f>
        <v>0.426673479816045</v>
      </c>
      <c r="X102" s="67">
        <f>SUM(P94:P102)</f>
        <v>2934</v>
      </c>
      <c r="Y102" s="71">
        <f>X102/P116</f>
        <v>0.39177460275070103</v>
      </c>
    </row>
    <row r="103" spans="11:25" ht="13.5">
      <c r="K103" s="61" t="s">
        <v>120</v>
      </c>
      <c r="L103" s="67">
        <f>'地区別5歳毎'!N47</f>
        <v>284</v>
      </c>
      <c r="M103" s="70">
        <f>L103/L116</f>
        <v>0.07944055944055944</v>
      </c>
      <c r="N103" s="67">
        <f>'地区別5歳毎'!N48</f>
        <v>265</v>
      </c>
      <c r="O103" s="68">
        <f>N103/N116</f>
        <v>0.06770567194685743</v>
      </c>
      <c r="P103" s="67">
        <f t="shared" si="3"/>
        <v>549</v>
      </c>
      <c r="Q103" s="71">
        <f>P103/P116</f>
        <v>0.07330751769261584</v>
      </c>
      <c r="S103" s="61" t="s">
        <v>145</v>
      </c>
      <c r="T103" s="67">
        <f>SUM(L94:L103)</f>
        <v>1548</v>
      </c>
      <c r="U103" s="70">
        <f>T103/L116</f>
        <v>0.433006993006993</v>
      </c>
      <c r="V103" s="67">
        <f>SUM(N94:N103)</f>
        <v>1935</v>
      </c>
      <c r="W103" s="68">
        <f>V103/N116</f>
        <v>0.4943791517629024</v>
      </c>
      <c r="X103" s="67">
        <f>SUM(P94:P103)</f>
        <v>3483</v>
      </c>
      <c r="Y103" s="71">
        <f>X103/P116</f>
        <v>0.46508212044331687</v>
      </c>
    </row>
    <row r="104" spans="11:25" ht="13.5">
      <c r="K104" s="61" t="s">
        <v>121</v>
      </c>
      <c r="L104" s="67">
        <f>'地区別5歳毎'!M47</f>
        <v>256</v>
      </c>
      <c r="M104" s="70">
        <f>L104/L116</f>
        <v>0.07160839160839161</v>
      </c>
      <c r="N104" s="67">
        <f>'地区別5歳毎'!M48</f>
        <v>252</v>
      </c>
      <c r="O104" s="68">
        <f>N104/N116</f>
        <v>0.06438426162493613</v>
      </c>
      <c r="P104" s="67">
        <f t="shared" si="3"/>
        <v>508</v>
      </c>
      <c r="Q104" s="71">
        <f>P104/P116</f>
        <v>0.06783282147149151</v>
      </c>
      <c r="S104" s="61" t="s">
        <v>146</v>
      </c>
      <c r="T104" s="67">
        <f>SUM(L94:L104)</f>
        <v>1804</v>
      </c>
      <c r="U104" s="70">
        <f>T104/L116</f>
        <v>0.5046153846153846</v>
      </c>
      <c r="V104" s="67">
        <f>SUM(N94:N104)</f>
        <v>2187</v>
      </c>
      <c r="W104" s="68">
        <f>V104/N116</f>
        <v>0.5587634133878385</v>
      </c>
      <c r="X104" s="67">
        <f>SUM(P94:P104)</f>
        <v>3991</v>
      </c>
      <c r="Y104" s="71">
        <f>X104/P116</f>
        <v>0.5329149419148084</v>
      </c>
    </row>
    <row r="105" spans="11:25" ht="13.5">
      <c r="K105" s="61" t="s">
        <v>122</v>
      </c>
      <c r="L105" s="67">
        <f>'地区別5歳毎'!L47</f>
        <v>224</v>
      </c>
      <c r="M105" s="70">
        <f>L105/L116</f>
        <v>0.06265734265734266</v>
      </c>
      <c r="N105" s="67">
        <f>'地区別5歳毎'!L48</f>
        <v>221</v>
      </c>
      <c r="O105" s="68">
        <f>N105/N116</f>
        <v>0.056463975472662235</v>
      </c>
      <c r="P105" s="67">
        <f t="shared" si="3"/>
        <v>445</v>
      </c>
      <c r="Q105" s="71">
        <f>P105/P116</f>
        <v>0.059420483375617575</v>
      </c>
      <c r="S105" s="61" t="s">
        <v>147</v>
      </c>
      <c r="T105" s="67">
        <f>SUM(L94:L105)</f>
        <v>2028</v>
      </c>
      <c r="U105" s="70">
        <f>T105/L116</f>
        <v>0.5672727272727273</v>
      </c>
      <c r="V105" s="67">
        <f>SUM(N94:N105)</f>
        <v>2408</v>
      </c>
      <c r="W105" s="68">
        <f>V105/N116</f>
        <v>0.6152273888605008</v>
      </c>
      <c r="X105" s="67">
        <f>SUM(P94:P105)</f>
        <v>4436</v>
      </c>
      <c r="Y105" s="71">
        <f>X105/P116</f>
        <v>0.5923354252904259</v>
      </c>
    </row>
    <row r="106" spans="11:25" ht="13.5">
      <c r="K106" s="61" t="s">
        <v>123</v>
      </c>
      <c r="L106" s="67">
        <f>'地区別5歳毎'!K47</f>
        <v>219</v>
      </c>
      <c r="M106" s="70">
        <f>L106/L116</f>
        <v>0.061258741258741256</v>
      </c>
      <c r="N106" s="67">
        <f>'地区別5歳毎'!K48</f>
        <v>193</v>
      </c>
      <c r="O106" s="68">
        <f>N106/N116</f>
        <v>0.04931016862544711</v>
      </c>
      <c r="P106" s="67">
        <f t="shared" si="3"/>
        <v>412</v>
      </c>
      <c r="Q106" s="71">
        <f>P106/P116</f>
        <v>0.055014020563493124</v>
      </c>
      <c r="S106" s="61" t="s">
        <v>104</v>
      </c>
      <c r="T106" s="67">
        <f>SUM(L106:L114)</f>
        <v>1547</v>
      </c>
      <c r="U106" s="70">
        <f>T106/L116</f>
        <v>0.43272727272727274</v>
      </c>
      <c r="V106" s="67">
        <f>SUM(N106:N114)</f>
        <v>1506</v>
      </c>
      <c r="W106" s="68">
        <f>V106/N116</f>
        <v>0.38477261113949923</v>
      </c>
      <c r="X106" s="67">
        <f>SUM(P106:P114)</f>
        <v>3053</v>
      </c>
      <c r="Y106" s="71">
        <f>X106/P116</f>
        <v>0.40766457470957407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0.05342657342657343</v>
      </c>
      <c r="N107" s="67">
        <f>'地区別5歳毎'!J48</f>
        <v>184</v>
      </c>
      <c r="O107" s="68">
        <f>N107/N116</f>
        <v>0.04701073071027082</v>
      </c>
      <c r="P107" s="67">
        <f t="shared" si="3"/>
        <v>375</v>
      </c>
      <c r="Q107" s="71">
        <f>P107/P116</f>
        <v>0.05007344104686874</v>
      </c>
      <c r="S107" s="61" t="s">
        <v>105</v>
      </c>
      <c r="T107" s="67">
        <f>SUM(L107:L114)</f>
        <v>1328</v>
      </c>
      <c r="U107" s="70">
        <f>T107/L116</f>
        <v>0.3714685314685315</v>
      </c>
      <c r="V107" s="67">
        <f>SUM(N107:N114)</f>
        <v>1313</v>
      </c>
      <c r="W107" s="68">
        <f>V107/N116</f>
        <v>0.3354624425140521</v>
      </c>
      <c r="X107" s="67">
        <f>SUM(P107:P114)</f>
        <v>2641</v>
      </c>
      <c r="Y107" s="71">
        <f>X107/P116</f>
        <v>0.35265055414608093</v>
      </c>
    </row>
    <row r="108" spans="11:25" ht="13.5">
      <c r="K108" s="61" t="s">
        <v>125</v>
      </c>
      <c r="L108" s="67">
        <f>'地区別5歳毎'!I47</f>
        <v>190</v>
      </c>
      <c r="M108" s="70">
        <f>L108/L116</f>
        <v>0.05314685314685315</v>
      </c>
      <c r="N108" s="67">
        <f>'地区別5歳毎'!I48</f>
        <v>171</v>
      </c>
      <c r="O108" s="68">
        <f>N108/N116</f>
        <v>0.043689320388349516</v>
      </c>
      <c r="P108" s="67">
        <f t="shared" si="3"/>
        <v>361</v>
      </c>
      <c r="Q108" s="71">
        <f>P108/P116</f>
        <v>0.04820403258111897</v>
      </c>
      <c r="S108" s="61" t="s">
        <v>106</v>
      </c>
      <c r="T108" s="67">
        <f>SUM(L108:L114)</f>
        <v>1137</v>
      </c>
      <c r="U108" s="70">
        <f>T108/L116</f>
        <v>0.31804195804195806</v>
      </c>
      <c r="V108" s="67">
        <f>SUM(N108:N114)</f>
        <v>1129</v>
      </c>
      <c r="W108" s="68">
        <f>V108/N116</f>
        <v>0.2884517118037813</v>
      </c>
      <c r="X108" s="67">
        <f>SUM(P108:P114)</f>
        <v>2266</v>
      </c>
      <c r="Y108" s="71">
        <f>X108/P116</f>
        <v>0.3025771130992122</v>
      </c>
    </row>
    <row r="109" spans="11:25" ht="13.5">
      <c r="K109" s="61" t="s">
        <v>126</v>
      </c>
      <c r="L109" s="67">
        <f>'地区別5歳毎'!H47</f>
        <v>151</v>
      </c>
      <c r="M109" s="70">
        <f>L109/L116</f>
        <v>0.04223776223776224</v>
      </c>
      <c r="N109" s="67">
        <f>'地区別5歳毎'!H48</f>
        <v>159</v>
      </c>
      <c r="O109" s="68">
        <f>N109/N116</f>
        <v>0.04062340316811446</v>
      </c>
      <c r="P109" s="67">
        <f t="shared" si="3"/>
        <v>310</v>
      </c>
      <c r="Q109" s="71">
        <f>P109/P116</f>
        <v>0.04139404459874482</v>
      </c>
      <c r="S109" s="61" t="s">
        <v>107</v>
      </c>
      <c r="T109" s="67">
        <f>SUM(L109:L114)</f>
        <v>947</v>
      </c>
      <c r="U109" s="70">
        <f>T109/L116</f>
        <v>0.26489510489510487</v>
      </c>
      <c r="V109" s="67">
        <f>SUM(N109:N114)</f>
        <v>958</v>
      </c>
      <c r="W109" s="68">
        <f>V109/N116</f>
        <v>0.2447623914154318</v>
      </c>
      <c r="X109" s="67">
        <f>SUM(P109:P114)</f>
        <v>1905</v>
      </c>
      <c r="Y109" s="71">
        <f>X109/P116</f>
        <v>0.2543730805180932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0.04587412587412588</v>
      </c>
      <c r="N110" s="67">
        <f>'地区別5歳毎'!G48</f>
        <v>168</v>
      </c>
      <c r="O110" s="68">
        <f>N110/N116</f>
        <v>0.04292284108329075</v>
      </c>
      <c r="P110" s="67">
        <f t="shared" si="3"/>
        <v>332</v>
      </c>
      <c r="Q110" s="71">
        <f>P110/P116</f>
        <v>0.04433168647349446</v>
      </c>
      <c r="S110" s="61" t="s">
        <v>108</v>
      </c>
      <c r="T110" s="67">
        <f>SUM(L110:L114)</f>
        <v>796</v>
      </c>
      <c r="U110" s="70">
        <f>T110/L116</f>
        <v>0.22265734265734266</v>
      </c>
      <c r="V110" s="67">
        <f>SUM(N110:N114)</f>
        <v>799</v>
      </c>
      <c r="W110" s="68">
        <f>V110/N116</f>
        <v>0.20413898824731733</v>
      </c>
      <c r="X110" s="67">
        <f>SUM(P110:P114)</f>
        <v>1595</v>
      </c>
      <c r="Y110" s="71">
        <f>X110/P116</f>
        <v>0.2129790359193484</v>
      </c>
    </row>
    <row r="111" spans="11:25" ht="13.5">
      <c r="K111" s="61" t="s">
        <v>128</v>
      </c>
      <c r="L111" s="67">
        <f>'地区別5歳毎'!F47</f>
        <v>185</v>
      </c>
      <c r="M111" s="70">
        <f>L111/L116</f>
        <v>0.05174825174825175</v>
      </c>
      <c r="N111" s="67">
        <f>'地区別5歳毎'!F48</f>
        <v>196</v>
      </c>
      <c r="O111" s="68">
        <f>N111/N116</f>
        <v>0.050076647930505876</v>
      </c>
      <c r="P111" s="67">
        <f t="shared" si="3"/>
        <v>381</v>
      </c>
      <c r="Q111" s="71">
        <f>P111/P116</f>
        <v>0.05087461610361864</v>
      </c>
      <c r="S111" s="61" t="s">
        <v>109</v>
      </c>
      <c r="T111" s="67">
        <f>SUM(L111:L114)</f>
        <v>632</v>
      </c>
      <c r="U111" s="70">
        <f>T111/L116</f>
        <v>0.1767832167832168</v>
      </c>
      <c r="V111" s="67">
        <f>SUM(N111:N114)</f>
        <v>631</v>
      </c>
      <c r="W111" s="68">
        <f>V111/N116</f>
        <v>0.16121614716402657</v>
      </c>
      <c r="X111" s="67">
        <f>SUM(P111:P114)</f>
        <v>1263</v>
      </c>
      <c r="Y111" s="71">
        <f>X111/P116</f>
        <v>0.1686473494458539</v>
      </c>
    </row>
    <row r="112" spans="11:25" ht="13.5">
      <c r="K112" s="61" t="s">
        <v>129</v>
      </c>
      <c r="L112" s="67">
        <f>'地区別5歳毎'!E47</f>
        <v>166</v>
      </c>
      <c r="M112" s="70">
        <f>L112/L116</f>
        <v>0.046433566433566435</v>
      </c>
      <c r="N112" s="67">
        <f>'地区別5歳毎'!E48</f>
        <v>162</v>
      </c>
      <c r="O112" s="68">
        <f>N112/N116</f>
        <v>0.041389882473173226</v>
      </c>
      <c r="P112" s="67">
        <f t="shared" si="3"/>
        <v>328</v>
      </c>
      <c r="Q112" s="71">
        <f>P112/P116</f>
        <v>0.04379756976899452</v>
      </c>
      <c r="S112" s="61" t="s">
        <v>110</v>
      </c>
      <c r="T112" s="67">
        <f>SUM(L112:L114)</f>
        <v>447</v>
      </c>
      <c r="U112" s="70">
        <f>T112/L116</f>
        <v>0.12503496503496503</v>
      </c>
      <c r="V112" s="67">
        <f>SUM(N112:N114)</f>
        <v>435</v>
      </c>
      <c r="W112" s="68">
        <f>V112/N116</f>
        <v>0.11113949923352069</v>
      </c>
      <c r="X112" s="67">
        <f>SUM(P112:P114)</f>
        <v>882</v>
      </c>
      <c r="Y112" s="71">
        <f>X112/P116</f>
        <v>0.11777273334223527</v>
      </c>
    </row>
    <row r="113" spans="11:25" ht="13.5">
      <c r="K113" s="61" t="s">
        <v>130</v>
      </c>
      <c r="L113" s="67">
        <f>'地区別5歳毎'!D47</f>
        <v>150</v>
      </c>
      <c r="M113" s="70">
        <f>L113/L116</f>
        <v>0.04195804195804196</v>
      </c>
      <c r="N113" s="67">
        <f>'地区別5歳毎'!D48</f>
        <v>160</v>
      </c>
      <c r="O113" s="68">
        <f>N113/N116</f>
        <v>0.040878896269800714</v>
      </c>
      <c r="P113" s="67">
        <f t="shared" si="3"/>
        <v>310</v>
      </c>
      <c r="Q113" s="71">
        <f>P113/P116</f>
        <v>0.04139404459874482</v>
      </c>
      <c r="S113" s="61" t="s">
        <v>3</v>
      </c>
      <c r="T113" s="67">
        <f>SUM(L113:L114)</f>
        <v>281</v>
      </c>
      <c r="U113" s="70">
        <f>T113/L116</f>
        <v>0.0786013986013986</v>
      </c>
      <c r="V113" s="67">
        <f>SUM(N113:N114)</f>
        <v>273</v>
      </c>
      <c r="W113" s="68">
        <f>V113/N116</f>
        <v>0.06974961676034747</v>
      </c>
      <c r="X113" s="67">
        <f>SUM(P113:P114)</f>
        <v>554</v>
      </c>
      <c r="Y113" s="71">
        <f>X113/P116</f>
        <v>0.07397516357324076</v>
      </c>
    </row>
    <row r="114" spans="11:25" ht="13.5">
      <c r="K114" s="61" t="s">
        <v>131</v>
      </c>
      <c r="L114" s="67">
        <f>'地区別5歳毎'!C47</f>
        <v>131</v>
      </c>
      <c r="M114" s="70">
        <f>L114/L116</f>
        <v>0.03664335664335664</v>
      </c>
      <c r="N114" s="67">
        <f>'地区別5歳毎'!C48</f>
        <v>113</v>
      </c>
      <c r="O114" s="68">
        <f>N114/N116</f>
        <v>0.028870720490546755</v>
      </c>
      <c r="P114" s="67">
        <f t="shared" si="3"/>
        <v>244</v>
      </c>
      <c r="Q114" s="71">
        <f>P114/P116</f>
        <v>0.03258111897449593</v>
      </c>
      <c r="S114" s="61" t="s">
        <v>111</v>
      </c>
      <c r="T114" s="67">
        <f>SUM(L114:L114)</f>
        <v>131</v>
      </c>
      <c r="U114" s="70">
        <f>T114/L116</f>
        <v>0.03664335664335664</v>
      </c>
      <c r="V114" s="67">
        <f>SUM(N114:N114)</f>
        <v>113</v>
      </c>
      <c r="W114" s="68">
        <f>V114/N116</f>
        <v>0.028870720490546755</v>
      </c>
      <c r="X114" s="67">
        <f>SUM(P114:P114)</f>
        <v>244</v>
      </c>
      <c r="Y114" s="71">
        <f>X114/P116</f>
        <v>0.03258111897449593</v>
      </c>
    </row>
    <row r="115" ht="13.5">
      <c r="K115" s="61"/>
    </row>
    <row r="116" spans="11:17" ht="13.5">
      <c r="K116" s="61"/>
      <c r="L116" s="67">
        <f>SUM(L94:L114)</f>
        <v>3575</v>
      </c>
      <c r="M116" s="66"/>
      <c r="N116" s="67">
        <f>SUM(N94:N114)</f>
        <v>3914</v>
      </c>
      <c r="O116" s="62"/>
      <c r="P116" s="67">
        <f>SUM(P94:P114)</f>
        <v>7489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8</v>
      </c>
      <c r="O124" s="68">
        <f>N124/N146</f>
        <v>0.0014825796886582653</v>
      </c>
      <c r="P124" s="67">
        <f aca="true" t="shared" si="4" ref="P124:P144">L124+N124</f>
        <v>8</v>
      </c>
      <c r="Q124" s="71">
        <f>P124/P146</f>
        <v>0.0007797270955165692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8</v>
      </c>
      <c r="W124" s="68">
        <f>V124/N146</f>
        <v>0.0014825796886582653</v>
      </c>
      <c r="X124" s="67">
        <f>SUM(P124:P124)</f>
        <v>8</v>
      </c>
      <c r="Y124" s="71">
        <f>X124/P146</f>
        <v>0.0007797270955165692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0.0026726973684210527</v>
      </c>
      <c r="N125" s="67">
        <f>'地区別5歳毎'!V63</f>
        <v>48</v>
      </c>
      <c r="O125" s="68">
        <f>N125/N146</f>
        <v>0.008895478131949592</v>
      </c>
      <c r="P125" s="67">
        <f t="shared" si="4"/>
        <v>61</v>
      </c>
      <c r="Q125" s="71">
        <f>P125/P146</f>
        <v>0.0059454191033138405</v>
      </c>
      <c r="S125" s="61" t="s">
        <v>137</v>
      </c>
      <c r="T125" s="67">
        <f>SUM(L124:L125)</f>
        <v>13</v>
      </c>
      <c r="U125" s="70">
        <f>T125/L146</f>
        <v>0.0026726973684210527</v>
      </c>
      <c r="V125" s="67">
        <f>SUM(N124:N125)</f>
        <v>56</v>
      </c>
      <c r="W125" s="68">
        <f>V125/N146</f>
        <v>0.010378057820607857</v>
      </c>
      <c r="X125" s="67">
        <f>SUM(P124:P125)</f>
        <v>69</v>
      </c>
      <c r="Y125" s="71">
        <f>X125/P146</f>
        <v>0.006725146198830409</v>
      </c>
    </row>
    <row r="126" spans="11:25" ht="13.5">
      <c r="K126" s="61" t="s">
        <v>113</v>
      </c>
      <c r="L126" s="67">
        <f>'地区別5歳毎'!U62</f>
        <v>48</v>
      </c>
      <c r="M126" s="70">
        <f>L126/L146</f>
        <v>0.009868421052631578</v>
      </c>
      <c r="N126" s="67">
        <f>'地区別5歳毎'!U63</f>
        <v>126</v>
      </c>
      <c r="O126" s="68">
        <f>N126/N146</f>
        <v>0.02335063009636768</v>
      </c>
      <c r="P126" s="67">
        <f t="shared" si="4"/>
        <v>174</v>
      </c>
      <c r="Q126" s="71">
        <f>P126/P146</f>
        <v>0.01695906432748538</v>
      </c>
      <c r="S126" s="61" t="s">
        <v>138</v>
      </c>
      <c r="T126" s="67">
        <f>SUM(L124:L126)</f>
        <v>61</v>
      </c>
      <c r="U126" s="70">
        <f>T126/L146</f>
        <v>0.012541118421052632</v>
      </c>
      <c r="V126" s="67">
        <f>SUM(N124:N126)</f>
        <v>182</v>
      </c>
      <c r="W126" s="68">
        <f>V126/N146</f>
        <v>0.03372868791697554</v>
      </c>
      <c r="X126" s="67">
        <f>SUM(P124:P126)</f>
        <v>243</v>
      </c>
      <c r="Y126" s="71">
        <f>X126/P146</f>
        <v>0.02368421052631579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0.021175986842105265</v>
      </c>
      <c r="N127" s="67">
        <f>'地区別5歳毎'!T63</f>
        <v>273</v>
      </c>
      <c r="O127" s="68">
        <f>N127/N146</f>
        <v>0.05059303187546331</v>
      </c>
      <c r="P127" s="67">
        <f t="shared" si="4"/>
        <v>376</v>
      </c>
      <c r="Q127" s="71">
        <f>P127/P146</f>
        <v>0.036647173489278755</v>
      </c>
      <c r="S127" s="61" t="s">
        <v>139</v>
      </c>
      <c r="T127" s="67">
        <f>SUM(L124:L127)</f>
        <v>164</v>
      </c>
      <c r="U127" s="70">
        <f>T127/L146</f>
        <v>0.033717105263157895</v>
      </c>
      <c r="V127" s="67">
        <f>SUM(N124:N127)</f>
        <v>455</v>
      </c>
      <c r="W127" s="68">
        <f>V127/N146</f>
        <v>0.08432171979243884</v>
      </c>
      <c r="X127" s="67">
        <f>SUM(P124:P127)</f>
        <v>619</v>
      </c>
      <c r="Y127" s="71">
        <f>X127/P146</f>
        <v>0.06033138401559454</v>
      </c>
    </row>
    <row r="128" spans="11:25" ht="13.5">
      <c r="K128" s="61" t="s">
        <v>115</v>
      </c>
      <c r="L128" s="67">
        <f>'地区別5歳毎'!S62</f>
        <v>214</v>
      </c>
      <c r="M128" s="70">
        <f>L128/L146</f>
        <v>0.04399671052631579</v>
      </c>
      <c r="N128" s="67">
        <f>'地区別5歳毎'!S63</f>
        <v>341</v>
      </c>
      <c r="O128" s="68">
        <f>N128/N146</f>
        <v>0.06319495922905856</v>
      </c>
      <c r="P128" s="67">
        <f t="shared" si="4"/>
        <v>555</v>
      </c>
      <c r="Q128" s="71">
        <f>P128/P146</f>
        <v>0.054093567251461985</v>
      </c>
      <c r="S128" s="61" t="s">
        <v>140</v>
      </c>
      <c r="T128" s="67">
        <f>SUM(L124:L128)</f>
        <v>378</v>
      </c>
      <c r="U128" s="70">
        <f>T128/L146</f>
        <v>0.07771381578947369</v>
      </c>
      <c r="V128" s="67">
        <f>SUM(N124:N128)</f>
        <v>796</v>
      </c>
      <c r="W128" s="68">
        <f>V128/N146</f>
        <v>0.1475166790214974</v>
      </c>
      <c r="X128" s="67">
        <f>SUM(P124:P128)</f>
        <v>1174</v>
      </c>
      <c r="Y128" s="71">
        <f>X128/P146</f>
        <v>0.11442495126705653</v>
      </c>
    </row>
    <row r="129" spans="11:25" ht="13.5">
      <c r="K129" s="61" t="s">
        <v>116</v>
      </c>
      <c r="L129" s="67">
        <f>'地区別5歳毎'!R62</f>
        <v>225</v>
      </c>
      <c r="M129" s="70">
        <f>L129/L146</f>
        <v>0.04625822368421053</v>
      </c>
      <c r="N129" s="67">
        <f>'地区別5歳毎'!R63</f>
        <v>342</v>
      </c>
      <c r="O129" s="68">
        <f>N129/N146</f>
        <v>0.06338028169014084</v>
      </c>
      <c r="P129" s="67">
        <f t="shared" si="4"/>
        <v>567</v>
      </c>
      <c r="Q129" s="71">
        <f>P129/P146</f>
        <v>0.05526315789473684</v>
      </c>
      <c r="S129" s="61" t="s">
        <v>141</v>
      </c>
      <c r="T129" s="67">
        <f>SUM(L124:L129)</f>
        <v>603</v>
      </c>
      <c r="U129" s="70">
        <f>T129/L146</f>
        <v>0.12397203947368421</v>
      </c>
      <c r="V129" s="67">
        <f>SUM(N124:N129)</f>
        <v>1138</v>
      </c>
      <c r="W129" s="68">
        <f>V129/N146</f>
        <v>0.21089696071163824</v>
      </c>
      <c r="X129" s="67">
        <f>SUM(P124:P129)</f>
        <v>1741</v>
      </c>
      <c r="Y129" s="71">
        <f>X129/P146</f>
        <v>0.16968810916179336</v>
      </c>
    </row>
    <row r="130" spans="11:25" ht="13.5">
      <c r="K130" s="61" t="s">
        <v>117</v>
      </c>
      <c r="L130" s="67">
        <f>'地区別5歳毎'!Q62</f>
        <v>291</v>
      </c>
      <c r="M130" s="70">
        <f>L130/L146</f>
        <v>0.05982730263157895</v>
      </c>
      <c r="N130" s="67">
        <f>'地区別5歳毎'!Q63</f>
        <v>318</v>
      </c>
      <c r="O130" s="68">
        <f>N130/N146</f>
        <v>0.05893254262416605</v>
      </c>
      <c r="P130" s="67">
        <f t="shared" si="4"/>
        <v>609</v>
      </c>
      <c r="Q130" s="71">
        <f>P130/P146</f>
        <v>0.05935672514619883</v>
      </c>
      <c r="S130" s="61" t="s">
        <v>142</v>
      </c>
      <c r="T130" s="67">
        <f>SUM(L124:L130)</f>
        <v>894</v>
      </c>
      <c r="U130" s="70">
        <f>T130/L146</f>
        <v>0.18379934210526316</v>
      </c>
      <c r="V130" s="67">
        <f>SUM(N124:N130)</f>
        <v>1456</v>
      </c>
      <c r="W130" s="68">
        <f>V130/N146</f>
        <v>0.2698295033358043</v>
      </c>
      <c r="X130" s="67">
        <f>SUM(P124:P130)</f>
        <v>2350</v>
      </c>
      <c r="Y130" s="71">
        <f>X130/P146</f>
        <v>0.2290448343079922</v>
      </c>
    </row>
    <row r="131" spans="11:25" ht="13.5">
      <c r="K131" s="61" t="s">
        <v>118</v>
      </c>
      <c r="L131" s="67">
        <f>'地区別5歳毎'!P62</f>
        <v>392</v>
      </c>
      <c r="M131" s="70">
        <f>L131/L146</f>
        <v>0.0805921052631579</v>
      </c>
      <c r="N131" s="67">
        <f>'地区別5歳毎'!P63</f>
        <v>397</v>
      </c>
      <c r="O131" s="68">
        <f>N131/N146</f>
        <v>0.07357301704966641</v>
      </c>
      <c r="P131" s="67">
        <f t="shared" si="4"/>
        <v>789</v>
      </c>
      <c r="Q131" s="71">
        <f>P131/P146</f>
        <v>0.07690058479532164</v>
      </c>
      <c r="S131" s="61" t="s">
        <v>143</v>
      </c>
      <c r="T131" s="67">
        <f>SUM(L124:L131)</f>
        <v>1286</v>
      </c>
      <c r="U131" s="70">
        <f>T131/L146</f>
        <v>0.2643914473684211</v>
      </c>
      <c r="V131" s="67">
        <f>SUM(N124:N131)</f>
        <v>1853</v>
      </c>
      <c r="W131" s="68">
        <f>V131/N146</f>
        <v>0.3434025203854707</v>
      </c>
      <c r="X131" s="67">
        <f>SUM(P124:P131)</f>
        <v>3139</v>
      </c>
      <c r="Y131" s="71">
        <f>X131/P146</f>
        <v>0.30594541910331385</v>
      </c>
    </row>
    <row r="132" spans="11:25" ht="13.5">
      <c r="K132" s="61" t="s">
        <v>119</v>
      </c>
      <c r="L132" s="67">
        <f>'地区別5歳毎'!O62</f>
        <v>457</v>
      </c>
      <c r="M132" s="70">
        <f>L132/L146</f>
        <v>0.09395559210526316</v>
      </c>
      <c r="N132" s="67">
        <f>'地区別5歳毎'!O63</f>
        <v>403</v>
      </c>
      <c r="O132" s="68">
        <f>N132/N146</f>
        <v>0.07468495181616013</v>
      </c>
      <c r="P132" s="67">
        <f t="shared" si="4"/>
        <v>860</v>
      </c>
      <c r="Q132" s="71">
        <f>P132/P146</f>
        <v>0.08382066276803118</v>
      </c>
      <c r="S132" s="61" t="s">
        <v>144</v>
      </c>
      <c r="T132" s="67">
        <f>SUM(L124:L132)</f>
        <v>1743</v>
      </c>
      <c r="U132" s="70">
        <f>T132/L146</f>
        <v>0.35834703947368424</v>
      </c>
      <c r="V132" s="67">
        <f>SUM(N124:N132)</f>
        <v>2256</v>
      </c>
      <c r="W132" s="68">
        <f>V132/N146</f>
        <v>0.41808747220163084</v>
      </c>
      <c r="X132" s="67">
        <f>SUM(P124:P132)</f>
        <v>3999</v>
      </c>
      <c r="Y132" s="71">
        <f>X132/P146</f>
        <v>0.38976608187134504</v>
      </c>
    </row>
    <row r="133" spans="11:25" ht="13.5">
      <c r="K133" s="61" t="s">
        <v>120</v>
      </c>
      <c r="L133" s="67">
        <f>'地区別5歳毎'!N62</f>
        <v>417</v>
      </c>
      <c r="M133" s="70">
        <f>L133/L146</f>
        <v>0.08573190789473684</v>
      </c>
      <c r="N133" s="67">
        <f>'地区別5歳毎'!N63</f>
        <v>409</v>
      </c>
      <c r="O133" s="68">
        <f>N133/N146</f>
        <v>0.07579688658265382</v>
      </c>
      <c r="P133" s="67">
        <f t="shared" si="4"/>
        <v>826</v>
      </c>
      <c r="Q133" s="71">
        <f>P133/P146</f>
        <v>0.08050682261208578</v>
      </c>
      <c r="S133" s="61" t="s">
        <v>145</v>
      </c>
      <c r="T133" s="67">
        <f>SUM(L124:L133)</f>
        <v>2160</v>
      </c>
      <c r="U133" s="70">
        <f>T133/L146</f>
        <v>0.4440789473684211</v>
      </c>
      <c r="V133" s="67">
        <f>SUM(N124:N133)</f>
        <v>2665</v>
      </c>
      <c r="W133" s="68">
        <f>V133/N146</f>
        <v>0.49388435878428466</v>
      </c>
      <c r="X133" s="67">
        <f>SUM(P124:P133)</f>
        <v>4825</v>
      </c>
      <c r="Y133" s="71">
        <f>X133/P146</f>
        <v>0.4702729044834308</v>
      </c>
    </row>
    <row r="134" spans="11:25" ht="13.5">
      <c r="K134" s="61" t="s">
        <v>121</v>
      </c>
      <c r="L134" s="67">
        <f>'地区別5歳毎'!M62</f>
        <v>339</v>
      </c>
      <c r="M134" s="70">
        <f>L134/L146</f>
        <v>0.06969572368421052</v>
      </c>
      <c r="N134" s="67">
        <f>'地区別5歳毎'!M63</f>
        <v>380</v>
      </c>
      <c r="O134" s="68">
        <f>N134/N146</f>
        <v>0.07042253521126761</v>
      </c>
      <c r="P134" s="67">
        <f t="shared" si="4"/>
        <v>719</v>
      </c>
      <c r="Q134" s="71">
        <f>P134/P146</f>
        <v>0.07007797270955166</v>
      </c>
      <c r="S134" s="61" t="s">
        <v>146</v>
      </c>
      <c r="T134" s="67">
        <f>SUM(L124:L134)</f>
        <v>2499</v>
      </c>
      <c r="U134" s="70">
        <f>T134/L146</f>
        <v>0.5137746710526315</v>
      </c>
      <c r="V134" s="67">
        <f>SUM(N124:N134)</f>
        <v>3045</v>
      </c>
      <c r="W134" s="68">
        <f>V134/N146</f>
        <v>0.5643068939955522</v>
      </c>
      <c r="X134" s="67">
        <f>SUM(P124:P134)</f>
        <v>5544</v>
      </c>
      <c r="Y134" s="71">
        <f>X134/P146</f>
        <v>0.5403508771929825</v>
      </c>
    </row>
    <row r="135" spans="11:25" ht="13.5">
      <c r="K135" s="61" t="s">
        <v>122</v>
      </c>
      <c r="L135" s="67">
        <f>'地区別5歳毎'!L62</f>
        <v>273</v>
      </c>
      <c r="M135" s="70">
        <f>L135/L146</f>
        <v>0.056126644736842105</v>
      </c>
      <c r="N135" s="67">
        <f>'地区別5歳毎'!L63</f>
        <v>284</v>
      </c>
      <c r="O135" s="68">
        <f>N135/N146</f>
        <v>0.05263157894736842</v>
      </c>
      <c r="P135" s="67">
        <f t="shared" si="4"/>
        <v>557</v>
      </c>
      <c r="Q135" s="71">
        <f>P135/P146</f>
        <v>0.05428849902534113</v>
      </c>
      <c r="S135" s="61" t="s">
        <v>147</v>
      </c>
      <c r="T135" s="67">
        <f>SUM(L124:L135)</f>
        <v>2772</v>
      </c>
      <c r="U135" s="70">
        <f>T135/L146</f>
        <v>0.5699013157894737</v>
      </c>
      <c r="V135" s="67">
        <f>SUM(N124:N135)</f>
        <v>3329</v>
      </c>
      <c r="W135" s="68">
        <f>V135/N146</f>
        <v>0.6169384729429207</v>
      </c>
      <c r="X135" s="67">
        <f>SUM(P124:P135)</f>
        <v>6101</v>
      </c>
      <c r="Y135" s="71">
        <f>X135/P146</f>
        <v>0.5946393762183236</v>
      </c>
    </row>
    <row r="136" spans="11:25" ht="13.5">
      <c r="K136" s="61" t="s">
        <v>123</v>
      </c>
      <c r="L136" s="67">
        <f>'地区別5歳毎'!K62</f>
        <v>276</v>
      </c>
      <c r="M136" s="70">
        <f>L136/L146</f>
        <v>0.05674342105263158</v>
      </c>
      <c r="N136" s="67">
        <f>'地区別5歳毎'!K63</f>
        <v>309</v>
      </c>
      <c r="O136" s="68">
        <f>N136/N146</f>
        <v>0.0572646404744255</v>
      </c>
      <c r="P136" s="67">
        <f t="shared" si="4"/>
        <v>585</v>
      </c>
      <c r="Q136" s="71">
        <f>P136/P146</f>
        <v>0.05701754385964912</v>
      </c>
      <c r="S136" s="61" t="s">
        <v>104</v>
      </c>
      <c r="T136" s="67">
        <f>SUM(L136:L144)</f>
        <v>2092</v>
      </c>
      <c r="U136" s="70">
        <f>T136/L146</f>
        <v>0.4300986842105263</v>
      </c>
      <c r="V136" s="67">
        <f>SUM(N136:N144)</f>
        <v>2067</v>
      </c>
      <c r="W136" s="68">
        <f>V136/N146</f>
        <v>0.3830615270570793</v>
      </c>
      <c r="X136" s="67">
        <f>SUM(P136:P144)</f>
        <v>4159</v>
      </c>
      <c r="Y136" s="71">
        <f>X136/P146</f>
        <v>0.4053606237816764</v>
      </c>
    </row>
    <row r="137" spans="11:25" ht="13.5">
      <c r="K137" s="61" t="s">
        <v>124</v>
      </c>
      <c r="L137" s="67">
        <f>'地区別5歳毎'!J62</f>
        <v>289</v>
      </c>
      <c r="M137" s="70">
        <f>L137/L146</f>
        <v>0.059416118421052634</v>
      </c>
      <c r="N137" s="67">
        <f>'地区別5歳毎'!J63</f>
        <v>246</v>
      </c>
      <c r="O137" s="68">
        <f>N137/N146</f>
        <v>0.04558932542624166</v>
      </c>
      <c r="P137" s="67">
        <f t="shared" si="4"/>
        <v>535</v>
      </c>
      <c r="Q137" s="71">
        <f>P137/P146</f>
        <v>0.05214424951267056</v>
      </c>
      <c r="S137" s="61" t="s">
        <v>105</v>
      </c>
      <c r="T137" s="67">
        <f>SUM(L137:L144)</f>
        <v>1816</v>
      </c>
      <c r="U137" s="70">
        <f>T137/L146</f>
        <v>0.37335526315789475</v>
      </c>
      <c r="V137" s="67">
        <f>SUM(N137:N144)</f>
        <v>1758</v>
      </c>
      <c r="W137" s="68">
        <f>V137/N146</f>
        <v>0.3257968865826538</v>
      </c>
      <c r="X137" s="67">
        <f>SUM(P137:P144)</f>
        <v>3574</v>
      </c>
      <c r="Y137" s="71">
        <f>X137/P146</f>
        <v>0.3483430799220273</v>
      </c>
    </row>
    <row r="138" spans="11:25" ht="13.5">
      <c r="K138" s="61" t="s">
        <v>125</v>
      </c>
      <c r="L138" s="67">
        <f>'地区別5歳毎'!I62</f>
        <v>228</v>
      </c>
      <c r="M138" s="70">
        <f>L138/L146</f>
        <v>0.046875</v>
      </c>
      <c r="N138" s="67">
        <f>'地区別5歳毎'!I63</f>
        <v>245</v>
      </c>
      <c r="O138" s="68">
        <f>N138/N146</f>
        <v>0.045404002965159375</v>
      </c>
      <c r="P138" s="67">
        <f t="shared" si="4"/>
        <v>473</v>
      </c>
      <c r="Q138" s="71">
        <f>P138/P146</f>
        <v>0.04610136452241716</v>
      </c>
      <c r="S138" s="61" t="s">
        <v>106</v>
      </c>
      <c r="T138" s="67">
        <f>SUM(L138:L144)</f>
        <v>1527</v>
      </c>
      <c r="U138" s="70">
        <f>T138/L146</f>
        <v>0.3139391447368421</v>
      </c>
      <c r="V138" s="67">
        <f>SUM(N138:N144)</f>
        <v>1512</v>
      </c>
      <c r="W138" s="68">
        <f>V138/N146</f>
        <v>0.28020756115641215</v>
      </c>
      <c r="X138" s="67">
        <f>SUM(P138:P144)</f>
        <v>3039</v>
      </c>
      <c r="Y138" s="71">
        <f>X138/P146</f>
        <v>0.29619883040935674</v>
      </c>
    </row>
    <row r="139" spans="11:25" ht="13.5">
      <c r="K139" s="61" t="s">
        <v>126</v>
      </c>
      <c r="L139" s="67">
        <f>'地区別5歳毎'!H62</f>
        <v>200</v>
      </c>
      <c r="M139" s="70">
        <f>L139/L146</f>
        <v>0.04111842105263158</v>
      </c>
      <c r="N139" s="67">
        <f>'地区別5歳毎'!H63</f>
        <v>208</v>
      </c>
      <c r="O139" s="68">
        <f>N139/N146</f>
        <v>0.0385470719051149</v>
      </c>
      <c r="P139" s="67">
        <f t="shared" si="4"/>
        <v>408</v>
      </c>
      <c r="Q139" s="71">
        <f>P139/P146</f>
        <v>0.03976608187134503</v>
      </c>
      <c r="S139" s="61" t="s">
        <v>107</v>
      </c>
      <c r="T139" s="67">
        <f>SUM(L139:L144)</f>
        <v>1299</v>
      </c>
      <c r="U139" s="70">
        <f>T139/L146</f>
        <v>0.2670641447368421</v>
      </c>
      <c r="V139" s="67">
        <f>SUM(N139:N144)</f>
        <v>1267</v>
      </c>
      <c r="W139" s="68">
        <f>V139/N146</f>
        <v>0.2348035581912528</v>
      </c>
      <c r="X139" s="67">
        <f>SUM(P139:P144)</f>
        <v>2566</v>
      </c>
      <c r="Y139" s="71">
        <f>X139/P146</f>
        <v>0.2500974658869396</v>
      </c>
    </row>
    <row r="140" spans="11:25" ht="13.5">
      <c r="K140" s="61" t="s">
        <v>127</v>
      </c>
      <c r="L140" s="67">
        <f>'地区別5歳毎'!G62</f>
        <v>240</v>
      </c>
      <c r="M140" s="70">
        <f>L140/L146</f>
        <v>0.049342105263157895</v>
      </c>
      <c r="N140" s="67">
        <f>'地区別5歳毎'!G63</f>
        <v>247</v>
      </c>
      <c r="O140" s="68">
        <f>N140/N146</f>
        <v>0.045774647887323945</v>
      </c>
      <c r="P140" s="67">
        <f t="shared" si="4"/>
        <v>487</v>
      </c>
      <c r="Q140" s="71">
        <f>P140/P146</f>
        <v>0.04746588693957115</v>
      </c>
      <c r="S140" s="61" t="s">
        <v>108</v>
      </c>
      <c r="T140" s="67">
        <f>SUM(L140:L144)</f>
        <v>1099</v>
      </c>
      <c r="U140" s="70">
        <f>T140/L146</f>
        <v>0.22594572368421054</v>
      </c>
      <c r="V140" s="67">
        <f>SUM(N140:N144)</f>
        <v>1059</v>
      </c>
      <c r="W140" s="68">
        <f>V140/N146</f>
        <v>0.19625648628613787</v>
      </c>
      <c r="X140" s="67">
        <f>SUM(P140:P144)</f>
        <v>2158</v>
      </c>
      <c r="Y140" s="71">
        <f>X140/P146</f>
        <v>0.21033138401559454</v>
      </c>
    </row>
    <row r="141" spans="11:25" ht="13.5">
      <c r="K141" s="61" t="s">
        <v>128</v>
      </c>
      <c r="L141" s="67">
        <f>'地区別5歳毎'!F62</f>
        <v>240</v>
      </c>
      <c r="M141" s="70">
        <f>L141/L146</f>
        <v>0.049342105263157895</v>
      </c>
      <c r="N141" s="67">
        <f>'地区別5歳毎'!F63</f>
        <v>271</v>
      </c>
      <c r="O141" s="68">
        <f>N141/N146</f>
        <v>0.05022238695329874</v>
      </c>
      <c r="P141" s="67">
        <f t="shared" si="4"/>
        <v>511</v>
      </c>
      <c r="Q141" s="71">
        <f>P141/P146</f>
        <v>0.04980506822612086</v>
      </c>
      <c r="S141" s="61" t="s">
        <v>109</v>
      </c>
      <c r="T141" s="67">
        <f>SUM(L141:L144)</f>
        <v>859</v>
      </c>
      <c r="U141" s="70">
        <f>T141/L146</f>
        <v>0.17660361842105263</v>
      </c>
      <c r="V141" s="67">
        <f>SUM(N141:N144)</f>
        <v>812</v>
      </c>
      <c r="W141" s="68">
        <f>V141/N146</f>
        <v>0.15048183839881393</v>
      </c>
      <c r="X141" s="67">
        <f>SUM(P141:P144)</f>
        <v>1671</v>
      </c>
      <c r="Y141" s="71">
        <f>X141/P146</f>
        <v>0.16286549707602338</v>
      </c>
    </row>
    <row r="142" spans="11:25" ht="13.5">
      <c r="K142" s="61" t="s">
        <v>129</v>
      </c>
      <c r="L142" s="67">
        <f>'地区別5歳毎'!E62</f>
        <v>229</v>
      </c>
      <c r="M142" s="70">
        <f>L142/L146</f>
        <v>0.04708059210526316</v>
      </c>
      <c r="N142" s="67">
        <f>'地区別5歳毎'!E63</f>
        <v>188</v>
      </c>
      <c r="O142" s="68">
        <f>N142/N146</f>
        <v>0.034840622683469234</v>
      </c>
      <c r="P142" s="67">
        <f t="shared" si="4"/>
        <v>417</v>
      </c>
      <c r="Q142" s="71">
        <f>P142/P146</f>
        <v>0.04064327485380117</v>
      </c>
      <c r="S142" s="61" t="s">
        <v>110</v>
      </c>
      <c r="T142" s="67">
        <f>SUM(L142:L144)</f>
        <v>619</v>
      </c>
      <c r="U142" s="70">
        <f>T142/L146</f>
        <v>0.12726151315789475</v>
      </c>
      <c r="V142" s="67">
        <f>SUM(N142:N144)</f>
        <v>541</v>
      </c>
      <c r="W142" s="68">
        <f>V142/N146</f>
        <v>0.1002594514455152</v>
      </c>
      <c r="X142" s="67">
        <f>SUM(P142:P144)</f>
        <v>1160</v>
      </c>
      <c r="Y142" s="71">
        <f>X142/P146</f>
        <v>0.11306042884990253</v>
      </c>
    </row>
    <row r="143" spans="11:25" ht="13.5">
      <c r="K143" s="61" t="s">
        <v>130</v>
      </c>
      <c r="L143" s="67">
        <f>'地区別5歳毎'!D62</f>
        <v>218</v>
      </c>
      <c r="M143" s="70">
        <f>L143/L146</f>
        <v>0.04481907894736842</v>
      </c>
      <c r="N143" s="67">
        <f>'地区別5歳毎'!D63</f>
        <v>190</v>
      </c>
      <c r="O143" s="68">
        <f>N143/N146</f>
        <v>0.035211267605633804</v>
      </c>
      <c r="P143" s="67">
        <f t="shared" si="4"/>
        <v>408</v>
      </c>
      <c r="Q143" s="71">
        <f>P143/P146</f>
        <v>0.03976608187134503</v>
      </c>
      <c r="S143" s="61" t="s">
        <v>3</v>
      </c>
      <c r="T143" s="67">
        <f>SUM(L143:L144)</f>
        <v>390</v>
      </c>
      <c r="U143" s="70">
        <f>T143/L146</f>
        <v>0.08018092105263158</v>
      </c>
      <c r="V143" s="67">
        <f>SUM(N143:N144)</f>
        <v>353</v>
      </c>
      <c r="W143" s="68">
        <f>V143/N146</f>
        <v>0.06541882876204597</v>
      </c>
      <c r="X143" s="67">
        <f>SUM(P143:P144)</f>
        <v>743</v>
      </c>
      <c r="Y143" s="71">
        <f>X143/P146</f>
        <v>0.07241715399610137</v>
      </c>
    </row>
    <row r="144" spans="11:25" ht="13.5">
      <c r="K144" s="61" t="s">
        <v>131</v>
      </c>
      <c r="L144" s="67">
        <f>'地区別5歳毎'!C62</f>
        <v>172</v>
      </c>
      <c r="M144" s="70">
        <f>L144/L146</f>
        <v>0.03536184210526316</v>
      </c>
      <c r="N144" s="67">
        <f>'地区別5歳毎'!C63</f>
        <v>163</v>
      </c>
      <c r="O144" s="68">
        <f>N144/N146</f>
        <v>0.03020756115641216</v>
      </c>
      <c r="P144" s="67">
        <f t="shared" si="4"/>
        <v>335</v>
      </c>
      <c r="Q144" s="71">
        <f>P144/P146</f>
        <v>0.032651072124756333</v>
      </c>
      <c r="S144" s="61" t="s">
        <v>111</v>
      </c>
      <c r="T144" s="67">
        <f>SUM(L144:L144)</f>
        <v>172</v>
      </c>
      <c r="U144" s="70">
        <f>T144/L146</f>
        <v>0.03536184210526316</v>
      </c>
      <c r="V144" s="67">
        <f>SUM(N144:N144)</f>
        <v>163</v>
      </c>
      <c r="W144" s="68">
        <f>V144/N146</f>
        <v>0.03020756115641216</v>
      </c>
      <c r="X144" s="67">
        <f>SUM(P144:P144)</f>
        <v>335</v>
      </c>
      <c r="Y144" s="71">
        <f>X144/P146</f>
        <v>0.032651072124756333</v>
      </c>
    </row>
    <row r="145" ht="13.5">
      <c r="K145" s="61"/>
    </row>
    <row r="146" spans="11:17" ht="13.5">
      <c r="K146" s="61"/>
      <c r="L146" s="67">
        <f>SUM(L124:L144)</f>
        <v>4864</v>
      </c>
      <c r="M146" s="66"/>
      <c r="N146" s="67">
        <f>SUM(N124:N144)</f>
        <v>5396</v>
      </c>
      <c r="O146" s="62"/>
      <c r="P146" s="67">
        <f>SUM(P124:P144)</f>
        <v>10260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0.0039049788480312398</v>
      </c>
      <c r="P154" s="67">
        <f aca="true" t="shared" si="5" ref="P154:P174">L154+N154</f>
        <v>12</v>
      </c>
      <c r="Q154" s="71">
        <f>P154/P176</f>
        <v>0.0021424745581146223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0.0039049788480312398</v>
      </c>
      <c r="X154" s="67">
        <f>SUM(P154:P154)</f>
        <v>12</v>
      </c>
      <c r="Y154" s="71">
        <f>X154/P176</f>
        <v>0.0021424745581146223</v>
      </c>
    </row>
    <row r="155" spans="11:25" ht="13.5">
      <c r="K155" s="61" t="s">
        <v>112</v>
      </c>
      <c r="L155" s="67">
        <f>'地区別5歳毎'!V65</f>
        <v>6</v>
      </c>
      <c r="M155" s="70">
        <f>L155/L176</f>
        <v>0.0023734177215189874</v>
      </c>
      <c r="N155" s="67">
        <f>'地区別5歳毎'!V66</f>
        <v>25</v>
      </c>
      <c r="O155" s="68">
        <f>N155/N176</f>
        <v>0.008135372600065083</v>
      </c>
      <c r="P155" s="67">
        <f t="shared" si="5"/>
        <v>31</v>
      </c>
      <c r="Q155" s="71">
        <f>P155/P176</f>
        <v>0.005534725941796108</v>
      </c>
      <c r="S155" s="61" t="s">
        <v>137</v>
      </c>
      <c r="T155" s="67">
        <f>SUM(L154:L155)</f>
        <v>6</v>
      </c>
      <c r="U155" s="70">
        <f>T155/L176</f>
        <v>0.0023734177215189874</v>
      </c>
      <c r="V155" s="67">
        <f>SUM(N154:N155)</f>
        <v>37</v>
      </c>
      <c r="W155" s="68">
        <f>V155/N176</f>
        <v>0.012040351448096323</v>
      </c>
      <c r="X155" s="67">
        <f>SUM(P154:P155)</f>
        <v>43</v>
      </c>
      <c r="Y155" s="71">
        <f>X155/P176</f>
        <v>0.00767720049991073</v>
      </c>
    </row>
    <row r="156" spans="11:25" ht="13.5">
      <c r="K156" s="61" t="s">
        <v>113</v>
      </c>
      <c r="L156" s="67">
        <f>'地区別5歳毎'!U65</f>
        <v>25</v>
      </c>
      <c r="M156" s="70">
        <f>L156/L176</f>
        <v>0.009889240506329115</v>
      </c>
      <c r="N156" s="67">
        <f>'地区別5歳毎'!U66</f>
        <v>59</v>
      </c>
      <c r="O156" s="68">
        <f>N156/N176</f>
        <v>0.019199479336153596</v>
      </c>
      <c r="P156" s="67">
        <f t="shared" si="5"/>
        <v>84</v>
      </c>
      <c r="Q156" s="71">
        <f>P156/P176</f>
        <v>0.014997321906802356</v>
      </c>
      <c r="S156" s="61" t="s">
        <v>138</v>
      </c>
      <c r="T156" s="67">
        <f>SUM(L154:L156)</f>
        <v>31</v>
      </c>
      <c r="U156" s="70">
        <f>T156/L176</f>
        <v>0.0122626582278481</v>
      </c>
      <c r="V156" s="67">
        <f>SUM(N154:N156)</f>
        <v>96</v>
      </c>
      <c r="W156" s="68">
        <f>V156/N176</f>
        <v>0.031239830784249918</v>
      </c>
      <c r="X156" s="67">
        <f>SUM(P154:P156)</f>
        <v>127</v>
      </c>
      <c r="Y156" s="71">
        <f>X156/P176</f>
        <v>0.022674522406713086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0.02531645569620253</v>
      </c>
      <c r="N157" s="67">
        <f>'地区別5歳毎'!T66</f>
        <v>187</v>
      </c>
      <c r="O157" s="68">
        <f>N157/N176</f>
        <v>0.06085258704848682</v>
      </c>
      <c r="P157" s="67">
        <f t="shared" si="5"/>
        <v>251</v>
      </c>
      <c r="Q157" s="71">
        <f>P157/P176</f>
        <v>0.04481342617389752</v>
      </c>
      <c r="S157" s="61" t="s">
        <v>139</v>
      </c>
      <c r="T157" s="67">
        <f>SUM(L154:L157)</f>
        <v>95</v>
      </c>
      <c r="U157" s="70">
        <f>T157/L176</f>
        <v>0.03757911392405063</v>
      </c>
      <c r="V157" s="67">
        <f>SUM(N154:N157)</f>
        <v>283</v>
      </c>
      <c r="W157" s="68">
        <f>V157/N176</f>
        <v>0.09209241783273674</v>
      </c>
      <c r="X157" s="67">
        <f>SUM(P154:P157)</f>
        <v>378</v>
      </c>
      <c r="Y157" s="71">
        <f>X157/P176</f>
        <v>0.06748794858061061</v>
      </c>
    </row>
    <row r="158" spans="11:25" ht="13.5">
      <c r="K158" s="61" t="s">
        <v>115</v>
      </c>
      <c r="L158" s="67">
        <f>'地区別5歳毎'!S65</f>
        <v>102</v>
      </c>
      <c r="M158" s="70">
        <f>L158/L176</f>
        <v>0.040348101265822785</v>
      </c>
      <c r="N158" s="67">
        <f>'地区別5歳毎'!S66</f>
        <v>242</v>
      </c>
      <c r="O158" s="68">
        <f>N158/N176</f>
        <v>0.07875040676863</v>
      </c>
      <c r="P158" s="67">
        <f t="shared" si="5"/>
        <v>344</v>
      </c>
      <c r="Q158" s="71">
        <f>P158/P176</f>
        <v>0.06141760399928584</v>
      </c>
      <c r="S158" s="61" t="s">
        <v>140</v>
      </c>
      <c r="T158" s="67">
        <f>SUM(L154:L158)</f>
        <v>197</v>
      </c>
      <c r="U158" s="70">
        <f>T158/L176</f>
        <v>0.07792721518987342</v>
      </c>
      <c r="V158" s="67">
        <f>SUM(N154:N158)</f>
        <v>525</v>
      </c>
      <c r="W158" s="68">
        <f>V158/N176</f>
        <v>0.17084282460136674</v>
      </c>
      <c r="X158" s="67">
        <f>SUM(P154:P158)</f>
        <v>722</v>
      </c>
      <c r="Y158" s="71">
        <f>X158/P176</f>
        <v>0.12890555257989644</v>
      </c>
    </row>
    <row r="159" spans="11:25" ht="13.5">
      <c r="K159" s="61" t="s">
        <v>116</v>
      </c>
      <c r="L159" s="67">
        <f>'地区別5歳毎'!R65</f>
        <v>121</v>
      </c>
      <c r="M159" s="70">
        <f>L159/L176</f>
        <v>0.04786392405063291</v>
      </c>
      <c r="N159" s="67">
        <f>'地区別5歳毎'!R66</f>
        <v>181</v>
      </c>
      <c r="O159" s="68">
        <f>N159/N176</f>
        <v>0.0589000976244712</v>
      </c>
      <c r="P159" s="67">
        <f t="shared" si="5"/>
        <v>302</v>
      </c>
      <c r="Q159" s="71">
        <f>P159/P176</f>
        <v>0.05391894304588466</v>
      </c>
      <c r="S159" s="61" t="s">
        <v>141</v>
      </c>
      <c r="T159" s="67">
        <f>SUM(L154:L159)</f>
        <v>318</v>
      </c>
      <c r="U159" s="70">
        <f>T159/L176</f>
        <v>0.12579113924050633</v>
      </c>
      <c r="V159" s="67">
        <f>SUM(N154:N159)</f>
        <v>706</v>
      </c>
      <c r="W159" s="68">
        <f>V159/N176</f>
        <v>0.22974292222583795</v>
      </c>
      <c r="X159" s="67">
        <f>SUM(P154:P159)</f>
        <v>1024</v>
      </c>
      <c r="Y159" s="71">
        <f>X159/P176</f>
        <v>0.1828244956257811</v>
      </c>
    </row>
    <row r="160" spans="11:25" ht="13.5">
      <c r="K160" s="61" t="s">
        <v>117</v>
      </c>
      <c r="L160" s="67">
        <f>'地区別5歳毎'!Q65</f>
        <v>118</v>
      </c>
      <c r="M160" s="70">
        <f>L160/L176</f>
        <v>0.04667721518987342</v>
      </c>
      <c r="N160" s="67">
        <f>'地区別5歳毎'!Q66</f>
        <v>159</v>
      </c>
      <c r="O160" s="68">
        <f>N160/N176</f>
        <v>0.05174096973641393</v>
      </c>
      <c r="P160" s="67">
        <f t="shared" si="5"/>
        <v>277</v>
      </c>
      <c r="Q160" s="71">
        <f>P160/P176</f>
        <v>0.049455454383145865</v>
      </c>
      <c r="S160" s="61" t="s">
        <v>142</v>
      </c>
      <c r="T160" s="67">
        <f>SUM(L154:L160)</f>
        <v>436</v>
      </c>
      <c r="U160" s="70">
        <f>T160/L176</f>
        <v>0.17246835443037975</v>
      </c>
      <c r="V160" s="67">
        <f>SUM(N154:N160)</f>
        <v>865</v>
      </c>
      <c r="W160" s="68">
        <f>V160/N176</f>
        <v>0.2814838919622519</v>
      </c>
      <c r="X160" s="67">
        <f>SUM(P154:P160)</f>
        <v>1301</v>
      </c>
      <c r="Y160" s="71">
        <f>X160/P176</f>
        <v>0.23227995000892698</v>
      </c>
    </row>
    <row r="161" spans="11:25" ht="13.5">
      <c r="K161" s="61" t="s">
        <v>118</v>
      </c>
      <c r="L161" s="67">
        <f>'地区別5歳毎'!P65</f>
        <v>205</v>
      </c>
      <c r="M161" s="70">
        <f>L161/L176</f>
        <v>0.08109177215189874</v>
      </c>
      <c r="N161" s="67">
        <f>'地区別5歳毎'!P66</f>
        <v>225</v>
      </c>
      <c r="O161" s="68">
        <f>N161/N176</f>
        <v>0.07321835340058575</v>
      </c>
      <c r="P161" s="67">
        <f t="shared" si="5"/>
        <v>430</v>
      </c>
      <c r="Q161" s="71">
        <f>P161/P176</f>
        <v>0.0767720049991073</v>
      </c>
      <c r="S161" s="61" t="s">
        <v>143</v>
      </c>
      <c r="T161" s="67">
        <f>SUM(L154:L161)</f>
        <v>641</v>
      </c>
      <c r="U161" s="70">
        <f>T161/L176</f>
        <v>0.2535601265822785</v>
      </c>
      <c r="V161" s="67">
        <f>SUM(N154:N161)</f>
        <v>1090</v>
      </c>
      <c r="W161" s="68">
        <f>V161/N176</f>
        <v>0.3547022453628376</v>
      </c>
      <c r="X161" s="67">
        <f>SUM(P154:P161)</f>
        <v>1731</v>
      </c>
      <c r="Y161" s="71">
        <f>X161/P176</f>
        <v>0.3090519550080343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0.09533227848101265</v>
      </c>
      <c r="N162" s="67">
        <f>'地区別5歳毎'!O66</f>
        <v>269</v>
      </c>
      <c r="O162" s="68">
        <f>N162/N176</f>
        <v>0.0875366091767003</v>
      </c>
      <c r="P162" s="67">
        <f t="shared" si="5"/>
        <v>510</v>
      </c>
      <c r="Q162" s="71">
        <f>P162/P176</f>
        <v>0.09105516871987145</v>
      </c>
      <c r="S162" s="61" t="s">
        <v>144</v>
      </c>
      <c r="T162" s="67">
        <f>SUM(L154:L162)</f>
        <v>882</v>
      </c>
      <c r="U162" s="70">
        <f>T162/L176</f>
        <v>0.34889240506329117</v>
      </c>
      <c r="V162" s="67">
        <f>SUM(N154:N162)</f>
        <v>1359</v>
      </c>
      <c r="W162" s="68">
        <f>V162/N176</f>
        <v>0.44223885453953793</v>
      </c>
      <c r="X162" s="67">
        <f>SUM(P154:P162)</f>
        <v>2241</v>
      </c>
      <c r="Y162" s="71">
        <f>X162/P176</f>
        <v>0.40010712372790574</v>
      </c>
    </row>
    <row r="163" spans="11:25" ht="13.5">
      <c r="K163" s="61" t="s">
        <v>120</v>
      </c>
      <c r="L163" s="67">
        <f>'地区別5歳毎'!N65</f>
        <v>253</v>
      </c>
      <c r="M163" s="70">
        <f>L163/L176</f>
        <v>0.10007911392405064</v>
      </c>
      <c r="N163" s="67">
        <f>'地区別5歳毎'!N66</f>
        <v>270</v>
      </c>
      <c r="O163" s="68">
        <f>N163/N176</f>
        <v>0.0878620240807029</v>
      </c>
      <c r="P163" s="67">
        <f t="shared" si="5"/>
        <v>523</v>
      </c>
      <c r="Q163" s="71">
        <f>P163/P176</f>
        <v>0.09337618282449563</v>
      </c>
      <c r="S163" s="61" t="s">
        <v>145</v>
      </c>
      <c r="T163" s="67">
        <f>SUM(L154:L163)</f>
        <v>1135</v>
      </c>
      <c r="U163" s="70">
        <f>T163/L176</f>
        <v>0.4489715189873418</v>
      </c>
      <c r="V163" s="67">
        <f>SUM(N154:N163)</f>
        <v>1629</v>
      </c>
      <c r="W163" s="68">
        <f>V163/N176</f>
        <v>0.5301008786202408</v>
      </c>
      <c r="X163" s="67">
        <f>SUM(P154:P163)</f>
        <v>2764</v>
      </c>
      <c r="Y163" s="71">
        <f>X163/P176</f>
        <v>0.49348330655240136</v>
      </c>
    </row>
    <row r="164" spans="11:25" ht="13.5">
      <c r="K164" s="61" t="s">
        <v>121</v>
      </c>
      <c r="L164" s="67">
        <f>'地区別5歳毎'!M65</f>
        <v>226</v>
      </c>
      <c r="M164" s="70">
        <f>L164/L176</f>
        <v>0.0893987341772152</v>
      </c>
      <c r="N164" s="67">
        <f>'地区別5歳毎'!M66</f>
        <v>240</v>
      </c>
      <c r="O164" s="68">
        <f>N164/N176</f>
        <v>0.07809957696062479</v>
      </c>
      <c r="P164" s="67">
        <f t="shared" si="5"/>
        <v>466</v>
      </c>
      <c r="Q164" s="71">
        <f>P164/P176</f>
        <v>0.08319942867345118</v>
      </c>
      <c r="S164" s="61" t="s">
        <v>146</v>
      </c>
      <c r="T164" s="67">
        <f>SUM(L154:L164)</f>
        <v>1361</v>
      </c>
      <c r="U164" s="70">
        <f>T164/L176</f>
        <v>0.538370253164557</v>
      </c>
      <c r="V164" s="67">
        <f>SUM(N154:N164)</f>
        <v>1869</v>
      </c>
      <c r="W164" s="68">
        <f>V164/N176</f>
        <v>0.6082004555808656</v>
      </c>
      <c r="X164" s="67">
        <f>SUM(P154:P164)</f>
        <v>3230</v>
      </c>
      <c r="Y164" s="71">
        <f>X164/P176</f>
        <v>0.5766827352258526</v>
      </c>
    </row>
    <row r="165" spans="11:25" ht="13.5">
      <c r="K165" s="61" t="s">
        <v>122</v>
      </c>
      <c r="L165" s="67">
        <f>'地区別5歳毎'!L65</f>
        <v>144</v>
      </c>
      <c r="M165" s="70">
        <f>L165/L176</f>
        <v>0.056962025316455694</v>
      </c>
      <c r="N165" s="67">
        <f>'地区別5歳毎'!L66</f>
        <v>178</v>
      </c>
      <c r="O165" s="68">
        <f>N165/N176</f>
        <v>0.05792385291246339</v>
      </c>
      <c r="P165" s="67">
        <f t="shared" si="5"/>
        <v>322</v>
      </c>
      <c r="Q165" s="71">
        <f>P165/P176</f>
        <v>0.0574897339760757</v>
      </c>
      <c r="S165" s="61" t="s">
        <v>147</v>
      </c>
      <c r="T165" s="67">
        <f>SUM(L154:L165)</f>
        <v>1505</v>
      </c>
      <c r="U165" s="70">
        <f>T165/L176</f>
        <v>0.5953322784810127</v>
      </c>
      <c r="V165" s="67">
        <f>SUM(N154:N165)</f>
        <v>2047</v>
      </c>
      <c r="W165" s="68">
        <f>V165/N176</f>
        <v>0.666124308493329</v>
      </c>
      <c r="X165" s="67">
        <f>SUM(P154:P165)</f>
        <v>3552</v>
      </c>
      <c r="Y165" s="71">
        <f>X165/P176</f>
        <v>0.6341724692019283</v>
      </c>
    </row>
    <row r="166" spans="11:25" ht="13.5">
      <c r="K166" s="61" t="s">
        <v>123</v>
      </c>
      <c r="L166" s="67">
        <f>'地区別5歳毎'!K65</f>
        <v>153</v>
      </c>
      <c r="M166" s="70">
        <f>L166/L176</f>
        <v>0.06052215189873418</v>
      </c>
      <c r="N166" s="67">
        <f>'地区別5歳毎'!K66</f>
        <v>156</v>
      </c>
      <c r="O166" s="68">
        <f>N166/N176</f>
        <v>0.05076472502440612</v>
      </c>
      <c r="P166" s="67">
        <f t="shared" si="5"/>
        <v>309</v>
      </c>
      <c r="Q166" s="71">
        <f>P166/P176</f>
        <v>0.05516871987145153</v>
      </c>
      <c r="S166" s="61" t="s">
        <v>104</v>
      </c>
      <c r="T166" s="67">
        <f>SUM(L166:L174)</f>
        <v>1023</v>
      </c>
      <c r="U166" s="70">
        <f>T166/L176</f>
        <v>0.40466772151898733</v>
      </c>
      <c r="V166" s="67">
        <f>SUM(N166:N174)</f>
        <v>1026</v>
      </c>
      <c r="W166" s="68">
        <f>V166/N176</f>
        <v>0.333875691506671</v>
      </c>
      <c r="X166" s="67">
        <f>SUM(P166:P174)</f>
        <v>2049</v>
      </c>
      <c r="Y166" s="71">
        <f>X166/P176</f>
        <v>0.3658275307980718</v>
      </c>
    </row>
    <row r="167" spans="11:25" ht="13.5">
      <c r="K167" s="61" t="s">
        <v>124</v>
      </c>
      <c r="L167" s="67">
        <f>'地区別5歳毎'!J65</f>
        <v>127</v>
      </c>
      <c r="M167" s="70">
        <f>L167/L176</f>
        <v>0.050237341772151896</v>
      </c>
      <c r="N167" s="67">
        <f>'地区別5歳毎'!J66</f>
        <v>118</v>
      </c>
      <c r="O167" s="68">
        <f>N167/N176</f>
        <v>0.03839895867230719</v>
      </c>
      <c r="P167" s="67">
        <f t="shared" si="5"/>
        <v>245</v>
      </c>
      <c r="Q167" s="71">
        <f>P167/P176</f>
        <v>0.04374218889484021</v>
      </c>
      <c r="S167" s="61" t="s">
        <v>105</v>
      </c>
      <c r="T167" s="67">
        <f>SUM(L167:L174)</f>
        <v>870</v>
      </c>
      <c r="U167" s="70">
        <f>T167/L176</f>
        <v>0.34414556962025317</v>
      </c>
      <c r="V167" s="67">
        <f>SUM(N167:N174)</f>
        <v>870</v>
      </c>
      <c r="W167" s="68">
        <f>V167/N176</f>
        <v>0.2831109664822649</v>
      </c>
      <c r="X167" s="67">
        <f>SUM(P167:P174)</f>
        <v>1740</v>
      </c>
      <c r="Y167" s="71">
        <f>X167/P176</f>
        <v>0.31065881092662023</v>
      </c>
    </row>
    <row r="168" spans="11:25" ht="13.5">
      <c r="K168" s="61" t="s">
        <v>125</v>
      </c>
      <c r="L168" s="67">
        <f>'地区別5歳毎'!I65</f>
        <v>110</v>
      </c>
      <c r="M168" s="70">
        <f>L168/L176</f>
        <v>0.043512658227848104</v>
      </c>
      <c r="N168" s="67">
        <f>'地区別5歳毎'!I66</f>
        <v>121</v>
      </c>
      <c r="O168" s="68">
        <f>N168/N176</f>
        <v>0.039375203384315</v>
      </c>
      <c r="P168" s="67">
        <f t="shared" si="5"/>
        <v>231</v>
      </c>
      <c r="Q168" s="71">
        <f>P168/P176</f>
        <v>0.04124263524370648</v>
      </c>
      <c r="S168" s="61" t="s">
        <v>106</v>
      </c>
      <c r="T168" s="67">
        <f>SUM(L168:L174)</f>
        <v>743</v>
      </c>
      <c r="U168" s="70">
        <f>T168/L176</f>
        <v>0.2939082278481013</v>
      </c>
      <c r="V168" s="67">
        <f>SUM(N168:N174)</f>
        <v>752</v>
      </c>
      <c r="W168" s="68">
        <f>V168/N176</f>
        <v>0.2447120078099577</v>
      </c>
      <c r="X168" s="67">
        <f>SUM(P168:P174)</f>
        <v>1495</v>
      </c>
      <c r="Y168" s="71">
        <f>X168/P176</f>
        <v>0.26691662203178</v>
      </c>
    </row>
    <row r="169" spans="11:25" ht="13.5">
      <c r="K169" s="61" t="s">
        <v>126</v>
      </c>
      <c r="L169" s="67">
        <f>'地区別5歳毎'!H65</f>
        <v>104</v>
      </c>
      <c r="M169" s="70">
        <f>L169/L176</f>
        <v>0.04113924050632911</v>
      </c>
      <c r="N169" s="67">
        <f>'地区別5歳毎'!H66</f>
        <v>107</v>
      </c>
      <c r="O169" s="68">
        <f>N169/N176</f>
        <v>0.03481939472827855</v>
      </c>
      <c r="P169" s="67">
        <f t="shared" si="5"/>
        <v>211</v>
      </c>
      <c r="Q169" s="71">
        <f>P169/P176</f>
        <v>0.037671844313515446</v>
      </c>
      <c r="S169" s="61" t="s">
        <v>107</v>
      </c>
      <c r="T169" s="67">
        <f>SUM(L169:L174)</f>
        <v>633</v>
      </c>
      <c r="U169" s="70">
        <f>T169/L176</f>
        <v>0.25039556962025317</v>
      </c>
      <c r="V169" s="67">
        <f>SUM(N169:N174)</f>
        <v>631</v>
      </c>
      <c r="W169" s="68">
        <f>V169/N176</f>
        <v>0.2053368044256427</v>
      </c>
      <c r="X169" s="67">
        <f>SUM(P169:P174)</f>
        <v>1264</v>
      </c>
      <c r="Y169" s="71">
        <f>X169/P176</f>
        <v>0.22567398678807357</v>
      </c>
    </row>
    <row r="170" spans="11:25" ht="13.5">
      <c r="K170" s="61" t="s">
        <v>127</v>
      </c>
      <c r="L170" s="67">
        <f>'地区別5歳毎'!G65</f>
        <v>100</v>
      </c>
      <c r="M170" s="70">
        <f>L170/L176</f>
        <v>0.03955696202531646</v>
      </c>
      <c r="N170" s="67">
        <f>'地区別5歳毎'!G66</f>
        <v>122</v>
      </c>
      <c r="O170" s="68">
        <f>N170/N176</f>
        <v>0.039700618288317606</v>
      </c>
      <c r="P170" s="67">
        <f t="shared" si="5"/>
        <v>222</v>
      </c>
      <c r="Q170" s="71">
        <f>P170/P176</f>
        <v>0.03963577932512052</v>
      </c>
      <c r="S170" s="61" t="s">
        <v>108</v>
      </c>
      <c r="T170" s="67">
        <f>SUM(L170:L174)</f>
        <v>529</v>
      </c>
      <c r="U170" s="70">
        <f>T170/L176</f>
        <v>0.20925632911392406</v>
      </c>
      <c r="V170" s="67">
        <f>SUM(N170:N174)</f>
        <v>524</v>
      </c>
      <c r="W170" s="68">
        <f>V170/N176</f>
        <v>0.17051740969736415</v>
      </c>
      <c r="X170" s="67">
        <f>SUM(P170:P174)</f>
        <v>1053</v>
      </c>
      <c r="Y170" s="71">
        <f>X170/P176</f>
        <v>0.18800214247455813</v>
      </c>
    </row>
    <row r="171" spans="11:25" ht="13.5">
      <c r="K171" s="61" t="s">
        <v>128</v>
      </c>
      <c r="L171" s="67">
        <f>'地区別5歳毎'!F65</f>
        <v>147</v>
      </c>
      <c r="M171" s="70">
        <f>L171/L176</f>
        <v>0.05814873417721519</v>
      </c>
      <c r="N171" s="67">
        <f>'地区別5歳毎'!F66</f>
        <v>141</v>
      </c>
      <c r="O171" s="68">
        <f>N171/N176</f>
        <v>0.045883501464367066</v>
      </c>
      <c r="P171" s="67">
        <f t="shared" si="5"/>
        <v>288</v>
      </c>
      <c r="Q171" s="71">
        <f>P171/P176</f>
        <v>0.051419389394750936</v>
      </c>
      <c r="S171" s="61" t="s">
        <v>109</v>
      </c>
      <c r="T171" s="67">
        <f>SUM(L171:L174)</f>
        <v>429</v>
      </c>
      <c r="U171" s="70">
        <f>T171/L176</f>
        <v>0.16969936708860758</v>
      </c>
      <c r="V171" s="67">
        <f>SUM(N171:N174)</f>
        <v>402</v>
      </c>
      <c r="W171" s="68">
        <f>V171/N176</f>
        <v>0.13081679140904653</v>
      </c>
      <c r="X171" s="67">
        <f>SUM(P171:P174)</f>
        <v>831</v>
      </c>
      <c r="Y171" s="71">
        <f>X171/P176</f>
        <v>0.1483663631494376</v>
      </c>
    </row>
    <row r="172" spans="11:25" ht="13.5">
      <c r="K172" s="61" t="s">
        <v>129</v>
      </c>
      <c r="L172" s="67">
        <f>'地区別5歳毎'!E65</f>
        <v>122</v>
      </c>
      <c r="M172" s="70">
        <f>L172/L176</f>
        <v>0.048259493670886076</v>
      </c>
      <c r="N172" s="67">
        <f>'地区別5歳毎'!E66</f>
        <v>94</v>
      </c>
      <c r="O172" s="68">
        <f>N172/N176</f>
        <v>0.03058900097624471</v>
      </c>
      <c r="P172" s="67">
        <f t="shared" si="5"/>
        <v>216</v>
      </c>
      <c r="Q172" s="71">
        <f>P172/P176</f>
        <v>0.0385645420460632</v>
      </c>
      <c r="S172" s="61" t="s">
        <v>110</v>
      </c>
      <c r="T172" s="67">
        <f>SUM(L172:L174)</f>
        <v>282</v>
      </c>
      <c r="U172" s="70">
        <f>T172/L176</f>
        <v>0.1115506329113924</v>
      </c>
      <c r="V172" s="67">
        <f>SUM(N172:N174)</f>
        <v>261</v>
      </c>
      <c r="W172" s="68">
        <f>V172/N176</f>
        <v>0.08493328994467947</v>
      </c>
      <c r="X172" s="67">
        <f>SUM(P172:P174)</f>
        <v>543</v>
      </c>
      <c r="Y172" s="71">
        <f>X172/P176</f>
        <v>0.09694697375468667</v>
      </c>
    </row>
    <row r="173" spans="11:25" ht="13.5">
      <c r="K173" s="61" t="s">
        <v>130</v>
      </c>
      <c r="L173" s="67">
        <f>'地区別5歳毎'!D65</f>
        <v>93</v>
      </c>
      <c r="M173" s="70">
        <f>L173/L176</f>
        <v>0.036787974683544306</v>
      </c>
      <c r="N173" s="67">
        <f>'地区別5歳毎'!D66</f>
        <v>101</v>
      </c>
      <c r="O173" s="68">
        <f>N173/N176</f>
        <v>0.032866905304262936</v>
      </c>
      <c r="P173" s="67">
        <f t="shared" si="5"/>
        <v>194</v>
      </c>
      <c r="Q173" s="71">
        <f>P173/P176</f>
        <v>0.03463667202285306</v>
      </c>
      <c r="S173" s="61" t="s">
        <v>3</v>
      </c>
      <c r="T173" s="67">
        <f>SUM(L173:L174)</f>
        <v>160</v>
      </c>
      <c r="U173" s="70">
        <f>T173/L176</f>
        <v>0.06329113924050633</v>
      </c>
      <c r="V173" s="67">
        <f>SUM(N173:N174)</f>
        <v>167</v>
      </c>
      <c r="W173" s="68">
        <f>V173/N176</f>
        <v>0.054344288968434754</v>
      </c>
      <c r="X173" s="67">
        <f>SUM(P173:P174)</f>
        <v>327</v>
      </c>
      <c r="Y173" s="71">
        <f>X173/P176</f>
        <v>0.05838243170862346</v>
      </c>
    </row>
    <row r="174" spans="11:25" ht="13.5">
      <c r="K174" s="61" t="s">
        <v>131</v>
      </c>
      <c r="L174" s="67">
        <f>'地区別5歳毎'!C65</f>
        <v>67</v>
      </c>
      <c r="M174" s="70">
        <f>L174/L176</f>
        <v>0.026503164556962024</v>
      </c>
      <c r="N174" s="67">
        <f>'地区別5歳毎'!C66</f>
        <v>66</v>
      </c>
      <c r="O174" s="68">
        <f>N174/N176</f>
        <v>0.021477383664171817</v>
      </c>
      <c r="P174" s="67">
        <f t="shared" si="5"/>
        <v>133</v>
      </c>
      <c r="Q174" s="71">
        <f>P174/P176</f>
        <v>0.023745759685770397</v>
      </c>
      <c r="S174" s="61" t="s">
        <v>111</v>
      </c>
      <c r="T174" s="67">
        <f>SUM(L174:L174)</f>
        <v>67</v>
      </c>
      <c r="U174" s="70">
        <f>T174/L176</f>
        <v>0.026503164556962024</v>
      </c>
      <c r="V174" s="67">
        <f>SUM(N174:N174)</f>
        <v>66</v>
      </c>
      <c r="W174" s="68">
        <f>V174/N176</f>
        <v>0.021477383664171817</v>
      </c>
      <c r="X174" s="67">
        <f>SUM(P174:P174)</f>
        <v>133</v>
      </c>
      <c r="Y174" s="71">
        <f>X174/P176</f>
        <v>0.023745759685770397</v>
      </c>
    </row>
    <row r="175" ht="13.5">
      <c r="K175" s="61"/>
    </row>
    <row r="176" spans="11:17" ht="13.5">
      <c r="K176" s="61"/>
      <c r="L176" s="67">
        <f>SUM(L154:L174)</f>
        <v>2528</v>
      </c>
      <c r="M176" s="66"/>
      <c r="N176" s="67">
        <f>SUM(N154:N174)</f>
        <v>3073</v>
      </c>
      <c r="O176" s="62"/>
      <c r="P176" s="67">
        <f>SUM(P154:P174)</f>
        <v>5601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0.00019770059006022264</v>
      </c>
      <c r="N184" s="67">
        <f>'地区別5歳毎'!W69</f>
        <v>81</v>
      </c>
      <c r="O184" s="68">
        <f>N184/N206</f>
        <v>0.0011009323945959171</v>
      </c>
      <c r="P184" s="67">
        <f aca="true" t="shared" si="6" ref="P184:P204">L184+N184</f>
        <v>94</v>
      </c>
      <c r="Q184" s="71">
        <f>P184/P206</f>
        <v>0.0006746572884518768</v>
      </c>
      <c r="S184" s="61" t="s">
        <v>1</v>
      </c>
      <c r="T184" s="67">
        <f>SUM(L184:L184)</f>
        <v>13</v>
      </c>
      <c r="U184" s="70">
        <f>T184/L206</f>
        <v>0.00019770059006022264</v>
      </c>
      <c r="V184" s="67">
        <f>SUM(N184:N184)</f>
        <v>81</v>
      </c>
      <c r="W184" s="68">
        <f>V184/N206</f>
        <v>0.0011009323945959171</v>
      </c>
      <c r="X184" s="67">
        <f>SUM(P184:P184)</f>
        <v>94</v>
      </c>
      <c r="Y184" s="71">
        <f>X184/P206</f>
        <v>0.0006746572884518768</v>
      </c>
    </row>
    <row r="185" spans="11:25" ht="13.5">
      <c r="K185" s="61" t="s">
        <v>112</v>
      </c>
      <c r="L185" s="67">
        <f>'地区別5歳毎'!V68</f>
        <v>74</v>
      </c>
      <c r="M185" s="70">
        <f>L185/L206</f>
        <v>0.001125372589573575</v>
      </c>
      <c r="N185" s="67">
        <f>'地区別5歳毎'!V69</f>
        <v>411</v>
      </c>
      <c r="O185" s="68">
        <f>N185/N206</f>
        <v>0.005586212520727431</v>
      </c>
      <c r="P185" s="67">
        <f t="shared" si="6"/>
        <v>485</v>
      </c>
      <c r="Q185" s="71">
        <f>P185/P206</f>
        <v>0.003480944520203833</v>
      </c>
      <c r="S185" s="61" t="s">
        <v>137</v>
      </c>
      <c r="T185" s="67">
        <f>SUM(L184:L185)</f>
        <v>87</v>
      </c>
      <c r="U185" s="70">
        <f>T185/L206</f>
        <v>0.0013230731796337978</v>
      </c>
      <c r="V185" s="67">
        <f>SUM(N184:N185)</f>
        <v>492</v>
      </c>
      <c r="W185" s="68">
        <f>V185/N206</f>
        <v>0.006687144915323348</v>
      </c>
      <c r="X185" s="67">
        <f>SUM(P184:P185)</f>
        <v>579</v>
      </c>
      <c r="Y185" s="71">
        <f>X185/P206</f>
        <v>0.004155601808655709</v>
      </c>
    </row>
    <row r="186" spans="11:25" ht="13.5">
      <c r="K186" s="61" t="s">
        <v>113</v>
      </c>
      <c r="L186" s="67">
        <f>'地区別5歳毎'!U68</f>
        <v>391</v>
      </c>
      <c r="M186" s="70">
        <f>L186/L206</f>
        <v>0.0059462254395036196</v>
      </c>
      <c r="N186" s="67">
        <f>'地区別5歳毎'!U69</f>
        <v>1320</v>
      </c>
      <c r="O186" s="68">
        <f>N186/N206</f>
        <v>0.017941120504526054</v>
      </c>
      <c r="P186" s="67">
        <f t="shared" si="6"/>
        <v>1711</v>
      </c>
      <c r="Q186" s="71">
        <f>P186/P206</f>
        <v>0.012280198090863418</v>
      </c>
      <c r="S186" s="61" t="s">
        <v>138</v>
      </c>
      <c r="T186" s="67">
        <f>SUM(L184:L186)</f>
        <v>478</v>
      </c>
      <c r="U186" s="70">
        <f>T186/L206</f>
        <v>0.007269298619137417</v>
      </c>
      <c r="V186" s="67">
        <f>SUM(N184:N186)</f>
        <v>1812</v>
      </c>
      <c r="W186" s="68">
        <f>V186/N206</f>
        <v>0.0246282654198494</v>
      </c>
      <c r="X186" s="67">
        <f>SUM(P184:P186)</f>
        <v>2290</v>
      </c>
      <c r="Y186" s="71">
        <f>X186/P206</f>
        <v>0.016435799899519127</v>
      </c>
    </row>
    <row r="187" spans="11:25" ht="13.5">
      <c r="K187" s="61" t="s">
        <v>114</v>
      </c>
      <c r="L187" s="67">
        <f>'地区別5歳毎'!T68</f>
        <v>1192</v>
      </c>
      <c r="M187" s="70">
        <f>L187/L206</f>
        <v>0.01812762333475272</v>
      </c>
      <c r="N187" s="67">
        <f>'地区別5歳毎'!T69</f>
        <v>2652</v>
      </c>
      <c r="O187" s="68">
        <f>N187/N206</f>
        <v>0.0360453421045478</v>
      </c>
      <c r="P187" s="67">
        <f t="shared" si="6"/>
        <v>3844</v>
      </c>
      <c r="Q187" s="71">
        <f>P187/P206</f>
        <v>0.027589176774563986</v>
      </c>
      <c r="S187" s="61" t="s">
        <v>139</v>
      </c>
      <c r="T187" s="67">
        <f>SUM(L184:L187)</f>
        <v>1670</v>
      </c>
      <c r="U187" s="70">
        <f>T187/L206</f>
        <v>0.02539692195389014</v>
      </c>
      <c r="V187" s="67">
        <f>SUM(N184:N187)</f>
        <v>4464</v>
      </c>
      <c r="W187" s="68">
        <f>V187/N206</f>
        <v>0.060673607524397204</v>
      </c>
      <c r="X187" s="67">
        <f>SUM(P184:P187)</f>
        <v>6134</v>
      </c>
      <c r="Y187" s="71">
        <f>X187/P206</f>
        <v>0.04402497667408311</v>
      </c>
    </row>
    <row r="188" spans="11:25" ht="13.5">
      <c r="K188" s="61" t="s">
        <v>115</v>
      </c>
      <c r="L188" s="67">
        <f>'地区別5歳毎'!S68</f>
        <v>2155</v>
      </c>
      <c r="M188" s="70">
        <f>L188/L206</f>
        <v>0.032772674736906135</v>
      </c>
      <c r="N188" s="67">
        <f>'地区別5歳毎'!S69</f>
        <v>3615</v>
      </c>
      <c r="O188" s="68">
        <f>N188/N206</f>
        <v>0.04913420501807704</v>
      </c>
      <c r="P188" s="67">
        <f t="shared" si="6"/>
        <v>5770</v>
      </c>
      <c r="Q188" s="71">
        <f>P188/P206</f>
        <v>0.04141247398263116</v>
      </c>
      <c r="S188" s="61" t="s">
        <v>140</v>
      </c>
      <c r="T188" s="67">
        <f>SUM(L184:L188)</f>
        <v>3825</v>
      </c>
      <c r="U188" s="70">
        <f>T188/L206</f>
        <v>0.05816959669079628</v>
      </c>
      <c r="V188" s="67">
        <f>SUM(N184:N188)</f>
        <v>8079</v>
      </c>
      <c r="W188" s="68">
        <f>V188/N206</f>
        <v>0.10980781254247424</v>
      </c>
      <c r="X188" s="67">
        <f>SUM(P184:P188)</f>
        <v>11904</v>
      </c>
      <c r="Y188" s="71">
        <f>X188/P206</f>
        <v>0.08543745065671428</v>
      </c>
    </row>
    <row r="189" spans="11:25" ht="13.5">
      <c r="K189" s="61" t="s">
        <v>116</v>
      </c>
      <c r="L189" s="67">
        <f>'地区別5歳毎'!R68</f>
        <v>2954</v>
      </c>
      <c r="M189" s="70">
        <f>L189/L206</f>
        <v>0.04492365715676136</v>
      </c>
      <c r="N189" s="67">
        <f>'地区別5歳毎'!R69</f>
        <v>3843</v>
      </c>
      <c r="O189" s="68">
        <f>N189/N206</f>
        <v>0.052233125832495175</v>
      </c>
      <c r="P189" s="67">
        <f t="shared" si="6"/>
        <v>6797</v>
      </c>
      <c r="Q189" s="71">
        <f>P189/P206</f>
        <v>0.04878346371922773</v>
      </c>
      <c r="S189" s="61" t="s">
        <v>141</v>
      </c>
      <c r="T189" s="67">
        <f>SUM(L184:L189)</f>
        <v>6779</v>
      </c>
      <c r="U189" s="70">
        <f>T189/L206</f>
        <v>0.10309325384755763</v>
      </c>
      <c r="V189" s="67">
        <f>SUM(N184:N189)</f>
        <v>11922</v>
      </c>
      <c r="W189" s="68">
        <f>V189/N206</f>
        <v>0.1620409383749694</v>
      </c>
      <c r="X189" s="67">
        <f>SUM(P184:P189)</f>
        <v>18701</v>
      </c>
      <c r="Y189" s="71">
        <f>X189/P206</f>
        <v>0.134220914375942</v>
      </c>
    </row>
    <row r="190" spans="11:25" ht="13.5">
      <c r="K190" s="61" t="s">
        <v>117</v>
      </c>
      <c r="L190" s="67">
        <f>'地区別5歳毎'!Q68</f>
        <v>3541</v>
      </c>
      <c r="M190" s="70">
        <f>L190/L206</f>
        <v>0.05385059918486526</v>
      </c>
      <c r="N190" s="67">
        <f>'地区別5歳毎'!Q69</f>
        <v>4234</v>
      </c>
      <c r="O190" s="68">
        <f>N190/N206</f>
        <v>0.05754750319406312</v>
      </c>
      <c r="P190" s="67">
        <f t="shared" si="6"/>
        <v>7775</v>
      </c>
      <c r="Q190" s="71">
        <f>P190/P206</f>
        <v>0.05580277040120577</v>
      </c>
      <c r="S190" s="61" t="s">
        <v>142</v>
      </c>
      <c r="T190" s="67">
        <f>SUM(L184:L190)</f>
        <v>10320</v>
      </c>
      <c r="U190" s="70">
        <f>T190/L206</f>
        <v>0.1569438530324229</v>
      </c>
      <c r="V190" s="67">
        <f>SUM(N184:N190)</f>
        <v>16156</v>
      </c>
      <c r="W190" s="68">
        <f>V190/N206</f>
        <v>0.21958844156903254</v>
      </c>
      <c r="X190" s="67">
        <f>SUM(P184:P190)</f>
        <v>26476</v>
      </c>
      <c r="Y190" s="71">
        <f>X190/P206</f>
        <v>0.1900236847771478</v>
      </c>
    </row>
    <row r="191" spans="11:25" ht="13.5">
      <c r="K191" s="61" t="s">
        <v>118</v>
      </c>
      <c r="L191" s="67">
        <f>'地区別5歳毎'!P68</f>
        <v>4934</v>
      </c>
      <c r="M191" s="70">
        <f>L191/L206</f>
        <v>0.07503497779670296</v>
      </c>
      <c r="N191" s="67">
        <f>'地区別5歳毎'!P69</f>
        <v>5353</v>
      </c>
      <c r="O191" s="68">
        <f>N191/N206</f>
        <v>0.07275668034903635</v>
      </c>
      <c r="P191" s="67">
        <f t="shared" si="6"/>
        <v>10287</v>
      </c>
      <c r="Q191" s="71">
        <f>P191/P206</f>
        <v>0.07383190985430274</v>
      </c>
      <c r="S191" s="61" t="s">
        <v>143</v>
      </c>
      <c r="T191" s="67">
        <f>SUM(L184:L191)</f>
        <v>15254</v>
      </c>
      <c r="U191" s="70">
        <f>T191/L206</f>
        <v>0.23197883082912585</v>
      </c>
      <c r="V191" s="67">
        <f>SUM(N184:N191)</f>
        <v>21509</v>
      </c>
      <c r="W191" s="68">
        <f>V191/N206</f>
        <v>0.2923451219180689</v>
      </c>
      <c r="X191" s="67">
        <f>SUM(P184:P191)</f>
        <v>36763</v>
      </c>
      <c r="Y191" s="71">
        <f>X191/P206</f>
        <v>0.26385559463145053</v>
      </c>
    </row>
    <row r="192" spans="11:25" ht="13.5">
      <c r="K192" s="61" t="s">
        <v>119</v>
      </c>
      <c r="L192" s="67">
        <f>'地区別5歳毎'!O68</f>
        <v>5322</v>
      </c>
      <c r="M192" s="70">
        <f>L192/L206</f>
        <v>0.08093558002311577</v>
      </c>
      <c r="N192" s="67">
        <f>'地区別5歳毎'!O69</f>
        <v>5512</v>
      </c>
      <c r="O192" s="68">
        <f>N192/N206</f>
        <v>0.07491776986435425</v>
      </c>
      <c r="P192" s="67">
        <f t="shared" si="6"/>
        <v>10834</v>
      </c>
      <c r="Q192" s="71">
        <f>P192/P206</f>
        <v>0.07775784109667695</v>
      </c>
      <c r="S192" s="61" t="s">
        <v>144</v>
      </c>
      <c r="T192" s="67">
        <f>SUM(L184:L192)</f>
        <v>20576</v>
      </c>
      <c r="U192" s="70">
        <f>T192/L206</f>
        <v>0.31291441085224164</v>
      </c>
      <c r="V192" s="67">
        <f>SUM(N184:N192)</f>
        <v>27021</v>
      </c>
      <c r="W192" s="68">
        <f>V192/N206</f>
        <v>0.36726289178242316</v>
      </c>
      <c r="X192" s="67">
        <f>SUM(P184:P192)</f>
        <v>47597</v>
      </c>
      <c r="Y192" s="71">
        <f>X192/P206</f>
        <v>0.34161343572812747</v>
      </c>
    </row>
    <row r="193" spans="11:25" ht="13.5">
      <c r="K193" s="61" t="s">
        <v>120</v>
      </c>
      <c r="L193" s="67">
        <f>'地区別5歳毎'!N68</f>
        <v>4627</v>
      </c>
      <c r="M193" s="70">
        <f>L193/L206</f>
        <v>0.07036620232374231</v>
      </c>
      <c r="N193" s="67">
        <f>'地区別5歳毎'!N69</f>
        <v>4918</v>
      </c>
      <c r="O193" s="68">
        <f>N193/N206</f>
        <v>0.06684426563731753</v>
      </c>
      <c r="P193" s="67">
        <f t="shared" si="6"/>
        <v>9545</v>
      </c>
      <c r="Q193" s="71">
        <f>P193/P206</f>
        <v>0.06850642359865068</v>
      </c>
      <c r="S193" s="61" t="s">
        <v>145</v>
      </c>
      <c r="T193" s="67">
        <f>SUM(L184:L193)</f>
        <v>25203</v>
      </c>
      <c r="U193" s="70">
        <f>T193/L206</f>
        <v>0.38328061317598394</v>
      </c>
      <c r="V193" s="67">
        <f>SUM(N184:N193)</f>
        <v>31939</v>
      </c>
      <c r="W193" s="68">
        <f>V193/N206</f>
        <v>0.43410715741974065</v>
      </c>
      <c r="X193" s="67">
        <f>SUM(P184:P193)</f>
        <v>57142</v>
      </c>
      <c r="Y193" s="71">
        <f>X193/P206</f>
        <v>0.41011985932677814</v>
      </c>
    </row>
    <row r="194" spans="11:25" ht="13.5">
      <c r="K194" s="61" t="s">
        <v>121</v>
      </c>
      <c r="L194" s="67">
        <f>'地区別5歳毎'!M68</f>
        <v>4245</v>
      </c>
      <c r="M194" s="70">
        <f>L194/L206</f>
        <v>0.06455684652351117</v>
      </c>
      <c r="N194" s="67">
        <f>'地区別5歳毎'!M69</f>
        <v>4729</v>
      </c>
      <c r="O194" s="68">
        <f>N194/N206</f>
        <v>0.0642754233832604</v>
      </c>
      <c r="P194" s="67">
        <f t="shared" si="6"/>
        <v>8974</v>
      </c>
      <c r="Q194" s="71">
        <f>P194/P206</f>
        <v>0.06440823943156535</v>
      </c>
      <c r="S194" s="61" t="s">
        <v>146</v>
      </c>
      <c r="T194" s="67">
        <f>SUM(L184:L194)</f>
        <v>29448</v>
      </c>
      <c r="U194" s="70">
        <f>T194/L206</f>
        <v>0.4478374596994951</v>
      </c>
      <c r="V194" s="67">
        <f>SUM(N184:N194)</f>
        <v>36668</v>
      </c>
      <c r="W194" s="68">
        <f>V194/N206</f>
        <v>0.4983825808030011</v>
      </c>
      <c r="X194" s="67">
        <f>SUM(P184:P194)</f>
        <v>66116</v>
      </c>
      <c r="Y194" s="71">
        <f>X194/P206</f>
        <v>0.4745280987583435</v>
      </c>
    </row>
    <row r="195" spans="11:25" ht="13.5">
      <c r="K195" s="61" t="s">
        <v>122</v>
      </c>
      <c r="L195" s="67">
        <f>'地区別5歳毎'!L68</f>
        <v>4115</v>
      </c>
      <c r="M195" s="70">
        <f>L195/L206</f>
        <v>0.06257984062290893</v>
      </c>
      <c r="N195" s="67">
        <f>'地区別5歳毎'!L69</f>
        <v>4522</v>
      </c>
      <c r="O195" s="68">
        <f>N195/N206</f>
        <v>0.061461929485959715</v>
      </c>
      <c r="P195" s="67">
        <f t="shared" si="6"/>
        <v>8637</v>
      </c>
      <c r="Q195" s="71">
        <f>P195/P206</f>
        <v>0.06198952128041341</v>
      </c>
      <c r="S195" s="61" t="s">
        <v>147</v>
      </c>
      <c r="T195" s="67">
        <f>SUM(L184:L195)</f>
        <v>33563</v>
      </c>
      <c r="U195" s="70">
        <f>T195/L206</f>
        <v>0.5104173003224041</v>
      </c>
      <c r="V195" s="67">
        <f>SUM(N184:N195)</f>
        <v>41190</v>
      </c>
      <c r="W195" s="68">
        <f>V195/N206</f>
        <v>0.5598445102889608</v>
      </c>
      <c r="X195" s="67">
        <f>SUM(P184:P195)</f>
        <v>74753</v>
      </c>
      <c r="Y195" s="71">
        <f>X195/P206</f>
        <v>0.5365176200387569</v>
      </c>
    </row>
    <row r="196" spans="11:25" ht="13.5">
      <c r="K196" s="61" t="s">
        <v>123</v>
      </c>
      <c r="L196" s="67">
        <f>'地区別5歳毎'!K68</f>
        <v>4682</v>
      </c>
      <c r="M196" s="70">
        <f>L196/L206</f>
        <v>0.07120262789707403</v>
      </c>
      <c r="N196" s="67">
        <f>'地区別5歳毎'!K69</f>
        <v>4916</v>
      </c>
      <c r="O196" s="68">
        <f>N196/N206</f>
        <v>0.06681708212140158</v>
      </c>
      <c r="P196" s="67">
        <f t="shared" si="6"/>
        <v>9598</v>
      </c>
      <c r="Q196" s="71">
        <f>P196/P206</f>
        <v>0.0688868154740544</v>
      </c>
      <c r="S196" s="61" t="s">
        <v>104</v>
      </c>
      <c r="T196" s="67">
        <f>SUM(L196:L204)</f>
        <v>32193</v>
      </c>
      <c r="U196" s="70">
        <f>T196/L206</f>
        <v>0.48958269967759593</v>
      </c>
      <c r="V196" s="67">
        <f>SUM(N196:N204)</f>
        <v>32384</v>
      </c>
      <c r="W196" s="68">
        <f>V196/N206</f>
        <v>0.44015548971103924</v>
      </c>
      <c r="X196" s="67">
        <f>SUM(P196:P204)</f>
        <v>64577</v>
      </c>
      <c r="Y196" s="71">
        <f>X196/P206</f>
        <v>0.4634823799612431</v>
      </c>
    </row>
    <row r="197" spans="11:25" ht="13.5">
      <c r="K197" s="61" t="s">
        <v>124</v>
      </c>
      <c r="L197" s="67">
        <f>'地区別5歳毎'!J68</f>
        <v>4224</v>
      </c>
      <c r="M197" s="70">
        <f>L197/L206</f>
        <v>0.06423748403187542</v>
      </c>
      <c r="N197" s="67">
        <f>'地区別5歳毎'!J69</f>
        <v>4315</v>
      </c>
      <c r="O197" s="68">
        <f>N197/N206</f>
        <v>0.05864843558865904</v>
      </c>
      <c r="P197" s="67">
        <f t="shared" si="6"/>
        <v>8539</v>
      </c>
      <c r="Q197" s="71">
        <f>P197/P206</f>
        <v>0.061286155171176346</v>
      </c>
      <c r="S197" s="61" t="s">
        <v>105</v>
      </c>
      <c r="T197" s="67">
        <f>SUM(L197:L204)</f>
        <v>27511</v>
      </c>
      <c r="U197" s="70">
        <f>T197/L206</f>
        <v>0.41838007178052194</v>
      </c>
      <c r="V197" s="67">
        <f>SUM(N197:N204)</f>
        <v>27468</v>
      </c>
      <c r="W197" s="68">
        <f>V197/N206</f>
        <v>0.37333840758963766</v>
      </c>
      <c r="X197" s="67">
        <f>SUM(P197:P204)</f>
        <v>54979</v>
      </c>
      <c r="Y197" s="71">
        <f>X197/P206</f>
        <v>0.3945955644871887</v>
      </c>
    </row>
    <row r="198" spans="11:25" ht="13.5">
      <c r="K198" s="61" t="s">
        <v>125</v>
      </c>
      <c r="L198" s="67">
        <f>'地区別5歳毎'!I68</f>
        <v>3653</v>
      </c>
      <c r="M198" s="70">
        <f>L198/L206</f>
        <v>0.055553865806922564</v>
      </c>
      <c r="N198" s="67">
        <f>'地区別5歳毎'!I69</f>
        <v>3815</v>
      </c>
      <c r="O198" s="68">
        <f>N198/N206</f>
        <v>0.0518525566096719</v>
      </c>
      <c r="P198" s="67">
        <f t="shared" si="6"/>
        <v>7468</v>
      </c>
      <c r="Q198" s="71">
        <f>P198/P206</f>
        <v>0.053599368405942725</v>
      </c>
      <c r="S198" s="61" t="s">
        <v>106</v>
      </c>
      <c r="T198" s="67">
        <f>SUM(L198:L204)</f>
        <v>23287</v>
      </c>
      <c r="U198" s="70">
        <f>T198/L206</f>
        <v>0.3541425877486465</v>
      </c>
      <c r="V198" s="67">
        <f>SUM(N198:N204)</f>
        <v>23153</v>
      </c>
      <c r="W198" s="68">
        <f>V198/N206</f>
        <v>0.3146899720009786</v>
      </c>
      <c r="X198" s="67">
        <f>SUM(P198:P204)</f>
        <v>46440</v>
      </c>
      <c r="Y198" s="71">
        <f>X198/P206</f>
        <v>0.33330940931601233</v>
      </c>
    </row>
    <row r="199" spans="11:25" ht="13.5">
      <c r="K199" s="61" t="s">
        <v>126</v>
      </c>
      <c r="L199" s="67">
        <f>'地区別5歳毎'!H68</f>
        <v>3155</v>
      </c>
      <c r="M199" s="70">
        <f>L199/L206</f>
        <v>0.04798041243384634</v>
      </c>
      <c r="N199" s="67">
        <f>'地区別5歳毎'!H69</f>
        <v>3308</v>
      </c>
      <c r="O199" s="68">
        <f>N199/N206</f>
        <v>0.04496153532497893</v>
      </c>
      <c r="P199" s="67">
        <f t="shared" si="6"/>
        <v>6463</v>
      </c>
      <c r="Q199" s="71">
        <f>P199/P206</f>
        <v>0.046386277183664684</v>
      </c>
      <c r="S199" s="61" t="s">
        <v>107</v>
      </c>
      <c r="T199" s="67">
        <f>SUM(L199:L204)</f>
        <v>19634</v>
      </c>
      <c r="U199" s="70">
        <f>T199/L206</f>
        <v>0.2985887219417239</v>
      </c>
      <c r="V199" s="67">
        <f>SUM(N199:N204)</f>
        <v>19338</v>
      </c>
      <c r="W199" s="68">
        <f>V199/N206</f>
        <v>0.26283741539130673</v>
      </c>
      <c r="X199" s="67">
        <f>SUM(P199:P204)</f>
        <v>38972</v>
      </c>
      <c r="Y199" s="71">
        <f>X199/P206</f>
        <v>0.2797100409100696</v>
      </c>
    </row>
    <row r="200" spans="11:25" ht="13.5">
      <c r="K200" s="61" t="s">
        <v>127</v>
      </c>
      <c r="L200" s="67">
        <f>'地区別5歳毎'!G68</f>
        <v>2918</v>
      </c>
      <c r="M200" s="70">
        <f>L200/L206</f>
        <v>0.044376178599671516</v>
      </c>
      <c r="N200" s="67">
        <f>'地区別5歳毎'!G69</f>
        <v>3097</v>
      </c>
      <c r="O200" s="68">
        <f>N200/N206</f>
        <v>0.04209367439584636</v>
      </c>
      <c r="P200" s="67">
        <f t="shared" si="6"/>
        <v>6015</v>
      </c>
      <c r="Q200" s="71">
        <f>P200/P206</f>
        <v>0.04317088925572382</v>
      </c>
      <c r="S200" s="61" t="s">
        <v>108</v>
      </c>
      <c r="T200" s="67">
        <f>SUM(L200:L204)</f>
        <v>16479</v>
      </c>
      <c r="U200" s="70">
        <f>T200/L206</f>
        <v>0.2506083095078776</v>
      </c>
      <c r="V200" s="67">
        <f>SUM(N200:N204)</f>
        <v>16030</v>
      </c>
      <c r="W200" s="68">
        <f>V200/N206</f>
        <v>0.21787588006632777</v>
      </c>
      <c r="X200" s="67">
        <f>SUM(P200:P204)</f>
        <v>32509</v>
      </c>
      <c r="Y200" s="71">
        <f>X200/P206</f>
        <v>0.23332376372640493</v>
      </c>
    </row>
    <row r="201" spans="11:25" ht="13.5">
      <c r="K201" s="61" t="s">
        <v>128</v>
      </c>
      <c r="L201" s="67">
        <f>'地区別5歳毎'!F68</f>
        <v>3606</v>
      </c>
      <c r="M201" s="70">
        <f>L201/L206</f>
        <v>0.05483910213516637</v>
      </c>
      <c r="N201" s="67">
        <f>'地区別5歳毎'!F69</f>
        <v>3662</v>
      </c>
      <c r="O201" s="68">
        <f>N201/N206</f>
        <v>0.04977301764210183</v>
      </c>
      <c r="P201" s="67">
        <f t="shared" si="6"/>
        <v>7268</v>
      </c>
      <c r="Q201" s="71">
        <f>P201/P206</f>
        <v>0.05216392736668341</v>
      </c>
      <c r="S201" s="61" t="s">
        <v>109</v>
      </c>
      <c r="T201" s="67">
        <f>SUM(L201:L204)</f>
        <v>13561</v>
      </c>
      <c r="U201" s="70">
        <f>T201/L206</f>
        <v>0.2062321309082061</v>
      </c>
      <c r="V201" s="67">
        <f>SUM(N201:N204)</f>
        <v>12933</v>
      </c>
      <c r="W201" s="68">
        <f>V201/N206</f>
        <v>0.17578220567048142</v>
      </c>
      <c r="X201" s="67">
        <f>SUM(P201:P204)</f>
        <v>26494</v>
      </c>
      <c r="Y201" s="71">
        <f>X201/P206</f>
        <v>0.1901528744706811</v>
      </c>
    </row>
    <row r="202" spans="11:25" ht="13.5">
      <c r="K202" s="61" t="s">
        <v>129</v>
      </c>
      <c r="L202" s="67">
        <f>'地区別5歳毎'!E68</f>
        <v>3487</v>
      </c>
      <c r="M202" s="70">
        <f>L202/L206</f>
        <v>0.053029381349230485</v>
      </c>
      <c r="N202" s="67">
        <f>'地区別5歳毎'!E69</f>
        <v>3334</v>
      </c>
      <c r="O202" s="68">
        <f>N202/N206</f>
        <v>0.045314921031886266</v>
      </c>
      <c r="P202" s="67">
        <f t="shared" si="6"/>
        <v>6821</v>
      </c>
      <c r="Q202" s="71">
        <f>P202/P206</f>
        <v>0.04895571664393885</v>
      </c>
      <c r="S202" s="61" t="s">
        <v>110</v>
      </c>
      <c r="T202" s="67">
        <f>SUM(L202:L204)</f>
        <v>9955</v>
      </c>
      <c r="U202" s="70">
        <f>T202/L206</f>
        <v>0.15139302877303973</v>
      </c>
      <c r="V202" s="67">
        <f>SUM(N202:N204)</f>
        <v>9271</v>
      </c>
      <c r="W202" s="68">
        <f>V202/N206</f>
        <v>0.1260091880283796</v>
      </c>
      <c r="X202" s="67">
        <f>SUM(P202:P204)</f>
        <v>19226</v>
      </c>
      <c r="Y202" s="71">
        <f>X202/P206</f>
        <v>0.1379889471039977</v>
      </c>
    </row>
    <row r="203" spans="11:25" ht="13.5">
      <c r="K203" s="61" t="s">
        <v>130</v>
      </c>
      <c r="L203" s="67">
        <f>'地区別5歳毎'!D68</f>
        <v>3353</v>
      </c>
      <c r="M203" s="70">
        <f>L203/L206</f>
        <v>0.050991544497840505</v>
      </c>
      <c r="N203" s="67">
        <f>'地区別5歳毎'!D69</f>
        <v>3065</v>
      </c>
      <c r="O203" s="68">
        <f>N203/N206</f>
        <v>0.041658738141191184</v>
      </c>
      <c r="P203" s="67">
        <f t="shared" si="6"/>
        <v>6418</v>
      </c>
      <c r="Q203" s="71">
        <f>P203/P206</f>
        <v>0.04606330294983134</v>
      </c>
      <c r="S203" s="61" t="s">
        <v>3</v>
      </c>
      <c r="T203" s="67">
        <f>SUM(L203:L204)</f>
        <v>6468</v>
      </c>
      <c r="U203" s="70">
        <f>T203/L206</f>
        <v>0.09836364742380924</v>
      </c>
      <c r="V203" s="67">
        <f>SUM(N203:N204)</f>
        <v>5937</v>
      </c>
      <c r="W203" s="68">
        <f>V203/N206</f>
        <v>0.08069426699649333</v>
      </c>
      <c r="X203" s="67">
        <f>SUM(P203:P204)</f>
        <v>12405</v>
      </c>
      <c r="Y203" s="71">
        <f>X203/P206</f>
        <v>0.08903323046005886</v>
      </c>
    </row>
    <row r="204" spans="11:25" ht="13.5">
      <c r="K204" s="61" t="s">
        <v>131</v>
      </c>
      <c r="L204" s="67">
        <f>'地区別5歳毎'!C68</f>
        <v>3115</v>
      </c>
      <c r="M204" s="70">
        <f>L204/L206</f>
        <v>0.04737210292596873</v>
      </c>
      <c r="N204" s="67">
        <f>'地区別5歳毎'!C69</f>
        <v>2872</v>
      </c>
      <c r="O204" s="68">
        <f>N204/N206</f>
        <v>0.03903552885530214</v>
      </c>
      <c r="P204" s="67">
        <f t="shared" si="6"/>
        <v>5987</v>
      </c>
      <c r="Q204" s="71">
        <f>P204/P206</f>
        <v>0.04296992751022752</v>
      </c>
      <c r="S204" s="61" t="s">
        <v>111</v>
      </c>
      <c r="T204" s="67">
        <f>SUM(L204:L204)</f>
        <v>3115</v>
      </c>
      <c r="U204" s="70">
        <f>T204/L206</f>
        <v>0.04737210292596873</v>
      </c>
      <c r="V204" s="67">
        <f>SUM(N204:N204)</f>
        <v>2872</v>
      </c>
      <c r="W204" s="68">
        <f>V204/N206</f>
        <v>0.03903552885530214</v>
      </c>
      <c r="X204" s="67">
        <f>SUM(P204:P204)</f>
        <v>5987</v>
      </c>
      <c r="Y204" s="71">
        <f>X204/P206</f>
        <v>0.04296992751022752</v>
      </c>
    </row>
    <row r="205" ht="13.5">
      <c r="K205" s="61"/>
    </row>
    <row r="206" spans="11:17" ht="13.5">
      <c r="K206" s="61"/>
      <c r="L206" s="67">
        <f>SUM(L184:L204)</f>
        <v>65756</v>
      </c>
      <c r="M206" s="66"/>
      <c r="N206" s="67">
        <f>SUM(N184:N204)</f>
        <v>73574</v>
      </c>
      <c r="O206" s="62"/>
      <c r="P206" s="67">
        <f>SUM(P184:P204)</f>
        <v>139330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="60" zoomScalePageLayoutView="0" workbookViewId="0" topLeftCell="A1">
      <selection activeCell="S29" sqref="S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2015-06-11T09:52:43Z</cp:lastPrinted>
  <dcterms:created xsi:type="dcterms:W3CDTF">2005-03-14T09:58:22Z</dcterms:created>
  <dcterms:modified xsi:type="dcterms:W3CDTF">2015-06-12T01:58:27Z</dcterms:modified>
  <cp:category/>
  <cp:version/>
  <cp:contentType/>
  <cp:contentStatus/>
</cp:coreProperties>
</file>