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<sst xmlns="http://schemas.openxmlformats.org/spreadsheetml/2006/main" count="1072" uniqueCount="156">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</sst>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1174995"/>
        <c:axId val="13704044"/>
      </c:barChart>
      <c:catAx>
        <c:axId val="611749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 val="autoZero"/>
        <c:auto val="1"/>
        <c:lblOffset val="100"/>
        <c:tickLblSkip val="1"/>
        <c:noMultiLvlLbl val="0"/>
      </c:catAx>
      <c:valAx>
        <c:axId val="1370404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605597"/>
        <c:axId val="59450374"/>
      </c:barChart>
      <c:catAx>
        <c:axId val="66055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0374"/>
        <c:crosses val="autoZero"/>
        <c:auto val="1"/>
        <c:lblOffset val="100"/>
        <c:tickLblSkip val="1"/>
        <c:noMultiLvlLbl val="0"/>
      </c:catAx>
      <c:valAx>
        <c:axId val="5945037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5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5291319"/>
        <c:axId val="50750960"/>
      </c:barChart>
      <c:catAx>
        <c:axId val="652913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0960"/>
        <c:crosses val="autoZero"/>
        <c:auto val="1"/>
        <c:lblOffset val="100"/>
        <c:tickLblSkip val="1"/>
        <c:noMultiLvlLbl val="0"/>
      </c:catAx>
      <c:valAx>
        <c:axId val="5075096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3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4105457"/>
        <c:axId val="17187066"/>
      </c:barChart>
      <c:catAx>
        <c:axId val="541054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066"/>
        <c:crosses val="autoZero"/>
        <c:auto val="1"/>
        <c:lblOffset val="100"/>
        <c:tickLblSkip val="1"/>
        <c:noMultiLvlLbl val="0"/>
      </c:catAx>
      <c:valAx>
        <c:axId val="17187066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45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0465867"/>
        <c:axId val="49975076"/>
      </c:barChart>
      <c:catAx>
        <c:axId val="204658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076"/>
        <c:crosses val="autoZero"/>
        <c:auto val="1"/>
        <c:lblOffset val="100"/>
        <c:tickLblSkip val="1"/>
        <c:noMultiLvlLbl val="0"/>
      </c:catAx>
      <c:valAx>
        <c:axId val="4997507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586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7122501"/>
        <c:axId val="21449326"/>
      </c:barChart>
      <c:catAx>
        <c:axId val="471225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326"/>
        <c:crosses val="autoZero"/>
        <c:auto val="1"/>
        <c:lblOffset val="100"/>
        <c:tickLblSkip val="1"/>
        <c:noMultiLvlLbl val="0"/>
      </c:catAx>
      <c:valAx>
        <c:axId val="214493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5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8826207"/>
        <c:axId val="59673816"/>
      </c:barChart>
      <c:catAx>
        <c:axId val="588262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3816"/>
        <c:crosses val="autoZero"/>
        <c:auto val="1"/>
        <c:lblOffset val="100"/>
        <c:tickLblSkip val="1"/>
        <c:noMultiLvlLbl val="0"/>
      </c:catAx>
      <c:valAx>
        <c:axId val="596738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93433"/>
        <c:axId val="1740898"/>
      </c:barChart>
      <c:catAx>
        <c:axId val="193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98"/>
        <c:crosses val="autoZero"/>
        <c:auto val="1"/>
        <c:lblOffset val="100"/>
        <c:tickLblSkip val="1"/>
        <c:noMultiLvlLbl val="0"/>
      </c:catAx>
      <c:valAx>
        <c:axId val="17408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5668083"/>
        <c:axId val="6795020"/>
      </c:barChart>
      <c:catAx>
        <c:axId val="156680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08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1155181"/>
        <c:axId val="13525718"/>
      </c:barChart>
      <c:catAx>
        <c:axId val="61155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718"/>
        <c:crosses val="autoZero"/>
        <c:auto val="1"/>
        <c:lblOffset val="100"/>
        <c:tickLblSkip val="1"/>
        <c:noMultiLvlLbl val="0"/>
      </c:catAx>
      <c:valAx>
        <c:axId val="135257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5518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4622599"/>
        <c:axId val="21841344"/>
      </c:barChart>
      <c:catAx>
        <c:axId val="546225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1344"/>
        <c:crosses val="autoZero"/>
        <c:auto val="1"/>
        <c:lblOffset val="100"/>
        <c:tickLblSkip val="1"/>
        <c:noMultiLvlLbl val="0"/>
      </c:catAx>
      <c:valAx>
        <c:axId val="218413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6227533"/>
        <c:axId val="36285750"/>
      </c:barChart>
      <c:catAx>
        <c:axId val="56227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2753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2354369"/>
        <c:axId val="24318410"/>
      </c:barChart>
      <c:catAx>
        <c:axId val="623543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8410"/>
        <c:crosses val="autoZero"/>
        <c:auto val="1"/>
        <c:lblOffset val="100"/>
        <c:tickLblSkip val="1"/>
        <c:noMultiLvlLbl val="0"/>
      </c:catAx>
      <c:valAx>
        <c:axId val="243184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7539099"/>
        <c:axId val="23634164"/>
      </c:barChart>
      <c:catAx>
        <c:axId val="175390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4164"/>
        <c:crosses val="autoZero"/>
        <c:auto val="1"/>
        <c:lblOffset val="100"/>
        <c:tickLblSkip val="1"/>
        <c:noMultiLvlLbl val="0"/>
      </c:catAx>
      <c:valAx>
        <c:axId val="236341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1380885"/>
        <c:axId val="35319102"/>
      </c:barChart>
      <c:catAx>
        <c:axId val="113808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19102"/>
        <c:crosses val="autoZero"/>
        <c:auto val="1"/>
        <c:lblOffset val="100"/>
        <c:tickLblSkip val="1"/>
        <c:noMultiLvlLbl val="0"/>
      </c:catAx>
      <c:valAx>
        <c:axId val="3531910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0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9436463"/>
        <c:axId val="42274984"/>
      </c:barChart>
      <c:catAx>
        <c:axId val="49436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984"/>
        <c:crosses val="autoZero"/>
        <c:auto val="1"/>
        <c:lblOffset val="100"/>
        <c:tickLblSkip val="1"/>
        <c:noMultiLvlLbl val="0"/>
      </c:catAx>
      <c:valAx>
        <c:axId val="422749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4930537"/>
        <c:axId val="1721650"/>
      </c:barChart>
      <c:catAx>
        <c:axId val="449305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1650"/>
        <c:crosses val="autoZero"/>
        <c:auto val="1"/>
        <c:lblOffset val="100"/>
        <c:tickLblSkip val="1"/>
        <c:noMultiLvlLbl val="0"/>
      </c:catAx>
      <c:valAx>
        <c:axId val="17216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30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5494851"/>
        <c:axId val="5235932"/>
      </c:barChart>
      <c:catAx>
        <c:axId val="154948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5932"/>
        <c:crosses val="autoZero"/>
        <c:auto val="1"/>
        <c:lblOffset val="100"/>
        <c:tickLblSkip val="1"/>
        <c:noMultiLvlLbl val="0"/>
      </c:catAx>
      <c:valAx>
        <c:axId val="52359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7123389"/>
        <c:axId val="21457318"/>
      </c:barChart>
      <c:catAx>
        <c:axId val="471233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3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8898135"/>
        <c:axId val="60321168"/>
      </c:barChart>
      <c:catAx>
        <c:axId val="588981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168"/>
        <c:crosses val="autoZero"/>
        <c:auto val="1"/>
        <c:lblOffset val="100"/>
        <c:tickLblSkip val="1"/>
        <c:noMultiLvlLbl val="0"/>
      </c:catAx>
      <c:valAx>
        <c:axId val="6032116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98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019601"/>
        <c:axId val="54176410"/>
      </c:barChart>
      <c:catAx>
        <c:axId val="6019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32</c:v>
                </c:pt>
                <c:pt idx="2">
                  <c:v>212</c:v>
                </c:pt>
                <c:pt idx="3">
                  <c:v>697</c:v>
                </c:pt>
                <c:pt idx="4">
                  <c:v>1380</c:v>
                </c:pt>
                <c:pt idx="5">
                  <c:v>1934</c:v>
                </c:pt>
                <c:pt idx="6">
                  <c:v>2380</c:v>
                </c:pt>
                <c:pt idx="7">
                  <c:v>2927</c:v>
                </c:pt>
                <c:pt idx="8">
                  <c:v>3370</c:v>
                </c:pt>
                <c:pt idx="9">
                  <c:v>2985</c:v>
                </c:pt>
                <c:pt idx="10">
                  <c:v>2822</c:v>
                </c:pt>
                <c:pt idx="11">
                  <c:v>2853</c:v>
                </c:pt>
                <c:pt idx="12">
                  <c:v>3316</c:v>
                </c:pt>
                <c:pt idx="13">
                  <c:v>2981</c:v>
                </c:pt>
                <c:pt idx="14">
                  <c:v>2682</c:v>
                </c:pt>
                <c:pt idx="15">
                  <c:v>2234</c:v>
                </c:pt>
                <c:pt idx="16">
                  <c:v>2031</c:v>
                </c:pt>
                <c:pt idx="17">
                  <c:v>2570</c:v>
                </c:pt>
                <c:pt idx="18">
                  <c:v>2431</c:v>
                </c:pt>
                <c:pt idx="19">
                  <c:v>2362</c:v>
                </c:pt>
                <c:pt idx="20">
                  <c:v>2317</c:v>
                </c:pt>
              </c:numCache>
            </c:numRef>
          </c:val>
        </c:ser>
        <c:gapWidth val="5"/>
        <c:axId val="17825643"/>
        <c:axId val="26213060"/>
      </c:barChart>
      <c:catAx>
        <c:axId val="178256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6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8136295"/>
        <c:axId val="53464608"/>
      </c:barChart>
      <c:catAx>
        <c:axId val="581362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 val="autoZero"/>
        <c:auto val="1"/>
        <c:lblOffset val="100"/>
        <c:tickLblSkip val="1"/>
        <c:noMultiLvlLbl val="0"/>
      </c:catAx>
      <c:valAx>
        <c:axId val="5346460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62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244</c:v>
                </c:pt>
                <c:pt idx="2">
                  <c:v>739</c:v>
                </c:pt>
                <c:pt idx="3">
                  <c:v>1537</c:v>
                </c:pt>
                <c:pt idx="4">
                  <c:v>2179</c:v>
                </c:pt>
                <c:pt idx="5">
                  <c:v>2482</c:v>
                </c:pt>
                <c:pt idx="6">
                  <c:v>2967</c:v>
                </c:pt>
                <c:pt idx="7">
                  <c:v>3367</c:v>
                </c:pt>
                <c:pt idx="8">
                  <c:v>3564</c:v>
                </c:pt>
                <c:pt idx="9">
                  <c:v>3103</c:v>
                </c:pt>
                <c:pt idx="10">
                  <c:v>3237</c:v>
                </c:pt>
                <c:pt idx="11">
                  <c:v>3197</c:v>
                </c:pt>
                <c:pt idx="12">
                  <c:v>3463</c:v>
                </c:pt>
                <c:pt idx="13">
                  <c:v>3121</c:v>
                </c:pt>
                <c:pt idx="14">
                  <c:v>2744</c:v>
                </c:pt>
                <c:pt idx="15">
                  <c:v>2300</c:v>
                </c:pt>
                <c:pt idx="16">
                  <c:v>2141</c:v>
                </c:pt>
                <c:pt idx="17">
                  <c:v>2511</c:v>
                </c:pt>
                <c:pt idx="18">
                  <c:v>2423</c:v>
                </c:pt>
                <c:pt idx="19">
                  <c:v>2238</c:v>
                </c:pt>
                <c:pt idx="20">
                  <c:v>2104</c:v>
                </c:pt>
              </c:numCache>
            </c:numRef>
          </c:val>
        </c:ser>
        <c:gapWidth val="5"/>
        <c:axId val="34590949"/>
        <c:axId val="42883086"/>
      </c:barChart>
      <c:catAx>
        <c:axId val="34590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45</c:v>
                </c:pt>
                <c:pt idx="3">
                  <c:v>112</c:v>
                </c:pt>
                <c:pt idx="4">
                  <c:v>240</c:v>
                </c:pt>
                <c:pt idx="5">
                  <c:v>312</c:v>
                </c:pt>
                <c:pt idx="6">
                  <c:v>452</c:v>
                </c:pt>
                <c:pt idx="7">
                  <c:v>727</c:v>
                </c:pt>
                <c:pt idx="8">
                  <c:v>763</c:v>
                </c:pt>
                <c:pt idx="9">
                  <c:v>547</c:v>
                </c:pt>
                <c:pt idx="10">
                  <c:v>445</c:v>
                </c:pt>
                <c:pt idx="11">
                  <c:v>449</c:v>
                </c:pt>
                <c:pt idx="12">
                  <c:v>540</c:v>
                </c:pt>
                <c:pt idx="13">
                  <c:v>511</c:v>
                </c:pt>
                <c:pt idx="14">
                  <c:v>429</c:v>
                </c:pt>
                <c:pt idx="15">
                  <c:v>400</c:v>
                </c:pt>
                <c:pt idx="16">
                  <c:v>360</c:v>
                </c:pt>
                <c:pt idx="17">
                  <c:v>364</c:v>
                </c:pt>
                <c:pt idx="18">
                  <c:v>389</c:v>
                </c:pt>
                <c:pt idx="19">
                  <c:v>406</c:v>
                </c:pt>
                <c:pt idx="20">
                  <c:v>367</c:v>
                </c:pt>
              </c:numCache>
            </c:numRef>
          </c:val>
        </c:ser>
        <c:gapWidth val="5"/>
        <c:axId val="50403455"/>
        <c:axId val="50977912"/>
      </c:barChart>
      <c:catAx>
        <c:axId val="504034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34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44</c:v>
                </c:pt>
                <c:pt idx="4">
                  <c:v>80</c:v>
                </c:pt>
                <c:pt idx="5">
                  <c:v>138</c:v>
                </c:pt>
                <c:pt idx="6">
                  <c:v>144</c:v>
                </c:pt>
                <c:pt idx="7">
                  <c:v>187</c:v>
                </c:pt>
                <c:pt idx="8">
                  <c:v>248</c:v>
                </c:pt>
                <c:pt idx="9">
                  <c:v>231</c:v>
                </c:pt>
                <c:pt idx="10">
                  <c:v>193</c:v>
                </c:pt>
                <c:pt idx="11">
                  <c:v>127</c:v>
                </c:pt>
                <c:pt idx="12">
                  <c:v>158</c:v>
                </c:pt>
                <c:pt idx="13">
                  <c:v>143</c:v>
                </c:pt>
                <c:pt idx="14">
                  <c:v>116</c:v>
                </c:pt>
                <c:pt idx="15">
                  <c:v>124</c:v>
                </c:pt>
                <c:pt idx="16">
                  <c:v>115</c:v>
                </c:pt>
                <c:pt idx="17">
                  <c:v>150</c:v>
                </c:pt>
                <c:pt idx="18">
                  <c:v>126</c:v>
                </c:pt>
                <c:pt idx="19">
                  <c:v>128</c:v>
                </c:pt>
                <c:pt idx="20">
                  <c:v>96</c:v>
                </c:pt>
              </c:numCache>
            </c:numRef>
          </c:val>
        </c:ser>
        <c:gapWidth val="5"/>
        <c:axId val="56148025"/>
        <c:axId val="35570178"/>
      </c:barChart>
      <c:catAx>
        <c:axId val="561480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70178"/>
        <c:crosses val="autoZero"/>
        <c:auto val="1"/>
        <c:lblOffset val="100"/>
        <c:tickLblSkip val="1"/>
        <c:noMultiLvlLbl val="0"/>
      </c:catAx>
      <c:valAx>
        <c:axId val="3557017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480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15</c:v>
                </c:pt>
                <c:pt idx="2">
                  <c:v>75</c:v>
                </c:pt>
                <c:pt idx="3">
                  <c:v>139</c:v>
                </c:pt>
                <c:pt idx="4">
                  <c:v>191</c:v>
                </c:pt>
                <c:pt idx="5">
                  <c:v>180</c:v>
                </c:pt>
                <c:pt idx="6">
                  <c:v>182</c:v>
                </c:pt>
                <c:pt idx="7">
                  <c:v>189</c:v>
                </c:pt>
                <c:pt idx="8">
                  <c:v>220</c:v>
                </c:pt>
                <c:pt idx="9">
                  <c:v>222</c:v>
                </c:pt>
                <c:pt idx="10">
                  <c:v>209</c:v>
                </c:pt>
                <c:pt idx="11">
                  <c:v>179</c:v>
                </c:pt>
                <c:pt idx="12">
                  <c:v>154</c:v>
                </c:pt>
                <c:pt idx="13">
                  <c:v>128</c:v>
                </c:pt>
                <c:pt idx="14">
                  <c:v>130</c:v>
                </c:pt>
                <c:pt idx="15">
                  <c:v>116</c:v>
                </c:pt>
                <c:pt idx="16">
                  <c:v>122</c:v>
                </c:pt>
                <c:pt idx="17">
                  <c:v>142</c:v>
                </c:pt>
                <c:pt idx="18">
                  <c:v>119</c:v>
                </c:pt>
                <c:pt idx="19">
                  <c:v>103</c:v>
                </c:pt>
                <c:pt idx="20">
                  <c:v>85</c:v>
                </c:pt>
              </c:numCache>
            </c:numRef>
          </c:val>
        </c:ser>
        <c:gapWidth val="5"/>
        <c:axId val="51696147"/>
        <c:axId val="62612140"/>
      </c:barChart>
      <c:catAx>
        <c:axId val="516961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4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47</c:v>
                </c:pt>
                <c:pt idx="2">
                  <c:v>150</c:v>
                </c:pt>
                <c:pt idx="3">
                  <c:v>306</c:v>
                </c:pt>
                <c:pt idx="4">
                  <c:v>379</c:v>
                </c:pt>
                <c:pt idx="5">
                  <c:v>401</c:v>
                </c:pt>
                <c:pt idx="6">
                  <c:v>479</c:v>
                </c:pt>
                <c:pt idx="7">
                  <c:v>676</c:v>
                </c:pt>
                <c:pt idx="8">
                  <c:v>855</c:v>
                </c:pt>
                <c:pt idx="9">
                  <c:v>607</c:v>
                </c:pt>
                <c:pt idx="10">
                  <c:v>472</c:v>
                </c:pt>
                <c:pt idx="11">
                  <c:v>515</c:v>
                </c:pt>
                <c:pt idx="12">
                  <c:v>568</c:v>
                </c:pt>
                <c:pt idx="13">
                  <c:v>522</c:v>
                </c:pt>
                <c:pt idx="14">
                  <c:v>526</c:v>
                </c:pt>
                <c:pt idx="15">
                  <c:v>452</c:v>
                </c:pt>
                <c:pt idx="16">
                  <c:v>352</c:v>
                </c:pt>
                <c:pt idx="17">
                  <c:v>386</c:v>
                </c:pt>
                <c:pt idx="18">
                  <c:v>408</c:v>
                </c:pt>
                <c:pt idx="19">
                  <c:v>305</c:v>
                </c:pt>
                <c:pt idx="20">
                  <c:v>351</c:v>
                </c:pt>
              </c:numCache>
            </c:numRef>
          </c:val>
        </c:ser>
        <c:gapWidth val="5"/>
        <c:axId val="26638349"/>
        <c:axId val="38418550"/>
      </c:barChart>
      <c:catAx>
        <c:axId val="266383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8550"/>
        <c:crosses val="autoZero"/>
        <c:auto val="1"/>
        <c:lblOffset val="100"/>
        <c:tickLblSkip val="1"/>
        <c:noMultiLvlLbl val="0"/>
      </c:catAx>
      <c:valAx>
        <c:axId val="3841855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3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103</c:v>
                </c:pt>
                <c:pt idx="4">
                  <c:v>126</c:v>
                </c:pt>
                <c:pt idx="5">
                  <c:v>182</c:v>
                </c:pt>
                <c:pt idx="6">
                  <c:v>206</c:v>
                </c:pt>
                <c:pt idx="7">
                  <c:v>245</c:v>
                </c:pt>
                <c:pt idx="8">
                  <c:v>362</c:v>
                </c:pt>
                <c:pt idx="9">
                  <c:v>287</c:v>
                </c:pt>
                <c:pt idx="10">
                  <c:v>268</c:v>
                </c:pt>
                <c:pt idx="11">
                  <c:v>236</c:v>
                </c:pt>
                <c:pt idx="12">
                  <c:v>221</c:v>
                </c:pt>
                <c:pt idx="13">
                  <c:v>193</c:v>
                </c:pt>
                <c:pt idx="14">
                  <c:v>199</c:v>
                </c:pt>
                <c:pt idx="15">
                  <c:v>164</c:v>
                </c:pt>
                <c:pt idx="16">
                  <c:v>173</c:v>
                </c:pt>
                <c:pt idx="17">
                  <c:v>190</c:v>
                </c:pt>
                <c:pt idx="18">
                  <c:v>180</c:v>
                </c:pt>
                <c:pt idx="19">
                  <c:v>143</c:v>
                </c:pt>
                <c:pt idx="20">
                  <c:v>133</c:v>
                </c:pt>
              </c:numCache>
            </c:numRef>
          </c:val>
        </c:ser>
        <c:gapWidth val="5"/>
        <c:axId val="10222631"/>
        <c:axId val="24894816"/>
      </c:barChart>
      <c:catAx>
        <c:axId val="102226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6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23</c:v>
                </c:pt>
                <c:pt idx="2">
                  <c:v>96</c:v>
                </c:pt>
                <c:pt idx="3">
                  <c:v>192</c:v>
                </c:pt>
                <c:pt idx="4">
                  <c:v>235</c:v>
                </c:pt>
                <c:pt idx="5">
                  <c:v>244</c:v>
                </c:pt>
                <c:pt idx="6">
                  <c:v>246</c:v>
                </c:pt>
                <c:pt idx="7">
                  <c:v>280</c:v>
                </c:pt>
                <c:pt idx="8">
                  <c:v>338</c:v>
                </c:pt>
                <c:pt idx="9">
                  <c:v>266</c:v>
                </c:pt>
                <c:pt idx="10">
                  <c:v>266</c:v>
                </c:pt>
                <c:pt idx="11">
                  <c:v>230</c:v>
                </c:pt>
                <c:pt idx="12">
                  <c:v>197</c:v>
                </c:pt>
                <c:pt idx="13">
                  <c:v>180</c:v>
                </c:pt>
                <c:pt idx="14">
                  <c:v>177</c:v>
                </c:pt>
                <c:pt idx="15">
                  <c:v>157</c:v>
                </c:pt>
                <c:pt idx="16">
                  <c:v>181</c:v>
                </c:pt>
                <c:pt idx="17">
                  <c:v>202</c:v>
                </c:pt>
                <c:pt idx="18">
                  <c:v>168</c:v>
                </c:pt>
                <c:pt idx="19">
                  <c:v>154</c:v>
                </c:pt>
                <c:pt idx="20">
                  <c:v>127</c:v>
                </c:pt>
              </c:numCache>
            </c:numRef>
          </c:val>
        </c:ser>
        <c:gapWidth val="5"/>
        <c:axId val="22726753"/>
        <c:axId val="3214186"/>
      </c:barChart>
      <c:catAx>
        <c:axId val="227267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6"/>
        <c:crosses val="autoZero"/>
        <c:auto val="1"/>
        <c:lblOffset val="100"/>
        <c:tickLblSkip val="1"/>
        <c:noMultiLvlLbl val="0"/>
      </c:catAx>
      <c:valAx>
        <c:axId val="32141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67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10</c:v>
                </c:pt>
                <c:pt idx="2">
                  <c:v>45</c:v>
                </c:pt>
                <c:pt idx="3">
                  <c:v>105</c:v>
                </c:pt>
                <c:pt idx="4">
                  <c:v>200</c:v>
                </c:pt>
                <c:pt idx="5">
                  <c:v>245</c:v>
                </c:pt>
                <c:pt idx="6">
                  <c:v>289</c:v>
                </c:pt>
                <c:pt idx="7">
                  <c:v>361</c:v>
                </c:pt>
                <c:pt idx="8">
                  <c:v>473</c:v>
                </c:pt>
                <c:pt idx="9">
                  <c:v>409</c:v>
                </c:pt>
                <c:pt idx="10">
                  <c:v>361</c:v>
                </c:pt>
                <c:pt idx="11">
                  <c:v>288</c:v>
                </c:pt>
                <c:pt idx="12">
                  <c:v>271</c:v>
                </c:pt>
                <c:pt idx="13">
                  <c:v>294</c:v>
                </c:pt>
                <c:pt idx="14">
                  <c:v>247</c:v>
                </c:pt>
                <c:pt idx="15">
                  <c:v>180</c:v>
                </c:pt>
                <c:pt idx="16">
                  <c:v>245</c:v>
                </c:pt>
                <c:pt idx="17">
                  <c:v>256</c:v>
                </c:pt>
                <c:pt idx="18">
                  <c:v>222</c:v>
                </c:pt>
                <c:pt idx="19">
                  <c:v>215</c:v>
                </c:pt>
                <c:pt idx="20">
                  <c:v>188</c:v>
                </c:pt>
              </c:numCache>
            </c:numRef>
          </c:val>
        </c:ser>
        <c:gapWidth val="5"/>
        <c:axId val="28927675"/>
        <c:axId val="59022484"/>
      </c:barChart>
      <c:catAx>
        <c:axId val="289276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13</c:v>
                </c:pt>
                <c:pt idx="1">
                  <c:v>37</c:v>
                </c:pt>
                <c:pt idx="2">
                  <c:v>125</c:v>
                </c:pt>
                <c:pt idx="3">
                  <c:v>260</c:v>
                </c:pt>
                <c:pt idx="4">
                  <c:v>349</c:v>
                </c:pt>
                <c:pt idx="5">
                  <c:v>341</c:v>
                </c:pt>
                <c:pt idx="6">
                  <c:v>332</c:v>
                </c:pt>
                <c:pt idx="7">
                  <c:v>369</c:v>
                </c:pt>
                <c:pt idx="8">
                  <c:v>422</c:v>
                </c:pt>
                <c:pt idx="9">
                  <c:v>409</c:v>
                </c:pt>
                <c:pt idx="10">
                  <c:v>393</c:v>
                </c:pt>
                <c:pt idx="11">
                  <c:v>282</c:v>
                </c:pt>
                <c:pt idx="12">
                  <c:v>297</c:v>
                </c:pt>
                <c:pt idx="13">
                  <c:v>268</c:v>
                </c:pt>
                <c:pt idx="14">
                  <c:v>240</c:v>
                </c:pt>
                <c:pt idx="15">
                  <c:v>229</c:v>
                </c:pt>
                <c:pt idx="16">
                  <c:v>254</c:v>
                </c:pt>
                <c:pt idx="17">
                  <c:v>275</c:v>
                </c:pt>
                <c:pt idx="18">
                  <c:v>212</c:v>
                </c:pt>
                <c:pt idx="19">
                  <c:v>179</c:v>
                </c:pt>
                <c:pt idx="20">
                  <c:v>180</c:v>
                </c:pt>
              </c:numCache>
            </c:numRef>
          </c:val>
        </c:ser>
        <c:gapWidth val="5"/>
        <c:axId val="61440309"/>
        <c:axId val="16091870"/>
      </c:barChart>
      <c:catAx>
        <c:axId val="614403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870"/>
        <c:crosses val="autoZero"/>
        <c:auto val="1"/>
        <c:lblOffset val="100"/>
        <c:tickLblSkip val="1"/>
        <c:noMultiLvlLbl val="0"/>
      </c:catAx>
      <c:valAx>
        <c:axId val="160918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03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22</c:v>
                </c:pt>
                <c:pt idx="3">
                  <c:v>64</c:v>
                </c:pt>
                <c:pt idx="4">
                  <c:v>94</c:v>
                </c:pt>
                <c:pt idx="5">
                  <c:v>128</c:v>
                </c:pt>
                <c:pt idx="6">
                  <c:v>125</c:v>
                </c:pt>
                <c:pt idx="7">
                  <c:v>191</c:v>
                </c:pt>
                <c:pt idx="8">
                  <c:v>238</c:v>
                </c:pt>
                <c:pt idx="9">
                  <c:v>254</c:v>
                </c:pt>
                <c:pt idx="10">
                  <c:v>236</c:v>
                </c:pt>
                <c:pt idx="11">
                  <c:v>157</c:v>
                </c:pt>
                <c:pt idx="12">
                  <c:v>141</c:v>
                </c:pt>
                <c:pt idx="13">
                  <c:v>140</c:v>
                </c:pt>
                <c:pt idx="14">
                  <c:v>118</c:v>
                </c:pt>
                <c:pt idx="15">
                  <c:v>100</c:v>
                </c:pt>
                <c:pt idx="16">
                  <c:v>105</c:v>
                </c:pt>
                <c:pt idx="17">
                  <c:v>159</c:v>
                </c:pt>
                <c:pt idx="18">
                  <c:v>137</c:v>
                </c:pt>
                <c:pt idx="19">
                  <c:v>87</c:v>
                </c:pt>
                <c:pt idx="20">
                  <c:v>65</c:v>
                </c:pt>
              </c:numCache>
            </c:numRef>
          </c:val>
        </c:ser>
        <c:gapWidth val="5"/>
        <c:axId val="10609103"/>
        <c:axId val="28373064"/>
      </c:barChart>
      <c:catAx>
        <c:axId val="106091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1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1419425"/>
        <c:axId val="35665962"/>
      </c:barChart>
      <c:catAx>
        <c:axId val="114194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 val="autoZero"/>
        <c:auto val="1"/>
        <c:lblOffset val="100"/>
        <c:tickLblSkip val="1"/>
        <c:noMultiLvlLbl val="0"/>
      </c:catAx>
      <c:valAx>
        <c:axId val="3566596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27</c:v>
                </c:pt>
                <c:pt idx="2">
                  <c:v>59</c:v>
                </c:pt>
                <c:pt idx="3">
                  <c:v>164</c:v>
                </c:pt>
                <c:pt idx="4">
                  <c:v>247</c:v>
                </c:pt>
                <c:pt idx="5">
                  <c:v>184</c:v>
                </c:pt>
                <c:pt idx="6">
                  <c:v>168</c:v>
                </c:pt>
                <c:pt idx="7">
                  <c:v>208</c:v>
                </c:pt>
                <c:pt idx="8">
                  <c:v>266</c:v>
                </c:pt>
                <c:pt idx="9">
                  <c:v>266</c:v>
                </c:pt>
                <c:pt idx="10">
                  <c:v>269</c:v>
                </c:pt>
                <c:pt idx="11">
                  <c:v>171</c:v>
                </c:pt>
                <c:pt idx="12">
                  <c:v>165</c:v>
                </c:pt>
                <c:pt idx="13">
                  <c:v>129</c:v>
                </c:pt>
                <c:pt idx="14">
                  <c:v>108</c:v>
                </c:pt>
                <c:pt idx="15">
                  <c:v>113</c:v>
                </c:pt>
                <c:pt idx="16">
                  <c:v>116</c:v>
                </c:pt>
                <c:pt idx="17">
                  <c:v>156</c:v>
                </c:pt>
                <c:pt idx="18">
                  <c:v>103</c:v>
                </c:pt>
                <c:pt idx="19">
                  <c:v>99</c:v>
                </c:pt>
                <c:pt idx="20">
                  <c:v>67</c:v>
                </c:pt>
              </c:numCache>
            </c:numRef>
          </c:val>
        </c:ser>
        <c:gapWidth val="5"/>
        <c:axId val="54030985"/>
        <c:axId val="16516818"/>
      </c:barChart>
      <c:catAx>
        <c:axId val="540309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09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0.0001123065519642416</c:v>
                </c:pt>
                <c:pt idx="1">
                  <c:v>0.0007187619325711462</c:v>
                </c:pt>
                <c:pt idx="2">
                  <c:v>0.004761797803283844</c:v>
                </c:pt>
                <c:pt idx="3">
                  <c:v>0.015655533343815278</c:v>
                </c:pt>
                <c:pt idx="4">
                  <c:v>0.03099660834213068</c:v>
                </c:pt>
                <c:pt idx="5">
                  <c:v>0.043440174299768645</c:v>
                </c:pt>
                <c:pt idx="6">
                  <c:v>0.053457918734979</c:v>
                </c:pt>
                <c:pt idx="7">
                  <c:v>0.06574425551986703</c:v>
                </c:pt>
                <c:pt idx="8">
                  <c:v>0.07569461602389883</c:v>
                </c:pt>
                <c:pt idx="9">
                  <c:v>0.06704701152265223</c:v>
                </c:pt>
                <c:pt idx="10">
                  <c:v>0.06338581792861796</c:v>
                </c:pt>
                <c:pt idx="11">
                  <c:v>0.06408211855079625</c:v>
                </c:pt>
                <c:pt idx="12">
                  <c:v>0.07448170526268502</c:v>
                </c:pt>
                <c:pt idx="13">
                  <c:v>0.06695716628108084</c:v>
                </c:pt>
                <c:pt idx="14">
                  <c:v>0.06024123447361919</c:v>
                </c:pt>
                <c:pt idx="15">
                  <c:v>0.050178567417623145</c:v>
                </c:pt>
                <c:pt idx="16">
                  <c:v>0.045618921407874935</c:v>
                </c:pt>
                <c:pt idx="17">
                  <c:v>0.05772556770962018</c:v>
                </c:pt>
                <c:pt idx="18">
                  <c:v>0.054603445565014265</c:v>
                </c:pt>
                <c:pt idx="19">
                  <c:v>0.053053615147907726</c:v>
                </c:pt>
                <c:pt idx="20">
                  <c:v>0.05204285618022955</c:v>
                </c:pt>
              </c:numCache>
            </c:numRef>
          </c:val>
        </c:ser>
        <c:gapWidth val="5"/>
        <c:axId val="14433635"/>
        <c:axId val="62793852"/>
      </c:barChart>
      <c:catAx>
        <c:axId val="144336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0.0008450194153270426</c:v>
                </c:pt>
                <c:pt idx="1">
                  <c:v>0.004909160412852343</c:v>
                </c:pt>
                <c:pt idx="2">
                  <c:v>0.014868317807778203</c:v>
                </c:pt>
                <c:pt idx="3">
                  <c:v>0.030923686698992012</c:v>
                </c:pt>
                <c:pt idx="4">
                  <c:v>0.04384041204756252</c:v>
                </c:pt>
                <c:pt idx="5">
                  <c:v>0.04993662354385047</c:v>
                </c:pt>
                <c:pt idx="6">
                  <c:v>0.05969458583988894</c:v>
                </c:pt>
                <c:pt idx="7">
                  <c:v>0.06774238979538458</c:v>
                </c:pt>
                <c:pt idx="8">
                  <c:v>0.07170593324346619</c:v>
                </c:pt>
                <c:pt idx="9">
                  <c:v>0.06243083918475746</c:v>
                </c:pt>
                <c:pt idx="10">
                  <c:v>0.0651268535098485</c:v>
                </c:pt>
                <c:pt idx="11">
                  <c:v>0.06432207311429894</c:v>
                </c:pt>
                <c:pt idx="12">
                  <c:v>0.06967386274470354</c:v>
                </c:pt>
                <c:pt idx="13">
                  <c:v>0.06279299036275476</c:v>
                </c:pt>
                <c:pt idx="14">
                  <c:v>0.05520793513470012</c:v>
                </c:pt>
                <c:pt idx="15">
                  <c:v>0.04627487274409996</c:v>
                </c:pt>
                <c:pt idx="16">
                  <c:v>0.04307587067179044</c:v>
                </c:pt>
                <c:pt idx="17">
                  <c:v>0.05052008933062391</c:v>
                </c:pt>
                <c:pt idx="18">
                  <c:v>0.048749572460414864</c:v>
                </c:pt>
                <c:pt idx="19">
                  <c:v>0.045027463130998126</c:v>
                </c:pt>
                <c:pt idx="20">
                  <c:v>0.042331448805907085</c:v>
                </c:pt>
              </c:numCache>
            </c:numRef>
          </c:val>
        </c:ser>
        <c:gapWidth val="5"/>
        <c:axId val="28273757"/>
        <c:axId val="53137222"/>
      </c:barChart>
      <c:catAx>
        <c:axId val="28273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37222"/>
        <c:crosses val="autoZero"/>
        <c:auto val="1"/>
        <c:lblOffset val="100"/>
        <c:tickLblSkip val="1"/>
        <c:noMultiLvlLbl val="0"/>
      </c:catAx>
      <c:valAx>
        <c:axId val="531372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0.0002541619011310205</c:v>
                </c:pt>
                <c:pt idx="1">
                  <c:v>0.001143728555089592</c:v>
                </c:pt>
                <c:pt idx="2">
                  <c:v>0.0057186427754479605</c:v>
                </c:pt>
                <c:pt idx="3">
                  <c:v>0.014233066463337146</c:v>
                </c:pt>
                <c:pt idx="4">
                  <c:v>0.030499428135722456</c:v>
                </c:pt>
                <c:pt idx="5">
                  <c:v>0.03964925657643919</c:v>
                </c:pt>
                <c:pt idx="6">
                  <c:v>0.05744058965561062</c:v>
                </c:pt>
                <c:pt idx="7">
                  <c:v>0.09238785106112593</c:v>
                </c:pt>
                <c:pt idx="8">
                  <c:v>0.0969627652814843</c:v>
                </c:pt>
                <c:pt idx="9">
                  <c:v>0.0695132799593341</c:v>
                </c:pt>
                <c:pt idx="10">
                  <c:v>0.05655102300165205</c:v>
                </c:pt>
                <c:pt idx="11">
                  <c:v>0.05705934680391409</c:v>
                </c:pt>
                <c:pt idx="12">
                  <c:v>0.06862371330537552</c:v>
                </c:pt>
                <c:pt idx="13">
                  <c:v>0.06493836573897573</c:v>
                </c:pt>
                <c:pt idx="14">
                  <c:v>0.05451772779260389</c:v>
                </c:pt>
                <c:pt idx="15">
                  <c:v>0.050832380226204094</c:v>
                </c:pt>
                <c:pt idx="16">
                  <c:v>0.045749142203583684</c:v>
                </c:pt>
                <c:pt idx="17">
                  <c:v>0.046257466005845724</c:v>
                </c:pt>
                <c:pt idx="18">
                  <c:v>0.04943448976998348</c:v>
                </c:pt>
                <c:pt idx="19">
                  <c:v>0.05159486592959715</c:v>
                </c:pt>
                <c:pt idx="20">
                  <c:v>0.04663870885754225</c:v>
                </c:pt>
              </c:numCache>
            </c:numRef>
          </c:val>
        </c:ser>
        <c:gapWidth val="5"/>
        <c:axId val="8472951"/>
        <c:axId val="9147696"/>
      </c:barChart>
      <c:catAx>
        <c:axId val="84729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47696"/>
        <c:crosses val="autoZero"/>
        <c:auto val="1"/>
        <c:lblOffset val="100"/>
        <c:tickLblSkip val="1"/>
        <c:noMultiLvlLbl val="0"/>
      </c:catAx>
      <c:valAx>
        <c:axId val="914769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0.00039032006245121</c:v>
                </c:pt>
                <c:pt idx="1">
                  <c:v>0.00039032006245121</c:v>
                </c:pt>
                <c:pt idx="2">
                  <c:v>0.00468384074941452</c:v>
                </c:pt>
                <c:pt idx="3">
                  <c:v>0.01717408274785324</c:v>
                </c:pt>
                <c:pt idx="4">
                  <c:v>0.0312256049960968</c:v>
                </c:pt>
                <c:pt idx="5">
                  <c:v>0.053864168618266976</c:v>
                </c:pt>
                <c:pt idx="6">
                  <c:v>0.05620608899297424</c:v>
                </c:pt>
                <c:pt idx="7">
                  <c:v>0.07298985167837627</c:v>
                </c:pt>
                <c:pt idx="8">
                  <c:v>0.09679937548790007</c:v>
                </c:pt>
                <c:pt idx="9">
                  <c:v>0.09016393442622951</c:v>
                </c:pt>
                <c:pt idx="10">
                  <c:v>0.07533177205308353</c:v>
                </c:pt>
                <c:pt idx="11">
                  <c:v>0.04957064793130367</c:v>
                </c:pt>
                <c:pt idx="12">
                  <c:v>0.06167056986729118</c:v>
                </c:pt>
                <c:pt idx="13">
                  <c:v>0.05581576893052303</c:v>
                </c:pt>
                <c:pt idx="14">
                  <c:v>0.04527712724434036</c:v>
                </c:pt>
                <c:pt idx="15">
                  <c:v>0.04839968774395004</c:v>
                </c:pt>
                <c:pt idx="16">
                  <c:v>0.04488680718188915</c:v>
                </c:pt>
                <c:pt idx="17">
                  <c:v>0.0585480093676815</c:v>
                </c:pt>
                <c:pt idx="18">
                  <c:v>0.04918032786885246</c:v>
                </c:pt>
                <c:pt idx="19">
                  <c:v>0.04996096799375488</c:v>
                </c:pt>
                <c:pt idx="20">
                  <c:v>0.03747072599531616</c:v>
                </c:pt>
              </c:numCache>
            </c:numRef>
          </c:val>
        </c:ser>
        <c:gapWidth val="5"/>
        <c:axId val="15220401"/>
        <c:axId val="2765882"/>
      </c:barChart>
      <c:catAx>
        <c:axId val="152204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882"/>
        <c:crosses val="autoZero"/>
        <c:auto val="1"/>
        <c:lblOffset val="100"/>
        <c:tickLblSkip val="1"/>
        <c:noMultiLvlLbl val="0"/>
      </c:catAx>
      <c:valAx>
        <c:axId val="27658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0.0017211703958691911</c:v>
                </c:pt>
                <c:pt idx="1">
                  <c:v>0.0051635111876075735</c:v>
                </c:pt>
                <c:pt idx="2">
                  <c:v>0.025817555938037865</c:v>
                </c:pt>
                <c:pt idx="3">
                  <c:v>0.04784853700516351</c:v>
                </c:pt>
                <c:pt idx="4">
                  <c:v>0.0657487091222031</c:v>
                </c:pt>
                <c:pt idx="5">
                  <c:v>0.06196213425129088</c:v>
                </c:pt>
                <c:pt idx="6">
                  <c:v>0.06265060240963856</c:v>
                </c:pt>
                <c:pt idx="7">
                  <c:v>0.06506024096385542</c:v>
                </c:pt>
                <c:pt idx="8">
                  <c:v>0.0757314974182444</c:v>
                </c:pt>
                <c:pt idx="9">
                  <c:v>0.07641996557659209</c:v>
                </c:pt>
                <c:pt idx="10">
                  <c:v>0.07194492254733219</c:v>
                </c:pt>
                <c:pt idx="11">
                  <c:v>0.06161790017211704</c:v>
                </c:pt>
                <c:pt idx="12">
                  <c:v>0.05301204819277108</c:v>
                </c:pt>
                <c:pt idx="13">
                  <c:v>0.044061962134251294</c:v>
                </c:pt>
                <c:pt idx="14">
                  <c:v>0.04475043029259897</c:v>
                </c:pt>
                <c:pt idx="15">
                  <c:v>0.039931153184165236</c:v>
                </c:pt>
                <c:pt idx="16">
                  <c:v>0.04199655765920826</c:v>
                </c:pt>
                <c:pt idx="17">
                  <c:v>0.048881239242685025</c:v>
                </c:pt>
                <c:pt idx="18">
                  <c:v>0.04096385542168675</c:v>
                </c:pt>
                <c:pt idx="19">
                  <c:v>0.03545611015490534</c:v>
                </c:pt>
                <c:pt idx="20">
                  <c:v>0.029259896729776247</c:v>
                </c:pt>
              </c:numCache>
            </c:numRef>
          </c:val>
        </c:ser>
        <c:gapWidth val="5"/>
        <c:axId val="24892939"/>
        <c:axId val="22709860"/>
      </c:barChart>
      <c:catAx>
        <c:axId val="248929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0.0013684570646595963</c:v>
                </c:pt>
                <c:pt idx="1">
                  <c:v>0.005359790169916752</c:v>
                </c:pt>
                <c:pt idx="2">
                  <c:v>0.017105713308244955</c:v>
                </c:pt>
                <c:pt idx="3">
                  <c:v>0.034895655148819704</c:v>
                </c:pt>
                <c:pt idx="4">
                  <c:v>0.04322043562549892</c:v>
                </c:pt>
                <c:pt idx="5">
                  <c:v>0.04572927357737484</c:v>
                </c:pt>
                <c:pt idx="6">
                  <c:v>0.05462424449766222</c:v>
                </c:pt>
                <c:pt idx="7">
                  <c:v>0.07708974797582392</c:v>
                </c:pt>
                <c:pt idx="8">
                  <c:v>0.09750256585699624</c:v>
                </c:pt>
                <c:pt idx="9">
                  <c:v>0.06922111985403125</c:v>
                </c:pt>
                <c:pt idx="10">
                  <c:v>0.05382597787661079</c:v>
                </c:pt>
                <c:pt idx="11">
                  <c:v>0.05872961569164101</c:v>
                </c:pt>
                <c:pt idx="12">
                  <c:v>0.06477363439388756</c:v>
                </c:pt>
                <c:pt idx="13">
                  <c:v>0.05952788231269244</c:v>
                </c:pt>
                <c:pt idx="14">
                  <c:v>0.05998403466757897</c:v>
                </c:pt>
                <c:pt idx="15">
                  <c:v>0.051545216102178125</c:v>
                </c:pt>
                <c:pt idx="16">
                  <c:v>0.040141407230014824</c:v>
                </c:pt>
                <c:pt idx="17">
                  <c:v>0.04401870224655035</c:v>
                </c:pt>
                <c:pt idx="18">
                  <c:v>0.046527540198426275</c:v>
                </c:pt>
                <c:pt idx="19">
                  <c:v>0.03478161706009807</c:v>
                </c:pt>
                <c:pt idx="20">
                  <c:v>0.04002736914129319</c:v>
                </c:pt>
              </c:numCache>
            </c:numRef>
          </c:val>
        </c:ser>
        <c:gapWidth val="5"/>
        <c:axId val="3062149"/>
        <c:axId val="27559342"/>
      </c:barChart>
      <c:catAx>
        <c:axId val="30621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9342"/>
        <c:crosses val="autoZero"/>
        <c:auto val="1"/>
        <c:lblOffset val="100"/>
        <c:tickLblSkip val="1"/>
        <c:noMultiLvlLbl val="0"/>
      </c:catAx>
      <c:valAx>
        <c:axId val="275593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0.0005485463521667581</c:v>
                </c:pt>
                <c:pt idx="1">
                  <c:v>0.0019199122325836533</c:v>
                </c:pt>
                <c:pt idx="2">
                  <c:v>0.007131102578167855</c:v>
                </c:pt>
                <c:pt idx="3">
                  <c:v>0.02825013713658804</c:v>
                </c:pt>
                <c:pt idx="4">
                  <c:v>0.03455842018650576</c:v>
                </c:pt>
                <c:pt idx="5">
                  <c:v>0.049917718047174986</c:v>
                </c:pt>
                <c:pt idx="6">
                  <c:v>0.05650027427317608</c:v>
                </c:pt>
                <c:pt idx="7">
                  <c:v>0.06719692814042787</c:v>
                </c:pt>
                <c:pt idx="8">
                  <c:v>0.09928688974218322</c:v>
                </c:pt>
                <c:pt idx="9">
                  <c:v>0.07871640153592979</c:v>
                </c:pt>
                <c:pt idx="10">
                  <c:v>0.07350521119034559</c:v>
                </c:pt>
                <c:pt idx="11">
                  <c:v>0.06472846955567746</c:v>
                </c:pt>
                <c:pt idx="12">
                  <c:v>0.06061437191442677</c:v>
                </c:pt>
                <c:pt idx="13">
                  <c:v>0.05293472298409216</c:v>
                </c:pt>
                <c:pt idx="14">
                  <c:v>0.05458036204059243</c:v>
                </c:pt>
                <c:pt idx="15">
                  <c:v>0.044980800877674164</c:v>
                </c:pt>
                <c:pt idx="16">
                  <c:v>0.04744925946242457</c:v>
                </c:pt>
                <c:pt idx="17">
                  <c:v>0.05211190345584202</c:v>
                </c:pt>
                <c:pt idx="18">
                  <c:v>0.04936917169500823</c:v>
                </c:pt>
                <c:pt idx="19">
                  <c:v>0.0392210641799232</c:v>
                </c:pt>
                <c:pt idx="20">
                  <c:v>0.03647833241908941</c:v>
                </c:pt>
              </c:numCache>
            </c:numRef>
          </c:val>
        </c:ser>
        <c:gapWidth val="5"/>
        <c:axId val="46707487"/>
        <c:axId val="17714200"/>
      </c:barChart>
      <c:catAx>
        <c:axId val="467074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200"/>
        <c:crosses val="autoZero"/>
        <c:auto val="1"/>
        <c:lblOffset val="100"/>
        <c:tickLblSkip val="1"/>
        <c:noMultiLvlLbl val="0"/>
      </c:catAx>
      <c:valAx>
        <c:axId val="177142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0.0010093363613424174</c:v>
                </c:pt>
                <c:pt idx="1">
                  <c:v>0.0058036840777189</c:v>
                </c:pt>
                <c:pt idx="2">
                  <c:v>0.024224072672218017</c:v>
                </c:pt>
                <c:pt idx="3">
                  <c:v>0.04844814534443603</c:v>
                </c:pt>
                <c:pt idx="4">
                  <c:v>0.05929851122886702</c:v>
                </c:pt>
                <c:pt idx="5">
                  <c:v>0.06156951804188746</c:v>
                </c:pt>
                <c:pt idx="6">
                  <c:v>0.06207418622255867</c:v>
                </c:pt>
                <c:pt idx="7">
                  <c:v>0.07065354529396922</c:v>
                </c:pt>
                <c:pt idx="8">
                  <c:v>0.08528892253343427</c:v>
                </c:pt>
                <c:pt idx="9">
                  <c:v>0.06712086802927075</c:v>
                </c:pt>
                <c:pt idx="10">
                  <c:v>0.06712086802927075</c:v>
                </c:pt>
                <c:pt idx="11">
                  <c:v>0.058036840777189</c:v>
                </c:pt>
                <c:pt idx="12">
                  <c:v>0.049709815796114054</c:v>
                </c:pt>
                <c:pt idx="13">
                  <c:v>0.045420136260408785</c:v>
                </c:pt>
                <c:pt idx="14">
                  <c:v>0.04466313398940197</c:v>
                </c:pt>
                <c:pt idx="15">
                  <c:v>0.03961645218268988</c:v>
                </c:pt>
                <c:pt idx="16">
                  <c:v>0.045672470350744385</c:v>
                </c:pt>
                <c:pt idx="17">
                  <c:v>0.050971486247792075</c:v>
                </c:pt>
                <c:pt idx="18">
                  <c:v>0.04239212717638153</c:v>
                </c:pt>
                <c:pt idx="19">
                  <c:v>0.03885944991168307</c:v>
                </c:pt>
                <c:pt idx="20">
                  <c:v>0.03204642947262175</c:v>
                </c:pt>
              </c:numCache>
            </c:numRef>
          </c:val>
        </c:ser>
        <c:gapWidth val="5"/>
        <c:axId val="25210073"/>
        <c:axId val="25564066"/>
      </c:barChart>
      <c:catAx>
        <c:axId val="252100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64066"/>
        <c:crosses val="autoZero"/>
        <c:auto val="1"/>
        <c:lblOffset val="100"/>
        <c:tickLblSkip val="1"/>
        <c:noMultiLvlLbl val="0"/>
      </c:catAx>
      <c:valAx>
        <c:axId val="255640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0.0020391517128874386</c:v>
                </c:pt>
                <c:pt idx="2">
                  <c:v>0.009176182707993474</c:v>
                </c:pt>
                <c:pt idx="3">
                  <c:v>0.021411092985318108</c:v>
                </c:pt>
                <c:pt idx="4">
                  <c:v>0.040783034257748776</c:v>
                </c:pt>
                <c:pt idx="5">
                  <c:v>0.04995921696574225</c:v>
                </c:pt>
                <c:pt idx="6">
                  <c:v>0.05893148450244698</c:v>
                </c:pt>
                <c:pt idx="7">
                  <c:v>0.07361337683523654</c:v>
                </c:pt>
                <c:pt idx="8">
                  <c:v>0.09645187601957586</c:v>
                </c:pt>
                <c:pt idx="9">
                  <c:v>0.08340130505709625</c:v>
                </c:pt>
                <c:pt idx="10">
                  <c:v>0.07361337683523654</c:v>
                </c:pt>
                <c:pt idx="11">
                  <c:v>0.05872756933115824</c:v>
                </c:pt>
                <c:pt idx="12">
                  <c:v>0.05526101141924959</c:v>
                </c:pt>
                <c:pt idx="13">
                  <c:v>0.0599510603588907</c:v>
                </c:pt>
                <c:pt idx="14">
                  <c:v>0.050367047308319736</c:v>
                </c:pt>
                <c:pt idx="15">
                  <c:v>0.0367047308319739</c:v>
                </c:pt>
                <c:pt idx="16">
                  <c:v>0.04995921696574225</c:v>
                </c:pt>
                <c:pt idx="17">
                  <c:v>0.052202283849918436</c:v>
                </c:pt>
                <c:pt idx="18">
                  <c:v>0.04526916802610114</c:v>
                </c:pt>
                <c:pt idx="19">
                  <c:v>0.04384176182707993</c:v>
                </c:pt>
                <c:pt idx="20">
                  <c:v>0.03833605220228385</c:v>
                </c:pt>
              </c:numCache>
            </c:numRef>
          </c:val>
        </c:ser>
        <c:gapWidth val="5"/>
        <c:axId val="28750003"/>
        <c:axId val="57423436"/>
      </c:barChart>
      <c:catAx>
        <c:axId val="287500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5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2558203"/>
        <c:axId val="3261780"/>
      </c:barChart>
      <c:catAx>
        <c:axId val="525582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1780"/>
        <c:crosses val="autoZero"/>
        <c:auto val="1"/>
        <c:lblOffset val="100"/>
        <c:tickLblSkip val="1"/>
        <c:noMultiLvlLbl val="0"/>
      </c:catAx>
      <c:valAx>
        <c:axId val="326178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20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0.0023783388218075376</c:v>
                </c:pt>
                <c:pt idx="1">
                  <c:v>0.00676911818514453</c:v>
                </c:pt>
                <c:pt idx="2">
                  <c:v>0.022868642517380168</c:v>
                </c:pt>
                <c:pt idx="3">
                  <c:v>0.04756677643615075</c:v>
                </c:pt>
                <c:pt idx="4">
                  <c:v>0.06384924990852543</c:v>
                </c:pt>
                <c:pt idx="5">
                  <c:v>0.0623856567874131</c:v>
                </c:pt>
                <c:pt idx="6">
                  <c:v>0.06073911452616173</c:v>
                </c:pt>
                <c:pt idx="7">
                  <c:v>0.06750823271130625</c:v>
                </c:pt>
                <c:pt idx="8">
                  <c:v>0.07720453713867545</c:v>
                </c:pt>
                <c:pt idx="9">
                  <c:v>0.07482619831686792</c:v>
                </c:pt>
                <c:pt idx="10">
                  <c:v>0.07189901207464325</c:v>
                </c:pt>
                <c:pt idx="11">
                  <c:v>0.05159165751920966</c:v>
                </c:pt>
                <c:pt idx="12">
                  <c:v>0.05433589462129528</c:v>
                </c:pt>
                <c:pt idx="13">
                  <c:v>0.04903036955726308</c:v>
                </c:pt>
                <c:pt idx="14">
                  <c:v>0.043907793633369926</c:v>
                </c:pt>
                <c:pt idx="15">
                  <c:v>0.04189535309184047</c:v>
                </c:pt>
                <c:pt idx="16">
                  <c:v>0.0464690815953165</c:v>
                </c:pt>
                <c:pt idx="17">
                  <c:v>0.05031101353823637</c:v>
                </c:pt>
                <c:pt idx="18">
                  <c:v>0.038785217709476766</c:v>
                </c:pt>
                <c:pt idx="19">
                  <c:v>0.0327478960848884</c:v>
                </c:pt>
                <c:pt idx="20">
                  <c:v>0.03293084522502744</c:v>
                </c:pt>
              </c:numCache>
            </c:numRef>
          </c:val>
        </c:ser>
        <c:gapWidth val="5"/>
        <c:axId val="47048877"/>
        <c:axId val="20786710"/>
      </c:barChart>
      <c:catAx>
        <c:axId val="470488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0.0027258566978193145</c:v>
                </c:pt>
                <c:pt idx="2">
                  <c:v>0.008566978193146417</c:v>
                </c:pt>
                <c:pt idx="3">
                  <c:v>0.024922118380062305</c:v>
                </c:pt>
                <c:pt idx="4">
                  <c:v>0.03660436137071651</c:v>
                </c:pt>
                <c:pt idx="5">
                  <c:v>0.04984423676012461</c:v>
                </c:pt>
                <c:pt idx="6">
                  <c:v>0.04867601246105919</c:v>
                </c:pt>
                <c:pt idx="7">
                  <c:v>0.07437694704049844</c:v>
                </c:pt>
                <c:pt idx="8">
                  <c:v>0.0926791277258567</c:v>
                </c:pt>
                <c:pt idx="9">
                  <c:v>0.09890965732087227</c:v>
                </c:pt>
                <c:pt idx="10">
                  <c:v>0.09190031152647975</c:v>
                </c:pt>
                <c:pt idx="11">
                  <c:v>0.06113707165109034</c:v>
                </c:pt>
                <c:pt idx="12">
                  <c:v>0.054906542056074766</c:v>
                </c:pt>
                <c:pt idx="13">
                  <c:v>0.05451713395638629</c:v>
                </c:pt>
                <c:pt idx="14">
                  <c:v>0.045950155763239874</c:v>
                </c:pt>
                <c:pt idx="15">
                  <c:v>0.03894080996884735</c:v>
                </c:pt>
                <c:pt idx="16">
                  <c:v>0.04088785046728972</c:v>
                </c:pt>
                <c:pt idx="17">
                  <c:v>0.06191588785046729</c:v>
                </c:pt>
                <c:pt idx="18">
                  <c:v>0.05334890965732087</c:v>
                </c:pt>
                <c:pt idx="19">
                  <c:v>0.03387850467289719</c:v>
                </c:pt>
                <c:pt idx="20">
                  <c:v>0.025311526479750778</c:v>
                </c:pt>
              </c:numCache>
            </c:numRef>
          </c:val>
        </c:ser>
        <c:gapWidth val="5"/>
        <c:axId val="52862663"/>
        <c:axId val="6001920"/>
      </c:barChart>
      <c:catAx>
        <c:axId val="528626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0.004196255648805681</c:v>
                </c:pt>
                <c:pt idx="1">
                  <c:v>0.008715300193673338</c:v>
                </c:pt>
                <c:pt idx="2">
                  <c:v>0.019044544867656554</c:v>
                </c:pt>
                <c:pt idx="3">
                  <c:v>0.05293737895416398</c:v>
                </c:pt>
                <c:pt idx="4">
                  <c:v>0.07972885732730794</c:v>
                </c:pt>
                <c:pt idx="5">
                  <c:v>0.05939315687540349</c:v>
                </c:pt>
                <c:pt idx="6">
                  <c:v>0.05422853453841188</c:v>
                </c:pt>
                <c:pt idx="7">
                  <c:v>0.0671400903808909</c:v>
                </c:pt>
                <c:pt idx="8">
                  <c:v>0.08586184635248548</c:v>
                </c:pt>
                <c:pt idx="9">
                  <c:v>0.08586184635248548</c:v>
                </c:pt>
                <c:pt idx="10">
                  <c:v>0.0868302130406714</c:v>
                </c:pt>
                <c:pt idx="11">
                  <c:v>0.0551969012265978</c:v>
                </c:pt>
                <c:pt idx="12">
                  <c:v>0.05326016785022595</c:v>
                </c:pt>
                <c:pt idx="13">
                  <c:v>0.041639767591994836</c:v>
                </c:pt>
                <c:pt idx="14">
                  <c:v>0.03486120077469335</c:v>
                </c:pt>
                <c:pt idx="15">
                  <c:v>0.03647514525500323</c:v>
                </c:pt>
                <c:pt idx="16">
                  <c:v>0.03744351194318916</c:v>
                </c:pt>
                <c:pt idx="17">
                  <c:v>0.05035506778566817</c:v>
                </c:pt>
                <c:pt idx="18">
                  <c:v>0.03324725629438347</c:v>
                </c:pt>
                <c:pt idx="19">
                  <c:v>0.03195610071013557</c:v>
                </c:pt>
                <c:pt idx="20">
                  <c:v>0.021626856036152355</c:v>
                </c:pt>
              </c:numCache>
            </c:numRef>
          </c:val>
        </c:ser>
        <c:gapWidth val="5"/>
        <c:axId val="54017281"/>
        <c:axId val="16393482"/>
      </c:barChart>
      <c:catAx>
        <c:axId val="540172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9356021"/>
        <c:axId val="62877598"/>
      </c:barChart>
      <c:catAx>
        <c:axId val="293560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77598"/>
        <c:crosses val="autoZero"/>
        <c:auto val="1"/>
        <c:lblOffset val="100"/>
        <c:tickLblSkip val="1"/>
        <c:noMultiLvlLbl val="0"/>
      </c:catAx>
      <c:valAx>
        <c:axId val="6287759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5602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9027471"/>
        <c:axId val="59920648"/>
      </c:barChart>
      <c:catAx>
        <c:axId val="290274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0648"/>
        <c:crosses val="autoZero"/>
        <c:auto val="1"/>
        <c:lblOffset val="100"/>
        <c:tickLblSkip val="1"/>
        <c:noMultiLvlLbl val="0"/>
      </c:catAx>
      <c:valAx>
        <c:axId val="599206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74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414921"/>
        <c:axId val="21734290"/>
      </c:barChart>
      <c:catAx>
        <c:axId val="2414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34290"/>
        <c:crosses val="autoZero"/>
        <c:auto val="1"/>
        <c:lblOffset val="100"/>
        <c:tickLblSkip val="1"/>
        <c:noMultiLvlLbl val="0"/>
      </c:catAx>
      <c:valAx>
        <c:axId val="217342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1390883"/>
        <c:axId val="15647036"/>
      </c:barChart>
      <c:catAx>
        <c:axId val="613908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036"/>
        <c:crosses val="autoZero"/>
        <c:auto val="1"/>
        <c:lblOffset val="100"/>
        <c:tickLblSkip val="1"/>
        <c:noMultiLvlLbl val="0"/>
      </c:catAx>
      <c:valAx>
        <c:axId val="1564703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908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A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W36" sqref="CW36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1" t="s">
        <v>24</v>
      </c>
      <c r="B3" s="137" t="s">
        <v>13</v>
      </c>
      <c r="C3" s="138">
        <v>441</v>
      </c>
      <c r="D3" s="138">
        <v>441</v>
      </c>
      <c r="E3" s="138">
        <v>471</v>
      </c>
      <c r="F3" s="138">
        <v>473</v>
      </c>
      <c r="G3" s="138">
        <v>491</v>
      </c>
      <c r="H3" s="138">
        <v>464</v>
      </c>
      <c r="I3" s="138">
        <v>466</v>
      </c>
      <c r="J3" s="138">
        <v>476</v>
      </c>
      <c r="K3" s="138">
        <v>466</v>
      </c>
      <c r="L3" s="138">
        <v>490</v>
      </c>
      <c r="M3" s="138">
        <v>454</v>
      </c>
      <c r="N3" s="138">
        <v>490</v>
      </c>
      <c r="O3" s="138">
        <v>495</v>
      </c>
      <c r="P3" s="138">
        <v>475</v>
      </c>
      <c r="Q3" s="138">
        <v>517</v>
      </c>
      <c r="R3" s="138">
        <v>520</v>
      </c>
      <c r="S3" s="138">
        <v>558</v>
      </c>
      <c r="T3" s="138">
        <v>538</v>
      </c>
      <c r="U3" s="138">
        <v>498</v>
      </c>
      <c r="V3" s="138">
        <v>456</v>
      </c>
      <c r="W3" s="138">
        <v>390</v>
      </c>
      <c r="X3" s="138">
        <v>417</v>
      </c>
      <c r="Y3" s="138">
        <v>397</v>
      </c>
      <c r="Z3" s="138">
        <v>410</v>
      </c>
      <c r="AA3" s="138">
        <v>417</v>
      </c>
      <c r="AB3" s="138">
        <v>421</v>
      </c>
      <c r="AC3" s="138">
        <v>434</v>
      </c>
      <c r="AD3" s="138">
        <v>479</v>
      </c>
      <c r="AE3" s="138">
        <v>446</v>
      </c>
      <c r="AF3" s="138">
        <v>454</v>
      </c>
      <c r="AG3" s="138">
        <v>541</v>
      </c>
      <c r="AH3" s="138">
        <v>537</v>
      </c>
      <c r="AI3" s="138">
        <v>486</v>
      </c>
      <c r="AJ3" s="138">
        <v>544</v>
      </c>
      <c r="AK3" s="138">
        <v>574</v>
      </c>
      <c r="AL3" s="138">
        <v>557</v>
      </c>
      <c r="AM3" s="138">
        <v>607</v>
      </c>
      <c r="AN3" s="138">
        <v>593</v>
      </c>
      <c r="AO3" s="138">
        <v>588</v>
      </c>
      <c r="AP3" s="138">
        <v>636</v>
      </c>
      <c r="AQ3" s="138">
        <v>689</v>
      </c>
      <c r="AR3" s="138">
        <v>728</v>
      </c>
      <c r="AS3" s="138">
        <v>626</v>
      </c>
      <c r="AT3" s="138">
        <v>660</v>
      </c>
      <c r="AU3" s="138">
        <v>613</v>
      </c>
      <c r="AV3" s="138">
        <v>579</v>
      </c>
      <c r="AW3" s="138">
        <v>610</v>
      </c>
      <c r="AX3" s="138">
        <v>600</v>
      </c>
      <c r="AY3" s="138">
        <v>516</v>
      </c>
      <c r="AZ3" s="138">
        <v>548</v>
      </c>
      <c r="BA3" s="138">
        <v>549</v>
      </c>
      <c r="BB3" s="138">
        <v>569</v>
      </c>
      <c r="BC3" s="138">
        <v>522</v>
      </c>
      <c r="BD3" s="138">
        <v>597</v>
      </c>
      <c r="BE3" s="138">
        <v>585</v>
      </c>
      <c r="BF3" s="138">
        <v>594</v>
      </c>
      <c r="BG3" s="138">
        <v>580</v>
      </c>
      <c r="BH3" s="138">
        <v>584</v>
      </c>
      <c r="BI3" s="138">
        <v>601</v>
      </c>
      <c r="BJ3" s="138">
        <v>626</v>
      </c>
      <c r="BK3" s="138">
        <v>650</v>
      </c>
      <c r="BL3" s="138">
        <v>650</v>
      </c>
      <c r="BM3" s="138">
        <v>695</v>
      </c>
      <c r="BN3" s="138">
        <v>678</v>
      </c>
      <c r="BO3" s="138">
        <v>697</v>
      </c>
      <c r="BP3" s="138">
        <v>685</v>
      </c>
      <c r="BQ3" s="138">
        <v>723</v>
      </c>
      <c r="BR3" s="138">
        <v>641</v>
      </c>
      <c r="BS3" s="138">
        <v>426</v>
      </c>
      <c r="BT3" s="138">
        <v>452</v>
      </c>
      <c r="BU3" s="138">
        <v>521</v>
      </c>
      <c r="BV3" s="138">
        <v>483</v>
      </c>
      <c r="BW3" s="138">
        <v>464</v>
      </c>
      <c r="BX3" s="138">
        <v>442</v>
      </c>
      <c r="BY3" s="138">
        <v>470</v>
      </c>
      <c r="BZ3" s="138">
        <v>419</v>
      </c>
      <c r="CA3" s="138">
        <v>369</v>
      </c>
      <c r="CB3" s="138">
        <v>432</v>
      </c>
      <c r="CC3" s="138">
        <v>349</v>
      </c>
      <c r="CD3" s="138">
        <v>365</v>
      </c>
      <c r="CE3" s="138">
        <v>334</v>
      </c>
      <c r="CF3" s="138">
        <v>324</v>
      </c>
      <c r="CG3" s="138">
        <v>274</v>
      </c>
      <c r="CH3" s="138">
        <v>224</v>
      </c>
      <c r="CI3" s="138">
        <v>224</v>
      </c>
      <c r="CJ3" s="138">
        <v>178</v>
      </c>
      <c r="CK3" s="138">
        <v>153</v>
      </c>
      <c r="CL3" s="138">
        <v>137</v>
      </c>
      <c r="CM3" s="138">
        <v>136</v>
      </c>
      <c r="CN3" s="138">
        <v>93</v>
      </c>
      <c r="CO3" s="138">
        <v>76</v>
      </c>
      <c r="CP3" s="138">
        <v>55</v>
      </c>
      <c r="CQ3" s="138">
        <v>26</v>
      </c>
      <c r="CR3" s="138">
        <v>31</v>
      </c>
      <c r="CS3" s="138">
        <v>24</v>
      </c>
      <c r="CT3" s="138">
        <v>14</v>
      </c>
      <c r="CU3" s="138">
        <v>7</v>
      </c>
      <c r="CV3" s="138">
        <v>4</v>
      </c>
      <c r="CW3" s="138">
        <v>2</v>
      </c>
      <c r="CX3" s="138">
        <v>5</v>
      </c>
      <c r="CY3" s="138">
        <v>5</v>
      </c>
      <c r="CZ3" s="139">
        <f aca="true" t="shared" si="0" ref="CZ3:CZ8">SUM(C3:CY3)</f>
        <v>44521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40" t="s">
        <v>14</v>
      </c>
      <c r="C4" s="141">
        <v>411</v>
      </c>
      <c r="D4" s="141">
        <v>416</v>
      </c>
      <c r="E4" s="141">
        <v>431</v>
      </c>
      <c r="F4" s="141">
        <v>417</v>
      </c>
      <c r="G4" s="141">
        <v>429</v>
      </c>
      <c r="H4" s="141">
        <v>448</v>
      </c>
      <c r="I4" s="141">
        <v>443</v>
      </c>
      <c r="J4" s="141">
        <v>450</v>
      </c>
      <c r="K4" s="141">
        <v>450</v>
      </c>
      <c r="L4" s="141">
        <v>447</v>
      </c>
      <c r="M4" s="141">
        <v>464</v>
      </c>
      <c r="N4" s="141">
        <v>470</v>
      </c>
      <c r="O4" s="141">
        <v>469</v>
      </c>
      <c r="P4" s="141">
        <v>492</v>
      </c>
      <c r="Q4" s="141">
        <v>528</v>
      </c>
      <c r="R4" s="141">
        <v>487</v>
      </c>
      <c r="S4" s="141">
        <v>528</v>
      </c>
      <c r="T4" s="141">
        <v>529</v>
      </c>
      <c r="U4" s="141">
        <v>487</v>
      </c>
      <c r="V4" s="141">
        <v>480</v>
      </c>
      <c r="W4" s="141">
        <v>461</v>
      </c>
      <c r="X4" s="141">
        <v>446</v>
      </c>
      <c r="Y4" s="141">
        <v>431</v>
      </c>
      <c r="Z4" s="141">
        <v>409</v>
      </c>
      <c r="AA4" s="141">
        <v>394</v>
      </c>
      <c r="AB4" s="141">
        <v>420</v>
      </c>
      <c r="AC4" s="141">
        <v>432</v>
      </c>
      <c r="AD4" s="141">
        <v>491</v>
      </c>
      <c r="AE4" s="141">
        <v>465</v>
      </c>
      <c r="AF4" s="141">
        <v>492</v>
      </c>
      <c r="AG4" s="141">
        <v>542</v>
      </c>
      <c r="AH4" s="141">
        <v>515</v>
      </c>
      <c r="AI4" s="141">
        <v>548</v>
      </c>
      <c r="AJ4" s="141">
        <v>515</v>
      </c>
      <c r="AK4" s="141">
        <v>624</v>
      </c>
      <c r="AL4" s="141">
        <v>594</v>
      </c>
      <c r="AM4" s="141">
        <v>600</v>
      </c>
      <c r="AN4" s="141">
        <v>620</v>
      </c>
      <c r="AO4" s="141">
        <v>639</v>
      </c>
      <c r="AP4" s="141">
        <v>668</v>
      </c>
      <c r="AQ4" s="141">
        <v>692</v>
      </c>
      <c r="AR4" s="141">
        <v>739</v>
      </c>
      <c r="AS4" s="141">
        <v>691</v>
      </c>
      <c r="AT4" s="141">
        <v>717</v>
      </c>
      <c r="AU4" s="141">
        <v>624</v>
      </c>
      <c r="AV4" s="141">
        <v>686</v>
      </c>
      <c r="AW4" s="141">
        <v>660</v>
      </c>
      <c r="AX4" s="141">
        <v>674</v>
      </c>
      <c r="AY4" s="141">
        <v>526</v>
      </c>
      <c r="AZ4" s="141">
        <v>651</v>
      </c>
      <c r="BA4" s="141">
        <v>650</v>
      </c>
      <c r="BB4" s="141">
        <v>670</v>
      </c>
      <c r="BC4" s="141">
        <v>627</v>
      </c>
      <c r="BD4" s="141">
        <v>591</v>
      </c>
      <c r="BE4" s="141">
        <v>699</v>
      </c>
      <c r="BF4" s="141">
        <v>594</v>
      </c>
      <c r="BG4" s="141">
        <v>658</v>
      </c>
      <c r="BH4" s="141">
        <v>610</v>
      </c>
      <c r="BI4" s="141">
        <v>622</v>
      </c>
      <c r="BJ4" s="141">
        <v>619</v>
      </c>
      <c r="BK4" s="141">
        <v>660</v>
      </c>
      <c r="BL4" s="141">
        <v>697</v>
      </c>
      <c r="BM4" s="141">
        <v>720</v>
      </c>
      <c r="BN4" s="141">
        <v>767</v>
      </c>
      <c r="BO4" s="141">
        <v>720</v>
      </c>
      <c r="BP4" s="141">
        <v>844</v>
      </c>
      <c r="BQ4" s="141">
        <v>833</v>
      </c>
      <c r="BR4" s="141">
        <v>741</v>
      </c>
      <c r="BS4" s="141">
        <v>432</v>
      </c>
      <c r="BT4" s="141">
        <v>517</v>
      </c>
      <c r="BU4" s="141">
        <v>610</v>
      </c>
      <c r="BV4" s="141">
        <v>571</v>
      </c>
      <c r="BW4" s="141">
        <v>616</v>
      </c>
      <c r="BX4" s="141">
        <v>596</v>
      </c>
      <c r="BY4" s="141">
        <v>574</v>
      </c>
      <c r="BZ4" s="141">
        <v>520</v>
      </c>
      <c r="CA4" s="141">
        <v>529</v>
      </c>
      <c r="CB4" s="141">
        <v>481</v>
      </c>
      <c r="CC4" s="141">
        <v>453</v>
      </c>
      <c r="CD4" s="141">
        <v>499</v>
      </c>
      <c r="CE4" s="141">
        <v>505</v>
      </c>
      <c r="CF4" s="141">
        <v>454</v>
      </c>
      <c r="CG4" s="141">
        <v>441</v>
      </c>
      <c r="CH4" s="141">
        <v>395</v>
      </c>
      <c r="CI4" s="141">
        <v>384</v>
      </c>
      <c r="CJ4" s="141">
        <v>350</v>
      </c>
      <c r="CK4" s="141">
        <v>328</v>
      </c>
      <c r="CL4" s="141">
        <v>300</v>
      </c>
      <c r="CM4" s="141">
        <v>299</v>
      </c>
      <c r="CN4" s="141">
        <v>260</v>
      </c>
      <c r="CO4" s="141">
        <v>197</v>
      </c>
      <c r="CP4" s="141">
        <v>185</v>
      </c>
      <c r="CQ4" s="141">
        <v>140</v>
      </c>
      <c r="CR4" s="141">
        <v>125</v>
      </c>
      <c r="CS4" s="141">
        <v>92</v>
      </c>
      <c r="CT4" s="141">
        <v>90</v>
      </c>
      <c r="CU4" s="141">
        <v>50</v>
      </c>
      <c r="CV4" s="141">
        <v>48</v>
      </c>
      <c r="CW4" s="141">
        <v>31</v>
      </c>
      <c r="CX4" s="141">
        <v>25</v>
      </c>
      <c r="CY4" s="141">
        <v>42</v>
      </c>
      <c r="CZ4" s="142">
        <f t="shared" si="0"/>
        <v>49703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43" t="s">
        <v>15</v>
      </c>
      <c r="C5" s="144">
        <v>852</v>
      </c>
      <c r="D5" s="144">
        <v>857</v>
      </c>
      <c r="E5" s="144">
        <v>902</v>
      </c>
      <c r="F5" s="144">
        <v>890</v>
      </c>
      <c r="G5" s="144">
        <v>920</v>
      </c>
      <c r="H5" s="144">
        <v>912</v>
      </c>
      <c r="I5" s="144">
        <v>909</v>
      </c>
      <c r="J5" s="144">
        <v>926</v>
      </c>
      <c r="K5" s="144">
        <v>916</v>
      </c>
      <c r="L5" s="144">
        <v>937</v>
      </c>
      <c r="M5" s="144">
        <v>918</v>
      </c>
      <c r="N5" s="144">
        <v>960</v>
      </c>
      <c r="O5" s="144">
        <v>964</v>
      </c>
      <c r="P5" s="144">
        <v>967</v>
      </c>
      <c r="Q5" s="144">
        <v>1045</v>
      </c>
      <c r="R5" s="144">
        <v>1007</v>
      </c>
      <c r="S5" s="144">
        <v>1086</v>
      </c>
      <c r="T5" s="144">
        <v>1067</v>
      </c>
      <c r="U5" s="144">
        <v>985</v>
      </c>
      <c r="V5" s="144">
        <v>936</v>
      </c>
      <c r="W5" s="144">
        <v>851</v>
      </c>
      <c r="X5" s="144">
        <v>863</v>
      </c>
      <c r="Y5" s="144">
        <v>828</v>
      </c>
      <c r="Z5" s="144">
        <v>819</v>
      </c>
      <c r="AA5" s="144">
        <v>811</v>
      </c>
      <c r="AB5" s="144">
        <v>841</v>
      </c>
      <c r="AC5" s="144">
        <v>866</v>
      </c>
      <c r="AD5" s="144">
        <v>970</v>
      </c>
      <c r="AE5" s="144">
        <v>911</v>
      </c>
      <c r="AF5" s="144">
        <v>946</v>
      </c>
      <c r="AG5" s="144">
        <v>1083</v>
      </c>
      <c r="AH5" s="144">
        <v>1052</v>
      </c>
      <c r="AI5" s="144">
        <v>1034</v>
      </c>
      <c r="AJ5" s="144">
        <v>1059</v>
      </c>
      <c r="AK5" s="144">
        <v>1198</v>
      </c>
      <c r="AL5" s="144">
        <v>1151</v>
      </c>
      <c r="AM5" s="144">
        <v>1207</v>
      </c>
      <c r="AN5" s="144">
        <v>1213</v>
      </c>
      <c r="AO5" s="144">
        <v>1227</v>
      </c>
      <c r="AP5" s="144">
        <v>1304</v>
      </c>
      <c r="AQ5" s="144">
        <v>1381</v>
      </c>
      <c r="AR5" s="144">
        <v>1467</v>
      </c>
      <c r="AS5" s="144">
        <v>1317</v>
      </c>
      <c r="AT5" s="144">
        <v>1377</v>
      </c>
      <c r="AU5" s="144">
        <v>1237</v>
      </c>
      <c r="AV5" s="144">
        <v>1265</v>
      </c>
      <c r="AW5" s="144">
        <v>1270</v>
      </c>
      <c r="AX5" s="144">
        <v>1274</v>
      </c>
      <c r="AY5" s="144">
        <v>1042</v>
      </c>
      <c r="AZ5" s="144">
        <v>1199</v>
      </c>
      <c r="BA5" s="144">
        <v>1199</v>
      </c>
      <c r="BB5" s="144">
        <v>1239</v>
      </c>
      <c r="BC5" s="144">
        <v>1149</v>
      </c>
      <c r="BD5" s="144">
        <v>1188</v>
      </c>
      <c r="BE5" s="144">
        <v>1284</v>
      </c>
      <c r="BF5" s="144">
        <v>1188</v>
      </c>
      <c r="BG5" s="144">
        <v>1238</v>
      </c>
      <c r="BH5" s="144">
        <v>1194</v>
      </c>
      <c r="BI5" s="144">
        <v>1223</v>
      </c>
      <c r="BJ5" s="144">
        <v>1245</v>
      </c>
      <c r="BK5" s="144">
        <v>1310</v>
      </c>
      <c r="BL5" s="144">
        <v>1347</v>
      </c>
      <c r="BM5" s="144">
        <v>1415</v>
      </c>
      <c r="BN5" s="144">
        <v>1445</v>
      </c>
      <c r="BO5" s="144">
        <v>1417</v>
      </c>
      <c r="BP5" s="144">
        <v>1529</v>
      </c>
      <c r="BQ5" s="144">
        <v>1556</v>
      </c>
      <c r="BR5" s="144">
        <v>1382</v>
      </c>
      <c r="BS5" s="144">
        <v>858</v>
      </c>
      <c r="BT5" s="144">
        <v>969</v>
      </c>
      <c r="BU5" s="144">
        <v>1131</v>
      </c>
      <c r="BV5" s="144">
        <v>1054</v>
      </c>
      <c r="BW5" s="144">
        <v>1080</v>
      </c>
      <c r="BX5" s="144">
        <v>1038</v>
      </c>
      <c r="BY5" s="144">
        <v>1044</v>
      </c>
      <c r="BZ5" s="144">
        <v>939</v>
      </c>
      <c r="CA5" s="144">
        <v>898</v>
      </c>
      <c r="CB5" s="144">
        <v>913</v>
      </c>
      <c r="CC5" s="144">
        <v>802</v>
      </c>
      <c r="CD5" s="144">
        <v>864</v>
      </c>
      <c r="CE5" s="144">
        <v>839</v>
      </c>
      <c r="CF5" s="144">
        <v>778</v>
      </c>
      <c r="CG5" s="144">
        <v>715</v>
      </c>
      <c r="CH5" s="144">
        <v>619</v>
      </c>
      <c r="CI5" s="144">
        <v>608</v>
      </c>
      <c r="CJ5" s="144">
        <v>528</v>
      </c>
      <c r="CK5" s="144">
        <v>481</v>
      </c>
      <c r="CL5" s="144">
        <v>437</v>
      </c>
      <c r="CM5" s="144">
        <v>435</v>
      </c>
      <c r="CN5" s="144">
        <v>353</v>
      </c>
      <c r="CO5" s="144">
        <v>273</v>
      </c>
      <c r="CP5" s="144">
        <v>240</v>
      </c>
      <c r="CQ5" s="144">
        <v>166</v>
      </c>
      <c r="CR5" s="144">
        <v>156</v>
      </c>
      <c r="CS5" s="144">
        <v>116</v>
      </c>
      <c r="CT5" s="144">
        <v>104</v>
      </c>
      <c r="CU5" s="144">
        <v>57</v>
      </c>
      <c r="CV5" s="144">
        <v>52</v>
      </c>
      <c r="CW5" s="144">
        <v>33</v>
      </c>
      <c r="CX5" s="144">
        <v>30</v>
      </c>
      <c r="CY5" s="144">
        <v>47</v>
      </c>
      <c r="CZ5" s="142">
        <f t="shared" si="0"/>
        <v>94224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7" t="s">
        <v>13</v>
      </c>
      <c r="C6" s="138">
        <v>75</v>
      </c>
      <c r="D6" s="138">
        <v>75</v>
      </c>
      <c r="E6" s="138">
        <v>62</v>
      </c>
      <c r="F6" s="138">
        <v>75</v>
      </c>
      <c r="G6" s="138">
        <v>80</v>
      </c>
      <c r="H6" s="138">
        <v>82</v>
      </c>
      <c r="I6" s="138">
        <v>79</v>
      </c>
      <c r="J6" s="138">
        <v>66</v>
      </c>
      <c r="K6" s="138">
        <v>86</v>
      </c>
      <c r="L6" s="138">
        <v>93</v>
      </c>
      <c r="M6" s="138">
        <v>81</v>
      </c>
      <c r="N6" s="138">
        <v>79</v>
      </c>
      <c r="O6" s="138">
        <v>88</v>
      </c>
      <c r="P6" s="138">
        <v>75</v>
      </c>
      <c r="Q6" s="138">
        <v>66</v>
      </c>
      <c r="R6" s="138">
        <v>77</v>
      </c>
      <c r="S6" s="138">
        <v>78</v>
      </c>
      <c r="T6" s="138">
        <v>65</v>
      </c>
      <c r="U6" s="138">
        <v>70</v>
      </c>
      <c r="V6" s="138">
        <v>74</v>
      </c>
      <c r="W6" s="138">
        <v>74</v>
      </c>
      <c r="X6" s="138">
        <v>74</v>
      </c>
      <c r="Y6" s="138">
        <v>64</v>
      </c>
      <c r="Z6" s="138">
        <v>77</v>
      </c>
      <c r="AA6" s="138">
        <v>71</v>
      </c>
      <c r="AB6" s="138">
        <v>71</v>
      </c>
      <c r="AC6" s="138">
        <v>77</v>
      </c>
      <c r="AD6" s="138">
        <v>88</v>
      </c>
      <c r="AE6" s="138">
        <v>81</v>
      </c>
      <c r="AF6" s="138">
        <v>83</v>
      </c>
      <c r="AG6" s="138">
        <v>90</v>
      </c>
      <c r="AH6" s="138">
        <v>90</v>
      </c>
      <c r="AI6" s="138">
        <v>74</v>
      </c>
      <c r="AJ6" s="138">
        <v>90</v>
      </c>
      <c r="AK6" s="138">
        <v>85</v>
      </c>
      <c r="AL6" s="138">
        <v>103</v>
      </c>
      <c r="AM6" s="138">
        <v>113</v>
      </c>
      <c r="AN6" s="138">
        <v>100</v>
      </c>
      <c r="AO6" s="138">
        <v>96</v>
      </c>
      <c r="AP6" s="138">
        <v>99</v>
      </c>
      <c r="AQ6" s="138">
        <v>114</v>
      </c>
      <c r="AR6" s="138">
        <v>110</v>
      </c>
      <c r="AS6" s="138">
        <v>101</v>
      </c>
      <c r="AT6" s="138">
        <v>102</v>
      </c>
      <c r="AU6" s="138">
        <v>113</v>
      </c>
      <c r="AV6" s="138">
        <v>104</v>
      </c>
      <c r="AW6" s="138">
        <v>100</v>
      </c>
      <c r="AX6" s="138">
        <v>78</v>
      </c>
      <c r="AY6" s="138">
        <v>81</v>
      </c>
      <c r="AZ6" s="138">
        <v>86</v>
      </c>
      <c r="BA6" s="138">
        <v>90</v>
      </c>
      <c r="BB6" s="138">
        <v>82</v>
      </c>
      <c r="BC6" s="138">
        <v>74</v>
      </c>
      <c r="BD6" s="138">
        <v>101</v>
      </c>
      <c r="BE6" s="138">
        <v>98</v>
      </c>
      <c r="BF6" s="138">
        <v>97</v>
      </c>
      <c r="BG6" s="138">
        <v>112</v>
      </c>
      <c r="BH6" s="138">
        <v>109</v>
      </c>
      <c r="BI6" s="138">
        <v>101</v>
      </c>
      <c r="BJ6" s="138">
        <v>128</v>
      </c>
      <c r="BK6" s="138">
        <v>137</v>
      </c>
      <c r="BL6" s="138">
        <v>157</v>
      </c>
      <c r="BM6" s="138">
        <v>139</v>
      </c>
      <c r="BN6" s="138">
        <v>163</v>
      </c>
      <c r="BO6" s="138">
        <v>167</v>
      </c>
      <c r="BP6" s="138">
        <v>210</v>
      </c>
      <c r="BQ6" s="138">
        <v>176</v>
      </c>
      <c r="BR6" s="138">
        <v>141</v>
      </c>
      <c r="BS6" s="138">
        <v>92</v>
      </c>
      <c r="BT6" s="138">
        <v>108</v>
      </c>
      <c r="BU6" s="138">
        <v>101</v>
      </c>
      <c r="BV6" s="138">
        <v>88</v>
      </c>
      <c r="BW6" s="138">
        <v>99</v>
      </c>
      <c r="BX6" s="138">
        <v>89</v>
      </c>
      <c r="BY6" s="138">
        <v>75</v>
      </c>
      <c r="BZ6" s="138">
        <v>73</v>
      </c>
      <c r="CA6" s="138">
        <v>63</v>
      </c>
      <c r="CB6" s="138">
        <v>71</v>
      </c>
      <c r="CC6" s="138">
        <v>56</v>
      </c>
      <c r="CD6" s="138">
        <v>49</v>
      </c>
      <c r="CE6" s="138">
        <v>54</v>
      </c>
      <c r="CF6" s="138">
        <v>47</v>
      </c>
      <c r="CG6" s="138">
        <v>53</v>
      </c>
      <c r="CH6" s="138">
        <v>37</v>
      </c>
      <c r="CI6" s="138">
        <v>49</v>
      </c>
      <c r="CJ6" s="138">
        <v>18</v>
      </c>
      <c r="CK6" s="138">
        <v>31</v>
      </c>
      <c r="CL6" s="138">
        <v>32</v>
      </c>
      <c r="CM6" s="138">
        <v>14</v>
      </c>
      <c r="CN6" s="138">
        <v>17</v>
      </c>
      <c r="CO6" s="138">
        <v>13</v>
      </c>
      <c r="CP6" s="138">
        <v>11</v>
      </c>
      <c r="CQ6" s="138">
        <v>6</v>
      </c>
      <c r="CR6" s="138">
        <v>9</v>
      </c>
      <c r="CS6" s="138">
        <v>6</v>
      </c>
      <c r="CT6" s="138">
        <v>5</v>
      </c>
      <c r="CU6" s="138">
        <v>1</v>
      </c>
      <c r="CV6" s="138">
        <v>1</v>
      </c>
      <c r="CW6" s="138">
        <v>1</v>
      </c>
      <c r="CX6" s="138">
        <v>1</v>
      </c>
      <c r="CY6" s="138">
        <v>2</v>
      </c>
      <c r="CZ6" s="139">
        <f t="shared" si="0"/>
        <v>7869</v>
      </c>
      <c r="DA6" s="60"/>
    </row>
    <row r="7" spans="1:105" s="5" customFormat="1" ht="11.25" customHeight="1">
      <c r="A7" s="161"/>
      <c r="B7" s="140" t="s">
        <v>14</v>
      </c>
      <c r="C7" s="141">
        <v>71</v>
      </c>
      <c r="D7" s="141">
        <v>75</v>
      </c>
      <c r="E7" s="141">
        <v>68</v>
      </c>
      <c r="F7" s="141">
        <v>75</v>
      </c>
      <c r="G7" s="141">
        <v>62</v>
      </c>
      <c r="H7" s="141">
        <v>55</v>
      </c>
      <c r="I7" s="141">
        <v>70</v>
      </c>
      <c r="J7" s="141">
        <v>56</v>
      </c>
      <c r="K7" s="141">
        <v>66</v>
      </c>
      <c r="L7" s="141">
        <v>58</v>
      </c>
      <c r="M7" s="141">
        <v>83</v>
      </c>
      <c r="N7" s="141">
        <v>73</v>
      </c>
      <c r="O7" s="141">
        <v>88</v>
      </c>
      <c r="P7" s="141">
        <v>75</v>
      </c>
      <c r="Q7" s="141">
        <v>89</v>
      </c>
      <c r="R7" s="141">
        <v>66</v>
      </c>
      <c r="S7" s="141">
        <v>100</v>
      </c>
      <c r="T7" s="141">
        <v>75</v>
      </c>
      <c r="U7" s="141">
        <v>67</v>
      </c>
      <c r="V7" s="141">
        <v>78</v>
      </c>
      <c r="W7" s="141">
        <v>74</v>
      </c>
      <c r="X7" s="141">
        <v>59</v>
      </c>
      <c r="Y7" s="141">
        <v>76</v>
      </c>
      <c r="Z7" s="141">
        <v>75</v>
      </c>
      <c r="AA7" s="141">
        <v>68</v>
      </c>
      <c r="AB7" s="141">
        <v>91</v>
      </c>
      <c r="AC7" s="141">
        <v>96</v>
      </c>
      <c r="AD7" s="141">
        <v>76</v>
      </c>
      <c r="AE7" s="141">
        <v>87</v>
      </c>
      <c r="AF7" s="141">
        <v>102</v>
      </c>
      <c r="AG7" s="141">
        <v>115</v>
      </c>
      <c r="AH7" s="141">
        <v>104</v>
      </c>
      <c r="AI7" s="141">
        <v>115</v>
      </c>
      <c r="AJ7" s="141">
        <v>81</v>
      </c>
      <c r="AK7" s="141">
        <v>111</v>
      </c>
      <c r="AL7" s="141">
        <v>104</v>
      </c>
      <c r="AM7" s="141">
        <v>99</v>
      </c>
      <c r="AN7" s="141">
        <v>116</v>
      </c>
      <c r="AO7" s="141">
        <v>89</v>
      </c>
      <c r="AP7" s="141">
        <v>114</v>
      </c>
      <c r="AQ7" s="141">
        <v>114</v>
      </c>
      <c r="AR7" s="141">
        <v>131</v>
      </c>
      <c r="AS7" s="141">
        <v>108</v>
      </c>
      <c r="AT7" s="141">
        <v>107</v>
      </c>
      <c r="AU7" s="141">
        <v>108</v>
      </c>
      <c r="AV7" s="141">
        <v>115</v>
      </c>
      <c r="AW7" s="141">
        <v>109</v>
      </c>
      <c r="AX7" s="141">
        <v>101</v>
      </c>
      <c r="AY7" s="141">
        <v>92</v>
      </c>
      <c r="AZ7" s="141">
        <v>98</v>
      </c>
      <c r="BA7" s="141">
        <v>84</v>
      </c>
      <c r="BB7" s="141">
        <v>83</v>
      </c>
      <c r="BC7" s="141">
        <v>95</v>
      </c>
      <c r="BD7" s="141">
        <v>92</v>
      </c>
      <c r="BE7" s="141">
        <v>118</v>
      </c>
      <c r="BF7" s="141">
        <v>124</v>
      </c>
      <c r="BG7" s="141">
        <v>124</v>
      </c>
      <c r="BH7" s="141">
        <v>115</v>
      </c>
      <c r="BI7" s="141">
        <v>131</v>
      </c>
      <c r="BJ7" s="141">
        <v>113</v>
      </c>
      <c r="BK7" s="141">
        <v>149</v>
      </c>
      <c r="BL7" s="141">
        <v>162</v>
      </c>
      <c r="BM7" s="141">
        <v>179</v>
      </c>
      <c r="BN7" s="141">
        <v>186</v>
      </c>
      <c r="BO7" s="141">
        <v>179</v>
      </c>
      <c r="BP7" s="141">
        <v>170</v>
      </c>
      <c r="BQ7" s="141">
        <v>171</v>
      </c>
      <c r="BR7" s="141">
        <v>158</v>
      </c>
      <c r="BS7" s="141">
        <v>100</v>
      </c>
      <c r="BT7" s="141">
        <v>77</v>
      </c>
      <c r="BU7" s="141">
        <v>110</v>
      </c>
      <c r="BV7" s="141">
        <v>90</v>
      </c>
      <c r="BW7" s="141">
        <v>105</v>
      </c>
      <c r="BX7" s="141">
        <v>91</v>
      </c>
      <c r="BY7" s="141">
        <v>83</v>
      </c>
      <c r="BZ7" s="141">
        <v>76</v>
      </c>
      <c r="CA7" s="141">
        <v>91</v>
      </c>
      <c r="CB7" s="141">
        <v>78</v>
      </c>
      <c r="CC7" s="141">
        <v>78</v>
      </c>
      <c r="CD7" s="141">
        <v>78</v>
      </c>
      <c r="CE7" s="141">
        <v>96</v>
      </c>
      <c r="CF7" s="141">
        <v>81</v>
      </c>
      <c r="CG7" s="141">
        <v>66</v>
      </c>
      <c r="CH7" s="141">
        <v>62</v>
      </c>
      <c r="CI7" s="141">
        <v>74</v>
      </c>
      <c r="CJ7" s="141">
        <v>72</v>
      </c>
      <c r="CK7" s="141">
        <v>54</v>
      </c>
      <c r="CL7" s="141">
        <v>54</v>
      </c>
      <c r="CM7" s="141">
        <v>66</v>
      </c>
      <c r="CN7" s="141">
        <v>60</v>
      </c>
      <c r="CO7" s="141">
        <v>42</v>
      </c>
      <c r="CP7" s="141">
        <v>42</v>
      </c>
      <c r="CQ7" s="141">
        <v>24</v>
      </c>
      <c r="CR7" s="141">
        <v>18</v>
      </c>
      <c r="CS7" s="141">
        <v>24</v>
      </c>
      <c r="CT7" s="141">
        <v>13</v>
      </c>
      <c r="CU7" s="141">
        <v>13</v>
      </c>
      <c r="CV7" s="141">
        <v>10</v>
      </c>
      <c r="CW7" s="141">
        <v>6</v>
      </c>
      <c r="CX7" s="141">
        <v>5</v>
      </c>
      <c r="CY7" s="141">
        <v>12</v>
      </c>
      <c r="CZ7" s="142">
        <f t="shared" si="0"/>
        <v>8769</v>
      </c>
      <c r="DA7" s="60"/>
    </row>
    <row r="8" spans="1:105" s="5" customFormat="1" ht="11.25" customHeight="1">
      <c r="A8" s="161"/>
      <c r="B8" s="143" t="s">
        <v>15</v>
      </c>
      <c r="C8" s="144">
        <v>146</v>
      </c>
      <c r="D8" s="144">
        <v>150</v>
      </c>
      <c r="E8" s="144">
        <v>130</v>
      </c>
      <c r="F8" s="144">
        <v>150</v>
      </c>
      <c r="G8" s="144">
        <v>142</v>
      </c>
      <c r="H8" s="144">
        <v>137</v>
      </c>
      <c r="I8" s="144">
        <v>149</v>
      </c>
      <c r="J8" s="144">
        <v>122</v>
      </c>
      <c r="K8" s="144">
        <v>152</v>
      </c>
      <c r="L8" s="144">
        <v>151</v>
      </c>
      <c r="M8" s="144">
        <v>164</v>
      </c>
      <c r="N8" s="144">
        <v>152</v>
      </c>
      <c r="O8" s="144">
        <v>176</v>
      </c>
      <c r="P8" s="144">
        <v>150</v>
      </c>
      <c r="Q8" s="144">
        <v>155</v>
      </c>
      <c r="R8" s="144">
        <v>143</v>
      </c>
      <c r="S8" s="144">
        <v>178</v>
      </c>
      <c r="T8" s="144">
        <v>140</v>
      </c>
      <c r="U8" s="144">
        <v>137</v>
      </c>
      <c r="V8" s="144">
        <v>152</v>
      </c>
      <c r="W8" s="144">
        <v>148</v>
      </c>
      <c r="X8" s="144">
        <v>133</v>
      </c>
      <c r="Y8" s="144">
        <v>140</v>
      </c>
      <c r="Z8" s="144">
        <v>152</v>
      </c>
      <c r="AA8" s="144">
        <v>139</v>
      </c>
      <c r="AB8" s="144">
        <v>162</v>
      </c>
      <c r="AC8" s="144">
        <v>173</v>
      </c>
      <c r="AD8" s="144">
        <v>164</v>
      </c>
      <c r="AE8" s="144">
        <v>168</v>
      </c>
      <c r="AF8" s="144">
        <v>185</v>
      </c>
      <c r="AG8" s="144">
        <v>205</v>
      </c>
      <c r="AH8" s="144">
        <v>194</v>
      </c>
      <c r="AI8" s="144">
        <v>189</v>
      </c>
      <c r="AJ8" s="144">
        <v>171</v>
      </c>
      <c r="AK8" s="144">
        <v>196</v>
      </c>
      <c r="AL8" s="144">
        <v>207</v>
      </c>
      <c r="AM8" s="144">
        <v>212</v>
      </c>
      <c r="AN8" s="144">
        <v>216</v>
      </c>
      <c r="AO8" s="144">
        <v>185</v>
      </c>
      <c r="AP8" s="144">
        <v>213</v>
      </c>
      <c r="AQ8" s="144">
        <v>228</v>
      </c>
      <c r="AR8" s="144">
        <v>241</v>
      </c>
      <c r="AS8" s="144">
        <v>209</v>
      </c>
      <c r="AT8" s="144">
        <v>209</v>
      </c>
      <c r="AU8" s="144">
        <v>221</v>
      </c>
      <c r="AV8" s="144">
        <v>219</v>
      </c>
      <c r="AW8" s="144">
        <v>209</v>
      </c>
      <c r="AX8" s="144">
        <v>179</v>
      </c>
      <c r="AY8" s="144">
        <v>173</v>
      </c>
      <c r="AZ8" s="144">
        <v>184</v>
      </c>
      <c r="BA8" s="144">
        <v>174</v>
      </c>
      <c r="BB8" s="144">
        <v>165</v>
      </c>
      <c r="BC8" s="144">
        <v>169</v>
      </c>
      <c r="BD8" s="144">
        <v>193</v>
      </c>
      <c r="BE8" s="144">
        <v>216</v>
      </c>
      <c r="BF8" s="144">
        <v>221</v>
      </c>
      <c r="BG8" s="144">
        <v>236</v>
      </c>
      <c r="BH8" s="144">
        <v>224</v>
      </c>
      <c r="BI8" s="144">
        <v>232</v>
      </c>
      <c r="BJ8" s="144">
        <v>241</v>
      </c>
      <c r="BK8" s="144">
        <v>286</v>
      </c>
      <c r="BL8" s="144">
        <v>319</v>
      </c>
      <c r="BM8" s="144">
        <v>318</v>
      </c>
      <c r="BN8" s="144">
        <v>349</v>
      </c>
      <c r="BO8" s="144">
        <v>346</v>
      </c>
      <c r="BP8" s="144">
        <v>380</v>
      </c>
      <c r="BQ8" s="144">
        <v>347</v>
      </c>
      <c r="BR8" s="144">
        <v>299</v>
      </c>
      <c r="BS8" s="144">
        <v>192</v>
      </c>
      <c r="BT8" s="144">
        <v>185</v>
      </c>
      <c r="BU8" s="144">
        <v>211</v>
      </c>
      <c r="BV8" s="144">
        <v>178</v>
      </c>
      <c r="BW8" s="144">
        <v>204</v>
      </c>
      <c r="BX8" s="144">
        <v>180</v>
      </c>
      <c r="BY8" s="144">
        <v>158</v>
      </c>
      <c r="BZ8" s="144">
        <v>149</v>
      </c>
      <c r="CA8" s="144">
        <v>154</v>
      </c>
      <c r="CB8" s="144">
        <v>149</v>
      </c>
      <c r="CC8" s="144">
        <v>134</v>
      </c>
      <c r="CD8" s="144">
        <v>127</v>
      </c>
      <c r="CE8" s="144">
        <v>150</v>
      </c>
      <c r="CF8" s="144">
        <v>128</v>
      </c>
      <c r="CG8" s="144">
        <v>119</v>
      </c>
      <c r="CH8" s="144">
        <v>99</v>
      </c>
      <c r="CI8" s="144">
        <v>123</v>
      </c>
      <c r="CJ8" s="144">
        <v>90</v>
      </c>
      <c r="CK8" s="144">
        <v>85</v>
      </c>
      <c r="CL8" s="144">
        <v>86</v>
      </c>
      <c r="CM8" s="144">
        <v>80</v>
      </c>
      <c r="CN8" s="144">
        <v>77</v>
      </c>
      <c r="CO8" s="144">
        <v>55</v>
      </c>
      <c r="CP8" s="144">
        <v>53</v>
      </c>
      <c r="CQ8" s="144">
        <v>30</v>
      </c>
      <c r="CR8" s="144">
        <v>27</v>
      </c>
      <c r="CS8" s="144">
        <v>30</v>
      </c>
      <c r="CT8" s="144">
        <v>18</v>
      </c>
      <c r="CU8" s="144">
        <v>14</v>
      </c>
      <c r="CV8" s="144">
        <v>11</v>
      </c>
      <c r="CW8" s="144">
        <v>7</v>
      </c>
      <c r="CX8" s="144">
        <v>6</v>
      </c>
      <c r="CY8" s="144">
        <v>14</v>
      </c>
      <c r="CZ8" s="142">
        <f t="shared" si="0"/>
        <v>16638</v>
      </c>
      <c r="DA8" s="60"/>
    </row>
    <row r="9" spans="1:113" s="5" customFormat="1" ht="11.25" customHeight="1">
      <c r="A9" s="161" t="s">
        <v>26</v>
      </c>
      <c r="B9" s="137" t="s">
        <v>13</v>
      </c>
      <c r="C9" s="138">
        <v>18</v>
      </c>
      <c r="D9" s="138">
        <v>12</v>
      </c>
      <c r="E9" s="138">
        <v>25</v>
      </c>
      <c r="F9" s="138">
        <v>16</v>
      </c>
      <c r="G9" s="138">
        <v>25</v>
      </c>
      <c r="H9" s="138">
        <v>21</v>
      </c>
      <c r="I9" s="138">
        <v>30</v>
      </c>
      <c r="J9" s="138">
        <v>26</v>
      </c>
      <c r="K9" s="138">
        <v>30</v>
      </c>
      <c r="L9" s="138">
        <v>21</v>
      </c>
      <c r="M9" s="138">
        <v>27</v>
      </c>
      <c r="N9" s="138">
        <v>34</v>
      </c>
      <c r="O9" s="138">
        <v>24</v>
      </c>
      <c r="P9" s="138">
        <v>19</v>
      </c>
      <c r="Q9" s="138">
        <v>22</v>
      </c>
      <c r="R9" s="138">
        <v>35</v>
      </c>
      <c r="S9" s="138">
        <v>29</v>
      </c>
      <c r="T9" s="138">
        <v>31</v>
      </c>
      <c r="U9" s="138">
        <v>29</v>
      </c>
      <c r="V9" s="138">
        <v>26</v>
      </c>
      <c r="W9" s="138">
        <v>32</v>
      </c>
      <c r="X9" s="138">
        <v>29</v>
      </c>
      <c r="Y9" s="138">
        <v>18</v>
      </c>
      <c r="Z9" s="138">
        <v>22</v>
      </c>
      <c r="AA9" s="138">
        <v>14</v>
      </c>
      <c r="AB9" s="138">
        <v>27</v>
      </c>
      <c r="AC9" s="138">
        <v>23</v>
      </c>
      <c r="AD9" s="138">
        <v>21</v>
      </c>
      <c r="AE9" s="138">
        <v>24</v>
      </c>
      <c r="AF9" s="138">
        <v>29</v>
      </c>
      <c r="AG9" s="138">
        <v>22</v>
      </c>
      <c r="AH9" s="138">
        <v>16</v>
      </c>
      <c r="AI9" s="138">
        <v>27</v>
      </c>
      <c r="AJ9" s="138">
        <v>22</v>
      </c>
      <c r="AK9" s="138">
        <v>29</v>
      </c>
      <c r="AL9" s="138">
        <v>25</v>
      </c>
      <c r="AM9" s="138">
        <v>25</v>
      </c>
      <c r="AN9" s="138">
        <v>28</v>
      </c>
      <c r="AO9" s="138">
        <v>27</v>
      </c>
      <c r="AP9" s="138">
        <v>38</v>
      </c>
      <c r="AQ9" s="138">
        <v>28</v>
      </c>
      <c r="AR9" s="138">
        <v>33</v>
      </c>
      <c r="AS9" s="138">
        <v>27</v>
      </c>
      <c r="AT9" s="138">
        <v>36</v>
      </c>
      <c r="AU9" s="138">
        <v>34</v>
      </c>
      <c r="AV9" s="138">
        <v>23</v>
      </c>
      <c r="AW9" s="138">
        <v>27</v>
      </c>
      <c r="AX9" s="138">
        <v>29</v>
      </c>
      <c r="AY9" s="138">
        <v>25</v>
      </c>
      <c r="AZ9" s="138">
        <v>23</v>
      </c>
      <c r="BA9" s="138">
        <v>40</v>
      </c>
      <c r="BB9" s="138">
        <v>24</v>
      </c>
      <c r="BC9" s="138">
        <v>37</v>
      </c>
      <c r="BD9" s="138">
        <v>53</v>
      </c>
      <c r="BE9" s="138">
        <v>39</v>
      </c>
      <c r="BF9" s="138">
        <v>56</v>
      </c>
      <c r="BG9" s="138">
        <v>48</v>
      </c>
      <c r="BH9" s="138">
        <v>32</v>
      </c>
      <c r="BI9" s="138">
        <v>49</v>
      </c>
      <c r="BJ9" s="138">
        <v>46</v>
      </c>
      <c r="BK9" s="138">
        <v>53</v>
      </c>
      <c r="BL9" s="138">
        <v>48</v>
      </c>
      <c r="BM9" s="138">
        <v>54</v>
      </c>
      <c r="BN9" s="138">
        <v>48</v>
      </c>
      <c r="BO9" s="138">
        <v>45</v>
      </c>
      <c r="BP9" s="138">
        <v>41</v>
      </c>
      <c r="BQ9" s="138">
        <v>52</v>
      </c>
      <c r="BR9" s="138">
        <v>47</v>
      </c>
      <c r="BS9" s="138">
        <v>27</v>
      </c>
      <c r="BT9" s="138">
        <v>20</v>
      </c>
      <c r="BU9" s="138">
        <v>35</v>
      </c>
      <c r="BV9" s="138">
        <v>25</v>
      </c>
      <c r="BW9" s="138">
        <v>23</v>
      </c>
      <c r="BX9" s="138">
        <v>39</v>
      </c>
      <c r="BY9" s="138">
        <v>22</v>
      </c>
      <c r="BZ9" s="138">
        <v>23</v>
      </c>
      <c r="CA9" s="138">
        <v>34</v>
      </c>
      <c r="CB9" s="138">
        <v>28</v>
      </c>
      <c r="CC9" s="138">
        <v>24</v>
      </c>
      <c r="CD9" s="138">
        <v>29</v>
      </c>
      <c r="CE9" s="138">
        <v>16</v>
      </c>
      <c r="CF9" s="138">
        <v>21</v>
      </c>
      <c r="CG9" s="138">
        <v>12</v>
      </c>
      <c r="CH9" s="138">
        <v>17</v>
      </c>
      <c r="CI9" s="138">
        <v>14</v>
      </c>
      <c r="CJ9" s="138">
        <v>11</v>
      </c>
      <c r="CK9" s="138">
        <v>13</v>
      </c>
      <c r="CL9" s="138">
        <v>10</v>
      </c>
      <c r="CM9" s="138">
        <v>5</v>
      </c>
      <c r="CN9" s="138">
        <v>5</v>
      </c>
      <c r="CO9" s="138">
        <v>4</v>
      </c>
      <c r="CP9" s="138">
        <v>2</v>
      </c>
      <c r="CQ9" s="138">
        <v>3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2562</v>
      </c>
      <c r="DA9" s="60"/>
      <c r="DI9" s="60"/>
    </row>
    <row r="10" spans="1:113" s="5" customFormat="1" ht="11.25" customHeight="1">
      <c r="A10" s="161"/>
      <c r="B10" s="140" t="s">
        <v>14</v>
      </c>
      <c r="C10" s="141">
        <v>18</v>
      </c>
      <c r="D10" s="141">
        <v>12</v>
      </c>
      <c r="E10" s="141">
        <v>18</v>
      </c>
      <c r="F10" s="141">
        <v>17</v>
      </c>
      <c r="G10" s="141">
        <v>20</v>
      </c>
      <c r="H10" s="141">
        <v>17</v>
      </c>
      <c r="I10" s="141">
        <v>19</v>
      </c>
      <c r="J10" s="141">
        <v>16</v>
      </c>
      <c r="K10" s="141">
        <v>27</v>
      </c>
      <c r="L10" s="141">
        <v>24</v>
      </c>
      <c r="M10" s="141">
        <v>25</v>
      </c>
      <c r="N10" s="141">
        <v>21</v>
      </c>
      <c r="O10" s="141">
        <v>19</v>
      </c>
      <c r="P10" s="141">
        <v>24</v>
      </c>
      <c r="Q10" s="141">
        <v>30</v>
      </c>
      <c r="R10" s="141">
        <v>33</v>
      </c>
      <c r="S10" s="141">
        <v>30</v>
      </c>
      <c r="T10" s="141">
        <v>30</v>
      </c>
      <c r="U10" s="141">
        <v>32</v>
      </c>
      <c r="V10" s="141">
        <v>17</v>
      </c>
      <c r="W10" s="141">
        <v>22</v>
      </c>
      <c r="X10" s="141">
        <v>23</v>
      </c>
      <c r="Y10" s="141">
        <v>28</v>
      </c>
      <c r="Z10" s="141">
        <v>27</v>
      </c>
      <c r="AA10" s="141">
        <v>22</v>
      </c>
      <c r="AB10" s="141">
        <v>27</v>
      </c>
      <c r="AC10" s="141">
        <v>24</v>
      </c>
      <c r="AD10" s="141">
        <v>24</v>
      </c>
      <c r="AE10" s="141">
        <v>22</v>
      </c>
      <c r="AF10" s="141">
        <v>19</v>
      </c>
      <c r="AG10" s="141">
        <v>24</v>
      </c>
      <c r="AH10" s="141">
        <v>22</v>
      </c>
      <c r="AI10" s="141">
        <v>28</v>
      </c>
      <c r="AJ10" s="141">
        <v>26</v>
      </c>
      <c r="AK10" s="141">
        <v>30</v>
      </c>
      <c r="AL10" s="141">
        <v>22</v>
      </c>
      <c r="AM10" s="141">
        <v>28</v>
      </c>
      <c r="AN10" s="141">
        <v>25</v>
      </c>
      <c r="AO10" s="141">
        <v>24</v>
      </c>
      <c r="AP10" s="141">
        <v>29</v>
      </c>
      <c r="AQ10" s="141">
        <v>32</v>
      </c>
      <c r="AR10" s="141">
        <v>27</v>
      </c>
      <c r="AS10" s="141">
        <v>35</v>
      </c>
      <c r="AT10" s="141">
        <v>27</v>
      </c>
      <c r="AU10" s="141">
        <v>33</v>
      </c>
      <c r="AV10" s="141">
        <v>39</v>
      </c>
      <c r="AW10" s="141">
        <v>41</v>
      </c>
      <c r="AX10" s="141">
        <v>36</v>
      </c>
      <c r="AY10" s="141">
        <v>25</v>
      </c>
      <c r="AZ10" s="141">
        <v>38</v>
      </c>
      <c r="BA10" s="141">
        <v>30</v>
      </c>
      <c r="BB10" s="141">
        <v>49</v>
      </c>
      <c r="BC10" s="141">
        <v>52</v>
      </c>
      <c r="BD10" s="141">
        <v>39</v>
      </c>
      <c r="BE10" s="141">
        <v>39</v>
      </c>
      <c r="BF10" s="141">
        <v>42</v>
      </c>
      <c r="BG10" s="141">
        <v>42</v>
      </c>
      <c r="BH10" s="141">
        <v>45</v>
      </c>
      <c r="BI10" s="141">
        <v>32</v>
      </c>
      <c r="BJ10" s="141">
        <v>61</v>
      </c>
      <c r="BK10" s="141">
        <v>52</v>
      </c>
      <c r="BL10" s="141">
        <v>29</v>
      </c>
      <c r="BM10" s="141">
        <v>45</v>
      </c>
      <c r="BN10" s="141">
        <v>51</v>
      </c>
      <c r="BO10" s="141">
        <v>43</v>
      </c>
      <c r="BP10" s="141">
        <v>49</v>
      </c>
      <c r="BQ10" s="141">
        <v>59</v>
      </c>
      <c r="BR10" s="141">
        <v>41</v>
      </c>
      <c r="BS10" s="141">
        <v>26</v>
      </c>
      <c r="BT10" s="141">
        <v>14</v>
      </c>
      <c r="BU10" s="141">
        <v>40</v>
      </c>
      <c r="BV10" s="141">
        <v>37</v>
      </c>
      <c r="BW10" s="141">
        <v>28</v>
      </c>
      <c r="BX10" s="141">
        <v>32</v>
      </c>
      <c r="BY10" s="141">
        <v>45</v>
      </c>
      <c r="BZ10" s="141">
        <v>38</v>
      </c>
      <c r="CA10" s="141">
        <v>40</v>
      </c>
      <c r="CB10" s="141">
        <v>30</v>
      </c>
      <c r="CC10" s="141">
        <v>33</v>
      </c>
      <c r="CD10" s="141">
        <v>39</v>
      </c>
      <c r="CE10" s="141">
        <v>49</v>
      </c>
      <c r="CF10" s="141">
        <v>42</v>
      </c>
      <c r="CG10" s="141">
        <v>30</v>
      </c>
      <c r="CH10" s="141">
        <v>32</v>
      </c>
      <c r="CI10" s="141">
        <v>38</v>
      </c>
      <c r="CJ10" s="141">
        <v>28</v>
      </c>
      <c r="CK10" s="141">
        <v>30</v>
      </c>
      <c r="CL10" s="141">
        <v>31</v>
      </c>
      <c r="CM10" s="141">
        <v>25</v>
      </c>
      <c r="CN10" s="141">
        <v>25</v>
      </c>
      <c r="CO10" s="141">
        <v>11</v>
      </c>
      <c r="CP10" s="141">
        <v>24</v>
      </c>
      <c r="CQ10" s="141">
        <v>17</v>
      </c>
      <c r="CR10" s="141">
        <v>13</v>
      </c>
      <c r="CS10" s="141">
        <v>10</v>
      </c>
      <c r="CT10" s="141">
        <v>5</v>
      </c>
      <c r="CU10" s="141">
        <v>3</v>
      </c>
      <c r="CV10" s="141">
        <v>2</v>
      </c>
      <c r="CW10" s="141">
        <v>4</v>
      </c>
      <c r="CX10" s="141">
        <v>1</v>
      </c>
      <c r="CY10" s="141">
        <v>5</v>
      </c>
      <c r="CZ10" s="142">
        <f t="shared" si="1"/>
        <v>2905</v>
      </c>
      <c r="DA10" s="60"/>
      <c r="DI10" s="4"/>
    </row>
    <row r="11" spans="1:113" s="5" customFormat="1" ht="11.25" customHeight="1">
      <c r="A11" s="161"/>
      <c r="B11" s="143" t="s">
        <v>15</v>
      </c>
      <c r="C11" s="144">
        <v>36</v>
      </c>
      <c r="D11" s="144">
        <v>24</v>
      </c>
      <c r="E11" s="144">
        <v>43</v>
      </c>
      <c r="F11" s="144">
        <v>33</v>
      </c>
      <c r="G11" s="144">
        <v>45</v>
      </c>
      <c r="H11" s="144">
        <v>38</v>
      </c>
      <c r="I11" s="144">
        <v>49</v>
      </c>
      <c r="J11" s="144">
        <v>42</v>
      </c>
      <c r="K11" s="144">
        <v>57</v>
      </c>
      <c r="L11" s="144">
        <v>45</v>
      </c>
      <c r="M11" s="144">
        <v>52</v>
      </c>
      <c r="N11" s="144">
        <v>55</v>
      </c>
      <c r="O11" s="144">
        <v>43</v>
      </c>
      <c r="P11" s="144">
        <v>43</v>
      </c>
      <c r="Q11" s="144">
        <v>52</v>
      </c>
      <c r="R11" s="144">
        <v>68</v>
      </c>
      <c r="S11" s="144">
        <v>59</v>
      </c>
      <c r="T11" s="144">
        <v>61</v>
      </c>
      <c r="U11" s="144">
        <v>61</v>
      </c>
      <c r="V11" s="144">
        <v>43</v>
      </c>
      <c r="W11" s="144">
        <v>54</v>
      </c>
      <c r="X11" s="144">
        <v>52</v>
      </c>
      <c r="Y11" s="144">
        <v>46</v>
      </c>
      <c r="Z11" s="144">
        <v>49</v>
      </c>
      <c r="AA11" s="144">
        <v>36</v>
      </c>
      <c r="AB11" s="144">
        <v>54</v>
      </c>
      <c r="AC11" s="144">
        <v>47</v>
      </c>
      <c r="AD11" s="144">
        <v>45</v>
      </c>
      <c r="AE11" s="144">
        <v>46</v>
      </c>
      <c r="AF11" s="144">
        <v>48</v>
      </c>
      <c r="AG11" s="144">
        <v>46</v>
      </c>
      <c r="AH11" s="144">
        <v>38</v>
      </c>
      <c r="AI11" s="144">
        <v>55</v>
      </c>
      <c r="AJ11" s="144">
        <v>48</v>
      </c>
      <c r="AK11" s="144">
        <v>59</v>
      </c>
      <c r="AL11" s="144">
        <v>47</v>
      </c>
      <c r="AM11" s="144">
        <v>53</v>
      </c>
      <c r="AN11" s="144">
        <v>53</v>
      </c>
      <c r="AO11" s="144">
        <v>51</v>
      </c>
      <c r="AP11" s="144">
        <v>67</v>
      </c>
      <c r="AQ11" s="144">
        <v>60</v>
      </c>
      <c r="AR11" s="144">
        <v>60</v>
      </c>
      <c r="AS11" s="144">
        <v>62</v>
      </c>
      <c r="AT11" s="144">
        <v>63</v>
      </c>
      <c r="AU11" s="144">
        <v>67</v>
      </c>
      <c r="AV11" s="144">
        <v>62</v>
      </c>
      <c r="AW11" s="144">
        <v>68</v>
      </c>
      <c r="AX11" s="144">
        <v>65</v>
      </c>
      <c r="AY11" s="144">
        <v>50</v>
      </c>
      <c r="AZ11" s="144">
        <v>61</v>
      </c>
      <c r="BA11" s="144">
        <v>70</v>
      </c>
      <c r="BB11" s="144">
        <v>73</v>
      </c>
      <c r="BC11" s="144">
        <v>89</v>
      </c>
      <c r="BD11" s="144">
        <v>92</v>
      </c>
      <c r="BE11" s="144">
        <v>78</v>
      </c>
      <c r="BF11" s="144">
        <v>98</v>
      </c>
      <c r="BG11" s="144">
        <v>90</v>
      </c>
      <c r="BH11" s="144">
        <v>77</v>
      </c>
      <c r="BI11" s="144">
        <v>81</v>
      </c>
      <c r="BJ11" s="144">
        <v>107</v>
      </c>
      <c r="BK11" s="144">
        <v>105</v>
      </c>
      <c r="BL11" s="144">
        <v>77</v>
      </c>
      <c r="BM11" s="144">
        <v>99</v>
      </c>
      <c r="BN11" s="144">
        <v>99</v>
      </c>
      <c r="BO11" s="144">
        <v>88</v>
      </c>
      <c r="BP11" s="144">
        <v>90</v>
      </c>
      <c r="BQ11" s="144">
        <v>111</v>
      </c>
      <c r="BR11" s="144">
        <v>88</v>
      </c>
      <c r="BS11" s="144">
        <v>53</v>
      </c>
      <c r="BT11" s="144">
        <v>34</v>
      </c>
      <c r="BU11" s="144">
        <v>75</v>
      </c>
      <c r="BV11" s="144">
        <v>62</v>
      </c>
      <c r="BW11" s="144">
        <v>51</v>
      </c>
      <c r="BX11" s="144">
        <v>71</v>
      </c>
      <c r="BY11" s="144">
        <v>67</v>
      </c>
      <c r="BZ11" s="144">
        <v>61</v>
      </c>
      <c r="CA11" s="144">
        <v>74</v>
      </c>
      <c r="CB11" s="144">
        <v>58</v>
      </c>
      <c r="CC11" s="144">
        <v>57</v>
      </c>
      <c r="CD11" s="144">
        <v>68</v>
      </c>
      <c r="CE11" s="144">
        <v>65</v>
      </c>
      <c r="CF11" s="144">
        <v>63</v>
      </c>
      <c r="CG11" s="144">
        <v>42</v>
      </c>
      <c r="CH11" s="144">
        <v>49</v>
      </c>
      <c r="CI11" s="144">
        <v>52</v>
      </c>
      <c r="CJ11" s="144">
        <v>39</v>
      </c>
      <c r="CK11" s="144">
        <v>43</v>
      </c>
      <c r="CL11" s="144">
        <v>41</v>
      </c>
      <c r="CM11" s="144">
        <v>30</v>
      </c>
      <c r="CN11" s="144">
        <v>30</v>
      </c>
      <c r="CO11" s="144">
        <v>15</v>
      </c>
      <c r="CP11" s="144">
        <v>26</v>
      </c>
      <c r="CQ11" s="144">
        <v>20</v>
      </c>
      <c r="CR11" s="144">
        <v>13</v>
      </c>
      <c r="CS11" s="144">
        <v>13</v>
      </c>
      <c r="CT11" s="144">
        <v>5</v>
      </c>
      <c r="CU11" s="144">
        <v>4</v>
      </c>
      <c r="CV11" s="144">
        <v>2</v>
      </c>
      <c r="CW11" s="144">
        <v>4</v>
      </c>
      <c r="CX11" s="144">
        <v>1</v>
      </c>
      <c r="CY11" s="144">
        <v>6</v>
      </c>
      <c r="CZ11" s="142">
        <f t="shared" si="1"/>
        <v>5467</v>
      </c>
      <c r="DA11" s="60"/>
      <c r="DI11" s="4"/>
    </row>
    <row r="12" spans="1:105" s="5" customFormat="1" ht="11.25" customHeight="1">
      <c r="A12" s="161" t="s">
        <v>27</v>
      </c>
      <c r="B12" s="137" t="s">
        <v>13</v>
      </c>
      <c r="C12" s="138">
        <v>31</v>
      </c>
      <c r="D12" s="138">
        <v>20</v>
      </c>
      <c r="E12" s="138">
        <v>28</v>
      </c>
      <c r="F12" s="138">
        <v>23</v>
      </c>
      <c r="G12" s="138">
        <v>31</v>
      </c>
      <c r="H12" s="138">
        <v>29</v>
      </c>
      <c r="I12" s="138">
        <v>28</v>
      </c>
      <c r="J12" s="138">
        <v>29</v>
      </c>
      <c r="K12" s="138">
        <v>32</v>
      </c>
      <c r="L12" s="138">
        <v>25</v>
      </c>
      <c r="M12" s="138">
        <v>31</v>
      </c>
      <c r="N12" s="138">
        <v>38</v>
      </c>
      <c r="O12" s="138">
        <v>26</v>
      </c>
      <c r="P12" s="138">
        <v>38</v>
      </c>
      <c r="Q12" s="138">
        <v>47</v>
      </c>
      <c r="R12" s="138">
        <v>41</v>
      </c>
      <c r="S12" s="138">
        <v>37</v>
      </c>
      <c r="T12" s="138">
        <v>43</v>
      </c>
      <c r="U12" s="138">
        <v>36</v>
      </c>
      <c r="V12" s="138">
        <v>33</v>
      </c>
      <c r="W12" s="138">
        <v>34</v>
      </c>
      <c r="X12" s="138">
        <v>37</v>
      </c>
      <c r="Y12" s="138">
        <v>42</v>
      </c>
      <c r="Z12" s="138">
        <v>31</v>
      </c>
      <c r="AA12" s="138">
        <v>29</v>
      </c>
      <c r="AB12" s="138">
        <v>31</v>
      </c>
      <c r="AC12" s="138">
        <v>33</v>
      </c>
      <c r="AD12" s="138">
        <v>29</v>
      </c>
      <c r="AE12" s="138">
        <v>35</v>
      </c>
      <c r="AF12" s="138">
        <v>36</v>
      </c>
      <c r="AG12" s="138">
        <v>30</v>
      </c>
      <c r="AH12" s="138">
        <v>39</v>
      </c>
      <c r="AI12" s="138">
        <v>45</v>
      </c>
      <c r="AJ12" s="138">
        <v>37</v>
      </c>
      <c r="AK12" s="138">
        <v>48</v>
      </c>
      <c r="AL12" s="138">
        <v>44</v>
      </c>
      <c r="AM12" s="138">
        <v>28</v>
      </c>
      <c r="AN12" s="138">
        <v>37</v>
      </c>
      <c r="AO12" s="138">
        <v>43</v>
      </c>
      <c r="AP12" s="138">
        <v>41</v>
      </c>
      <c r="AQ12" s="138">
        <v>36</v>
      </c>
      <c r="AR12" s="138">
        <v>57</v>
      </c>
      <c r="AS12" s="138">
        <v>36</v>
      </c>
      <c r="AT12" s="138">
        <v>43</v>
      </c>
      <c r="AU12" s="138">
        <v>49</v>
      </c>
      <c r="AV12" s="138">
        <v>49</v>
      </c>
      <c r="AW12" s="138">
        <v>50</v>
      </c>
      <c r="AX12" s="138">
        <v>43</v>
      </c>
      <c r="AY12" s="138">
        <v>45</v>
      </c>
      <c r="AZ12" s="138">
        <v>49</v>
      </c>
      <c r="BA12" s="138">
        <v>37</v>
      </c>
      <c r="BB12" s="138">
        <v>56</v>
      </c>
      <c r="BC12" s="138">
        <v>63</v>
      </c>
      <c r="BD12" s="138">
        <v>48</v>
      </c>
      <c r="BE12" s="138">
        <v>64</v>
      </c>
      <c r="BF12" s="138">
        <v>47</v>
      </c>
      <c r="BG12" s="138">
        <v>48</v>
      </c>
      <c r="BH12" s="138">
        <v>65</v>
      </c>
      <c r="BI12" s="138">
        <v>61</v>
      </c>
      <c r="BJ12" s="138">
        <v>66</v>
      </c>
      <c r="BK12" s="138">
        <v>65</v>
      </c>
      <c r="BL12" s="138">
        <v>61</v>
      </c>
      <c r="BM12" s="138">
        <v>82</v>
      </c>
      <c r="BN12" s="138">
        <v>77</v>
      </c>
      <c r="BO12" s="138">
        <v>77</v>
      </c>
      <c r="BP12" s="138">
        <v>70</v>
      </c>
      <c r="BQ12" s="138">
        <v>68</v>
      </c>
      <c r="BR12" s="138">
        <v>48</v>
      </c>
      <c r="BS12" s="138">
        <v>26</v>
      </c>
      <c r="BT12" s="138">
        <v>33</v>
      </c>
      <c r="BU12" s="138">
        <v>38</v>
      </c>
      <c r="BV12" s="138">
        <v>49</v>
      </c>
      <c r="BW12" s="138">
        <v>34</v>
      </c>
      <c r="BX12" s="138">
        <v>52</v>
      </c>
      <c r="BY12" s="138">
        <v>33</v>
      </c>
      <c r="BZ12" s="138">
        <v>34</v>
      </c>
      <c r="CA12" s="138">
        <v>45</v>
      </c>
      <c r="CB12" s="138">
        <v>34</v>
      </c>
      <c r="CC12" s="138">
        <v>43</v>
      </c>
      <c r="CD12" s="138">
        <v>26</v>
      </c>
      <c r="CE12" s="138">
        <v>32</v>
      </c>
      <c r="CF12" s="138">
        <v>22</v>
      </c>
      <c r="CG12" s="138">
        <v>31</v>
      </c>
      <c r="CH12" s="138">
        <v>20</v>
      </c>
      <c r="CI12" s="138">
        <v>21</v>
      </c>
      <c r="CJ12" s="138">
        <v>36</v>
      </c>
      <c r="CK12" s="138">
        <v>21</v>
      </c>
      <c r="CL12" s="138">
        <v>21</v>
      </c>
      <c r="CM12" s="138">
        <v>15</v>
      </c>
      <c r="CN12" s="138">
        <v>10</v>
      </c>
      <c r="CO12" s="138">
        <v>12</v>
      </c>
      <c r="CP12" s="138">
        <v>7</v>
      </c>
      <c r="CQ12" s="138">
        <v>2</v>
      </c>
      <c r="CR12" s="138">
        <v>4</v>
      </c>
      <c r="CS12" s="138">
        <v>1</v>
      </c>
      <c r="CT12" s="138">
        <v>2</v>
      </c>
      <c r="CU12" s="138">
        <v>3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3646</v>
      </c>
      <c r="DA12" s="60"/>
    </row>
    <row r="13" spans="1:105" s="5" customFormat="1" ht="11.25" customHeight="1">
      <c r="A13" s="161"/>
      <c r="B13" s="140" t="s">
        <v>14</v>
      </c>
      <c r="C13" s="141">
        <v>22</v>
      </c>
      <c r="D13" s="141">
        <v>23</v>
      </c>
      <c r="E13" s="141">
        <v>28</v>
      </c>
      <c r="F13" s="141">
        <v>27</v>
      </c>
      <c r="G13" s="141">
        <v>27</v>
      </c>
      <c r="H13" s="141">
        <v>22</v>
      </c>
      <c r="I13" s="141">
        <v>36</v>
      </c>
      <c r="J13" s="141">
        <v>25</v>
      </c>
      <c r="K13" s="141">
        <v>41</v>
      </c>
      <c r="L13" s="141">
        <v>30</v>
      </c>
      <c r="M13" s="141">
        <v>37</v>
      </c>
      <c r="N13" s="141">
        <v>30</v>
      </c>
      <c r="O13" s="141">
        <v>30</v>
      </c>
      <c r="P13" s="141">
        <v>36</v>
      </c>
      <c r="Q13" s="141">
        <v>35</v>
      </c>
      <c r="R13" s="141">
        <v>35</v>
      </c>
      <c r="S13" s="141">
        <v>39</v>
      </c>
      <c r="T13" s="141">
        <v>47</v>
      </c>
      <c r="U13" s="141">
        <v>41</v>
      </c>
      <c r="V13" s="141">
        <v>40</v>
      </c>
      <c r="W13" s="141">
        <v>37</v>
      </c>
      <c r="X13" s="141">
        <v>52</v>
      </c>
      <c r="Y13" s="141">
        <v>30</v>
      </c>
      <c r="Z13" s="141">
        <v>30</v>
      </c>
      <c r="AA13" s="141">
        <v>32</v>
      </c>
      <c r="AB13" s="141">
        <v>27</v>
      </c>
      <c r="AC13" s="141">
        <v>30</v>
      </c>
      <c r="AD13" s="141">
        <v>40</v>
      </c>
      <c r="AE13" s="141">
        <v>31</v>
      </c>
      <c r="AF13" s="141">
        <v>29</v>
      </c>
      <c r="AG13" s="141">
        <v>38</v>
      </c>
      <c r="AH13" s="141">
        <v>34</v>
      </c>
      <c r="AI13" s="141">
        <v>34</v>
      </c>
      <c r="AJ13" s="141">
        <v>34</v>
      </c>
      <c r="AK13" s="141">
        <v>37</v>
      </c>
      <c r="AL13" s="141">
        <v>31</v>
      </c>
      <c r="AM13" s="141">
        <v>42</v>
      </c>
      <c r="AN13" s="141">
        <v>28</v>
      </c>
      <c r="AO13" s="141">
        <v>47</v>
      </c>
      <c r="AP13" s="141">
        <v>32</v>
      </c>
      <c r="AQ13" s="141">
        <v>40</v>
      </c>
      <c r="AR13" s="141">
        <v>33</v>
      </c>
      <c r="AS13" s="141">
        <v>41</v>
      </c>
      <c r="AT13" s="141">
        <v>47</v>
      </c>
      <c r="AU13" s="141">
        <v>36</v>
      </c>
      <c r="AV13" s="141">
        <v>41</v>
      </c>
      <c r="AW13" s="141">
        <v>47</v>
      </c>
      <c r="AX13" s="141">
        <v>49</v>
      </c>
      <c r="AY13" s="141">
        <v>46</v>
      </c>
      <c r="AZ13" s="141">
        <v>47</v>
      </c>
      <c r="BA13" s="141">
        <v>51</v>
      </c>
      <c r="BB13" s="141">
        <v>47</v>
      </c>
      <c r="BC13" s="141">
        <v>56</v>
      </c>
      <c r="BD13" s="141">
        <v>45</v>
      </c>
      <c r="BE13" s="141">
        <v>67</v>
      </c>
      <c r="BF13" s="141">
        <v>49</v>
      </c>
      <c r="BG13" s="141">
        <v>41</v>
      </c>
      <c r="BH13" s="141">
        <v>61</v>
      </c>
      <c r="BI13" s="141">
        <v>57</v>
      </c>
      <c r="BJ13" s="141">
        <v>58</v>
      </c>
      <c r="BK13" s="141">
        <v>68</v>
      </c>
      <c r="BL13" s="141">
        <v>65</v>
      </c>
      <c r="BM13" s="141">
        <v>68</v>
      </c>
      <c r="BN13" s="141">
        <v>73</v>
      </c>
      <c r="BO13" s="141">
        <v>64</v>
      </c>
      <c r="BP13" s="141">
        <v>71</v>
      </c>
      <c r="BQ13" s="141">
        <v>61</v>
      </c>
      <c r="BR13" s="141">
        <v>60</v>
      </c>
      <c r="BS13" s="141">
        <v>31</v>
      </c>
      <c r="BT13" s="141">
        <v>57</v>
      </c>
      <c r="BU13" s="141">
        <v>47</v>
      </c>
      <c r="BV13" s="141">
        <v>46</v>
      </c>
      <c r="BW13" s="141">
        <v>52</v>
      </c>
      <c r="BX13" s="141">
        <v>53</v>
      </c>
      <c r="BY13" s="141">
        <v>48</v>
      </c>
      <c r="BZ13" s="141">
        <v>50</v>
      </c>
      <c r="CA13" s="141">
        <v>56</v>
      </c>
      <c r="CB13" s="141">
        <v>37</v>
      </c>
      <c r="CC13" s="141">
        <v>46</v>
      </c>
      <c r="CD13" s="141">
        <v>55</v>
      </c>
      <c r="CE13" s="141">
        <v>43</v>
      </c>
      <c r="CF13" s="141">
        <v>48</v>
      </c>
      <c r="CG13" s="141">
        <v>48</v>
      </c>
      <c r="CH13" s="141">
        <v>49</v>
      </c>
      <c r="CI13" s="141">
        <v>47</v>
      </c>
      <c r="CJ13" s="141">
        <v>48</v>
      </c>
      <c r="CK13" s="141">
        <v>46</v>
      </c>
      <c r="CL13" s="141">
        <v>36</v>
      </c>
      <c r="CM13" s="141">
        <v>38</v>
      </c>
      <c r="CN13" s="141">
        <v>24</v>
      </c>
      <c r="CO13" s="141">
        <v>35</v>
      </c>
      <c r="CP13" s="141">
        <v>25</v>
      </c>
      <c r="CQ13" s="141">
        <v>14</v>
      </c>
      <c r="CR13" s="141">
        <v>13</v>
      </c>
      <c r="CS13" s="141">
        <v>9</v>
      </c>
      <c r="CT13" s="141">
        <v>8</v>
      </c>
      <c r="CU13" s="141">
        <v>6</v>
      </c>
      <c r="CV13" s="141">
        <v>4</v>
      </c>
      <c r="CW13" s="141">
        <v>2</v>
      </c>
      <c r="CX13" s="141">
        <v>3</v>
      </c>
      <c r="CY13" s="141">
        <v>4</v>
      </c>
      <c r="CZ13" s="142">
        <f t="shared" si="1"/>
        <v>3963</v>
      </c>
      <c r="DA13" s="60"/>
    </row>
    <row r="14" spans="1:105" s="5" customFormat="1" ht="11.25" customHeight="1">
      <c r="A14" s="161"/>
      <c r="B14" s="143" t="s">
        <v>15</v>
      </c>
      <c r="C14" s="144">
        <v>53</v>
      </c>
      <c r="D14" s="144">
        <v>43</v>
      </c>
      <c r="E14" s="144">
        <v>56</v>
      </c>
      <c r="F14" s="144">
        <v>50</v>
      </c>
      <c r="G14" s="144">
        <v>58</v>
      </c>
      <c r="H14" s="144">
        <v>51</v>
      </c>
      <c r="I14" s="144">
        <v>64</v>
      </c>
      <c r="J14" s="144">
        <v>54</v>
      </c>
      <c r="K14" s="144">
        <v>73</v>
      </c>
      <c r="L14" s="144">
        <v>55</v>
      </c>
      <c r="M14" s="144">
        <v>68</v>
      </c>
      <c r="N14" s="144">
        <v>68</v>
      </c>
      <c r="O14" s="144">
        <v>56</v>
      </c>
      <c r="P14" s="144">
        <v>74</v>
      </c>
      <c r="Q14" s="144">
        <v>82</v>
      </c>
      <c r="R14" s="144">
        <v>76</v>
      </c>
      <c r="S14" s="144">
        <v>76</v>
      </c>
      <c r="T14" s="144">
        <v>90</v>
      </c>
      <c r="U14" s="144">
        <v>77</v>
      </c>
      <c r="V14" s="144">
        <v>73</v>
      </c>
      <c r="W14" s="144">
        <v>71</v>
      </c>
      <c r="X14" s="144">
        <v>89</v>
      </c>
      <c r="Y14" s="144">
        <v>72</v>
      </c>
      <c r="Z14" s="144">
        <v>61</v>
      </c>
      <c r="AA14" s="144">
        <v>61</v>
      </c>
      <c r="AB14" s="144">
        <v>58</v>
      </c>
      <c r="AC14" s="144">
        <v>63</v>
      </c>
      <c r="AD14" s="144">
        <v>69</v>
      </c>
      <c r="AE14" s="144">
        <v>66</v>
      </c>
      <c r="AF14" s="144">
        <v>65</v>
      </c>
      <c r="AG14" s="144">
        <v>68</v>
      </c>
      <c r="AH14" s="144">
        <v>73</v>
      </c>
      <c r="AI14" s="144">
        <v>79</v>
      </c>
      <c r="AJ14" s="144">
        <v>71</v>
      </c>
      <c r="AK14" s="144">
        <v>85</v>
      </c>
      <c r="AL14" s="144">
        <v>75</v>
      </c>
      <c r="AM14" s="144">
        <v>70</v>
      </c>
      <c r="AN14" s="144">
        <v>65</v>
      </c>
      <c r="AO14" s="144">
        <v>90</v>
      </c>
      <c r="AP14" s="144">
        <v>73</v>
      </c>
      <c r="AQ14" s="144">
        <v>76</v>
      </c>
      <c r="AR14" s="144">
        <v>90</v>
      </c>
      <c r="AS14" s="144">
        <v>77</v>
      </c>
      <c r="AT14" s="144">
        <v>90</v>
      </c>
      <c r="AU14" s="144">
        <v>85</v>
      </c>
      <c r="AV14" s="144">
        <v>90</v>
      </c>
      <c r="AW14" s="144">
        <v>97</v>
      </c>
      <c r="AX14" s="144">
        <v>92</v>
      </c>
      <c r="AY14" s="144">
        <v>91</v>
      </c>
      <c r="AZ14" s="144">
        <v>96</v>
      </c>
      <c r="BA14" s="144">
        <v>88</v>
      </c>
      <c r="BB14" s="144">
        <v>103</v>
      </c>
      <c r="BC14" s="144">
        <v>119</v>
      </c>
      <c r="BD14" s="144">
        <v>93</v>
      </c>
      <c r="BE14" s="144">
        <v>131</v>
      </c>
      <c r="BF14" s="144">
        <v>96</v>
      </c>
      <c r="BG14" s="144">
        <v>89</v>
      </c>
      <c r="BH14" s="144">
        <v>126</v>
      </c>
      <c r="BI14" s="144">
        <v>118</v>
      </c>
      <c r="BJ14" s="144">
        <v>124</v>
      </c>
      <c r="BK14" s="144">
        <v>133</v>
      </c>
      <c r="BL14" s="144">
        <v>126</v>
      </c>
      <c r="BM14" s="144">
        <v>150</v>
      </c>
      <c r="BN14" s="144">
        <v>150</v>
      </c>
      <c r="BO14" s="144">
        <v>141</v>
      </c>
      <c r="BP14" s="144">
        <v>141</v>
      </c>
      <c r="BQ14" s="144">
        <v>129</v>
      </c>
      <c r="BR14" s="144">
        <v>108</v>
      </c>
      <c r="BS14" s="144">
        <v>57</v>
      </c>
      <c r="BT14" s="144">
        <v>90</v>
      </c>
      <c r="BU14" s="144">
        <v>85</v>
      </c>
      <c r="BV14" s="144">
        <v>95</v>
      </c>
      <c r="BW14" s="144">
        <v>86</v>
      </c>
      <c r="BX14" s="144">
        <v>105</v>
      </c>
      <c r="BY14" s="144">
        <v>81</v>
      </c>
      <c r="BZ14" s="144">
        <v>84</v>
      </c>
      <c r="CA14" s="144">
        <v>101</v>
      </c>
      <c r="CB14" s="144">
        <v>71</v>
      </c>
      <c r="CC14" s="144">
        <v>89</v>
      </c>
      <c r="CD14" s="144">
        <v>81</v>
      </c>
      <c r="CE14" s="144">
        <v>75</v>
      </c>
      <c r="CF14" s="144">
        <v>70</v>
      </c>
      <c r="CG14" s="144">
        <v>79</v>
      </c>
      <c r="CH14" s="144">
        <v>69</v>
      </c>
      <c r="CI14" s="144">
        <v>68</v>
      </c>
      <c r="CJ14" s="144">
        <v>84</v>
      </c>
      <c r="CK14" s="144">
        <v>67</v>
      </c>
      <c r="CL14" s="144">
        <v>57</v>
      </c>
      <c r="CM14" s="144">
        <v>53</v>
      </c>
      <c r="CN14" s="144">
        <v>34</v>
      </c>
      <c r="CO14" s="144">
        <v>47</v>
      </c>
      <c r="CP14" s="144">
        <v>32</v>
      </c>
      <c r="CQ14" s="144">
        <v>16</v>
      </c>
      <c r="CR14" s="144">
        <v>17</v>
      </c>
      <c r="CS14" s="144">
        <v>10</v>
      </c>
      <c r="CT14" s="144">
        <v>10</v>
      </c>
      <c r="CU14" s="144">
        <v>9</v>
      </c>
      <c r="CV14" s="144">
        <v>5</v>
      </c>
      <c r="CW14" s="144">
        <v>3</v>
      </c>
      <c r="CX14" s="144">
        <v>3</v>
      </c>
      <c r="CY14" s="144">
        <v>6</v>
      </c>
      <c r="CZ14" s="142">
        <f t="shared" si="1"/>
        <v>7609</v>
      </c>
      <c r="DA14" s="60"/>
    </row>
    <row r="15" spans="1:105" s="5" customFormat="1" ht="11.25" customHeight="1">
      <c r="A15" s="161" t="s">
        <v>28</v>
      </c>
      <c r="B15" s="137" t="s">
        <v>13</v>
      </c>
      <c r="C15" s="145">
        <v>33</v>
      </c>
      <c r="D15" s="145">
        <v>37</v>
      </c>
      <c r="E15" s="145">
        <v>33</v>
      </c>
      <c r="F15" s="145">
        <v>42</v>
      </c>
      <c r="G15" s="145">
        <v>43</v>
      </c>
      <c r="H15" s="145">
        <v>44</v>
      </c>
      <c r="I15" s="145">
        <v>41</v>
      </c>
      <c r="J15" s="145">
        <v>44</v>
      </c>
      <c r="K15" s="145">
        <v>40</v>
      </c>
      <c r="L15" s="145">
        <v>46</v>
      </c>
      <c r="M15" s="145">
        <v>42</v>
      </c>
      <c r="N15" s="145">
        <v>41</v>
      </c>
      <c r="O15" s="145">
        <v>49</v>
      </c>
      <c r="P15" s="145">
        <v>42</v>
      </c>
      <c r="Q15" s="145">
        <v>48</v>
      </c>
      <c r="R15" s="145">
        <v>51</v>
      </c>
      <c r="S15" s="145">
        <v>52</v>
      </c>
      <c r="T15" s="145">
        <v>57</v>
      </c>
      <c r="U15" s="145">
        <v>47</v>
      </c>
      <c r="V15" s="145">
        <v>49</v>
      </c>
      <c r="W15" s="145">
        <v>68</v>
      </c>
      <c r="X15" s="145">
        <v>46</v>
      </c>
      <c r="Y15" s="145">
        <v>40</v>
      </c>
      <c r="Z15" s="145">
        <v>40</v>
      </c>
      <c r="AA15" s="145">
        <v>51</v>
      </c>
      <c r="AB15" s="145">
        <v>32</v>
      </c>
      <c r="AC15" s="145">
        <v>35</v>
      </c>
      <c r="AD15" s="145">
        <v>40</v>
      </c>
      <c r="AE15" s="145">
        <v>44</v>
      </c>
      <c r="AF15" s="145">
        <v>29</v>
      </c>
      <c r="AG15" s="145">
        <v>51</v>
      </c>
      <c r="AH15" s="145">
        <v>53</v>
      </c>
      <c r="AI15" s="145">
        <v>44</v>
      </c>
      <c r="AJ15" s="145">
        <v>49</v>
      </c>
      <c r="AK15" s="145">
        <v>50</v>
      </c>
      <c r="AL15" s="145">
        <v>64</v>
      </c>
      <c r="AM15" s="145">
        <v>61</v>
      </c>
      <c r="AN15" s="145">
        <v>48</v>
      </c>
      <c r="AO15" s="145">
        <v>64</v>
      </c>
      <c r="AP15" s="145">
        <v>57</v>
      </c>
      <c r="AQ15" s="145">
        <v>48</v>
      </c>
      <c r="AR15" s="145">
        <v>53</v>
      </c>
      <c r="AS15" s="145">
        <v>66</v>
      </c>
      <c r="AT15" s="145">
        <v>58</v>
      </c>
      <c r="AU15" s="145">
        <v>46</v>
      </c>
      <c r="AV15" s="145">
        <v>48</v>
      </c>
      <c r="AW15" s="145">
        <v>52</v>
      </c>
      <c r="AX15" s="145">
        <v>82</v>
      </c>
      <c r="AY15" s="145">
        <v>45</v>
      </c>
      <c r="AZ15" s="145">
        <v>61</v>
      </c>
      <c r="BA15" s="145">
        <v>58</v>
      </c>
      <c r="BB15" s="145">
        <v>80</v>
      </c>
      <c r="BC15" s="145">
        <v>74</v>
      </c>
      <c r="BD15" s="145">
        <v>70</v>
      </c>
      <c r="BE15" s="145">
        <v>79</v>
      </c>
      <c r="BF15" s="145">
        <v>73</v>
      </c>
      <c r="BG15" s="145">
        <v>93</v>
      </c>
      <c r="BH15" s="145">
        <v>79</v>
      </c>
      <c r="BI15" s="145">
        <v>76</v>
      </c>
      <c r="BJ15" s="145">
        <v>88</v>
      </c>
      <c r="BK15" s="145">
        <v>104</v>
      </c>
      <c r="BL15" s="145">
        <v>86</v>
      </c>
      <c r="BM15" s="145">
        <v>98</v>
      </c>
      <c r="BN15" s="145">
        <v>89</v>
      </c>
      <c r="BO15" s="145">
        <v>96</v>
      </c>
      <c r="BP15" s="145">
        <v>90</v>
      </c>
      <c r="BQ15" s="145">
        <v>88</v>
      </c>
      <c r="BR15" s="145">
        <v>74</v>
      </c>
      <c r="BS15" s="145">
        <v>50</v>
      </c>
      <c r="BT15" s="145">
        <v>59</v>
      </c>
      <c r="BU15" s="145">
        <v>58</v>
      </c>
      <c r="BV15" s="145">
        <v>62</v>
      </c>
      <c r="BW15" s="145">
        <v>62</v>
      </c>
      <c r="BX15" s="145">
        <v>58</v>
      </c>
      <c r="BY15" s="145">
        <v>49</v>
      </c>
      <c r="BZ15" s="145">
        <v>39</v>
      </c>
      <c r="CA15" s="145">
        <v>43</v>
      </c>
      <c r="CB15" s="145">
        <v>44</v>
      </c>
      <c r="CC15" s="145">
        <v>54</v>
      </c>
      <c r="CD15" s="145">
        <v>65</v>
      </c>
      <c r="CE15" s="145">
        <v>49</v>
      </c>
      <c r="CF15" s="145">
        <v>39</v>
      </c>
      <c r="CG15" s="145">
        <v>48</v>
      </c>
      <c r="CH15" s="145">
        <v>29</v>
      </c>
      <c r="CI15" s="145">
        <v>35</v>
      </c>
      <c r="CJ15" s="145">
        <v>29</v>
      </c>
      <c r="CK15" s="145">
        <v>18</v>
      </c>
      <c r="CL15" s="145">
        <v>23</v>
      </c>
      <c r="CM15" s="145">
        <v>16</v>
      </c>
      <c r="CN15" s="145">
        <v>19</v>
      </c>
      <c r="CO15" s="145">
        <v>13</v>
      </c>
      <c r="CP15" s="145">
        <v>8</v>
      </c>
      <c r="CQ15" s="145">
        <v>10</v>
      </c>
      <c r="CR15" s="145">
        <v>8</v>
      </c>
      <c r="CS15" s="145">
        <v>6</v>
      </c>
      <c r="CT15" s="145">
        <v>4</v>
      </c>
      <c r="CU15" s="145">
        <v>4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1"/>
        <v>4904</v>
      </c>
      <c r="DA15" s="60"/>
    </row>
    <row r="16" spans="1:113" s="5" customFormat="1" ht="11.25" customHeight="1">
      <c r="A16" s="161"/>
      <c r="B16" s="140" t="s">
        <v>14</v>
      </c>
      <c r="C16" s="146">
        <v>36</v>
      </c>
      <c r="D16" s="146">
        <v>38</v>
      </c>
      <c r="E16" s="146">
        <v>32</v>
      </c>
      <c r="F16" s="146">
        <v>30</v>
      </c>
      <c r="G16" s="146">
        <v>44</v>
      </c>
      <c r="H16" s="146">
        <v>46</v>
      </c>
      <c r="I16" s="146">
        <v>40</v>
      </c>
      <c r="J16" s="146">
        <v>32</v>
      </c>
      <c r="K16" s="146">
        <v>32</v>
      </c>
      <c r="L16" s="146">
        <v>29</v>
      </c>
      <c r="M16" s="146">
        <v>36</v>
      </c>
      <c r="N16" s="146">
        <v>34</v>
      </c>
      <c r="O16" s="146">
        <v>35</v>
      </c>
      <c r="P16" s="146">
        <v>48</v>
      </c>
      <c r="Q16" s="146">
        <v>59</v>
      </c>
      <c r="R16" s="146">
        <v>57</v>
      </c>
      <c r="S16" s="146">
        <v>61</v>
      </c>
      <c r="T16" s="146">
        <v>52</v>
      </c>
      <c r="U16" s="146">
        <v>57</v>
      </c>
      <c r="V16" s="146">
        <v>48</v>
      </c>
      <c r="W16" s="146">
        <v>58</v>
      </c>
      <c r="X16" s="146">
        <v>58</v>
      </c>
      <c r="Y16" s="146">
        <v>61</v>
      </c>
      <c r="Z16" s="146">
        <v>42</v>
      </c>
      <c r="AA16" s="146">
        <v>35</v>
      </c>
      <c r="AB16" s="146">
        <v>54</v>
      </c>
      <c r="AC16" s="146">
        <v>49</v>
      </c>
      <c r="AD16" s="146">
        <v>44</v>
      </c>
      <c r="AE16" s="146">
        <v>38</v>
      </c>
      <c r="AF16" s="146">
        <v>44</v>
      </c>
      <c r="AG16" s="146">
        <v>42</v>
      </c>
      <c r="AH16" s="146">
        <v>51</v>
      </c>
      <c r="AI16" s="146">
        <v>54</v>
      </c>
      <c r="AJ16" s="146">
        <v>46</v>
      </c>
      <c r="AK16" s="146">
        <v>47</v>
      </c>
      <c r="AL16" s="146">
        <v>53</v>
      </c>
      <c r="AM16" s="146">
        <v>56</v>
      </c>
      <c r="AN16" s="146">
        <v>45</v>
      </c>
      <c r="AO16" s="146">
        <v>49</v>
      </c>
      <c r="AP16" s="146">
        <v>65</v>
      </c>
      <c r="AQ16" s="146">
        <v>61</v>
      </c>
      <c r="AR16" s="146">
        <v>59</v>
      </c>
      <c r="AS16" s="146">
        <v>54</v>
      </c>
      <c r="AT16" s="146">
        <v>61</v>
      </c>
      <c r="AU16" s="146">
        <v>62</v>
      </c>
      <c r="AV16" s="146">
        <v>43</v>
      </c>
      <c r="AW16" s="146">
        <v>52</v>
      </c>
      <c r="AX16" s="146">
        <v>74</v>
      </c>
      <c r="AY16" s="146">
        <v>60</v>
      </c>
      <c r="AZ16" s="146">
        <v>53</v>
      </c>
      <c r="BA16" s="146">
        <v>72</v>
      </c>
      <c r="BB16" s="146">
        <v>77</v>
      </c>
      <c r="BC16" s="146">
        <v>78</v>
      </c>
      <c r="BD16" s="146">
        <v>80</v>
      </c>
      <c r="BE16" s="146">
        <v>86</v>
      </c>
      <c r="BF16" s="146">
        <v>92</v>
      </c>
      <c r="BG16" s="146">
        <v>84</v>
      </c>
      <c r="BH16" s="146">
        <v>78</v>
      </c>
      <c r="BI16" s="146">
        <v>74</v>
      </c>
      <c r="BJ16" s="146">
        <v>81</v>
      </c>
      <c r="BK16" s="146">
        <v>65</v>
      </c>
      <c r="BL16" s="146">
        <v>79</v>
      </c>
      <c r="BM16" s="146">
        <v>90</v>
      </c>
      <c r="BN16" s="146">
        <v>91</v>
      </c>
      <c r="BO16" s="146">
        <v>97</v>
      </c>
      <c r="BP16" s="146">
        <v>82</v>
      </c>
      <c r="BQ16" s="146">
        <v>90</v>
      </c>
      <c r="BR16" s="146">
        <v>89</v>
      </c>
      <c r="BS16" s="146">
        <v>50</v>
      </c>
      <c r="BT16" s="146">
        <v>58</v>
      </c>
      <c r="BU16" s="146">
        <v>65</v>
      </c>
      <c r="BV16" s="146">
        <v>61</v>
      </c>
      <c r="BW16" s="146">
        <v>69</v>
      </c>
      <c r="BX16" s="146">
        <v>67</v>
      </c>
      <c r="BY16" s="146">
        <v>70</v>
      </c>
      <c r="BZ16" s="146">
        <v>52</v>
      </c>
      <c r="CA16" s="146">
        <v>79</v>
      </c>
      <c r="CB16" s="146">
        <v>75</v>
      </c>
      <c r="CC16" s="146">
        <v>71</v>
      </c>
      <c r="CD16" s="146">
        <v>64</v>
      </c>
      <c r="CE16" s="146">
        <v>64</v>
      </c>
      <c r="CF16" s="146">
        <v>65</v>
      </c>
      <c r="CG16" s="146">
        <v>73</v>
      </c>
      <c r="CH16" s="146">
        <v>75</v>
      </c>
      <c r="CI16" s="146">
        <v>72</v>
      </c>
      <c r="CJ16" s="146">
        <v>65</v>
      </c>
      <c r="CK16" s="146">
        <v>47</v>
      </c>
      <c r="CL16" s="146">
        <v>50</v>
      </c>
      <c r="CM16" s="146">
        <v>60</v>
      </c>
      <c r="CN16" s="146">
        <v>38</v>
      </c>
      <c r="CO16" s="146">
        <v>37</v>
      </c>
      <c r="CP16" s="146">
        <v>28</v>
      </c>
      <c r="CQ16" s="146">
        <v>22</v>
      </c>
      <c r="CR16" s="146">
        <v>18</v>
      </c>
      <c r="CS16" s="146">
        <v>20</v>
      </c>
      <c r="CT16" s="146">
        <v>13</v>
      </c>
      <c r="CU16" s="146">
        <v>8</v>
      </c>
      <c r="CV16" s="146">
        <v>10</v>
      </c>
      <c r="CW16" s="146">
        <v>5</v>
      </c>
      <c r="CX16" s="146">
        <v>1</v>
      </c>
      <c r="CY16" s="146">
        <v>13</v>
      </c>
      <c r="CZ16" s="142">
        <f t="shared" si="1"/>
        <v>5466</v>
      </c>
      <c r="DA16" s="60"/>
      <c r="DI16" s="60"/>
    </row>
    <row r="17" spans="1:104" s="5" customFormat="1" ht="11.25" customHeight="1">
      <c r="A17" s="161"/>
      <c r="B17" s="143" t="s">
        <v>15</v>
      </c>
      <c r="C17" s="147">
        <v>69</v>
      </c>
      <c r="D17" s="147">
        <v>75</v>
      </c>
      <c r="E17" s="147">
        <v>65</v>
      </c>
      <c r="F17" s="147">
        <v>72</v>
      </c>
      <c r="G17" s="147">
        <v>87</v>
      </c>
      <c r="H17" s="147">
        <v>90</v>
      </c>
      <c r="I17" s="147">
        <v>81</v>
      </c>
      <c r="J17" s="147">
        <v>76</v>
      </c>
      <c r="K17" s="147">
        <v>72</v>
      </c>
      <c r="L17" s="147">
        <v>75</v>
      </c>
      <c r="M17" s="147">
        <v>78</v>
      </c>
      <c r="N17" s="147">
        <v>75</v>
      </c>
      <c r="O17" s="147">
        <v>84</v>
      </c>
      <c r="P17" s="147">
        <v>90</v>
      </c>
      <c r="Q17" s="147">
        <v>107</v>
      </c>
      <c r="R17" s="147">
        <v>108</v>
      </c>
      <c r="S17" s="147">
        <v>113</v>
      </c>
      <c r="T17" s="147">
        <v>109</v>
      </c>
      <c r="U17" s="147">
        <v>104</v>
      </c>
      <c r="V17" s="147">
        <v>97</v>
      </c>
      <c r="W17" s="147">
        <v>126</v>
      </c>
      <c r="X17" s="147">
        <v>104</v>
      </c>
      <c r="Y17" s="147">
        <v>101</v>
      </c>
      <c r="Z17" s="147">
        <v>82</v>
      </c>
      <c r="AA17" s="147">
        <v>86</v>
      </c>
      <c r="AB17" s="147">
        <v>86</v>
      </c>
      <c r="AC17" s="147">
        <v>84</v>
      </c>
      <c r="AD17" s="147">
        <v>84</v>
      </c>
      <c r="AE17" s="147">
        <v>82</v>
      </c>
      <c r="AF17" s="147">
        <v>73</v>
      </c>
      <c r="AG17" s="147">
        <v>93</v>
      </c>
      <c r="AH17" s="147">
        <v>104</v>
      </c>
      <c r="AI17" s="147">
        <v>98</v>
      </c>
      <c r="AJ17" s="147">
        <v>95</v>
      </c>
      <c r="AK17" s="147">
        <v>97</v>
      </c>
      <c r="AL17" s="147">
        <v>117</v>
      </c>
      <c r="AM17" s="147">
        <v>117</v>
      </c>
      <c r="AN17" s="147">
        <v>93</v>
      </c>
      <c r="AO17" s="147">
        <v>113</v>
      </c>
      <c r="AP17" s="147">
        <v>122</v>
      </c>
      <c r="AQ17" s="147">
        <v>109</v>
      </c>
      <c r="AR17" s="147">
        <v>112</v>
      </c>
      <c r="AS17" s="147">
        <v>120</v>
      </c>
      <c r="AT17" s="147">
        <v>119</v>
      </c>
      <c r="AU17" s="147">
        <v>108</v>
      </c>
      <c r="AV17" s="147">
        <v>91</v>
      </c>
      <c r="AW17" s="147">
        <v>104</v>
      </c>
      <c r="AX17" s="147">
        <v>156</v>
      </c>
      <c r="AY17" s="147">
        <v>105</v>
      </c>
      <c r="AZ17" s="147">
        <v>114</v>
      </c>
      <c r="BA17" s="147">
        <v>130</v>
      </c>
      <c r="BB17" s="147">
        <v>157</v>
      </c>
      <c r="BC17" s="147">
        <v>152</v>
      </c>
      <c r="BD17" s="147">
        <v>150</v>
      </c>
      <c r="BE17" s="147">
        <v>165</v>
      </c>
      <c r="BF17" s="147">
        <v>165</v>
      </c>
      <c r="BG17" s="147">
        <v>177</v>
      </c>
      <c r="BH17" s="147">
        <v>157</v>
      </c>
      <c r="BI17" s="147">
        <v>150</v>
      </c>
      <c r="BJ17" s="147">
        <v>169</v>
      </c>
      <c r="BK17" s="147">
        <v>169</v>
      </c>
      <c r="BL17" s="147">
        <v>165</v>
      </c>
      <c r="BM17" s="147">
        <v>188</v>
      </c>
      <c r="BN17" s="147">
        <v>180</v>
      </c>
      <c r="BO17" s="147">
        <v>193</v>
      </c>
      <c r="BP17" s="147">
        <v>172</v>
      </c>
      <c r="BQ17" s="147">
        <v>178</v>
      </c>
      <c r="BR17" s="147">
        <v>163</v>
      </c>
      <c r="BS17" s="147">
        <v>100</v>
      </c>
      <c r="BT17" s="147">
        <v>117</v>
      </c>
      <c r="BU17" s="147">
        <v>123</v>
      </c>
      <c r="BV17" s="147">
        <v>123</v>
      </c>
      <c r="BW17" s="147">
        <v>131</v>
      </c>
      <c r="BX17" s="147">
        <v>125</v>
      </c>
      <c r="BY17" s="147">
        <v>119</v>
      </c>
      <c r="BZ17" s="147">
        <v>91</v>
      </c>
      <c r="CA17" s="147">
        <v>122</v>
      </c>
      <c r="CB17" s="147">
        <v>119</v>
      </c>
      <c r="CC17" s="147">
        <v>125</v>
      </c>
      <c r="CD17" s="147">
        <v>129</v>
      </c>
      <c r="CE17" s="147">
        <v>113</v>
      </c>
      <c r="CF17" s="147">
        <v>104</v>
      </c>
      <c r="CG17" s="147">
        <v>121</v>
      </c>
      <c r="CH17" s="147">
        <v>104</v>
      </c>
      <c r="CI17" s="147">
        <v>107</v>
      </c>
      <c r="CJ17" s="147">
        <v>94</v>
      </c>
      <c r="CK17" s="147">
        <v>65</v>
      </c>
      <c r="CL17" s="147">
        <v>73</v>
      </c>
      <c r="CM17" s="147">
        <v>76</v>
      </c>
      <c r="CN17" s="147">
        <v>57</v>
      </c>
      <c r="CO17" s="147">
        <v>50</v>
      </c>
      <c r="CP17" s="147">
        <v>36</v>
      </c>
      <c r="CQ17" s="147">
        <v>32</v>
      </c>
      <c r="CR17" s="147">
        <v>26</v>
      </c>
      <c r="CS17" s="147">
        <v>26</v>
      </c>
      <c r="CT17" s="147">
        <v>17</v>
      </c>
      <c r="CU17" s="147">
        <v>12</v>
      </c>
      <c r="CV17" s="147">
        <v>11</v>
      </c>
      <c r="CW17" s="147">
        <v>6</v>
      </c>
      <c r="CX17" s="147">
        <v>1</v>
      </c>
      <c r="CY17" s="147">
        <v>13</v>
      </c>
      <c r="CZ17" s="142">
        <f t="shared" si="1"/>
        <v>10370</v>
      </c>
    </row>
    <row r="18" spans="1:227" s="5" customFormat="1" ht="11.25" customHeight="1">
      <c r="A18" s="161" t="s">
        <v>29</v>
      </c>
      <c r="B18" s="137" t="s">
        <v>13</v>
      </c>
      <c r="C18" s="138">
        <v>8</v>
      </c>
      <c r="D18" s="138">
        <v>5</v>
      </c>
      <c r="E18" s="138">
        <v>23</v>
      </c>
      <c r="F18" s="138">
        <v>14</v>
      </c>
      <c r="G18" s="138">
        <v>15</v>
      </c>
      <c r="H18" s="138">
        <v>19</v>
      </c>
      <c r="I18" s="138">
        <v>26</v>
      </c>
      <c r="J18" s="138">
        <v>14</v>
      </c>
      <c r="K18" s="138">
        <v>20</v>
      </c>
      <c r="L18" s="138">
        <v>8</v>
      </c>
      <c r="M18" s="138">
        <v>31</v>
      </c>
      <c r="N18" s="138">
        <v>24</v>
      </c>
      <c r="O18" s="138">
        <v>29</v>
      </c>
      <c r="P18" s="138">
        <v>28</v>
      </c>
      <c r="Q18" s="138">
        <v>25</v>
      </c>
      <c r="R18" s="138">
        <v>33</v>
      </c>
      <c r="S18" s="138">
        <v>40</v>
      </c>
      <c r="T18" s="138">
        <v>41</v>
      </c>
      <c r="U18" s="138">
        <v>30</v>
      </c>
      <c r="V18" s="138">
        <v>15</v>
      </c>
      <c r="W18" s="138">
        <v>26</v>
      </c>
      <c r="X18" s="138">
        <v>22</v>
      </c>
      <c r="Y18" s="138">
        <v>19</v>
      </c>
      <c r="Z18" s="138">
        <v>19</v>
      </c>
      <c r="AA18" s="138">
        <v>19</v>
      </c>
      <c r="AB18" s="138">
        <v>23</v>
      </c>
      <c r="AC18" s="138">
        <v>19</v>
      </c>
      <c r="AD18" s="138">
        <v>24</v>
      </c>
      <c r="AE18" s="138">
        <v>22</v>
      </c>
      <c r="AF18" s="138">
        <v>12</v>
      </c>
      <c r="AG18" s="138">
        <v>27</v>
      </c>
      <c r="AH18" s="138">
        <v>16</v>
      </c>
      <c r="AI18" s="138">
        <v>30</v>
      </c>
      <c r="AJ18" s="138">
        <v>23</v>
      </c>
      <c r="AK18" s="138">
        <v>22</v>
      </c>
      <c r="AL18" s="138">
        <v>25</v>
      </c>
      <c r="AM18" s="138">
        <v>31</v>
      </c>
      <c r="AN18" s="138">
        <v>25</v>
      </c>
      <c r="AO18" s="138">
        <v>24</v>
      </c>
      <c r="AP18" s="138">
        <v>35</v>
      </c>
      <c r="AQ18" s="138">
        <v>26</v>
      </c>
      <c r="AR18" s="138">
        <v>28</v>
      </c>
      <c r="AS18" s="138">
        <v>33</v>
      </c>
      <c r="AT18" s="138">
        <v>25</v>
      </c>
      <c r="AU18" s="138">
        <v>29</v>
      </c>
      <c r="AV18" s="138">
        <v>24</v>
      </c>
      <c r="AW18" s="138">
        <v>30</v>
      </c>
      <c r="AX18" s="138">
        <v>41</v>
      </c>
      <c r="AY18" s="138">
        <v>24</v>
      </c>
      <c r="AZ18" s="138">
        <v>38</v>
      </c>
      <c r="BA18" s="138">
        <v>39</v>
      </c>
      <c r="BB18" s="138">
        <v>53</v>
      </c>
      <c r="BC18" s="138">
        <v>41</v>
      </c>
      <c r="BD18" s="138">
        <v>55</v>
      </c>
      <c r="BE18" s="138">
        <v>48</v>
      </c>
      <c r="BF18" s="138">
        <v>55</v>
      </c>
      <c r="BG18" s="138">
        <v>46</v>
      </c>
      <c r="BH18" s="138">
        <v>46</v>
      </c>
      <c r="BI18" s="138">
        <v>56</v>
      </c>
      <c r="BJ18" s="138">
        <v>51</v>
      </c>
      <c r="BK18" s="138">
        <v>49</v>
      </c>
      <c r="BL18" s="138">
        <v>41</v>
      </c>
      <c r="BM18" s="138">
        <v>49</v>
      </c>
      <c r="BN18" s="138">
        <v>51</v>
      </c>
      <c r="BO18" s="138">
        <v>48</v>
      </c>
      <c r="BP18" s="138">
        <v>56</v>
      </c>
      <c r="BQ18" s="138">
        <v>55</v>
      </c>
      <c r="BR18" s="138">
        <v>38</v>
      </c>
      <c r="BS18" s="138">
        <v>22</v>
      </c>
      <c r="BT18" s="138">
        <v>20</v>
      </c>
      <c r="BU18" s="138">
        <v>25</v>
      </c>
      <c r="BV18" s="138">
        <v>25</v>
      </c>
      <c r="BW18" s="138">
        <v>20</v>
      </c>
      <c r="BX18" s="138">
        <v>24</v>
      </c>
      <c r="BY18" s="138">
        <v>31</v>
      </c>
      <c r="BZ18" s="138">
        <v>17</v>
      </c>
      <c r="CA18" s="138">
        <v>24</v>
      </c>
      <c r="CB18" s="138">
        <v>28</v>
      </c>
      <c r="CC18" s="138">
        <v>27</v>
      </c>
      <c r="CD18" s="138">
        <v>32</v>
      </c>
      <c r="CE18" s="138">
        <v>23</v>
      </c>
      <c r="CF18" s="138">
        <v>18</v>
      </c>
      <c r="CG18" s="138">
        <v>23</v>
      </c>
      <c r="CH18" s="138">
        <v>14</v>
      </c>
      <c r="CI18" s="138">
        <v>16</v>
      </c>
      <c r="CJ18" s="138">
        <v>12</v>
      </c>
      <c r="CK18" s="138">
        <v>18</v>
      </c>
      <c r="CL18" s="138">
        <v>12</v>
      </c>
      <c r="CM18" s="138">
        <v>15</v>
      </c>
      <c r="CN18" s="138">
        <v>7</v>
      </c>
      <c r="CO18" s="138">
        <v>7</v>
      </c>
      <c r="CP18" s="138">
        <v>8</v>
      </c>
      <c r="CQ18" s="138">
        <v>4</v>
      </c>
      <c r="CR18" s="138">
        <v>3</v>
      </c>
      <c r="CS18" s="138">
        <v>0</v>
      </c>
      <c r="CT18" s="138">
        <v>2</v>
      </c>
      <c r="CU18" s="138">
        <v>2</v>
      </c>
      <c r="CV18" s="138">
        <v>2</v>
      </c>
      <c r="CW18" s="138">
        <v>1</v>
      </c>
      <c r="CX18" s="138">
        <v>0</v>
      </c>
      <c r="CY18" s="138">
        <v>0</v>
      </c>
      <c r="CZ18" s="139">
        <f t="shared" si="1"/>
        <v>2568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40" t="s">
        <v>14</v>
      </c>
      <c r="C19" s="141">
        <v>11</v>
      </c>
      <c r="D19" s="141">
        <v>11</v>
      </c>
      <c r="E19" s="141">
        <v>18</v>
      </c>
      <c r="F19" s="141">
        <v>12</v>
      </c>
      <c r="G19" s="141">
        <v>15</v>
      </c>
      <c r="H19" s="141">
        <v>12</v>
      </c>
      <c r="I19" s="141">
        <v>20</v>
      </c>
      <c r="J19" s="141">
        <v>24</v>
      </c>
      <c r="K19" s="141">
        <v>26</v>
      </c>
      <c r="L19" s="141">
        <v>17</v>
      </c>
      <c r="M19" s="141">
        <v>13</v>
      </c>
      <c r="N19" s="141">
        <v>16</v>
      </c>
      <c r="O19" s="141">
        <v>24</v>
      </c>
      <c r="P19" s="141">
        <v>22</v>
      </c>
      <c r="Q19" s="141">
        <v>28</v>
      </c>
      <c r="R19" s="141">
        <v>25</v>
      </c>
      <c r="S19" s="141">
        <v>34</v>
      </c>
      <c r="T19" s="141">
        <v>35</v>
      </c>
      <c r="U19" s="141">
        <v>26</v>
      </c>
      <c r="V19" s="141">
        <v>36</v>
      </c>
      <c r="W19" s="141">
        <v>32</v>
      </c>
      <c r="X19" s="141">
        <v>22</v>
      </c>
      <c r="Y19" s="141">
        <v>22</v>
      </c>
      <c r="Z19" s="141">
        <v>24</v>
      </c>
      <c r="AA19" s="141">
        <v>16</v>
      </c>
      <c r="AB19" s="141">
        <v>20</v>
      </c>
      <c r="AC19" s="141">
        <v>24</v>
      </c>
      <c r="AD19" s="141">
        <v>24</v>
      </c>
      <c r="AE19" s="141">
        <v>20</v>
      </c>
      <c r="AF19" s="141">
        <v>25</v>
      </c>
      <c r="AG19" s="141">
        <v>25</v>
      </c>
      <c r="AH19" s="141">
        <v>25</v>
      </c>
      <c r="AI19" s="141">
        <v>28</v>
      </c>
      <c r="AJ19" s="141">
        <v>17</v>
      </c>
      <c r="AK19" s="141">
        <v>13</v>
      </c>
      <c r="AL19" s="141">
        <v>24</v>
      </c>
      <c r="AM19" s="141">
        <v>21</v>
      </c>
      <c r="AN19" s="141">
        <v>27</v>
      </c>
      <c r="AO19" s="141">
        <v>28</v>
      </c>
      <c r="AP19" s="141">
        <v>29</v>
      </c>
      <c r="AQ19" s="141">
        <v>31</v>
      </c>
      <c r="AR19" s="141">
        <v>29</v>
      </c>
      <c r="AS19" s="141">
        <v>33</v>
      </c>
      <c r="AT19" s="141">
        <v>29</v>
      </c>
      <c r="AU19" s="141">
        <v>43</v>
      </c>
      <c r="AV19" s="141">
        <v>28</v>
      </c>
      <c r="AW19" s="141">
        <v>37</v>
      </c>
      <c r="AX19" s="141">
        <v>38</v>
      </c>
      <c r="AY19" s="141">
        <v>32</v>
      </c>
      <c r="AZ19" s="141">
        <v>36</v>
      </c>
      <c r="BA19" s="141">
        <v>53</v>
      </c>
      <c r="BB19" s="141">
        <v>53</v>
      </c>
      <c r="BC19" s="141">
        <v>45</v>
      </c>
      <c r="BD19" s="141">
        <v>54</v>
      </c>
      <c r="BE19" s="141">
        <v>64</v>
      </c>
      <c r="BF19" s="141">
        <v>55</v>
      </c>
      <c r="BG19" s="141">
        <v>43</v>
      </c>
      <c r="BH19" s="141">
        <v>54</v>
      </c>
      <c r="BI19" s="141">
        <v>54</v>
      </c>
      <c r="BJ19" s="141">
        <v>60</v>
      </c>
      <c r="BK19" s="141">
        <v>54</v>
      </c>
      <c r="BL19" s="141">
        <v>51</v>
      </c>
      <c r="BM19" s="141">
        <v>50</v>
      </c>
      <c r="BN19" s="141">
        <v>63</v>
      </c>
      <c r="BO19" s="141">
        <v>48</v>
      </c>
      <c r="BP19" s="141">
        <v>53</v>
      </c>
      <c r="BQ19" s="141">
        <v>50</v>
      </c>
      <c r="BR19" s="141">
        <v>36</v>
      </c>
      <c r="BS19" s="141">
        <v>38</v>
      </c>
      <c r="BT19" s="141">
        <v>31</v>
      </c>
      <c r="BU19" s="141">
        <v>34</v>
      </c>
      <c r="BV19" s="141">
        <v>30</v>
      </c>
      <c r="BW19" s="141">
        <v>36</v>
      </c>
      <c r="BX19" s="141">
        <v>25</v>
      </c>
      <c r="BY19" s="141">
        <v>43</v>
      </c>
      <c r="BZ19" s="141">
        <v>34</v>
      </c>
      <c r="CA19" s="141">
        <v>28</v>
      </c>
      <c r="CB19" s="141">
        <v>44</v>
      </c>
      <c r="CC19" s="141">
        <v>38</v>
      </c>
      <c r="CD19" s="141">
        <v>40</v>
      </c>
      <c r="CE19" s="141">
        <v>48</v>
      </c>
      <c r="CF19" s="141">
        <v>48</v>
      </c>
      <c r="CG19" s="141">
        <v>56</v>
      </c>
      <c r="CH19" s="141">
        <v>47</v>
      </c>
      <c r="CI19" s="141">
        <v>48</v>
      </c>
      <c r="CJ19" s="141">
        <v>48</v>
      </c>
      <c r="CK19" s="141">
        <v>40</v>
      </c>
      <c r="CL19" s="141">
        <v>35</v>
      </c>
      <c r="CM19" s="141">
        <v>28</v>
      </c>
      <c r="CN19" s="141">
        <v>13</v>
      </c>
      <c r="CO19" s="141">
        <v>24</v>
      </c>
      <c r="CP19" s="141">
        <v>12</v>
      </c>
      <c r="CQ19" s="141">
        <v>14</v>
      </c>
      <c r="CR19" s="141">
        <v>6</v>
      </c>
      <c r="CS19" s="141">
        <v>3</v>
      </c>
      <c r="CT19" s="141">
        <v>10</v>
      </c>
      <c r="CU19" s="141">
        <v>5</v>
      </c>
      <c r="CV19" s="141">
        <v>4</v>
      </c>
      <c r="CW19" s="141">
        <v>5</v>
      </c>
      <c r="CX19" s="141">
        <v>3</v>
      </c>
      <c r="CY19" s="141">
        <v>13</v>
      </c>
      <c r="CZ19" s="142">
        <f t="shared" si="1"/>
        <v>3098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43" t="s">
        <v>15</v>
      </c>
      <c r="C20" s="144">
        <v>19</v>
      </c>
      <c r="D20" s="144">
        <v>16</v>
      </c>
      <c r="E20" s="144">
        <v>41</v>
      </c>
      <c r="F20" s="144">
        <v>26</v>
      </c>
      <c r="G20" s="144">
        <v>30</v>
      </c>
      <c r="H20" s="144">
        <v>31</v>
      </c>
      <c r="I20" s="144">
        <v>46</v>
      </c>
      <c r="J20" s="144">
        <v>38</v>
      </c>
      <c r="K20" s="144">
        <v>46</v>
      </c>
      <c r="L20" s="144">
        <v>25</v>
      </c>
      <c r="M20" s="144">
        <v>44</v>
      </c>
      <c r="N20" s="144">
        <v>40</v>
      </c>
      <c r="O20" s="144">
        <v>53</v>
      </c>
      <c r="P20" s="144">
        <v>50</v>
      </c>
      <c r="Q20" s="144">
        <v>53</v>
      </c>
      <c r="R20" s="144">
        <v>58</v>
      </c>
      <c r="S20" s="144">
        <v>74</v>
      </c>
      <c r="T20" s="144">
        <v>76</v>
      </c>
      <c r="U20" s="144">
        <v>56</v>
      </c>
      <c r="V20" s="144">
        <v>51</v>
      </c>
      <c r="W20" s="144">
        <v>58</v>
      </c>
      <c r="X20" s="144">
        <v>44</v>
      </c>
      <c r="Y20" s="144">
        <v>41</v>
      </c>
      <c r="Z20" s="144">
        <v>43</v>
      </c>
      <c r="AA20" s="144">
        <v>35</v>
      </c>
      <c r="AB20" s="144">
        <v>43</v>
      </c>
      <c r="AC20" s="144">
        <v>43</v>
      </c>
      <c r="AD20" s="144">
        <v>48</v>
      </c>
      <c r="AE20" s="144">
        <v>42</v>
      </c>
      <c r="AF20" s="144">
        <v>37</v>
      </c>
      <c r="AG20" s="144">
        <v>52</v>
      </c>
      <c r="AH20" s="144">
        <v>41</v>
      </c>
      <c r="AI20" s="144">
        <v>58</v>
      </c>
      <c r="AJ20" s="144">
        <v>40</v>
      </c>
      <c r="AK20" s="144">
        <v>35</v>
      </c>
      <c r="AL20" s="144">
        <v>49</v>
      </c>
      <c r="AM20" s="144">
        <v>52</v>
      </c>
      <c r="AN20" s="144">
        <v>52</v>
      </c>
      <c r="AO20" s="144">
        <v>52</v>
      </c>
      <c r="AP20" s="144">
        <v>64</v>
      </c>
      <c r="AQ20" s="144">
        <v>57</v>
      </c>
      <c r="AR20" s="144">
        <v>57</v>
      </c>
      <c r="AS20" s="144">
        <v>66</v>
      </c>
      <c r="AT20" s="144">
        <v>54</v>
      </c>
      <c r="AU20" s="144">
        <v>72</v>
      </c>
      <c r="AV20" s="144">
        <v>52</v>
      </c>
      <c r="AW20" s="144">
        <v>67</v>
      </c>
      <c r="AX20" s="144">
        <v>79</v>
      </c>
      <c r="AY20" s="144">
        <v>56</v>
      </c>
      <c r="AZ20" s="144">
        <v>74</v>
      </c>
      <c r="BA20" s="144">
        <v>92</v>
      </c>
      <c r="BB20" s="144">
        <v>106</v>
      </c>
      <c r="BC20" s="144">
        <v>86</v>
      </c>
      <c r="BD20" s="144">
        <v>109</v>
      </c>
      <c r="BE20" s="144">
        <v>112</v>
      </c>
      <c r="BF20" s="144">
        <v>110</v>
      </c>
      <c r="BG20" s="144">
        <v>89</v>
      </c>
      <c r="BH20" s="144">
        <v>100</v>
      </c>
      <c r="BI20" s="144">
        <v>110</v>
      </c>
      <c r="BJ20" s="144">
        <v>111</v>
      </c>
      <c r="BK20" s="144">
        <v>103</v>
      </c>
      <c r="BL20" s="144">
        <v>92</v>
      </c>
      <c r="BM20" s="144">
        <v>99</v>
      </c>
      <c r="BN20" s="144">
        <v>114</v>
      </c>
      <c r="BO20" s="144">
        <v>96</v>
      </c>
      <c r="BP20" s="144">
        <v>109</v>
      </c>
      <c r="BQ20" s="144">
        <v>105</v>
      </c>
      <c r="BR20" s="144">
        <v>74</v>
      </c>
      <c r="BS20" s="144">
        <v>60</v>
      </c>
      <c r="BT20" s="144">
        <v>51</v>
      </c>
      <c r="BU20" s="144">
        <v>59</v>
      </c>
      <c r="BV20" s="144">
        <v>55</v>
      </c>
      <c r="BW20" s="144">
        <v>56</v>
      </c>
      <c r="BX20" s="144">
        <v>49</v>
      </c>
      <c r="BY20" s="144">
        <v>74</v>
      </c>
      <c r="BZ20" s="144">
        <v>51</v>
      </c>
      <c r="CA20" s="144">
        <v>52</v>
      </c>
      <c r="CB20" s="144">
        <v>72</v>
      </c>
      <c r="CC20" s="144">
        <v>65</v>
      </c>
      <c r="CD20" s="144">
        <v>72</v>
      </c>
      <c r="CE20" s="144">
        <v>71</v>
      </c>
      <c r="CF20" s="144">
        <v>66</v>
      </c>
      <c r="CG20" s="144">
        <v>79</v>
      </c>
      <c r="CH20" s="144">
        <v>61</v>
      </c>
      <c r="CI20" s="144">
        <v>64</v>
      </c>
      <c r="CJ20" s="144">
        <v>60</v>
      </c>
      <c r="CK20" s="144">
        <v>58</v>
      </c>
      <c r="CL20" s="144">
        <v>47</v>
      </c>
      <c r="CM20" s="144">
        <v>43</v>
      </c>
      <c r="CN20" s="144">
        <v>20</v>
      </c>
      <c r="CO20" s="144">
        <v>31</v>
      </c>
      <c r="CP20" s="144">
        <v>20</v>
      </c>
      <c r="CQ20" s="144">
        <v>18</v>
      </c>
      <c r="CR20" s="144">
        <v>9</v>
      </c>
      <c r="CS20" s="144">
        <v>3</v>
      </c>
      <c r="CT20" s="144">
        <v>12</v>
      </c>
      <c r="CU20" s="144">
        <v>7</v>
      </c>
      <c r="CV20" s="144">
        <v>6</v>
      </c>
      <c r="CW20" s="144">
        <v>6</v>
      </c>
      <c r="CX20" s="144">
        <v>3</v>
      </c>
      <c r="CY20" s="144">
        <v>13</v>
      </c>
      <c r="CZ20" s="142">
        <f t="shared" si="1"/>
        <v>5666</v>
      </c>
    </row>
    <row r="21" spans="1:104" s="5" customFormat="1" ht="11.25" customHeight="1">
      <c r="A21" s="159" t="s">
        <v>2</v>
      </c>
      <c r="B21" s="115" t="s">
        <v>13</v>
      </c>
      <c r="C21" s="132">
        <f>SUM(C3,C6,C9,C12,C15,C18)</f>
        <v>606</v>
      </c>
      <c r="D21" s="132">
        <f aca="true" t="shared" si="2" ref="D21:BO22">SUM(D3,D6,D9,D12,D15,D18)</f>
        <v>590</v>
      </c>
      <c r="E21" s="132">
        <f t="shared" si="2"/>
        <v>642</v>
      </c>
      <c r="F21" s="132">
        <f t="shared" si="2"/>
        <v>643</v>
      </c>
      <c r="G21" s="132">
        <f t="shared" si="2"/>
        <v>685</v>
      </c>
      <c r="H21" s="132">
        <f t="shared" si="2"/>
        <v>659</v>
      </c>
      <c r="I21" s="132">
        <f t="shared" si="2"/>
        <v>670</v>
      </c>
      <c r="J21" s="132">
        <f t="shared" si="2"/>
        <v>655</v>
      </c>
      <c r="K21" s="132">
        <f t="shared" si="2"/>
        <v>674</v>
      </c>
      <c r="L21" s="132">
        <f t="shared" si="2"/>
        <v>683</v>
      </c>
      <c r="M21" s="132">
        <f t="shared" si="2"/>
        <v>666</v>
      </c>
      <c r="N21" s="132">
        <f t="shared" si="2"/>
        <v>706</v>
      </c>
      <c r="O21" s="132">
        <f t="shared" si="2"/>
        <v>711</v>
      </c>
      <c r="P21" s="132">
        <f t="shared" si="2"/>
        <v>677</v>
      </c>
      <c r="Q21" s="132">
        <f t="shared" si="2"/>
        <v>725</v>
      </c>
      <c r="R21" s="132">
        <f t="shared" si="2"/>
        <v>757</v>
      </c>
      <c r="S21" s="132">
        <f t="shared" si="2"/>
        <v>794</v>
      </c>
      <c r="T21" s="132">
        <f t="shared" si="2"/>
        <v>775</v>
      </c>
      <c r="U21" s="132">
        <f t="shared" si="2"/>
        <v>710</v>
      </c>
      <c r="V21" s="132">
        <f t="shared" si="2"/>
        <v>653</v>
      </c>
      <c r="W21" s="132">
        <f t="shared" si="2"/>
        <v>624</v>
      </c>
      <c r="X21" s="132">
        <f t="shared" si="2"/>
        <v>625</v>
      </c>
      <c r="Y21" s="132">
        <f t="shared" si="2"/>
        <v>580</v>
      </c>
      <c r="Z21" s="132">
        <f t="shared" si="2"/>
        <v>599</v>
      </c>
      <c r="AA21" s="132">
        <f t="shared" si="2"/>
        <v>601</v>
      </c>
      <c r="AB21" s="132">
        <f t="shared" si="2"/>
        <v>605</v>
      </c>
      <c r="AC21" s="132">
        <f t="shared" si="2"/>
        <v>621</v>
      </c>
      <c r="AD21" s="132">
        <f t="shared" si="2"/>
        <v>681</v>
      </c>
      <c r="AE21" s="132">
        <f t="shared" si="2"/>
        <v>652</v>
      </c>
      <c r="AF21" s="132">
        <f t="shared" si="2"/>
        <v>643</v>
      </c>
      <c r="AG21" s="132">
        <f t="shared" si="2"/>
        <v>761</v>
      </c>
      <c r="AH21" s="132">
        <f t="shared" si="2"/>
        <v>751</v>
      </c>
      <c r="AI21" s="132">
        <f t="shared" si="2"/>
        <v>706</v>
      </c>
      <c r="AJ21" s="132">
        <f t="shared" si="2"/>
        <v>765</v>
      </c>
      <c r="AK21" s="132">
        <f t="shared" si="2"/>
        <v>808</v>
      </c>
      <c r="AL21" s="132">
        <f t="shared" si="2"/>
        <v>818</v>
      </c>
      <c r="AM21" s="132">
        <f t="shared" si="2"/>
        <v>865</v>
      </c>
      <c r="AN21" s="132">
        <f t="shared" si="2"/>
        <v>831</v>
      </c>
      <c r="AO21" s="132">
        <f t="shared" si="2"/>
        <v>842</v>
      </c>
      <c r="AP21" s="132">
        <f t="shared" si="2"/>
        <v>906</v>
      </c>
      <c r="AQ21" s="132">
        <f t="shared" si="2"/>
        <v>941</v>
      </c>
      <c r="AR21" s="132">
        <f t="shared" si="2"/>
        <v>1009</v>
      </c>
      <c r="AS21" s="132">
        <f t="shared" si="2"/>
        <v>889</v>
      </c>
      <c r="AT21" s="132">
        <f t="shared" si="2"/>
        <v>924</v>
      </c>
      <c r="AU21" s="132">
        <f t="shared" si="2"/>
        <v>884</v>
      </c>
      <c r="AV21" s="132">
        <f t="shared" si="2"/>
        <v>827</v>
      </c>
      <c r="AW21" s="132">
        <f t="shared" si="2"/>
        <v>869</v>
      </c>
      <c r="AX21" s="132">
        <f t="shared" si="2"/>
        <v>873</v>
      </c>
      <c r="AY21" s="132">
        <f t="shared" si="2"/>
        <v>736</v>
      </c>
      <c r="AZ21" s="132">
        <f t="shared" si="2"/>
        <v>805</v>
      </c>
      <c r="BA21" s="132">
        <f t="shared" si="2"/>
        <v>813</v>
      </c>
      <c r="BB21" s="132">
        <f t="shared" si="2"/>
        <v>864</v>
      </c>
      <c r="BC21" s="132">
        <f t="shared" si="2"/>
        <v>811</v>
      </c>
      <c r="BD21" s="132">
        <f t="shared" si="2"/>
        <v>924</v>
      </c>
      <c r="BE21" s="132">
        <f t="shared" si="2"/>
        <v>913</v>
      </c>
      <c r="BF21" s="132">
        <f t="shared" si="2"/>
        <v>922</v>
      </c>
      <c r="BG21" s="132">
        <f t="shared" si="2"/>
        <v>927</v>
      </c>
      <c r="BH21" s="132">
        <f t="shared" si="2"/>
        <v>915</v>
      </c>
      <c r="BI21" s="132">
        <f t="shared" si="2"/>
        <v>944</v>
      </c>
      <c r="BJ21" s="132">
        <f t="shared" si="2"/>
        <v>1005</v>
      </c>
      <c r="BK21" s="132">
        <f t="shared" si="2"/>
        <v>1058</v>
      </c>
      <c r="BL21" s="132">
        <f t="shared" si="2"/>
        <v>1043</v>
      </c>
      <c r="BM21" s="132">
        <f t="shared" si="2"/>
        <v>1117</v>
      </c>
      <c r="BN21" s="132">
        <f t="shared" si="2"/>
        <v>1106</v>
      </c>
      <c r="BO21" s="132">
        <f t="shared" si="2"/>
        <v>1130</v>
      </c>
      <c r="BP21" s="132">
        <f aca="true" t="shared" si="3" ref="BP21:CY23">SUM(BP3,BP6,BP9,BP12,BP15,BP18)</f>
        <v>1152</v>
      </c>
      <c r="BQ21" s="132">
        <f t="shared" si="3"/>
        <v>1162</v>
      </c>
      <c r="BR21" s="132">
        <f t="shared" si="3"/>
        <v>989</v>
      </c>
      <c r="BS21" s="132">
        <f t="shared" si="3"/>
        <v>643</v>
      </c>
      <c r="BT21" s="132">
        <f t="shared" si="3"/>
        <v>692</v>
      </c>
      <c r="BU21" s="132">
        <f t="shared" si="3"/>
        <v>778</v>
      </c>
      <c r="BV21" s="132">
        <f t="shared" si="3"/>
        <v>732</v>
      </c>
      <c r="BW21" s="132">
        <f t="shared" si="3"/>
        <v>702</v>
      </c>
      <c r="BX21" s="132">
        <f t="shared" si="3"/>
        <v>704</v>
      </c>
      <c r="BY21" s="132">
        <f t="shared" si="3"/>
        <v>680</v>
      </c>
      <c r="BZ21" s="132">
        <f t="shared" si="3"/>
        <v>605</v>
      </c>
      <c r="CA21" s="132">
        <f t="shared" si="3"/>
        <v>578</v>
      </c>
      <c r="CB21" s="132">
        <f t="shared" si="3"/>
        <v>637</v>
      </c>
      <c r="CC21" s="132">
        <f t="shared" si="3"/>
        <v>553</v>
      </c>
      <c r="CD21" s="132">
        <f t="shared" si="3"/>
        <v>566</v>
      </c>
      <c r="CE21" s="132">
        <f t="shared" si="3"/>
        <v>508</v>
      </c>
      <c r="CF21" s="132">
        <f t="shared" si="3"/>
        <v>471</v>
      </c>
      <c r="CG21" s="132">
        <f t="shared" si="3"/>
        <v>441</v>
      </c>
      <c r="CH21" s="132">
        <f t="shared" si="3"/>
        <v>341</v>
      </c>
      <c r="CI21" s="132">
        <f t="shared" si="3"/>
        <v>359</v>
      </c>
      <c r="CJ21" s="132">
        <f t="shared" si="3"/>
        <v>284</v>
      </c>
      <c r="CK21" s="132">
        <f t="shared" si="3"/>
        <v>254</v>
      </c>
      <c r="CL21" s="132">
        <f t="shared" si="3"/>
        <v>235</v>
      </c>
      <c r="CM21" s="132">
        <f t="shared" si="3"/>
        <v>201</v>
      </c>
      <c r="CN21" s="132">
        <f t="shared" si="3"/>
        <v>151</v>
      </c>
      <c r="CO21" s="132">
        <f t="shared" si="3"/>
        <v>125</v>
      </c>
      <c r="CP21" s="132">
        <f t="shared" si="3"/>
        <v>91</v>
      </c>
      <c r="CQ21" s="132">
        <f t="shared" si="3"/>
        <v>51</v>
      </c>
      <c r="CR21" s="132">
        <f t="shared" si="3"/>
        <v>55</v>
      </c>
      <c r="CS21" s="132">
        <f t="shared" si="3"/>
        <v>40</v>
      </c>
      <c r="CT21" s="132">
        <f t="shared" si="3"/>
        <v>27</v>
      </c>
      <c r="CU21" s="132">
        <f t="shared" si="3"/>
        <v>18</v>
      </c>
      <c r="CV21" s="132">
        <f t="shared" si="3"/>
        <v>9</v>
      </c>
      <c r="CW21" s="132">
        <f t="shared" si="3"/>
        <v>6</v>
      </c>
      <c r="CX21" s="132">
        <f t="shared" si="3"/>
        <v>6</v>
      </c>
      <c r="CY21" s="132">
        <f>SUM(CY3,CY6,CY9,CY12,CY15,CY18)</f>
        <v>10</v>
      </c>
      <c r="CZ21" s="133">
        <f>SUM(C21:CY21)</f>
        <v>66070</v>
      </c>
    </row>
    <row r="22" spans="1:104" s="5" customFormat="1" ht="11.25" customHeight="1">
      <c r="A22" s="160"/>
      <c r="B22" s="119" t="s">
        <v>14</v>
      </c>
      <c r="C22" s="121">
        <f aca="true" t="shared" si="4" ref="C22:R23">SUM(C4,C7,C10,C13,C16,C19)</f>
        <v>569</v>
      </c>
      <c r="D22" s="121">
        <f t="shared" si="4"/>
        <v>575</v>
      </c>
      <c r="E22" s="121">
        <f t="shared" si="4"/>
        <v>595</v>
      </c>
      <c r="F22" s="121">
        <f t="shared" si="4"/>
        <v>578</v>
      </c>
      <c r="G22" s="121">
        <f t="shared" si="4"/>
        <v>597</v>
      </c>
      <c r="H22" s="121">
        <f t="shared" si="4"/>
        <v>600</v>
      </c>
      <c r="I22" s="121">
        <f t="shared" si="4"/>
        <v>628</v>
      </c>
      <c r="J22" s="121">
        <f t="shared" si="4"/>
        <v>603</v>
      </c>
      <c r="K22" s="121">
        <f t="shared" si="4"/>
        <v>642</v>
      </c>
      <c r="L22" s="121">
        <f t="shared" si="4"/>
        <v>605</v>
      </c>
      <c r="M22" s="121">
        <f t="shared" si="4"/>
        <v>658</v>
      </c>
      <c r="N22" s="121">
        <f t="shared" si="4"/>
        <v>644</v>
      </c>
      <c r="O22" s="121">
        <f t="shared" si="4"/>
        <v>665</v>
      </c>
      <c r="P22" s="121">
        <f t="shared" si="4"/>
        <v>697</v>
      </c>
      <c r="Q22" s="121">
        <f t="shared" si="4"/>
        <v>769</v>
      </c>
      <c r="R22" s="121">
        <f t="shared" si="4"/>
        <v>703</v>
      </c>
      <c r="S22" s="121">
        <f t="shared" si="2"/>
        <v>792</v>
      </c>
      <c r="T22" s="121">
        <f t="shared" si="2"/>
        <v>768</v>
      </c>
      <c r="U22" s="121">
        <f t="shared" si="2"/>
        <v>710</v>
      </c>
      <c r="V22" s="121">
        <f t="shared" si="2"/>
        <v>699</v>
      </c>
      <c r="W22" s="121">
        <f t="shared" si="2"/>
        <v>684</v>
      </c>
      <c r="X22" s="121">
        <f t="shared" si="2"/>
        <v>660</v>
      </c>
      <c r="Y22" s="121">
        <f t="shared" si="2"/>
        <v>648</v>
      </c>
      <c r="Z22" s="121">
        <f t="shared" si="2"/>
        <v>607</v>
      </c>
      <c r="AA22" s="121">
        <f t="shared" si="2"/>
        <v>567</v>
      </c>
      <c r="AB22" s="121">
        <f t="shared" si="2"/>
        <v>639</v>
      </c>
      <c r="AC22" s="121">
        <f t="shared" si="2"/>
        <v>655</v>
      </c>
      <c r="AD22" s="121">
        <f t="shared" si="2"/>
        <v>699</v>
      </c>
      <c r="AE22" s="121">
        <f t="shared" si="2"/>
        <v>663</v>
      </c>
      <c r="AF22" s="121">
        <f t="shared" si="2"/>
        <v>711</v>
      </c>
      <c r="AG22" s="121">
        <f t="shared" si="2"/>
        <v>786</v>
      </c>
      <c r="AH22" s="121">
        <f t="shared" si="2"/>
        <v>751</v>
      </c>
      <c r="AI22" s="121">
        <f t="shared" si="2"/>
        <v>807</v>
      </c>
      <c r="AJ22" s="121">
        <f t="shared" si="2"/>
        <v>719</v>
      </c>
      <c r="AK22" s="121">
        <f t="shared" si="2"/>
        <v>862</v>
      </c>
      <c r="AL22" s="121">
        <f t="shared" si="2"/>
        <v>828</v>
      </c>
      <c r="AM22" s="121">
        <f t="shared" si="2"/>
        <v>846</v>
      </c>
      <c r="AN22" s="121">
        <f t="shared" si="2"/>
        <v>861</v>
      </c>
      <c r="AO22" s="121">
        <f t="shared" si="2"/>
        <v>876</v>
      </c>
      <c r="AP22" s="121">
        <f t="shared" si="2"/>
        <v>937</v>
      </c>
      <c r="AQ22" s="121">
        <f t="shared" si="2"/>
        <v>970</v>
      </c>
      <c r="AR22" s="121">
        <f t="shared" si="2"/>
        <v>1018</v>
      </c>
      <c r="AS22" s="121">
        <f t="shared" si="2"/>
        <v>962</v>
      </c>
      <c r="AT22" s="121">
        <f t="shared" si="2"/>
        <v>988</v>
      </c>
      <c r="AU22" s="121">
        <f t="shared" si="2"/>
        <v>906</v>
      </c>
      <c r="AV22" s="121">
        <f t="shared" si="2"/>
        <v>952</v>
      </c>
      <c r="AW22" s="121">
        <f t="shared" si="2"/>
        <v>946</v>
      </c>
      <c r="AX22" s="121">
        <f t="shared" si="2"/>
        <v>972</v>
      </c>
      <c r="AY22" s="121">
        <f t="shared" si="2"/>
        <v>781</v>
      </c>
      <c r="AZ22" s="121">
        <f t="shared" si="2"/>
        <v>923</v>
      </c>
      <c r="BA22" s="121">
        <f t="shared" si="2"/>
        <v>940</v>
      </c>
      <c r="BB22" s="121">
        <f t="shared" si="2"/>
        <v>979</v>
      </c>
      <c r="BC22" s="121">
        <f t="shared" si="2"/>
        <v>953</v>
      </c>
      <c r="BD22" s="121">
        <f t="shared" si="2"/>
        <v>901</v>
      </c>
      <c r="BE22" s="121">
        <f t="shared" si="2"/>
        <v>1073</v>
      </c>
      <c r="BF22" s="121">
        <f t="shared" si="2"/>
        <v>956</v>
      </c>
      <c r="BG22" s="121">
        <f t="shared" si="2"/>
        <v>992</v>
      </c>
      <c r="BH22" s="121">
        <f t="shared" si="2"/>
        <v>963</v>
      </c>
      <c r="BI22" s="121">
        <f t="shared" si="2"/>
        <v>970</v>
      </c>
      <c r="BJ22" s="121">
        <f t="shared" si="2"/>
        <v>992</v>
      </c>
      <c r="BK22" s="121">
        <f t="shared" si="2"/>
        <v>1048</v>
      </c>
      <c r="BL22" s="121">
        <f t="shared" si="2"/>
        <v>1083</v>
      </c>
      <c r="BM22" s="121">
        <f t="shared" si="2"/>
        <v>1152</v>
      </c>
      <c r="BN22" s="121">
        <f t="shared" si="2"/>
        <v>1231</v>
      </c>
      <c r="BO22" s="121">
        <f t="shared" si="2"/>
        <v>1151</v>
      </c>
      <c r="BP22" s="121">
        <f t="shared" si="3"/>
        <v>1269</v>
      </c>
      <c r="BQ22" s="121">
        <f t="shared" si="3"/>
        <v>1264</v>
      </c>
      <c r="BR22" s="121">
        <f t="shared" si="3"/>
        <v>1125</v>
      </c>
      <c r="BS22" s="121">
        <f t="shared" si="3"/>
        <v>677</v>
      </c>
      <c r="BT22" s="121">
        <f t="shared" si="3"/>
        <v>754</v>
      </c>
      <c r="BU22" s="121">
        <f t="shared" si="3"/>
        <v>906</v>
      </c>
      <c r="BV22" s="121">
        <f t="shared" si="3"/>
        <v>835</v>
      </c>
      <c r="BW22" s="121">
        <f t="shared" si="3"/>
        <v>906</v>
      </c>
      <c r="BX22" s="121">
        <f t="shared" si="3"/>
        <v>864</v>
      </c>
      <c r="BY22" s="121">
        <f t="shared" si="3"/>
        <v>863</v>
      </c>
      <c r="BZ22" s="121">
        <f t="shared" si="3"/>
        <v>770</v>
      </c>
      <c r="CA22" s="121">
        <f t="shared" si="3"/>
        <v>823</v>
      </c>
      <c r="CB22" s="121">
        <f t="shared" si="3"/>
        <v>745</v>
      </c>
      <c r="CC22" s="121">
        <f t="shared" si="3"/>
        <v>719</v>
      </c>
      <c r="CD22" s="121">
        <f t="shared" si="3"/>
        <v>775</v>
      </c>
      <c r="CE22" s="121">
        <f t="shared" si="3"/>
        <v>805</v>
      </c>
      <c r="CF22" s="121">
        <f t="shared" si="3"/>
        <v>738</v>
      </c>
      <c r="CG22" s="121">
        <f t="shared" si="3"/>
        <v>714</v>
      </c>
      <c r="CH22" s="121">
        <f t="shared" si="3"/>
        <v>660</v>
      </c>
      <c r="CI22" s="121">
        <f t="shared" si="3"/>
        <v>663</v>
      </c>
      <c r="CJ22" s="121">
        <f t="shared" si="3"/>
        <v>611</v>
      </c>
      <c r="CK22" s="121">
        <f t="shared" si="3"/>
        <v>545</v>
      </c>
      <c r="CL22" s="121">
        <f t="shared" si="3"/>
        <v>506</v>
      </c>
      <c r="CM22" s="121">
        <f t="shared" si="3"/>
        <v>516</v>
      </c>
      <c r="CN22" s="121">
        <f t="shared" si="3"/>
        <v>420</v>
      </c>
      <c r="CO22" s="121">
        <f t="shared" si="3"/>
        <v>346</v>
      </c>
      <c r="CP22" s="121">
        <f t="shared" si="3"/>
        <v>316</v>
      </c>
      <c r="CQ22" s="121">
        <f t="shared" si="3"/>
        <v>231</v>
      </c>
      <c r="CR22" s="121">
        <f t="shared" si="3"/>
        <v>193</v>
      </c>
      <c r="CS22" s="121">
        <f t="shared" si="3"/>
        <v>158</v>
      </c>
      <c r="CT22" s="121">
        <f t="shared" si="3"/>
        <v>139</v>
      </c>
      <c r="CU22" s="121">
        <f t="shared" si="3"/>
        <v>85</v>
      </c>
      <c r="CV22" s="121">
        <f t="shared" si="3"/>
        <v>78</v>
      </c>
      <c r="CW22" s="121">
        <f t="shared" si="3"/>
        <v>53</v>
      </c>
      <c r="CX22" s="121">
        <f t="shared" si="3"/>
        <v>38</v>
      </c>
      <c r="CY22" s="121">
        <f t="shared" si="3"/>
        <v>89</v>
      </c>
      <c r="CZ22" s="134">
        <f>SUM(C22:CY22)</f>
        <v>73904</v>
      </c>
    </row>
    <row r="23" spans="1:104" s="5" customFormat="1" ht="11.25" customHeight="1">
      <c r="A23" s="160"/>
      <c r="B23" s="123" t="s">
        <v>15</v>
      </c>
      <c r="C23" s="135">
        <f t="shared" si="4"/>
        <v>1175</v>
      </c>
      <c r="D23" s="135">
        <f aca="true" t="shared" si="5" ref="D23:BO23">SUM(D5,D8,D11,D14,D17,D20)</f>
        <v>1165</v>
      </c>
      <c r="E23" s="135">
        <f t="shared" si="5"/>
        <v>1237</v>
      </c>
      <c r="F23" s="135">
        <f t="shared" si="5"/>
        <v>1221</v>
      </c>
      <c r="G23" s="135">
        <f t="shared" si="5"/>
        <v>1282</v>
      </c>
      <c r="H23" s="135">
        <f t="shared" si="5"/>
        <v>1259</v>
      </c>
      <c r="I23" s="135">
        <f t="shared" si="5"/>
        <v>1298</v>
      </c>
      <c r="J23" s="135">
        <f t="shared" si="5"/>
        <v>1258</v>
      </c>
      <c r="K23" s="135">
        <f t="shared" si="5"/>
        <v>1316</v>
      </c>
      <c r="L23" s="135">
        <f t="shared" si="5"/>
        <v>1288</v>
      </c>
      <c r="M23" s="135">
        <f t="shared" si="5"/>
        <v>1324</v>
      </c>
      <c r="N23" s="135">
        <f t="shared" si="5"/>
        <v>1350</v>
      </c>
      <c r="O23" s="135">
        <f t="shared" si="5"/>
        <v>1376</v>
      </c>
      <c r="P23" s="135">
        <f t="shared" si="5"/>
        <v>1374</v>
      </c>
      <c r="Q23" s="135">
        <f t="shared" si="5"/>
        <v>1494</v>
      </c>
      <c r="R23" s="135">
        <f t="shared" si="5"/>
        <v>1460</v>
      </c>
      <c r="S23" s="135">
        <f t="shared" si="5"/>
        <v>1586</v>
      </c>
      <c r="T23" s="135">
        <f t="shared" si="5"/>
        <v>1543</v>
      </c>
      <c r="U23" s="135">
        <f t="shared" si="5"/>
        <v>1420</v>
      </c>
      <c r="V23" s="135">
        <f t="shared" si="5"/>
        <v>1352</v>
      </c>
      <c r="W23" s="135">
        <f t="shared" si="5"/>
        <v>1308</v>
      </c>
      <c r="X23" s="135">
        <f t="shared" si="5"/>
        <v>1285</v>
      </c>
      <c r="Y23" s="135">
        <f t="shared" si="5"/>
        <v>1228</v>
      </c>
      <c r="Z23" s="135">
        <f t="shared" si="5"/>
        <v>1206</v>
      </c>
      <c r="AA23" s="135">
        <f t="shared" si="5"/>
        <v>1168</v>
      </c>
      <c r="AB23" s="135">
        <f t="shared" si="5"/>
        <v>1244</v>
      </c>
      <c r="AC23" s="135">
        <f t="shared" si="5"/>
        <v>1276</v>
      </c>
      <c r="AD23" s="135">
        <f t="shared" si="5"/>
        <v>1380</v>
      </c>
      <c r="AE23" s="135">
        <f t="shared" si="5"/>
        <v>1315</v>
      </c>
      <c r="AF23" s="135">
        <f t="shared" si="5"/>
        <v>1354</v>
      </c>
      <c r="AG23" s="135">
        <f t="shared" si="5"/>
        <v>1547</v>
      </c>
      <c r="AH23" s="135">
        <f t="shared" si="5"/>
        <v>1502</v>
      </c>
      <c r="AI23" s="135">
        <f t="shared" si="5"/>
        <v>1513</v>
      </c>
      <c r="AJ23" s="135">
        <f t="shared" si="5"/>
        <v>1484</v>
      </c>
      <c r="AK23" s="135">
        <f t="shared" si="5"/>
        <v>1670</v>
      </c>
      <c r="AL23" s="135">
        <f t="shared" si="5"/>
        <v>1646</v>
      </c>
      <c r="AM23" s="135">
        <f t="shared" si="5"/>
        <v>1711</v>
      </c>
      <c r="AN23" s="135">
        <f t="shared" si="5"/>
        <v>1692</v>
      </c>
      <c r="AO23" s="135">
        <f t="shared" si="5"/>
        <v>1718</v>
      </c>
      <c r="AP23" s="135">
        <f t="shared" si="5"/>
        <v>1843</v>
      </c>
      <c r="AQ23" s="135">
        <f t="shared" si="5"/>
        <v>1911</v>
      </c>
      <c r="AR23" s="135">
        <f t="shared" si="5"/>
        <v>2027</v>
      </c>
      <c r="AS23" s="135">
        <f t="shared" si="5"/>
        <v>1851</v>
      </c>
      <c r="AT23" s="135">
        <f t="shared" si="5"/>
        <v>1912</v>
      </c>
      <c r="AU23" s="135">
        <f t="shared" si="5"/>
        <v>1790</v>
      </c>
      <c r="AV23" s="135">
        <f t="shared" si="5"/>
        <v>1779</v>
      </c>
      <c r="AW23" s="135">
        <f t="shared" si="5"/>
        <v>1815</v>
      </c>
      <c r="AX23" s="135">
        <f t="shared" si="5"/>
        <v>1845</v>
      </c>
      <c r="AY23" s="135">
        <f t="shared" si="5"/>
        <v>1517</v>
      </c>
      <c r="AZ23" s="135">
        <f t="shared" si="5"/>
        <v>1728</v>
      </c>
      <c r="BA23" s="135">
        <f t="shared" si="5"/>
        <v>1753</v>
      </c>
      <c r="BB23" s="135">
        <f t="shared" si="5"/>
        <v>1843</v>
      </c>
      <c r="BC23" s="135">
        <f t="shared" si="5"/>
        <v>1764</v>
      </c>
      <c r="BD23" s="135">
        <f t="shared" si="5"/>
        <v>1825</v>
      </c>
      <c r="BE23" s="135">
        <f t="shared" si="5"/>
        <v>1986</v>
      </c>
      <c r="BF23" s="135">
        <f t="shared" si="5"/>
        <v>1878</v>
      </c>
      <c r="BG23" s="135">
        <f t="shared" si="5"/>
        <v>1919</v>
      </c>
      <c r="BH23" s="135">
        <f t="shared" si="5"/>
        <v>1878</v>
      </c>
      <c r="BI23" s="135">
        <f t="shared" si="5"/>
        <v>1914</v>
      </c>
      <c r="BJ23" s="135">
        <f t="shared" si="5"/>
        <v>1997</v>
      </c>
      <c r="BK23" s="135">
        <f t="shared" si="5"/>
        <v>2106</v>
      </c>
      <c r="BL23" s="135">
        <f t="shared" si="5"/>
        <v>2126</v>
      </c>
      <c r="BM23" s="135">
        <f t="shared" si="5"/>
        <v>2269</v>
      </c>
      <c r="BN23" s="135">
        <f t="shared" si="5"/>
        <v>2337</v>
      </c>
      <c r="BO23" s="135">
        <f t="shared" si="5"/>
        <v>2281</v>
      </c>
      <c r="BP23" s="135">
        <f t="shared" si="3"/>
        <v>2421</v>
      </c>
      <c r="BQ23" s="135">
        <f t="shared" si="3"/>
        <v>2426</v>
      </c>
      <c r="BR23" s="135">
        <f t="shared" si="3"/>
        <v>2114</v>
      </c>
      <c r="BS23" s="135">
        <f t="shared" si="3"/>
        <v>1320</v>
      </c>
      <c r="BT23" s="135">
        <f t="shared" si="3"/>
        <v>1446</v>
      </c>
      <c r="BU23" s="135">
        <f t="shared" si="3"/>
        <v>1684</v>
      </c>
      <c r="BV23" s="135">
        <f t="shared" si="3"/>
        <v>1567</v>
      </c>
      <c r="BW23" s="135">
        <f t="shared" si="3"/>
        <v>1608</v>
      </c>
      <c r="BX23" s="135">
        <f t="shared" si="3"/>
        <v>1568</v>
      </c>
      <c r="BY23" s="135">
        <f t="shared" si="3"/>
        <v>1543</v>
      </c>
      <c r="BZ23" s="135">
        <f t="shared" si="3"/>
        <v>1375</v>
      </c>
      <c r="CA23" s="135">
        <f t="shared" si="3"/>
        <v>1401</v>
      </c>
      <c r="CB23" s="135">
        <f t="shared" si="3"/>
        <v>1382</v>
      </c>
      <c r="CC23" s="135">
        <f t="shared" si="3"/>
        <v>1272</v>
      </c>
      <c r="CD23" s="135">
        <f t="shared" si="3"/>
        <v>1341</v>
      </c>
      <c r="CE23" s="135">
        <f t="shared" si="3"/>
        <v>1313</v>
      </c>
      <c r="CF23" s="135">
        <f t="shared" si="3"/>
        <v>1209</v>
      </c>
      <c r="CG23" s="135">
        <f t="shared" si="3"/>
        <v>1155</v>
      </c>
      <c r="CH23" s="135">
        <f t="shared" si="3"/>
        <v>1001</v>
      </c>
      <c r="CI23" s="135">
        <f t="shared" si="3"/>
        <v>1022</v>
      </c>
      <c r="CJ23" s="135">
        <f t="shared" si="3"/>
        <v>895</v>
      </c>
      <c r="CK23" s="135">
        <f t="shared" si="3"/>
        <v>799</v>
      </c>
      <c r="CL23" s="135">
        <f t="shared" si="3"/>
        <v>741</v>
      </c>
      <c r="CM23" s="135">
        <f t="shared" si="3"/>
        <v>717</v>
      </c>
      <c r="CN23" s="135">
        <f t="shared" si="3"/>
        <v>571</v>
      </c>
      <c r="CO23" s="135">
        <f t="shared" si="3"/>
        <v>471</v>
      </c>
      <c r="CP23" s="135">
        <f t="shared" si="3"/>
        <v>407</v>
      </c>
      <c r="CQ23" s="135">
        <f t="shared" si="3"/>
        <v>282</v>
      </c>
      <c r="CR23" s="135">
        <f t="shared" si="3"/>
        <v>248</v>
      </c>
      <c r="CS23" s="135">
        <f t="shared" si="3"/>
        <v>198</v>
      </c>
      <c r="CT23" s="135">
        <f t="shared" si="3"/>
        <v>166</v>
      </c>
      <c r="CU23" s="135">
        <f t="shared" si="3"/>
        <v>103</v>
      </c>
      <c r="CV23" s="135">
        <f t="shared" si="3"/>
        <v>87</v>
      </c>
      <c r="CW23" s="135">
        <f t="shared" si="3"/>
        <v>59</v>
      </c>
      <c r="CX23" s="135">
        <f t="shared" si="3"/>
        <v>44</v>
      </c>
      <c r="CY23" s="135">
        <f t="shared" si="3"/>
        <v>99</v>
      </c>
      <c r="CZ23" s="136">
        <f>SUM(C23:CY23)</f>
        <v>139974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0">
      <selection activeCell="C38" sqref="C38:M40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90">
        <v>1878</v>
      </c>
      <c r="D2" s="90">
        <v>1894</v>
      </c>
      <c r="E2" s="90">
        <v>1720</v>
      </c>
      <c r="F2" s="90">
        <v>2296</v>
      </c>
      <c r="G2" s="90">
        <v>2514</v>
      </c>
      <c r="H2" s="90">
        <v>2409</v>
      </c>
      <c r="I2" s="90">
        <v>2536</v>
      </c>
      <c r="J2" s="90">
        <v>1606</v>
      </c>
      <c r="K2" s="90">
        <v>820</v>
      </c>
      <c r="L2" s="90">
        <v>112</v>
      </c>
      <c r="M2" s="90">
        <v>0</v>
      </c>
      <c r="N2" s="150">
        <f>SUM(C2:M2)</f>
        <v>17785</v>
      </c>
    </row>
    <row r="3" spans="1:14" s="52" customFormat="1" ht="13.5" customHeight="1" outlineLevel="1">
      <c r="A3" s="164"/>
      <c r="B3" s="11" t="s">
        <v>14</v>
      </c>
      <c r="C3" s="88">
        <v>1668</v>
      </c>
      <c r="D3" s="88">
        <v>1896</v>
      </c>
      <c r="E3" s="88">
        <v>1865</v>
      </c>
      <c r="F3" s="88">
        <v>2419</v>
      </c>
      <c r="G3" s="88">
        <v>2741</v>
      </c>
      <c r="H3" s="88">
        <v>2635</v>
      </c>
      <c r="I3" s="88">
        <v>2838</v>
      </c>
      <c r="J3" s="88">
        <v>2108</v>
      </c>
      <c r="K3" s="88">
        <v>1527</v>
      </c>
      <c r="L3" s="88">
        <v>401</v>
      </c>
      <c r="M3" s="88">
        <v>21</v>
      </c>
      <c r="N3" s="151">
        <f aca="true" t="shared" si="0" ref="N3:N22">SUM(C3:M3)</f>
        <v>20119</v>
      </c>
    </row>
    <row r="4" spans="1:14" s="52" customFormat="1" ht="13.5" customHeight="1" outlineLevel="1">
      <c r="A4" s="165"/>
      <c r="B4" s="12" t="s">
        <v>15</v>
      </c>
      <c r="C4" s="89">
        <v>3546</v>
      </c>
      <c r="D4" s="89">
        <v>3790</v>
      </c>
      <c r="E4" s="89">
        <v>3585</v>
      </c>
      <c r="F4" s="89">
        <v>4715</v>
      </c>
      <c r="G4" s="89">
        <v>5255</v>
      </c>
      <c r="H4" s="89">
        <v>5044</v>
      </c>
      <c r="I4" s="89">
        <v>5374</v>
      </c>
      <c r="J4" s="89">
        <v>3714</v>
      </c>
      <c r="K4" s="89">
        <v>2347</v>
      </c>
      <c r="L4" s="89">
        <v>513</v>
      </c>
      <c r="M4" s="89">
        <v>21</v>
      </c>
      <c r="N4" s="152">
        <f t="shared" si="0"/>
        <v>37904</v>
      </c>
    </row>
    <row r="5" spans="1:14" s="54" customFormat="1" ht="12" outlineLevel="1">
      <c r="A5" s="163" t="s">
        <v>44</v>
      </c>
      <c r="B5" s="10" t="s">
        <v>13</v>
      </c>
      <c r="C5" s="90">
        <v>617</v>
      </c>
      <c r="D5" s="90">
        <v>600</v>
      </c>
      <c r="E5" s="90">
        <v>528</v>
      </c>
      <c r="F5" s="90">
        <v>646</v>
      </c>
      <c r="G5" s="90">
        <v>695</v>
      </c>
      <c r="H5" s="90">
        <v>571</v>
      </c>
      <c r="I5" s="90">
        <v>588</v>
      </c>
      <c r="J5" s="90">
        <v>384</v>
      </c>
      <c r="K5" s="90">
        <v>172</v>
      </c>
      <c r="L5" s="90">
        <v>21</v>
      </c>
      <c r="M5" s="90">
        <v>0</v>
      </c>
      <c r="N5" s="150">
        <f t="shared" si="0"/>
        <v>4822</v>
      </c>
    </row>
    <row r="6" spans="1:14" s="54" customFormat="1" ht="12" outlineLevel="1">
      <c r="A6" s="164"/>
      <c r="B6" s="11" t="s">
        <v>14</v>
      </c>
      <c r="C6" s="88">
        <v>528</v>
      </c>
      <c r="D6" s="88">
        <v>595</v>
      </c>
      <c r="E6" s="88">
        <v>495</v>
      </c>
      <c r="F6" s="88">
        <v>668</v>
      </c>
      <c r="G6" s="88">
        <v>713</v>
      </c>
      <c r="H6" s="88">
        <v>634</v>
      </c>
      <c r="I6" s="88">
        <v>634</v>
      </c>
      <c r="J6" s="88">
        <v>470</v>
      </c>
      <c r="K6" s="88">
        <v>276</v>
      </c>
      <c r="L6" s="88">
        <v>64</v>
      </c>
      <c r="M6" s="88">
        <v>3</v>
      </c>
      <c r="N6" s="151">
        <f t="shared" si="0"/>
        <v>5080</v>
      </c>
    </row>
    <row r="7" spans="1:14" s="54" customFormat="1" ht="12" outlineLevel="1">
      <c r="A7" s="165"/>
      <c r="B7" s="12" t="s">
        <v>15</v>
      </c>
      <c r="C7" s="89">
        <v>1145</v>
      </c>
      <c r="D7" s="89">
        <v>1195</v>
      </c>
      <c r="E7" s="89">
        <v>1023</v>
      </c>
      <c r="F7" s="89">
        <v>1314</v>
      </c>
      <c r="G7" s="89">
        <v>1408</v>
      </c>
      <c r="H7" s="89">
        <v>1205</v>
      </c>
      <c r="I7" s="89">
        <v>1222</v>
      </c>
      <c r="J7" s="89">
        <v>854</v>
      </c>
      <c r="K7" s="89">
        <v>448</v>
      </c>
      <c r="L7" s="89">
        <v>85</v>
      </c>
      <c r="M7" s="89">
        <v>3</v>
      </c>
      <c r="N7" s="152">
        <f t="shared" si="0"/>
        <v>9902</v>
      </c>
    </row>
    <row r="8" spans="1:14" s="54" customFormat="1" ht="12" outlineLevel="1">
      <c r="A8" s="163" t="s">
        <v>43</v>
      </c>
      <c r="B8" s="10" t="s">
        <v>13</v>
      </c>
      <c r="C8" s="90">
        <v>244</v>
      </c>
      <c r="D8" s="90">
        <v>280</v>
      </c>
      <c r="E8" s="90">
        <v>233</v>
      </c>
      <c r="F8" s="90">
        <v>352</v>
      </c>
      <c r="G8" s="90">
        <v>342</v>
      </c>
      <c r="H8" s="90">
        <v>380</v>
      </c>
      <c r="I8" s="90">
        <v>469</v>
      </c>
      <c r="J8" s="90">
        <v>269</v>
      </c>
      <c r="K8" s="90">
        <v>139</v>
      </c>
      <c r="L8" s="90">
        <v>10</v>
      </c>
      <c r="M8" s="90">
        <v>0</v>
      </c>
      <c r="N8" s="150">
        <f t="shared" si="0"/>
        <v>2718</v>
      </c>
    </row>
    <row r="9" spans="1:14" s="54" customFormat="1" ht="12" outlineLevel="1">
      <c r="A9" s="164"/>
      <c r="B9" s="11" t="s">
        <v>14</v>
      </c>
      <c r="C9" s="88">
        <v>212</v>
      </c>
      <c r="D9" s="88">
        <v>274</v>
      </c>
      <c r="E9" s="88">
        <v>250</v>
      </c>
      <c r="F9" s="88">
        <v>345</v>
      </c>
      <c r="G9" s="88">
        <v>350</v>
      </c>
      <c r="H9" s="88">
        <v>379</v>
      </c>
      <c r="I9" s="88">
        <v>468</v>
      </c>
      <c r="J9" s="88">
        <v>333</v>
      </c>
      <c r="K9" s="88">
        <v>280</v>
      </c>
      <c r="L9" s="88">
        <v>81</v>
      </c>
      <c r="M9" s="88">
        <v>3</v>
      </c>
      <c r="N9" s="151">
        <f t="shared" si="0"/>
        <v>2975</v>
      </c>
    </row>
    <row r="10" spans="1:14" s="54" customFormat="1" ht="12" outlineLevel="1">
      <c r="A10" s="165"/>
      <c r="B10" s="12" t="s">
        <v>15</v>
      </c>
      <c r="C10" s="89">
        <v>456</v>
      </c>
      <c r="D10" s="89">
        <v>554</v>
      </c>
      <c r="E10" s="89">
        <v>483</v>
      </c>
      <c r="F10" s="89">
        <v>697</v>
      </c>
      <c r="G10" s="89">
        <v>692</v>
      </c>
      <c r="H10" s="89">
        <v>759</v>
      </c>
      <c r="I10" s="89">
        <v>937</v>
      </c>
      <c r="J10" s="89">
        <v>602</v>
      </c>
      <c r="K10" s="89">
        <v>419</v>
      </c>
      <c r="L10" s="89">
        <v>91</v>
      </c>
      <c r="M10" s="89">
        <v>3</v>
      </c>
      <c r="N10" s="152">
        <f t="shared" si="0"/>
        <v>5693</v>
      </c>
    </row>
    <row r="11" spans="1:14" s="54" customFormat="1" ht="12" outlineLevel="1">
      <c r="A11" s="163" t="s">
        <v>42</v>
      </c>
      <c r="B11" s="10" t="s">
        <v>13</v>
      </c>
      <c r="C11" s="90">
        <v>130</v>
      </c>
      <c r="D11" s="90">
        <v>209</v>
      </c>
      <c r="E11" s="90">
        <v>147</v>
      </c>
      <c r="F11" s="90">
        <v>180</v>
      </c>
      <c r="G11" s="90">
        <v>277</v>
      </c>
      <c r="H11" s="90">
        <v>300</v>
      </c>
      <c r="I11" s="90">
        <v>359</v>
      </c>
      <c r="J11" s="90">
        <v>258</v>
      </c>
      <c r="K11" s="90">
        <v>167</v>
      </c>
      <c r="L11" s="90">
        <v>21</v>
      </c>
      <c r="M11" s="90">
        <v>1</v>
      </c>
      <c r="N11" s="150">
        <f t="shared" si="0"/>
        <v>2049</v>
      </c>
    </row>
    <row r="12" spans="1:14" s="54" customFormat="1" ht="12" outlineLevel="1">
      <c r="A12" s="164"/>
      <c r="B12" s="11" t="s">
        <v>14</v>
      </c>
      <c r="C12" s="88">
        <v>144</v>
      </c>
      <c r="D12" s="88">
        <v>207</v>
      </c>
      <c r="E12" s="88">
        <v>169</v>
      </c>
      <c r="F12" s="88">
        <v>185</v>
      </c>
      <c r="G12" s="88">
        <v>271</v>
      </c>
      <c r="H12" s="88">
        <v>296</v>
      </c>
      <c r="I12" s="88">
        <v>336</v>
      </c>
      <c r="J12" s="88">
        <v>341</v>
      </c>
      <c r="K12" s="88">
        <v>350</v>
      </c>
      <c r="L12" s="88">
        <v>109</v>
      </c>
      <c r="M12" s="88">
        <v>6</v>
      </c>
      <c r="N12" s="151">
        <f t="shared" si="0"/>
        <v>2414</v>
      </c>
    </row>
    <row r="13" spans="1:14" s="54" customFormat="1" ht="12" outlineLevel="1">
      <c r="A13" s="165"/>
      <c r="B13" s="12" t="s">
        <v>15</v>
      </c>
      <c r="C13" s="89">
        <v>274</v>
      </c>
      <c r="D13" s="89">
        <v>416</v>
      </c>
      <c r="E13" s="89">
        <v>316</v>
      </c>
      <c r="F13" s="89">
        <v>365</v>
      </c>
      <c r="G13" s="89">
        <v>548</v>
      </c>
      <c r="H13" s="89">
        <v>596</v>
      </c>
      <c r="I13" s="89">
        <v>695</v>
      </c>
      <c r="J13" s="89">
        <v>599</v>
      </c>
      <c r="K13" s="89">
        <v>517</v>
      </c>
      <c r="L13" s="89">
        <v>130</v>
      </c>
      <c r="M13" s="89">
        <v>7</v>
      </c>
      <c r="N13" s="152">
        <f t="shared" si="0"/>
        <v>4463</v>
      </c>
    </row>
    <row r="14" spans="1:14" s="54" customFormat="1" ht="12" outlineLevel="1">
      <c r="A14" s="163" t="s">
        <v>41</v>
      </c>
      <c r="B14" s="10" t="s">
        <v>13</v>
      </c>
      <c r="C14" s="90">
        <v>1600</v>
      </c>
      <c r="D14" s="90">
        <v>1648</v>
      </c>
      <c r="E14" s="90">
        <v>1338</v>
      </c>
      <c r="F14" s="90">
        <v>1834</v>
      </c>
      <c r="G14" s="90">
        <v>1917</v>
      </c>
      <c r="H14" s="90">
        <v>1549</v>
      </c>
      <c r="I14" s="90">
        <v>1672</v>
      </c>
      <c r="J14" s="90">
        <v>1387</v>
      </c>
      <c r="K14" s="90">
        <v>503</v>
      </c>
      <c r="L14" s="90">
        <v>59</v>
      </c>
      <c r="M14" s="90">
        <v>2</v>
      </c>
      <c r="N14" s="150">
        <f t="shared" si="0"/>
        <v>13509</v>
      </c>
    </row>
    <row r="15" spans="1:14" s="54" customFormat="1" ht="12" outlineLevel="1">
      <c r="A15" s="164"/>
      <c r="B15" s="11" t="s">
        <v>14</v>
      </c>
      <c r="C15" s="88">
        <v>1581</v>
      </c>
      <c r="D15" s="88">
        <v>1606</v>
      </c>
      <c r="E15" s="88">
        <v>1334</v>
      </c>
      <c r="F15" s="88">
        <v>1934</v>
      </c>
      <c r="G15" s="88">
        <v>2115</v>
      </c>
      <c r="H15" s="88">
        <v>1836</v>
      </c>
      <c r="I15" s="88">
        <v>1981</v>
      </c>
      <c r="J15" s="88">
        <v>1630</v>
      </c>
      <c r="K15" s="88">
        <v>801</v>
      </c>
      <c r="L15" s="88">
        <v>202</v>
      </c>
      <c r="M15" s="88">
        <v>6</v>
      </c>
      <c r="N15" s="151">
        <f t="shared" si="0"/>
        <v>15026</v>
      </c>
    </row>
    <row r="16" spans="1:14" s="54" customFormat="1" ht="12" outlineLevel="1">
      <c r="A16" s="165"/>
      <c r="B16" s="12" t="s">
        <v>15</v>
      </c>
      <c r="C16" s="89">
        <v>3181</v>
      </c>
      <c r="D16" s="89">
        <v>3254</v>
      </c>
      <c r="E16" s="89">
        <v>2672</v>
      </c>
      <c r="F16" s="89">
        <v>3768</v>
      </c>
      <c r="G16" s="89">
        <v>4032</v>
      </c>
      <c r="H16" s="89">
        <v>3385</v>
      </c>
      <c r="I16" s="89">
        <v>3653</v>
      </c>
      <c r="J16" s="89">
        <v>3017</v>
      </c>
      <c r="K16" s="89">
        <v>1304</v>
      </c>
      <c r="L16" s="89">
        <v>261</v>
      </c>
      <c r="M16" s="89">
        <v>8</v>
      </c>
      <c r="N16" s="152">
        <f t="shared" si="0"/>
        <v>28535</v>
      </c>
    </row>
    <row r="17" spans="1:14" s="54" customFormat="1" ht="12" outlineLevel="1">
      <c r="A17" s="163" t="s">
        <v>40</v>
      </c>
      <c r="B17" s="10" t="s">
        <v>13</v>
      </c>
      <c r="C17" s="90">
        <v>48</v>
      </c>
      <c r="D17" s="90">
        <v>123</v>
      </c>
      <c r="E17" s="90">
        <v>80</v>
      </c>
      <c r="F17" s="90">
        <v>93</v>
      </c>
      <c r="G17" s="90">
        <v>145</v>
      </c>
      <c r="H17" s="90">
        <v>185</v>
      </c>
      <c r="I17" s="90">
        <v>198</v>
      </c>
      <c r="J17" s="90">
        <v>122</v>
      </c>
      <c r="K17" s="90">
        <v>89</v>
      </c>
      <c r="L17" s="90">
        <v>3</v>
      </c>
      <c r="M17" s="90">
        <v>0</v>
      </c>
      <c r="N17" s="150">
        <f t="shared" si="0"/>
        <v>1086</v>
      </c>
    </row>
    <row r="18" spans="1:14" s="54" customFormat="1" ht="12" outlineLevel="1">
      <c r="A18" s="164"/>
      <c r="B18" s="11" t="s">
        <v>14</v>
      </c>
      <c r="C18" s="88">
        <v>48</v>
      </c>
      <c r="D18" s="88">
        <v>100</v>
      </c>
      <c r="E18" s="88">
        <v>94</v>
      </c>
      <c r="F18" s="88">
        <v>83</v>
      </c>
      <c r="G18" s="88">
        <v>141</v>
      </c>
      <c r="H18" s="88">
        <v>154</v>
      </c>
      <c r="I18" s="88">
        <v>199</v>
      </c>
      <c r="J18" s="88">
        <v>186</v>
      </c>
      <c r="K18" s="88">
        <v>141</v>
      </c>
      <c r="L18" s="88">
        <v>40</v>
      </c>
      <c r="M18" s="88">
        <v>1</v>
      </c>
      <c r="N18" s="151">
        <f t="shared" si="0"/>
        <v>1187</v>
      </c>
    </row>
    <row r="19" spans="1:14" s="54" customFormat="1" ht="12" outlineLevel="1">
      <c r="A19" s="165"/>
      <c r="B19" s="12" t="s">
        <v>15</v>
      </c>
      <c r="C19" s="89">
        <v>96</v>
      </c>
      <c r="D19" s="89">
        <v>223</v>
      </c>
      <c r="E19" s="89">
        <v>174</v>
      </c>
      <c r="F19" s="89">
        <v>176</v>
      </c>
      <c r="G19" s="89">
        <v>286</v>
      </c>
      <c r="H19" s="89">
        <v>339</v>
      </c>
      <c r="I19" s="89">
        <v>397</v>
      </c>
      <c r="J19" s="89">
        <v>308</v>
      </c>
      <c r="K19" s="89">
        <v>230</v>
      </c>
      <c r="L19" s="89">
        <v>43</v>
      </c>
      <c r="M19" s="89">
        <v>1</v>
      </c>
      <c r="N19" s="152">
        <f t="shared" si="0"/>
        <v>2273</v>
      </c>
    </row>
    <row r="20" spans="1:14" s="54" customFormat="1" ht="12" outlineLevel="1">
      <c r="A20" s="163" t="s">
        <v>39</v>
      </c>
      <c r="B20" s="10" t="s">
        <v>13</v>
      </c>
      <c r="C20" s="90">
        <v>162</v>
      </c>
      <c r="D20" s="90">
        <v>247</v>
      </c>
      <c r="E20" s="90">
        <v>219</v>
      </c>
      <c r="F20" s="90">
        <v>262</v>
      </c>
      <c r="G20" s="90">
        <v>279</v>
      </c>
      <c r="H20" s="90">
        <v>413</v>
      </c>
      <c r="I20" s="90">
        <v>475</v>
      </c>
      <c r="J20" s="90">
        <v>288</v>
      </c>
      <c r="K20" s="90">
        <v>187</v>
      </c>
      <c r="L20" s="90">
        <v>18</v>
      </c>
      <c r="M20" s="90">
        <v>2</v>
      </c>
      <c r="N20" s="150">
        <f t="shared" si="0"/>
        <v>2552</v>
      </c>
    </row>
    <row r="21" spans="1:14" s="54" customFormat="1" ht="12" outlineLevel="1">
      <c r="A21" s="164"/>
      <c r="B21" s="11" t="s">
        <v>14</v>
      </c>
      <c r="C21" s="99">
        <v>161</v>
      </c>
      <c r="D21" s="99">
        <v>256</v>
      </c>
      <c r="E21" s="99">
        <v>234</v>
      </c>
      <c r="F21" s="99">
        <v>231</v>
      </c>
      <c r="G21" s="99">
        <v>329</v>
      </c>
      <c r="H21" s="99">
        <v>406</v>
      </c>
      <c r="I21" s="99">
        <v>475</v>
      </c>
      <c r="J21" s="99">
        <v>381</v>
      </c>
      <c r="K21" s="99">
        <v>341</v>
      </c>
      <c r="L21" s="99">
        <v>86</v>
      </c>
      <c r="M21" s="99">
        <v>2</v>
      </c>
      <c r="N21" s="153">
        <f t="shared" si="0"/>
        <v>2902</v>
      </c>
    </row>
    <row r="22" spans="1:14" s="54" customFormat="1" ht="12" outlineLevel="1">
      <c r="A22" s="165"/>
      <c r="B22" s="12" t="s">
        <v>15</v>
      </c>
      <c r="C22" s="89">
        <v>323</v>
      </c>
      <c r="D22" s="89">
        <v>503</v>
      </c>
      <c r="E22" s="89">
        <v>453</v>
      </c>
      <c r="F22" s="89">
        <v>493</v>
      </c>
      <c r="G22" s="89">
        <v>608</v>
      </c>
      <c r="H22" s="89">
        <v>819</v>
      </c>
      <c r="I22" s="89">
        <v>950</v>
      </c>
      <c r="J22" s="89">
        <v>669</v>
      </c>
      <c r="K22" s="89">
        <v>528</v>
      </c>
      <c r="L22" s="89">
        <v>104</v>
      </c>
      <c r="M22" s="89">
        <v>4</v>
      </c>
      <c r="N22" s="152">
        <f t="shared" si="0"/>
        <v>5454</v>
      </c>
    </row>
    <row r="23" spans="1:14" s="52" customFormat="1" ht="13.5" customHeight="1">
      <c r="A23" s="166" t="s">
        <v>32</v>
      </c>
      <c r="B23" s="1" t="s">
        <v>13</v>
      </c>
      <c r="C23" s="30">
        <v>4679</v>
      </c>
      <c r="D23" s="30">
        <v>5001</v>
      </c>
      <c r="E23" s="30">
        <v>4265</v>
      </c>
      <c r="F23" s="30">
        <v>5663</v>
      </c>
      <c r="G23" s="30">
        <v>6169</v>
      </c>
      <c r="H23" s="30">
        <v>5807</v>
      </c>
      <c r="I23" s="30">
        <v>6297</v>
      </c>
      <c r="J23" s="30">
        <v>4314</v>
      </c>
      <c r="K23" s="30">
        <v>2077</v>
      </c>
      <c r="L23" s="30">
        <v>244</v>
      </c>
      <c r="M23" s="30">
        <v>5</v>
      </c>
      <c r="N23" s="106">
        <f>SUM(C23:M23)</f>
        <v>44521</v>
      </c>
    </row>
    <row r="24" spans="1:14" s="52" customFormat="1" ht="13.5" customHeight="1">
      <c r="A24" s="167"/>
      <c r="B24" s="2" t="s">
        <v>14</v>
      </c>
      <c r="C24" s="35">
        <v>4342</v>
      </c>
      <c r="D24" s="35">
        <v>4934</v>
      </c>
      <c r="E24" s="35">
        <v>4441</v>
      </c>
      <c r="F24" s="35">
        <v>5865</v>
      </c>
      <c r="G24" s="35">
        <v>6660</v>
      </c>
      <c r="H24" s="35">
        <v>6340</v>
      </c>
      <c r="I24" s="35">
        <v>6931</v>
      </c>
      <c r="J24" s="35">
        <v>5449</v>
      </c>
      <c r="K24" s="35">
        <v>3716</v>
      </c>
      <c r="L24" s="35">
        <v>983</v>
      </c>
      <c r="M24" s="35">
        <v>42</v>
      </c>
      <c r="N24" s="107">
        <f>SUM(C24:M24)</f>
        <v>49703</v>
      </c>
    </row>
    <row r="25" spans="1:14" s="52" customFormat="1" ht="13.5" customHeight="1">
      <c r="A25" s="168"/>
      <c r="B25" s="3" t="s">
        <v>15</v>
      </c>
      <c r="C25" s="39">
        <v>9021</v>
      </c>
      <c r="D25" s="39">
        <v>9935</v>
      </c>
      <c r="E25" s="39">
        <v>8706</v>
      </c>
      <c r="F25" s="39">
        <v>11528</v>
      </c>
      <c r="G25" s="39">
        <v>12829</v>
      </c>
      <c r="H25" s="39">
        <v>12147</v>
      </c>
      <c r="I25" s="39">
        <v>13228</v>
      </c>
      <c r="J25" s="39">
        <v>9763</v>
      </c>
      <c r="K25" s="39">
        <v>5793</v>
      </c>
      <c r="L25" s="39">
        <v>1227</v>
      </c>
      <c r="M25" s="39">
        <v>47</v>
      </c>
      <c r="N25" s="108">
        <f>SUM(C25:M25)</f>
        <v>94224</v>
      </c>
    </row>
    <row r="26" spans="1:14" s="54" customFormat="1" ht="12" outlineLevel="1">
      <c r="A26" s="163" t="s">
        <v>52</v>
      </c>
      <c r="B26" s="10" t="s">
        <v>13</v>
      </c>
      <c r="C26" s="92">
        <v>682</v>
      </c>
      <c r="D26" s="92">
        <v>641</v>
      </c>
      <c r="E26" s="92">
        <v>630</v>
      </c>
      <c r="F26" s="92">
        <v>839</v>
      </c>
      <c r="G26" s="92">
        <v>831</v>
      </c>
      <c r="H26" s="92">
        <v>802</v>
      </c>
      <c r="I26" s="92">
        <v>1246</v>
      </c>
      <c r="J26" s="92">
        <v>614</v>
      </c>
      <c r="K26" s="92">
        <v>267</v>
      </c>
      <c r="L26" s="92">
        <v>40</v>
      </c>
      <c r="M26" s="92">
        <v>1</v>
      </c>
      <c r="N26" s="154">
        <f aca="true" t="shared" si="1" ref="N26:N34">SUM(C26:M26)</f>
        <v>6593</v>
      </c>
    </row>
    <row r="27" spans="1:14" s="54" customFormat="1" ht="12" outlineLevel="1">
      <c r="A27" s="164"/>
      <c r="B27" s="11" t="s">
        <v>14</v>
      </c>
      <c r="C27" s="93">
        <v>575</v>
      </c>
      <c r="D27" s="93">
        <v>641</v>
      </c>
      <c r="E27" s="93">
        <v>673</v>
      </c>
      <c r="F27" s="93">
        <v>920</v>
      </c>
      <c r="G27" s="93">
        <v>899</v>
      </c>
      <c r="H27" s="93">
        <v>902</v>
      </c>
      <c r="I27" s="93">
        <v>1311</v>
      </c>
      <c r="J27" s="93">
        <v>673</v>
      </c>
      <c r="K27" s="93">
        <v>493</v>
      </c>
      <c r="L27" s="93">
        <v>139</v>
      </c>
      <c r="M27" s="93">
        <v>7</v>
      </c>
      <c r="N27" s="155">
        <f t="shared" si="1"/>
        <v>7233</v>
      </c>
    </row>
    <row r="28" spans="1:14" s="54" customFormat="1" ht="12" outlineLevel="1">
      <c r="A28" s="165"/>
      <c r="B28" s="12" t="s">
        <v>15</v>
      </c>
      <c r="C28" s="94">
        <v>1257</v>
      </c>
      <c r="D28" s="94">
        <v>1282</v>
      </c>
      <c r="E28" s="94">
        <v>1303</v>
      </c>
      <c r="F28" s="94">
        <v>1759</v>
      </c>
      <c r="G28" s="94">
        <v>1730</v>
      </c>
      <c r="H28" s="94">
        <v>1704</v>
      </c>
      <c r="I28" s="94">
        <v>2557</v>
      </c>
      <c r="J28" s="94">
        <v>1287</v>
      </c>
      <c r="K28" s="94">
        <v>760</v>
      </c>
      <c r="L28" s="94">
        <v>179</v>
      </c>
      <c r="M28" s="94">
        <v>8</v>
      </c>
      <c r="N28" s="156">
        <f>SUM(C28:M28)</f>
        <v>13826</v>
      </c>
    </row>
    <row r="29" spans="1:14" s="54" customFormat="1" ht="12" outlineLevel="1">
      <c r="A29" s="163" t="s">
        <v>53</v>
      </c>
      <c r="B29" s="10" t="s">
        <v>13</v>
      </c>
      <c r="C29" s="92">
        <v>41</v>
      </c>
      <c r="D29" s="92">
        <v>41</v>
      </c>
      <c r="E29" s="92">
        <v>60</v>
      </c>
      <c r="F29" s="92">
        <v>40</v>
      </c>
      <c r="G29" s="92">
        <v>67</v>
      </c>
      <c r="H29" s="92">
        <v>95</v>
      </c>
      <c r="I29" s="92">
        <v>113</v>
      </c>
      <c r="J29" s="92">
        <v>72</v>
      </c>
      <c r="K29" s="92">
        <v>44</v>
      </c>
      <c r="L29" s="92">
        <v>7</v>
      </c>
      <c r="M29" s="92">
        <v>1</v>
      </c>
      <c r="N29" s="154">
        <f>SUM(C29:M29)</f>
        <v>581</v>
      </c>
    </row>
    <row r="30" spans="1:14" s="54" customFormat="1" ht="12" outlineLevel="1">
      <c r="A30" s="164"/>
      <c r="B30" s="11" t="s">
        <v>14</v>
      </c>
      <c r="C30" s="93">
        <v>35</v>
      </c>
      <c r="D30" s="93">
        <v>61</v>
      </c>
      <c r="E30" s="93">
        <v>60</v>
      </c>
      <c r="F30" s="93">
        <v>61</v>
      </c>
      <c r="G30" s="93">
        <v>76</v>
      </c>
      <c r="H30" s="93">
        <v>93</v>
      </c>
      <c r="I30" s="93">
        <v>104</v>
      </c>
      <c r="J30" s="93">
        <v>97</v>
      </c>
      <c r="K30" s="93">
        <v>102</v>
      </c>
      <c r="L30" s="93">
        <v>39</v>
      </c>
      <c r="M30" s="93">
        <v>3</v>
      </c>
      <c r="N30" s="155">
        <f t="shared" si="1"/>
        <v>731</v>
      </c>
    </row>
    <row r="31" spans="1:14" s="54" customFormat="1" ht="12" outlineLevel="1">
      <c r="A31" s="165"/>
      <c r="B31" s="12" t="s">
        <v>15</v>
      </c>
      <c r="C31" s="94">
        <v>76</v>
      </c>
      <c r="D31" s="94">
        <v>102</v>
      </c>
      <c r="E31" s="94">
        <v>120</v>
      </c>
      <c r="F31" s="94">
        <v>101</v>
      </c>
      <c r="G31" s="94">
        <v>143</v>
      </c>
      <c r="H31" s="94">
        <v>188</v>
      </c>
      <c r="I31" s="94">
        <v>217</v>
      </c>
      <c r="J31" s="94">
        <v>169</v>
      </c>
      <c r="K31" s="94">
        <v>146</v>
      </c>
      <c r="L31" s="94">
        <v>46</v>
      </c>
      <c r="M31" s="94">
        <v>4</v>
      </c>
      <c r="N31" s="156">
        <f t="shared" si="1"/>
        <v>1312</v>
      </c>
    </row>
    <row r="32" spans="1:14" s="54" customFormat="1" ht="12" outlineLevel="1">
      <c r="A32" s="163" t="s">
        <v>54</v>
      </c>
      <c r="B32" s="10" t="s">
        <v>13</v>
      </c>
      <c r="C32" s="92">
        <v>50</v>
      </c>
      <c r="D32" s="92">
        <v>71</v>
      </c>
      <c r="E32" s="92">
        <v>70</v>
      </c>
      <c r="F32" s="92">
        <v>61</v>
      </c>
      <c r="G32" s="92">
        <v>91</v>
      </c>
      <c r="H32" s="92">
        <v>95</v>
      </c>
      <c r="I32" s="92">
        <v>131</v>
      </c>
      <c r="J32" s="92">
        <v>78</v>
      </c>
      <c r="K32" s="92">
        <v>41</v>
      </c>
      <c r="L32" s="92">
        <v>7</v>
      </c>
      <c r="M32" s="92">
        <v>0</v>
      </c>
      <c r="N32" s="154">
        <f t="shared" si="1"/>
        <v>695</v>
      </c>
    </row>
    <row r="33" spans="1:14" s="54" customFormat="1" ht="12" outlineLevel="1">
      <c r="A33" s="164"/>
      <c r="B33" s="11" t="s">
        <v>14</v>
      </c>
      <c r="C33" s="93">
        <v>46</v>
      </c>
      <c r="D33" s="93">
        <v>92</v>
      </c>
      <c r="E33" s="93">
        <v>71</v>
      </c>
      <c r="F33" s="93">
        <v>67</v>
      </c>
      <c r="G33" s="93">
        <v>108</v>
      </c>
      <c r="H33" s="93">
        <v>84</v>
      </c>
      <c r="I33" s="93">
        <v>116</v>
      </c>
      <c r="J33" s="93">
        <v>110</v>
      </c>
      <c r="K33" s="93">
        <v>90</v>
      </c>
      <c r="L33" s="93">
        <v>19</v>
      </c>
      <c r="M33" s="93">
        <v>2</v>
      </c>
      <c r="N33" s="155">
        <f t="shared" si="1"/>
        <v>805</v>
      </c>
    </row>
    <row r="34" spans="1:14" s="54" customFormat="1" ht="12" outlineLevel="1">
      <c r="A34" s="165"/>
      <c r="B34" s="12" t="s">
        <v>15</v>
      </c>
      <c r="C34" s="94">
        <v>96</v>
      </c>
      <c r="D34" s="94">
        <v>163</v>
      </c>
      <c r="E34" s="94">
        <v>141</v>
      </c>
      <c r="F34" s="94">
        <v>128</v>
      </c>
      <c r="G34" s="94">
        <v>199</v>
      </c>
      <c r="H34" s="94">
        <v>179</v>
      </c>
      <c r="I34" s="94">
        <v>247</v>
      </c>
      <c r="J34" s="94">
        <v>188</v>
      </c>
      <c r="K34" s="94">
        <v>131</v>
      </c>
      <c r="L34" s="94">
        <v>26</v>
      </c>
      <c r="M34" s="94">
        <v>2</v>
      </c>
      <c r="N34" s="156">
        <f t="shared" si="1"/>
        <v>1500</v>
      </c>
    </row>
    <row r="35" spans="1:14" s="52" customFormat="1" ht="13.5" customHeight="1">
      <c r="A35" s="169" t="s">
        <v>30</v>
      </c>
      <c r="B35" s="1" t="s">
        <v>13</v>
      </c>
      <c r="C35" s="30">
        <v>773</v>
      </c>
      <c r="D35" s="30">
        <v>753</v>
      </c>
      <c r="E35" s="30">
        <v>760</v>
      </c>
      <c r="F35" s="30">
        <v>940</v>
      </c>
      <c r="G35" s="30">
        <v>989</v>
      </c>
      <c r="H35" s="30">
        <v>992</v>
      </c>
      <c r="I35" s="30">
        <v>1490</v>
      </c>
      <c r="J35" s="30">
        <v>764</v>
      </c>
      <c r="K35" s="30">
        <v>352</v>
      </c>
      <c r="L35" s="30">
        <v>54</v>
      </c>
      <c r="M35" s="30">
        <v>2</v>
      </c>
      <c r="N35" s="106">
        <f aca="true" t="shared" si="2" ref="N35:N40">SUM(C35:M35)</f>
        <v>7869</v>
      </c>
    </row>
    <row r="36" spans="1:14" s="52" customFormat="1" ht="13.5" customHeight="1">
      <c r="A36" s="170"/>
      <c r="B36" s="2" t="s">
        <v>14</v>
      </c>
      <c r="C36" s="35">
        <v>656</v>
      </c>
      <c r="D36" s="35">
        <v>794</v>
      </c>
      <c r="E36" s="35">
        <v>804</v>
      </c>
      <c r="F36" s="35">
        <v>1048</v>
      </c>
      <c r="G36" s="35">
        <v>1083</v>
      </c>
      <c r="H36" s="35">
        <v>1079</v>
      </c>
      <c r="I36" s="35">
        <v>1531</v>
      </c>
      <c r="J36" s="35">
        <v>880</v>
      </c>
      <c r="K36" s="35">
        <v>685</v>
      </c>
      <c r="L36" s="35">
        <v>197</v>
      </c>
      <c r="M36" s="35">
        <v>12</v>
      </c>
      <c r="N36" s="107">
        <f t="shared" si="2"/>
        <v>8769</v>
      </c>
    </row>
    <row r="37" spans="1:14" s="52" customFormat="1" ht="13.5" customHeight="1">
      <c r="A37" s="170"/>
      <c r="B37" s="3" t="s">
        <v>15</v>
      </c>
      <c r="C37" s="39">
        <v>1429</v>
      </c>
      <c r="D37" s="39">
        <v>1547</v>
      </c>
      <c r="E37" s="39">
        <v>1564</v>
      </c>
      <c r="F37" s="39">
        <v>1988</v>
      </c>
      <c r="G37" s="39">
        <v>2072</v>
      </c>
      <c r="H37" s="39">
        <v>2071</v>
      </c>
      <c r="I37" s="39">
        <v>3021</v>
      </c>
      <c r="J37" s="39">
        <v>1644</v>
      </c>
      <c r="K37" s="39">
        <v>1037</v>
      </c>
      <c r="L37" s="39">
        <v>251</v>
      </c>
      <c r="M37" s="39">
        <v>14</v>
      </c>
      <c r="N37" s="108">
        <f t="shared" si="2"/>
        <v>16638</v>
      </c>
    </row>
    <row r="38" spans="1:14" s="52" customFormat="1" ht="13.5" customHeight="1">
      <c r="A38" s="166" t="s">
        <v>31</v>
      </c>
      <c r="B38" s="1" t="s">
        <v>13</v>
      </c>
      <c r="C38" s="97">
        <v>224</v>
      </c>
      <c r="D38" s="97">
        <v>276</v>
      </c>
      <c r="E38" s="97">
        <v>239</v>
      </c>
      <c r="F38" s="97">
        <v>259</v>
      </c>
      <c r="G38" s="97">
        <v>285</v>
      </c>
      <c r="H38" s="97">
        <v>424</v>
      </c>
      <c r="I38" s="97">
        <v>435</v>
      </c>
      <c r="J38" s="97">
        <v>282</v>
      </c>
      <c r="K38" s="97">
        <v>124</v>
      </c>
      <c r="L38" s="97">
        <v>13</v>
      </c>
      <c r="M38" s="97">
        <v>1</v>
      </c>
      <c r="N38" s="106">
        <f t="shared" si="2"/>
        <v>2562</v>
      </c>
    </row>
    <row r="39" spans="1:14" s="52" customFormat="1" ht="13.5" customHeight="1">
      <c r="A39" s="167"/>
      <c r="B39" s="2" t="s">
        <v>14</v>
      </c>
      <c r="C39" s="83">
        <v>188</v>
      </c>
      <c r="D39" s="83">
        <v>261</v>
      </c>
      <c r="E39" s="83">
        <v>238</v>
      </c>
      <c r="F39" s="83">
        <v>258</v>
      </c>
      <c r="G39" s="83">
        <v>333</v>
      </c>
      <c r="H39" s="83">
        <v>431</v>
      </c>
      <c r="I39" s="83">
        <v>409</v>
      </c>
      <c r="J39" s="83">
        <v>362</v>
      </c>
      <c r="K39" s="83">
        <v>330</v>
      </c>
      <c r="L39" s="83">
        <v>90</v>
      </c>
      <c r="M39" s="83">
        <v>5</v>
      </c>
      <c r="N39" s="107">
        <f t="shared" si="2"/>
        <v>2905</v>
      </c>
    </row>
    <row r="40" spans="1:14" s="52" customFormat="1" ht="13.5" customHeight="1">
      <c r="A40" s="168"/>
      <c r="B40" s="3" t="s">
        <v>15</v>
      </c>
      <c r="C40" s="98">
        <v>412</v>
      </c>
      <c r="D40" s="98">
        <v>537</v>
      </c>
      <c r="E40" s="98">
        <v>477</v>
      </c>
      <c r="F40" s="98">
        <v>517</v>
      </c>
      <c r="G40" s="98">
        <v>618</v>
      </c>
      <c r="H40" s="98">
        <v>855</v>
      </c>
      <c r="I40" s="98">
        <v>844</v>
      </c>
      <c r="J40" s="98">
        <v>644</v>
      </c>
      <c r="K40" s="98">
        <v>454</v>
      </c>
      <c r="L40" s="98">
        <v>103</v>
      </c>
      <c r="M40" s="98">
        <v>6</v>
      </c>
      <c r="N40" s="108">
        <f t="shared" si="2"/>
        <v>5467</v>
      </c>
    </row>
    <row r="41" spans="1:14" s="54" customFormat="1" ht="12" outlineLevel="1">
      <c r="A41" s="163" t="s">
        <v>55</v>
      </c>
      <c r="B41" s="10" t="s">
        <v>13</v>
      </c>
      <c r="C41" s="90">
        <v>228</v>
      </c>
      <c r="D41" s="90">
        <v>294</v>
      </c>
      <c r="E41" s="90">
        <v>255</v>
      </c>
      <c r="F41" s="90">
        <v>314</v>
      </c>
      <c r="G41" s="90">
        <v>358</v>
      </c>
      <c r="H41" s="90">
        <v>399</v>
      </c>
      <c r="I41" s="90">
        <v>457</v>
      </c>
      <c r="J41" s="90">
        <v>288</v>
      </c>
      <c r="K41" s="90">
        <v>168</v>
      </c>
      <c r="L41" s="90">
        <v>25</v>
      </c>
      <c r="M41" s="90">
        <v>2</v>
      </c>
      <c r="N41" s="154">
        <f aca="true" t="shared" si="3" ref="N41:N46">SUM(C41:M41)</f>
        <v>2788</v>
      </c>
    </row>
    <row r="42" spans="1:14" s="54" customFormat="1" ht="12" outlineLevel="1">
      <c r="A42" s="164"/>
      <c r="B42" s="11" t="s">
        <v>14</v>
      </c>
      <c r="C42" s="99">
        <v>233</v>
      </c>
      <c r="D42" s="99">
        <v>286</v>
      </c>
      <c r="E42" s="99">
        <v>247</v>
      </c>
      <c r="F42" s="99">
        <v>281</v>
      </c>
      <c r="G42" s="99">
        <v>336</v>
      </c>
      <c r="H42" s="99">
        <v>382</v>
      </c>
      <c r="I42" s="99">
        <v>485</v>
      </c>
      <c r="J42" s="99">
        <v>352</v>
      </c>
      <c r="K42" s="99">
        <v>312</v>
      </c>
      <c r="L42" s="99">
        <v>91</v>
      </c>
      <c r="M42" s="99">
        <v>3</v>
      </c>
      <c r="N42" s="155">
        <f t="shared" si="3"/>
        <v>3008</v>
      </c>
    </row>
    <row r="43" spans="1:14" s="54" customFormat="1" ht="12" outlineLevel="1">
      <c r="A43" s="165"/>
      <c r="B43" s="12" t="s">
        <v>15</v>
      </c>
      <c r="C43" s="84">
        <v>461</v>
      </c>
      <c r="D43" s="84">
        <v>580</v>
      </c>
      <c r="E43" s="84">
        <v>502</v>
      </c>
      <c r="F43" s="84">
        <v>595</v>
      </c>
      <c r="G43" s="84">
        <v>694</v>
      </c>
      <c r="H43" s="84">
        <v>781</v>
      </c>
      <c r="I43" s="84">
        <v>942</v>
      </c>
      <c r="J43" s="84">
        <v>640</v>
      </c>
      <c r="K43" s="84">
        <v>480</v>
      </c>
      <c r="L43" s="84">
        <v>116</v>
      </c>
      <c r="M43" s="84">
        <v>5</v>
      </c>
      <c r="N43" s="156">
        <f t="shared" si="3"/>
        <v>5796</v>
      </c>
    </row>
    <row r="44" spans="1:14" s="54" customFormat="1" ht="12" outlineLevel="1">
      <c r="A44" s="163" t="s">
        <v>56</v>
      </c>
      <c r="B44" s="10" t="s">
        <v>13</v>
      </c>
      <c r="C44" s="90">
        <v>48</v>
      </c>
      <c r="D44" s="90">
        <v>76</v>
      </c>
      <c r="E44" s="90">
        <v>82</v>
      </c>
      <c r="F44" s="90">
        <v>78</v>
      </c>
      <c r="G44" s="90">
        <v>99</v>
      </c>
      <c r="H44" s="90">
        <v>156</v>
      </c>
      <c r="I44" s="90">
        <v>150</v>
      </c>
      <c r="J44" s="90">
        <v>100</v>
      </c>
      <c r="K44" s="90">
        <v>61</v>
      </c>
      <c r="L44" s="90">
        <v>8</v>
      </c>
      <c r="M44" s="90">
        <v>0</v>
      </c>
      <c r="N44" s="154">
        <f t="shared" si="3"/>
        <v>858</v>
      </c>
    </row>
    <row r="45" spans="1:14" s="54" customFormat="1" ht="12" outlineLevel="1">
      <c r="A45" s="164"/>
      <c r="B45" s="11" t="s">
        <v>14</v>
      </c>
      <c r="C45" s="99">
        <v>48</v>
      </c>
      <c r="D45" s="99">
        <v>84</v>
      </c>
      <c r="E45" s="99">
        <v>91</v>
      </c>
      <c r="F45" s="99">
        <v>76</v>
      </c>
      <c r="G45" s="99">
        <v>91</v>
      </c>
      <c r="H45" s="99">
        <v>150</v>
      </c>
      <c r="I45" s="99">
        <v>133</v>
      </c>
      <c r="J45" s="99">
        <v>138</v>
      </c>
      <c r="K45" s="99">
        <v>115</v>
      </c>
      <c r="L45" s="99">
        <v>28</v>
      </c>
      <c r="M45" s="99">
        <v>1</v>
      </c>
      <c r="N45" s="155">
        <f t="shared" si="3"/>
        <v>955</v>
      </c>
    </row>
    <row r="46" spans="1:14" s="54" customFormat="1" ht="12" outlineLevel="1">
      <c r="A46" s="165"/>
      <c r="B46" s="12" t="s">
        <v>15</v>
      </c>
      <c r="C46" s="84">
        <v>96</v>
      </c>
      <c r="D46" s="84">
        <v>160</v>
      </c>
      <c r="E46" s="84">
        <v>173</v>
      </c>
      <c r="F46" s="84">
        <v>154</v>
      </c>
      <c r="G46" s="84">
        <v>190</v>
      </c>
      <c r="H46" s="84">
        <v>306</v>
      </c>
      <c r="I46" s="84">
        <v>283</v>
      </c>
      <c r="J46" s="84">
        <v>238</v>
      </c>
      <c r="K46" s="84">
        <v>176</v>
      </c>
      <c r="L46" s="84">
        <v>36</v>
      </c>
      <c r="M46" s="84">
        <v>1</v>
      </c>
      <c r="N46" s="156">
        <f t="shared" si="3"/>
        <v>1813</v>
      </c>
    </row>
    <row r="47" spans="1:14" s="52" customFormat="1" ht="13.5" customHeight="1">
      <c r="A47" s="166" t="s">
        <v>33</v>
      </c>
      <c r="B47" s="1" t="s">
        <v>13</v>
      </c>
      <c r="C47" s="30">
        <v>276</v>
      </c>
      <c r="D47" s="30">
        <v>370</v>
      </c>
      <c r="E47" s="30">
        <v>337</v>
      </c>
      <c r="F47" s="30">
        <v>392</v>
      </c>
      <c r="G47" s="30">
        <v>457</v>
      </c>
      <c r="H47" s="30">
        <v>555</v>
      </c>
      <c r="I47" s="30">
        <v>607</v>
      </c>
      <c r="J47" s="30">
        <v>388</v>
      </c>
      <c r="K47" s="30">
        <v>229</v>
      </c>
      <c r="L47" s="30">
        <v>33</v>
      </c>
      <c r="M47" s="30">
        <v>2</v>
      </c>
      <c r="N47" s="106">
        <f>SUM(C47:M47)</f>
        <v>3646</v>
      </c>
    </row>
    <row r="48" spans="1:14" s="52" customFormat="1" ht="13.5" customHeight="1">
      <c r="A48" s="167"/>
      <c r="B48" s="2" t="s">
        <v>14</v>
      </c>
      <c r="C48" s="35">
        <v>281</v>
      </c>
      <c r="D48" s="35">
        <v>370</v>
      </c>
      <c r="E48" s="35">
        <v>338</v>
      </c>
      <c r="F48" s="35">
        <v>357</v>
      </c>
      <c r="G48" s="35">
        <v>427</v>
      </c>
      <c r="H48" s="35">
        <v>532</v>
      </c>
      <c r="I48" s="35">
        <v>618</v>
      </c>
      <c r="J48" s="35">
        <v>490</v>
      </c>
      <c r="K48" s="35">
        <v>427</v>
      </c>
      <c r="L48" s="35">
        <v>119</v>
      </c>
      <c r="M48" s="35">
        <v>4</v>
      </c>
      <c r="N48" s="107">
        <f>SUM(C48:M48)</f>
        <v>3963</v>
      </c>
    </row>
    <row r="49" spans="1:14" s="52" customFormat="1" ht="13.5" customHeight="1">
      <c r="A49" s="168"/>
      <c r="B49" s="3" t="s">
        <v>15</v>
      </c>
      <c r="C49" s="39">
        <v>557</v>
      </c>
      <c r="D49" s="39">
        <v>740</v>
      </c>
      <c r="E49" s="39">
        <v>675</v>
      </c>
      <c r="F49" s="39">
        <v>749</v>
      </c>
      <c r="G49" s="39">
        <v>884</v>
      </c>
      <c r="H49" s="39">
        <v>1087</v>
      </c>
      <c r="I49" s="39">
        <v>1225</v>
      </c>
      <c r="J49" s="39">
        <v>878</v>
      </c>
      <c r="K49" s="39">
        <v>656</v>
      </c>
      <c r="L49" s="39">
        <v>152</v>
      </c>
      <c r="M49" s="39">
        <v>6</v>
      </c>
      <c r="N49" s="108">
        <f>SUM(C49:M49)</f>
        <v>7609</v>
      </c>
    </row>
    <row r="50" spans="1:14" s="54" customFormat="1" ht="12" outlineLevel="1">
      <c r="A50" s="163" t="s">
        <v>58</v>
      </c>
      <c r="B50" s="10" t="s">
        <v>13</v>
      </c>
      <c r="C50" s="90">
        <v>152</v>
      </c>
      <c r="D50" s="90">
        <v>175</v>
      </c>
      <c r="E50" s="90">
        <v>136</v>
      </c>
      <c r="F50" s="90">
        <v>198</v>
      </c>
      <c r="G50" s="90">
        <v>185</v>
      </c>
      <c r="H50" s="90">
        <v>257</v>
      </c>
      <c r="I50" s="90">
        <v>301</v>
      </c>
      <c r="J50" s="90">
        <v>168</v>
      </c>
      <c r="K50" s="90">
        <v>112</v>
      </c>
      <c r="L50" s="90">
        <v>30</v>
      </c>
      <c r="M50" s="90">
        <v>0</v>
      </c>
      <c r="N50" s="154">
        <f aca="true" t="shared" si="4" ref="N50:N61">SUM(C50:M50)</f>
        <v>1714</v>
      </c>
    </row>
    <row r="51" spans="1:14" s="54" customFormat="1" ht="12" outlineLevel="1">
      <c r="A51" s="164"/>
      <c r="B51" s="11" t="s">
        <v>14</v>
      </c>
      <c r="C51" s="88">
        <v>135</v>
      </c>
      <c r="D51" s="88">
        <v>184</v>
      </c>
      <c r="E51" s="88">
        <v>174</v>
      </c>
      <c r="F51" s="88">
        <v>193</v>
      </c>
      <c r="G51" s="88">
        <v>201</v>
      </c>
      <c r="H51" s="88">
        <v>291</v>
      </c>
      <c r="I51" s="88">
        <v>281</v>
      </c>
      <c r="J51" s="88">
        <v>213</v>
      </c>
      <c r="K51" s="88">
        <v>214</v>
      </c>
      <c r="L51" s="88">
        <v>91</v>
      </c>
      <c r="M51" s="88">
        <v>9</v>
      </c>
      <c r="N51" s="155">
        <f t="shared" si="4"/>
        <v>1986</v>
      </c>
    </row>
    <row r="52" spans="1:14" s="54" customFormat="1" ht="12" outlineLevel="1">
      <c r="A52" s="165"/>
      <c r="B52" s="12" t="s">
        <v>15</v>
      </c>
      <c r="C52" s="89">
        <v>287</v>
      </c>
      <c r="D52" s="89">
        <v>359</v>
      </c>
      <c r="E52" s="89">
        <v>310</v>
      </c>
      <c r="F52" s="89">
        <v>391</v>
      </c>
      <c r="G52" s="89">
        <v>386</v>
      </c>
      <c r="H52" s="89">
        <v>548</v>
      </c>
      <c r="I52" s="89">
        <v>582</v>
      </c>
      <c r="J52" s="89">
        <v>381</v>
      </c>
      <c r="K52" s="89">
        <v>326</v>
      </c>
      <c r="L52" s="89">
        <v>121</v>
      </c>
      <c r="M52" s="89">
        <v>9</v>
      </c>
      <c r="N52" s="156">
        <f t="shared" si="4"/>
        <v>3700</v>
      </c>
    </row>
    <row r="53" spans="1:14" s="54" customFormat="1" ht="12" outlineLevel="1">
      <c r="A53" s="163" t="s">
        <v>59</v>
      </c>
      <c r="B53" s="10" t="s">
        <v>13</v>
      </c>
      <c r="C53" s="90">
        <v>96</v>
      </c>
      <c r="D53" s="90">
        <v>112</v>
      </c>
      <c r="E53" s="90">
        <v>103</v>
      </c>
      <c r="F53" s="90">
        <v>145</v>
      </c>
      <c r="G53" s="90">
        <v>127</v>
      </c>
      <c r="H53" s="90">
        <v>180</v>
      </c>
      <c r="I53" s="90">
        <v>199</v>
      </c>
      <c r="J53" s="90">
        <v>135</v>
      </c>
      <c r="K53" s="90">
        <v>79</v>
      </c>
      <c r="L53" s="90">
        <v>9</v>
      </c>
      <c r="M53" s="90">
        <v>0</v>
      </c>
      <c r="N53" s="154">
        <f t="shared" si="4"/>
        <v>1185</v>
      </c>
    </row>
    <row r="54" spans="1:14" s="54" customFormat="1" ht="12" outlineLevel="1">
      <c r="A54" s="164"/>
      <c r="B54" s="11" t="s">
        <v>14</v>
      </c>
      <c r="C54" s="88">
        <v>80</v>
      </c>
      <c r="D54" s="88">
        <v>107</v>
      </c>
      <c r="E54" s="88">
        <v>111</v>
      </c>
      <c r="F54" s="88">
        <v>130</v>
      </c>
      <c r="G54" s="88">
        <v>139</v>
      </c>
      <c r="H54" s="88">
        <v>193</v>
      </c>
      <c r="I54" s="88">
        <v>196</v>
      </c>
      <c r="J54" s="88">
        <v>166</v>
      </c>
      <c r="K54" s="88">
        <v>170</v>
      </c>
      <c r="L54" s="88">
        <v>23</v>
      </c>
      <c r="M54" s="88">
        <v>3</v>
      </c>
      <c r="N54" s="155">
        <f t="shared" si="4"/>
        <v>1318</v>
      </c>
    </row>
    <row r="55" spans="1:14" s="54" customFormat="1" ht="12" outlineLevel="1">
      <c r="A55" s="165"/>
      <c r="B55" s="12" t="s">
        <v>15</v>
      </c>
      <c r="C55" s="89">
        <v>176</v>
      </c>
      <c r="D55" s="89">
        <v>219</v>
      </c>
      <c r="E55" s="89">
        <v>214</v>
      </c>
      <c r="F55" s="89">
        <v>275</v>
      </c>
      <c r="G55" s="89">
        <v>266</v>
      </c>
      <c r="H55" s="89">
        <v>373</v>
      </c>
      <c r="I55" s="89">
        <v>395</v>
      </c>
      <c r="J55" s="89">
        <v>301</v>
      </c>
      <c r="K55" s="89">
        <v>249</v>
      </c>
      <c r="L55" s="89">
        <v>32</v>
      </c>
      <c r="M55" s="89">
        <v>3</v>
      </c>
      <c r="N55" s="156">
        <f t="shared" si="4"/>
        <v>2503</v>
      </c>
    </row>
    <row r="56" spans="1:14" s="54" customFormat="1" ht="12" outlineLevel="1">
      <c r="A56" s="163" t="s">
        <v>60</v>
      </c>
      <c r="B56" s="10" t="s">
        <v>13</v>
      </c>
      <c r="C56" s="90">
        <v>102</v>
      </c>
      <c r="D56" s="90">
        <v>116</v>
      </c>
      <c r="E56" s="90">
        <v>127</v>
      </c>
      <c r="F56" s="90">
        <v>128</v>
      </c>
      <c r="G56" s="90">
        <v>156</v>
      </c>
      <c r="H56" s="90">
        <v>194</v>
      </c>
      <c r="I56" s="90">
        <v>186</v>
      </c>
      <c r="J56" s="90">
        <v>136</v>
      </c>
      <c r="K56" s="90">
        <v>73</v>
      </c>
      <c r="L56" s="90">
        <v>8</v>
      </c>
      <c r="M56" s="90">
        <v>0</v>
      </c>
      <c r="N56" s="154">
        <f t="shared" si="4"/>
        <v>1226</v>
      </c>
    </row>
    <row r="57" spans="1:14" s="54" customFormat="1" ht="12" outlineLevel="1">
      <c r="A57" s="164"/>
      <c r="B57" s="11" t="s">
        <v>14</v>
      </c>
      <c r="C57" s="88">
        <v>91</v>
      </c>
      <c r="D57" s="88">
        <v>116</v>
      </c>
      <c r="E57" s="88">
        <v>130</v>
      </c>
      <c r="F57" s="88">
        <v>107</v>
      </c>
      <c r="G57" s="88">
        <v>148</v>
      </c>
      <c r="H57" s="88">
        <v>201</v>
      </c>
      <c r="I57" s="88">
        <v>185</v>
      </c>
      <c r="J57" s="88">
        <v>165</v>
      </c>
      <c r="K57" s="88">
        <v>137</v>
      </c>
      <c r="L57" s="88">
        <v>31</v>
      </c>
      <c r="M57" s="88">
        <v>1</v>
      </c>
      <c r="N57" s="155">
        <f t="shared" si="4"/>
        <v>1312</v>
      </c>
    </row>
    <row r="58" spans="1:14" s="54" customFormat="1" ht="12" outlineLevel="1">
      <c r="A58" s="165"/>
      <c r="B58" s="12" t="s">
        <v>15</v>
      </c>
      <c r="C58" s="89">
        <v>193</v>
      </c>
      <c r="D58" s="89">
        <v>232</v>
      </c>
      <c r="E58" s="89">
        <v>257</v>
      </c>
      <c r="F58" s="89">
        <v>235</v>
      </c>
      <c r="G58" s="89">
        <v>304</v>
      </c>
      <c r="H58" s="89">
        <v>395</v>
      </c>
      <c r="I58" s="89">
        <v>371</v>
      </c>
      <c r="J58" s="89">
        <v>301</v>
      </c>
      <c r="K58" s="89">
        <v>210</v>
      </c>
      <c r="L58" s="89">
        <v>39</v>
      </c>
      <c r="M58" s="89">
        <v>1</v>
      </c>
      <c r="N58" s="156">
        <f t="shared" si="4"/>
        <v>2538</v>
      </c>
    </row>
    <row r="59" spans="1:14" s="54" customFormat="1" ht="12" outlineLevel="1">
      <c r="A59" s="163" t="s">
        <v>61</v>
      </c>
      <c r="B59" s="10" t="s">
        <v>13</v>
      </c>
      <c r="C59" s="90">
        <v>53</v>
      </c>
      <c r="D59" s="90">
        <v>75</v>
      </c>
      <c r="E59" s="90">
        <v>59</v>
      </c>
      <c r="F59" s="90">
        <v>70</v>
      </c>
      <c r="G59" s="90">
        <v>91</v>
      </c>
      <c r="H59" s="90">
        <v>139</v>
      </c>
      <c r="I59" s="90">
        <v>148</v>
      </c>
      <c r="J59" s="90">
        <v>95</v>
      </c>
      <c r="K59" s="90">
        <v>41</v>
      </c>
      <c r="L59" s="90">
        <v>8</v>
      </c>
      <c r="M59" s="90">
        <v>0</v>
      </c>
      <c r="N59" s="154">
        <f t="shared" si="4"/>
        <v>779</v>
      </c>
    </row>
    <row r="60" spans="1:14" s="54" customFormat="1" ht="12" outlineLevel="1">
      <c r="A60" s="164"/>
      <c r="B60" s="11" t="s">
        <v>14</v>
      </c>
      <c r="C60" s="88">
        <v>53</v>
      </c>
      <c r="D60" s="88">
        <v>80</v>
      </c>
      <c r="E60" s="88">
        <v>68</v>
      </c>
      <c r="F60" s="88">
        <v>78</v>
      </c>
      <c r="G60" s="88">
        <v>91</v>
      </c>
      <c r="H60" s="88">
        <v>117</v>
      </c>
      <c r="I60" s="88">
        <v>129</v>
      </c>
      <c r="J60" s="88">
        <v>129</v>
      </c>
      <c r="K60" s="88">
        <v>88</v>
      </c>
      <c r="L60" s="88">
        <v>17</v>
      </c>
      <c r="M60" s="88">
        <v>0</v>
      </c>
      <c r="N60" s="155">
        <f t="shared" si="4"/>
        <v>850</v>
      </c>
    </row>
    <row r="61" spans="1:14" s="54" customFormat="1" ht="12" outlineLevel="1">
      <c r="A61" s="165"/>
      <c r="B61" s="12" t="s">
        <v>15</v>
      </c>
      <c r="C61" s="89">
        <v>106</v>
      </c>
      <c r="D61" s="89">
        <v>155</v>
      </c>
      <c r="E61" s="89">
        <v>127</v>
      </c>
      <c r="F61" s="89">
        <v>148</v>
      </c>
      <c r="G61" s="89">
        <v>182</v>
      </c>
      <c r="H61" s="89">
        <v>256</v>
      </c>
      <c r="I61" s="89">
        <v>277</v>
      </c>
      <c r="J61" s="89">
        <v>224</v>
      </c>
      <c r="K61" s="89">
        <v>129</v>
      </c>
      <c r="L61" s="89">
        <v>25</v>
      </c>
      <c r="M61" s="89">
        <v>0</v>
      </c>
      <c r="N61" s="156">
        <f t="shared" si="4"/>
        <v>1629</v>
      </c>
    </row>
    <row r="62" spans="1:14" ht="12">
      <c r="A62" s="166" t="s">
        <v>34</v>
      </c>
      <c r="B62" s="1" t="s">
        <v>13</v>
      </c>
      <c r="C62" s="30">
        <v>403</v>
      </c>
      <c r="D62" s="30">
        <v>478</v>
      </c>
      <c r="E62" s="30">
        <v>425</v>
      </c>
      <c r="F62" s="30">
        <v>541</v>
      </c>
      <c r="G62" s="30">
        <v>559</v>
      </c>
      <c r="H62" s="30">
        <v>770</v>
      </c>
      <c r="I62" s="30">
        <v>834</v>
      </c>
      <c r="J62" s="30">
        <v>534</v>
      </c>
      <c r="K62" s="30">
        <v>305</v>
      </c>
      <c r="L62" s="30">
        <v>55</v>
      </c>
      <c r="M62" s="30">
        <v>0</v>
      </c>
      <c r="N62" s="106">
        <f>SUM(C62:M62)</f>
        <v>4904</v>
      </c>
    </row>
    <row r="63" spans="1:14" ht="12">
      <c r="A63" s="167"/>
      <c r="B63" s="2" t="s">
        <v>14</v>
      </c>
      <c r="C63" s="35">
        <v>359</v>
      </c>
      <c r="D63" s="35">
        <v>487</v>
      </c>
      <c r="E63" s="35">
        <v>483</v>
      </c>
      <c r="F63" s="35">
        <v>508</v>
      </c>
      <c r="G63" s="35">
        <v>579</v>
      </c>
      <c r="H63" s="35">
        <v>802</v>
      </c>
      <c r="I63" s="35">
        <v>791</v>
      </c>
      <c r="J63" s="35">
        <v>673</v>
      </c>
      <c r="K63" s="35">
        <v>609</v>
      </c>
      <c r="L63" s="35">
        <v>162</v>
      </c>
      <c r="M63" s="35">
        <v>13</v>
      </c>
      <c r="N63" s="107">
        <f aca="true" t="shared" si="5" ref="N63:N70">SUM(C63:M63)</f>
        <v>5466</v>
      </c>
    </row>
    <row r="64" spans="1:14" ht="12">
      <c r="A64" s="168"/>
      <c r="B64" s="3" t="s">
        <v>15</v>
      </c>
      <c r="C64" s="39">
        <v>762</v>
      </c>
      <c r="D64" s="39">
        <v>965</v>
      </c>
      <c r="E64" s="39">
        <v>908</v>
      </c>
      <c r="F64" s="39">
        <v>1049</v>
      </c>
      <c r="G64" s="39">
        <v>1138</v>
      </c>
      <c r="H64" s="39">
        <v>1572</v>
      </c>
      <c r="I64" s="39">
        <v>1625</v>
      </c>
      <c r="J64" s="39">
        <v>1207</v>
      </c>
      <c r="K64" s="39">
        <v>914</v>
      </c>
      <c r="L64" s="39">
        <v>217</v>
      </c>
      <c r="M64" s="39">
        <v>13</v>
      </c>
      <c r="N64" s="108">
        <f>SUM(C64:M64)</f>
        <v>10370</v>
      </c>
    </row>
    <row r="65" spans="1:14" ht="12">
      <c r="A65" s="166" t="s">
        <v>23</v>
      </c>
      <c r="B65" s="1" t="s">
        <v>13</v>
      </c>
      <c r="C65" s="97">
        <v>152</v>
      </c>
      <c r="D65" s="97">
        <v>296</v>
      </c>
      <c r="E65" s="97">
        <v>205</v>
      </c>
      <c r="F65" s="97">
        <v>258</v>
      </c>
      <c r="G65" s="97">
        <v>298</v>
      </c>
      <c r="H65" s="97">
        <v>490</v>
      </c>
      <c r="I65" s="97">
        <v>429</v>
      </c>
      <c r="J65" s="97">
        <v>253</v>
      </c>
      <c r="K65" s="97">
        <v>158</v>
      </c>
      <c r="L65" s="97">
        <v>29</v>
      </c>
      <c r="M65" s="97">
        <v>0</v>
      </c>
      <c r="N65" s="106">
        <f>SUM(C65:M65)</f>
        <v>2568</v>
      </c>
    </row>
    <row r="66" spans="1:14" ht="12">
      <c r="A66" s="167"/>
      <c r="B66" s="2" t="s">
        <v>14</v>
      </c>
      <c r="C66" s="83">
        <v>166</v>
      </c>
      <c r="D66" s="83">
        <v>259</v>
      </c>
      <c r="E66" s="83">
        <v>229</v>
      </c>
      <c r="F66" s="83">
        <v>237</v>
      </c>
      <c r="G66" s="83">
        <v>336</v>
      </c>
      <c r="H66" s="83">
        <v>535</v>
      </c>
      <c r="I66" s="83">
        <v>474</v>
      </c>
      <c r="J66" s="83">
        <v>352</v>
      </c>
      <c r="K66" s="83">
        <v>411</v>
      </c>
      <c r="L66" s="83">
        <v>86</v>
      </c>
      <c r="M66" s="83">
        <v>13</v>
      </c>
      <c r="N66" s="107">
        <f t="shared" si="5"/>
        <v>3098</v>
      </c>
    </row>
    <row r="67" spans="1:14" ht="12">
      <c r="A67" s="168"/>
      <c r="B67" s="3" t="s">
        <v>15</v>
      </c>
      <c r="C67" s="98">
        <v>318</v>
      </c>
      <c r="D67" s="98">
        <v>555</v>
      </c>
      <c r="E67" s="98">
        <v>434</v>
      </c>
      <c r="F67" s="98">
        <v>495</v>
      </c>
      <c r="G67" s="98">
        <v>634</v>
      </c>
      <c r="H67" s="98">
        <v>1025</v>
      </c>
      <c r="I67" s="98">
        <v>903</v>
      </c>
      <c r="J67" s="98">
        <v>605</v>
      </c>
      <c r="K67" s="98">
        <v>569</v>
      </c>
      <c r="L67" s="98">
        <v>115</v>
      </c>
      <c r="M67" s="98">
        <v>13</v>
      </c>
      <c r="N67" s="108">
        <f>SUM(C67:M67)</f>
        <v>5666</v>
      </c>
    </row>
    <row r="68" spans="1:14" ht="12">
      <c r="A68" s="159" t="s">
        <v>2</v>
      </c>
      <c r="B68" s="13" t="s">
        <v>13</v>
      </c>
      <c r="C68" s="57">
        <f>SUM(C23,C35,C38,C47,C62,C65)</f>
        <v>6507</v>
      </c>
      <c r="D68" s="57">
        <f aca="true" t="shared" si="6" ref="D68:L68">SUM(D23,D35,D38,D47,D62,D65)</f>
        <v>7174</v>
      </c>
      <c r="E68" s="57">
        <f t="shared" si="6"/>
        <v>6231</v>
      </c>
      <c r="F68" s="57">
        <f t="shared" si="6"/>
        <v>8053</v>
      </c>
      <c r="G68" s="57">
        <f t="shared" si="6"/>
        <v>8757</v>
      </c>
      <c r="H68" s="57">
        <f t="shared" si="6"/>
        <v>9038</v>
      </c>
      <c r="I68" s="57">
        <f t="shared" si="6"/>
        <v>10092</v>
      </c>
      <c r="J68" s="57">
        <f t="shared" si="6"/>
        <v>6535</v>
      </c>
      <c r="K68" s="57">
        <f t="shared" si="6"/>
        <v>3245</v>
      </c>
      <c r="L68" s="57">
        <f t="shared" si="6"/>
        <v>428</v>
      </c>
      <c r="M68" s="57">
        <f>SUM(M23,M35,M38,M47,M62,M65)</f>
        <v>10</v>
      </c>
      <c r="N68" s="58">
        <f t="shared" si="5"/>
        <v>66070</v>
      </c>
    </row>
    <row r="69" spans="1:14" ht="12">
      <c r="A69" s="160"/>
      <c r="B69" s="14" t="s">
        <v>14</v>
      </c>
      <c r="C69" s="48">
        <f aca="true" t="shared" si="7" ref="C69:M69">SUM(C24,C36,C39,C48,C63,C66)</f>
        <v>5992</v>
      </c>
      <c r="D69" s="48">
        <f t="shared" si="7"/>
        <v>7105</v>
      </c>
      <c r="E69" s="48">
        <f t="shared" si="7"/>
        <v>6533</v>
      </c>
      <c r="F69" s="48">
        <f t="shared" si="7"/>
        <v>8273</v>
      </c>
      <c r="G69" s="48">
        <f t="shared" si="7"/>
        <v>9418</v>
      </c>
      <c r="H69" s="48">
        <f t="shared" si="7"/>
        <v>9719</v>
      </c>
      <c r="I69" s="48">
        <f t="shared" si="7"/>
        <v>10754</v>
      </c>
      <c r="J69" s="48">
        <f t="shared" si="7"/>
        <v>8206</v>
      </c>
      <c r="K69" s="48">
        <f t="shared" si="7"/>
        <v>6178</v>
      </c>
      <c r="L69" s="48">
        <f t="shared" si="7"/>
        <v>1637</v>
      </c>
      <c r="M69" s="48">
        <f t="shared" si="7"/>
        <v>89</v>
      </c>
      <c r="N69" s="48">
        <f>SUM(C69:M69)</f>
        <v>73904</v>
      </c>
    </row>
    <row r="70" spans="1:14" ht="12">
      <c r="A70" s="160"/>
      <c r="B70" s="15" t="s">
        <v>15</v>
      </c>
      <c r="C70" s="49">
        <f>SUM(C68:C69)</f>
        <v>12499</v>
      </c>
      <c r="D70" s="49">
        <f aca="true" t="shared" si="8" ref="D70:M70">SUM(D68:D69)</f>
        <v>14279</v>
      </c>
      <c r="E70" s="49">
        <f t="shared" si="8"/>
        <v>12764</v>
      </c>
      <c r="F70" s="49">
        <f t="shared" si="8"/>
        <v>16326</v>
      </c>
      <c r="G70" s="49">
        <f t="shared" si="8"/>
        <v>18175</v>
      </c>
      <c r="H70" s="49">
        <f t="shared" si="8"/>
        <v>18757</v>
      </c>
      <c r="I70" s="49">
        <f t="shared" si="8"/>
        <v>20846</v>
      </c>
      <c r="J70" s="49">
        <f t="shared" si="8"/>
        <v>14741</v>
      </c>
      <c r="K70" s="49">
        <f t="shared" si="8"/>
        <v>9423</v>
      </c>
      <c r="L70" s="49">
        <f t="shared" si="8"/>
        <v>2065</v>
      </c>
      <c r="M70" s="49">
        <f t="shared" si="8"/>
        <v>99</v>
      </c>
      <c r="N70" s="49">
        <f t="shared" si="5"/>
        <v>139974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C4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38" sqref="C38:F40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90">
        <v>2804</v>
      </c>
      <c r="D2" s="90">
        <v>11263</v>
      </c>
      <c r="E2" s="90">
        <v>3718</v>
      </c>
      <c r="F2" s="90">
        <v>1653</v>
      </c>
      <c r="G2" s="154">
        <f aca="true" t="shared" si="0" ref="G2:G25">SUM(C2:E2)</f>
        <v>17785</v>
      </c>
      <c r="H2" s="51">
        <f>C2/$G2</f>
        <v>0.15766095023896542</v>
      </c>
      <c r="I2" s="51">
        <f>D2/$G2</f>
        <v>0.633286477368569</v>
      </c>
      <c r="J2" s="51">
        <f>E2/$G2</f>
        <v>0.20905257239246555</v>
      </c>
      <c r="K2" s="51">
        <f>F2/$G2</f>
        <v>0.09294349170649424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8">
        <v>2570</v>
      </c>
      <c r="D3" s="88">
        <v>12133</v>
      </c>
      <c r="E3" s="88">
        <v>5416</v>
      </c>
      <c r="F3" s="88">
        <v>2909</v>
      </c>
      <c r="G3" s="155">
        <f t="shared" si="0"/>
        <v>20119</v>
      </c>
      <c r="H3" s="37">
        <f aca="true" t="shared" si="1" ref="H3:H22">C3/$G3</f>
        <v>0.12773994731348476</v>
      </c>
      <c r="I3" s="37">
        <f aca="true" t="shared" si="2" ref="I3:I22">D3/$G3</f>
        <v>0.6030617823947513</v>
      </c>
      <c r="J3" s="37">
        <f aca="true" t="shared" si="3" ref="J3:J22">E3/$G3</f>
        <v>0.269198270291764</v>
      </c>
      <c r="K3" s="37">
        <f aca="true" t="shared" si="4" ref="K3:K22">F3/$G3</f>
        <v>0.14458969133654753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9">
        <v>5374</v>
      </c>
      <c r="D4" s="89">
        <v>23396</v>
      </c>
      <c r="E4" s="89">
        <v>9134</v>
      </c>
      <c r="F4" s="89">
        <v>4562</v>
      </c>
      <c r="G4" s="156">
        <f t="shared" si="0"/>
        <v>37904</v>
      </c>
      <c r="H4" s="53">
        <f t="shared" si="1"/>
        <v>0.14177923174335164</v>
      </c>
      <c r="I4" s="53">
        <f t="shared" si="2"/>
        <v>0.6172435626846771</v>
      </c>
      <c r="J4" s="53">
        <f t="shared" si="3"/>
        <v>0.2409772055719713</v>
      </c>
      <c r="K4" s="53">
        <f t="shared" si="4"/>
        <v>0.12035669058674546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90">
        <v>939</v>
      </c>
      <c r="D5" s="90">
        <v>3051</v>
      </c>
      <c r="E5" s="90">
        <v>832</v>
      </c>
      <c r="F5" s="90">
        <v>355</v>
      </c>
      <c r="G5" s="154">
        <f t="shared" si="0"/>
        <v>4822</v>
      </c>
      <c r="H5" s="51">
        <f t="shared" si="1"/>
        <v>0.1947324761509747</v>
      </c>
      <c r="I5" s="51">
        <f t="shared" si="2"/>
        <v>0.6327250103691414</v>
      </c>
      <c r="J5" s="51">
        <f t="shared" si="3"/>
        <v>0.17254251347988386</v>
      </c>
      <c r="K5" s="51">
        <f t="shared" si="4"/>
        <v>0.07362090418913314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8">
        <v>848</v>
      </c>
      <c r="D6" s="88">
        <v>3086</v>
      </c>
      <c r="E6" s="88">
        <v>1146</v>
      </c>
      <c r="F6" s="88">
        <v>546</v>
      </c>
      <c r="G6" s="155">
        <f t="shared" si="0"/>
        <v>5080</v>
      </c>
      <c r="H6" s="37">
        <f t="shared" si="1"/>
        <v>0.16692913385826771</v>
      </c>
      <c r="I6" s="37">
        <f t="shared" si="2"/>
        <v>0.6074803149606299</v>
      </c>
      <c r="J6" s="37">
        <f t="shared" si="3"/>
        <v>0.22559055118110236</v>
      </c>
      <c r="K6" s="37">
        <f t="shared" si="4"/>
        <v>0.10748031496062992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9">
        <v>1787</v>
      </c>
      <c r="D7" s="89">
        <v>6137</v>
      </c>
      <c r="E7" s="89">
        <v>1978</v>
      </c>
      <c r="F7" s="89">
        <v>901</v>
      </c>
      <c r="G7" s="156">
        <f t="shared" si="0"/>
        <v>9902</v>
      </c>
      <c r="H7" s="53">
        <f t="shared" si="1"/>
        <v>0.18046859220359524</v>
      </c>
      <c r="I7" s="53">
        <f t="shared" si="2"/>
        <v>0.6197737830741264</v>
      </c>
      <c r="J7" s="53">
        <f t="shared" si="3"/>
        <v>0.19975762472227832</v>
      </c>
      <c r="K7" s="53">
        <f t="shared" si="4"/>
        <v>0.09099171884467784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90">
        <v>384</v>
      </c>
      <c r="D8" s="90">
        <v>1693</v>
      </c>
      <c r="E8" s="90">
        <v>641</v>
      </c>
      <c r="F8" s="90">
        <v>260</v>
      </c>
      <c r="G8" s="154">
        <f t="shared" si="0"/>
        <v>2718</v>
      </c>
      <c r="H8" s="51">
        <f t="shared" si="1"/>
        <v>0.141280353200883</v>
      </c>
      <c r="I8" s="51">
        <f t="shared" si="2"/>
        <v>0.6228844738778514</v>
      </c>
      <c r="J8" s="51">
        <f t="shared" si="3"/>
        <v>0.23583517292126563</v>
      </c>
      <c r="K8" s="51">
        <f t="shared" si="4"/>
        <v>0.09565857247976453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8">
        <v>339</v>
      </c>
      <c r="D9" s="88">
        <v>1731</v>
      </c>
      <c r="E9" s="88">
        <v>905</v>
      </c>
      <c r="F9" s="88">
        <v>521</v>
      </c>
      <c r="G9" s="155">
        <f t="shared" si="0"/>
        <v>2975</v>
      </c>
      <c r="H9" s="37">
        <f t="shared" si="1"/>
        <v>0.11394957983193277</v>
      </c>
      <c r="I9" s="37">
        <f t="shared" si="2"/>
        <v>0.5818487394957983</v>
      </c>
      <c r="J9" s="37">
        <f t="shared" si="3"/>
        <v>0.3042016806722689</v>
      </c>
      <c r="K9" s="37">
        <f t="shared" si="4"/>
        <v>0.17512605042016807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9">
        <v>723</v>
      </c>
      <c r="D10" s="89">
        <v>3424</v>
      </c>
      <c r="E10" s="89">
        <v>1546</v>
      </c>
      <c r="F10" s="89">
        <v>781</v>
      </c>
      <c r="G10" s="156">
        <f t="shared" si="0"/>
        <v>5693</v>
      </c>
      <c r="H10" s="53">
        <f t="shared" si="1"/>
        <v>0.12699806780256456</v>
      </c>
      <c r="I10" s="53">
        <f t="shared" si="2"/>
        <v>0.6014403653609696</v>
      </c>
      <c r="J10" s="53">
        <f t="shared" si="3"/>
        <v>0.2715615668364658</v>
      </c>
      <c r="K10" s="53">
        <f t="shared" si="4"/>
        <v>0.13718601791673984</v>
      </c>
      <c r="L10" s="17">
        <f t="shared" si="5"/>
        <v>0.9999999999999999</v>
      </c>
    </row>
    <row r="11" spans="1:12" s="54" customFormat="1" ht="12" outlineLevel="1">
      <c r="A11" s="163" t="s">
        <v>42</v>
      </c>
      <c r="B11" s="10" t="s">
        <v>13</v>
      </c>
      <c r="C11" s="90">
        <v>227</v>
      </c>
      <c r="D11" s="90">
        <v>1213</v>
      </c>
      <c r="E11" s="90">
        <v>609</v>
      </c>
      <c r="F11" s="90">
        <v>319</v>
      </c>
      <c r="G11" s="154">
        <f t="shared" si="0"/>
        <v>2049</v>
      </c>
      <c r="H11" s="51">
        <f t="shared" si="1"/>
        <v>0.11078574914592484</v>
      </c>
      <c r="I11" s="51">
        <f t="shared" si="2"/>
        <v>0.5919960956564178</v>
      </c>
      <c r="J11" s="51">
        <f t="shared" si="3"/>
        <v>0.2972181551976574</v>
      </c>
      <c r="K11" s="51">
        <f t="shared" si="4"/>
        <v>0.15568570034163007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8">
        <v>232</v>
      </c>
      <c r="D12" s="88">
        <v>1222</v>
      </c>
      <c r="E12" s="88">
        <v>960</v>
      </c>
      <c r="F12" s="88">
        <v>636</v>
      </c>
      <c r="G12" s="155">
        <f t="shared" si="0"/>
        <v>2414</v>
      </c>
      <c r="H12" s="37">
        <f t="shared" si="1"/>
        <v>0.09610604805302403</v>
      </c>
      <c r="I12" s="37">
        <f t="shared" si="2"/>
        <v>0.5062137531068766</v>
      </c>
      <c r="J12" s="37">
        <f t="shared" si="3"/>
        <v>0.3976801988400994</v>
      </c>
      <c r="K12" s="37">
        <f t="shared" si="4"/>
        <v>0.2634631317315659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9">
        <v>459</v>
      </c>
      <c r="D13" s="89">
        <v>2435</v>
      </c>
      <c r="E13" s="89">
        <v>1569</v>
      </c>
      <c r="F13" s="89">
        <v>955</v>
      </c>
      <c r="G13" s="156">
        <f t="shared" si="0"/>
        <v>4463</v>
      </c>
      <c r="H13" s="53">
        <f t="shared" si="1"/>
        <v>0.10284561953842707</v>
      </c>
      <c r="I13" s="53">
        <f t="shared" si="2"/>
        <v>0.5455971319740085</v>
      </c>
      <c r="J13" s="53">
        <f t="shared" si="3"/>
        <v>0.3515572484875644</v>
      </c>
      <c r="K13" s="53">
        <f t="shared" si="4"/>
        <v>0.21398162670849205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90">
        <v>2386</v>
      </c>
      <c r="D14" s="90">
        <v>8348</v>
      </c>
      <c r="E14" s="90">
        <v>2775</v>
      </c>
      <c r="F14" s="90">
        <v>1179</v>
      </c>
      <c r="G14" s="154">
        <f t="shared" si="0"/>
        <v>13509</v>
      </c>
      <c r="H14" s="51">
        <f t="shared" si="1"/>
        <v>0.1766229920793545</v>
      </c>
      <c r="I14" s="51">
        <f t="shared" si="2"/>
        <v>0.6179583981049671</v>
      </c>
      <c r="J14" s="51">
        <f t="shared" si="3"/>
        <v>0.20541860981567844</v>
      </c>
      <c r="K14" s="51">
        <f t="shared" si="4"/>
        <v>0.08727514990006663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8">
        <v>2418</v>
      </c>
      <c r="D15" s="88">
        <v>8968</v>
      </c>
      <c r="E15" s="88">
        <v>3640</v>
      </c>
      <c r="F15" s="88">
        <v>1719</v>
      </c>
      <c r="G15" s="155">
        <f t="shared" si="0"/>
        <v>15026</v>
      </c>
      <c r="H15" s="37">
        <f t="shared" si="1"/>
        <v>0.16092107014508186</v>
      </c>
      <c r="I15" s="37">
        <f t="shared" si="2"/>
        <v>0.5968321575935046</v>
      </c>
      <c r="J15" s="37">
        <f t="shared" si="3"/>
        <v>0.24224677226141356</v>
      </c>
      <c r="K15" s="37">
        <f t="shared" si="4"/>
        <v>0.11440170371356316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9">
        <v>4804</v>
      </c>
      <c r="D16" s="89">
        <v>17316</v>
      </c>
      <c r="E16" s="89">
        <v>6415</v>
      </c>
      <c r="F16" s="89">
        <v>2898</v>
      </c>
      <c r="G16" s="156">
        <f t="shared" si="0"/>
        <v>28535</v>
      </c>
      <c r="H16" s="53">
        <f t="shared" si="1"/>
        <v>0.16835465218153145</v>
      </c>
      <c r="I16" s="53">
        <f t="shared" si="2"/>
        <v>0.6068337129840546</v>
      </c>
      <c r="J16" s="53">
        <f t="shared" si="3"/>
        <v>0.22481163483441388</v>
      </c>
      <c r="K16" s="53">
        <f t="shared" si="4"/>
        <v>0.10155948834764325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90">
        <v>102</v>
      </c>
      <c r="D17" s="90">
        <v>692</v>
      </c>
      <c r="E17" s="90">
        <v>292</v>
      </c>
      <c r="F17" s="90">
        <v>146</v>
      </c>
      <c r="G17" s="154">
        <f t="shared" si="0"/>
        <v>1086</v>
      </c>
      <c r="H17" s="51">
        <f t="shared" si="1"/>
        <v>0.09392265193370165</v>
      </c>
      <c r="I17" s="51">
        <f t="shared" si="2"/>
        <v>0.6372007366482505</v>
      </c>
      <c r="J17" s="51">
        <f t="shared" si="3"/>
        <v>0.26887661141804786</v>
      </c>
      <c r="K17" s="51">
        <f t="shared" si="4"/>
        <v>0.13443830570902393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8">
        <v>91</v>
      </c>
      <c r="D18" s="88">
        <v>636</v>
      </c>
      <c r="E18" s="88">
        <v>460</v>
      </c>
      <c r="F18" s="88">
        <v>278</v>
      </c>
      <c r="G18" s="155">
        <f t="shared" si="0"/>
        <v>1187</v>
      </c>
      <c r="H18" s="37">
        <f t="shared" si="1"/>
        <v>0.07666385846672283</v>
      </c>
      <c r="I18" s="37">
        <f t="shared" si="2"/>
        <v>0.535804549283909</v>
      </c>
      <c r="J18" s="37">
        <f t="shared" si="3"/>
        <v>0.3875315922493682</v>
      </c>
      <c r="K18" s="37">
        <f t="shared" si="4"/>
        <v>0.2342038753159225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9">
        <v>193</v>
      </c>
      <c r="D19" s="89">
        <v>1328</v>
      </c>
      <c r="E19" s="89">
        <v>752</v>
      </c>
      <c r="F19" s="89">
        <v>424</v>
      </c>
      <c r="G19" s="156">
        <f t="shared" si="0"/>
        <v>2273</v>
      </c>
      <c r="H19" s="53">
        <f t="shared" si="1"/>
        <v>0.08490981082270127</v>
      </c>
      <c r="I19" s="53">
        <f t="shared" si="2"/>
        <v>0.5842498900131984</v>
      </c>
      <c r="J19" s="53">
        <f t="shared" si="3"/>
        <v>0.3308402991641003</v>
      </c>
      <c r="K19" s="53">
        <f t="shared" si="4"/>
        <v>0.18653761548614167</v>
      </c>
      <c r="L19" s="17">
        <f t="shared" si="5"/>
        <v>0.9999999999999999</v>
      </c>
    </row>
    <row r="20" spans="1:12" s="54" customFormat="1" ht="12" outlineLevel="1">
      <c r="A20" s="163" t="s">
        <v>39</v>
      </c>
      <c r="B20" s="10" t="s">
        <v>13</v>
      </c>
      <c r="C20" s="90">
        <v>268</v>
      </c>
      <c r="D20" s="90">
        <v>1584</v>
      </c>
      <c r="E20" s="90">
        <v>700</v>
      </c>
      <c r="F20" s="90">
        <v>348</v>
      </c>
      <c r="G20" s="154">
        <f t="shared" si="0"/>
        <v>2552</v>
      </c>
      <c r="H20" s="51">
        <f t="shared" si="1"/>
        <v>0.10501567398119123</v>
      </c>
      <c r="I20" s="51">
        <f t="shared" si="2"/>
        <v>0.6206896551724138</v>
      </c>
      <c r="J20" s="51">
        <f t="shared" si="3"/>
        <v>0.274294670846395</v>
      </c>
      <c r="K20" s="51">
        <f t="shared" si="4"/>
        <v>0.13636363636363635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99">
        <v>267</v>
      </c>
      <c r="D21" s="99">
        <v>1605</v>
      </c>
      <c r="E21" s="99">
        <v>1030</v>
      </c>
      <c r="F21" s="99">
        <v>614</v>
      </c>
      <c r="G21" s="155">
        <f t="shared" si="0"/>
        <v>2902</v>
      </c>
      <c r="H21" s="37">
        <f t="shared" si="1"/>
        <v>0.09200551343900758</v>
      </c>
      <c r="I21" s="37">
        <f t="shared" si="2"/>
        <v>0.5530668504479669</v>
      </c>
      <c r="J21" s="37">
        <f t="shared" si="3"/>
        <v>0.3549276361130255</v>
      </c>
      <c r="K21" s="37">
        <f t="shared" si="4"/>
        <v>0.21157822191592005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9">
        <v>535</v>
      </c>
      <c r="D22" s="89">
        <v>3189</v>
      </c>
      <c r="E22" s="89">
        <v>1730</v>
      </c>
      <c r="F22" s="89">
        <v>962</v>
      </c>
      <c r="G22" s="156">
        <f t="shared" si="0"/>
        <v>5454</v>
      </c>
      <c r="H22" s="53">
        <f t="shared" si="1"/>
        <v>0.0980931426475981</v>
      </c>
      <c r="I22" s="53">
        <f t="shared" si="2"/>
        <v>0.5847084708470847</v>
      </c>
      <c r="J22" s="53">
        <f t="shared" si="3"/>
        <v>0.3171983865053172</v>
      </c>
      <c r="K22" s="53">
        <f t="shared" si="4"/>
        <v>0.1763843050971764</v>
      </c>
      <c r="L22" s="17">
        <f t="shared" si="5"/>
        <v>0.9999999999999999</v>
      </c>
    </row>
    <row r="23" spans="1:12" ht="12">
      <c r="A23" s="166" t="s">
        <v>32</v>
      </c>
      <c r="B23" s="1" t="s">
        <v>13</v>
      </c>
      <c r="C23" s="30">
        <v>7110</v>
      </c>
      <c r="D23" s="30">
        <v>27844</v>
      </c>
      <c r="E23" s="30">
        <v>9567</v>
      </c>
      <c r="F23" s="30">
        <v>4260</v>
      </c>
      <c r="G23" s="106">
        <f t="shared" si="0"/>
        <v>44521</v>
      </c>
      <c r="H23" s="80">
        <f aca="true" t="shared" si="6" ref="H23:K25">C23/$G23</f>
        <v>0.15969991689315155</v>
      </c>
      <c r="I23" s="80">
        <f t="shared" si="6"/>
        <v>0.6254127265784686</v>
      </c>
      <c r="J23" s="80">
        <f t="shared" si="6"/>
        <v>0.21488735652837987</v>
      </c>
      <c r="K23" s="80">
        <f t="shared" si="6"/>
        <v>0.09568518227353384</v>
      </c>
      <c r="L23" s="17">
        <f>SUM(H23:J23)</f>
        <v>1</v>
      </c>
    </row>
    <row r="24" spans="1:12" ht="12">
      <c r="A24" s="167"/>
      <c r="B24" s="2" t="s">
        <v>14</v>
      </c>
      <c r="C24" s="35">
        <v>6765</v>
      </c>
      <c r="D24" s="35">
        <v>29381</v>
      </c>
      <c r="E24" s="35">
        <v>13557</v>
      </c>
      <c r="F24" s="35">
        <v>7223</v>
      </c>
      <c r="G24" s="107">
        <f t="shared" si="0"/>
        <v>49703</v>
      </c>
      <c r="H24" s="81">
        <f t="shared" si="6"/>
        <v>0.13610848439732007</v>
      </c>
      <c r="I24" s="81">
        <f t="shared" si="6"/>
        <v>0.5911313200410439</v>
      </c>
      <c r="J24" s="81">
        <f t="shared" si="6"/>
        <v>0.2727601955616361</v>
      </c>
      <c r="K24" s="81">
        <f t="shared" si="6"/>
        <v>0.1453232199263626</v>
      </c>
      <c r="L24" s="17">
        <f>SUM(H24:J24)</f>
        <v>1</v>
      </c>
    </row>
    <row r="25" spans="1:12" ht="12">
      <c r="A25" s="168"/>
      <c r="B25" s="3" t="s">
        <v>15</v>
      </c>
      <c r="C25" s="39">
        <v>13875</v>
      </c>
      <c r="D25" s="39">
        <v>57225</v>
      </c>
      <c r="E25" s="39">
        <v>23124</v>
      </c>
      <c r="F25" s="39">
        <v>11483</v>
      </c>
      <c r="G25" s="108">
        <f t="shared" si="0"/>
        <v>94224</v>
      </c>
      <c r="H25" s="82">
        <f t="shared" si="6"/>
        <v>0.1472554763117677</v>
      </c>
      <c r="I25" s="82">
        <f t="shared" si="6"/>
        <v>0.6073293428425879</v>
      </c>
      <c r="J25" s="82">
        <f t="shared" si="6"/>
        <v>0.24541518084564443</v>
      </c>
      <c r="K25" s="82">
        <f t="shared" si="6"/>
        <v>0.12186916284598404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92">
        <v>1016</v>
      </c>
      <c r="D26" s="92">
        <v>4050</v>
      </c>
      <c r="E26" s="92">
        <v>1527</v>
      </c>
      <c r="F26" s="92">
        <v>548</v>
      </c>
      <c r="G26" s="154">
        <v>6640</v>
      </c>
      <c r="H26" s="51">
        <f aca="true" t="shared" si="7" ref="H26:H34">C26/$G26</f>
        <v>0.1530120481927711</v>
      </c>
      <c r="I26" s="51">
        <f aca="true" t="shared" si="8" ref="I26:I34">D26/$G26</f>
        <v>0.6099397590361446</v>
      </c>
      <c r="J26" s="51">
        <f aca="true" t="shared" si="9" ref="J26:J34">E26/$G26</f>
        <v>0.2299698795180723</v>
      </c>
      <c r="K26" s="51">
        <f aca="true" t="shared" si="10" ref="K26:K34">F26/$G26</f>
        <v>0.0825301204819277</v>
      </c>
      <c r="L26" s="17">
        <f aca="true" t="shared" si="11" ref="L26:L34">SUM(H26:J26)</f>
        <v>0.9929216867469879</v>
      </c>
    </row>
    <row r="27" spans="1:12" s="54" customFormat="1" ht="12" outlineLevel="1">
      <c r="A27" s="164"/>
      <c r="B27" s="11" t="s">
        <v>14</v>
      </c>
      <c r="C27" s="93">
        <v>918</v>
      </c>
      <c r="D27" s="93">
        <v>4426</v>
      </c>
      <c r="E27" s="93">
        <v>1889</v>
      </c>
      <c r="F27" s="93">
        <v>945</v>
      </c>
      <c r="G27" s="155">
        <v>7255</v>
      </c>
      <c r="H27" s="37">
        <f t="shared" si="7"/>
        <v>0.12653342522398345</v>
      </c>
      <c r="I27" s="37">
        <f t="shared" si="8"/>
        <v>0.6100620261888353</v>
      </c>
      <c r="J27" s="37">
        <f t="shared" si="9"/>
        <v>0.2603721571330117</v>
      </c>
      <c r="K27" s="37">
        <f t="shared" si="10"/>
        <v>0.1302549965541006</v>
      </c>
      <c r="L27" s="17">
        <f t="shared" si="11"/>
        <v>0.9969676085458306</v>
      </c>
    </row>
    <row r="28" spans="1:12" s="54" customFormat="1" ht="12" outlineLevel="1">
      <c r="A28" s="165"/>
      <c r="B28" s="12" t="s">
        <v>15</v>
      </c>
      <c r="C28" s="94">
        <v>1934</v>
      </c>
      <c r="D28" s="94">
        <v>8476</v>
      </c>
      <c r="E28" s="94">
        <v>3416</v>
      </c>
      <c r="F28" s="94">
        <v>1493</v>
      </c>
      <c r="G28" s="156">
        <v>13895</v>
      </c>
      <c r="H28" s="53">
        <f t="shared" si="7"/>
        <v>0.13918675782655632</v>
      </c>
      <c r="I28" s="53">
        <f t="shared" si="8"/>
        <v>0.6100035984166966</v>
      </c>
      <c r="J28" s="53">
        <f t="shared" si="9"/>
        <v>0.24584382871536523</v>
      </c>
      <c r="K28" s="53">
        <f t="shared" si="10"/>
        <v>0.10744872256207269</v>
      </c>
      <c r="L28" s="17">
        <f t="shared" si="11"/>
        <v>0.9950341849586182</v>
      </c>
    </row>
    <row r="29" spans="1:12" s="54" customFormat="1" ht="12" outlineLevel="1">
      <c r="A29" s="163" t="s">
        <v>53</v>
      </c>
      <c r="B29" s="10" t="s">
        <v>13</v>
      </c>
      <c r="C29" s="92">
        <v>64</v>
      </c>
      <c r="D29" s="92">
        <v>343</v>
      </c>
      <c r="E29" s="92">
        <v>174</v>
      </c>
      <c r="F29" s="92">
        <v>88</v>
      </c>
      <c r="G29" s="154">
        <v>589</v>
      </c>
      <c r="H29" s="51">
        <f t="shared" si="7"/>
        <v>0.10865874363327674</v>
      </c>
      <c r="I29" s="51">
        <f t="shared" si="8"/>
        <v>0.5823429541595926</v>
      </c>
      <c r="J29" s="51">
        <f t="shared" si="9"/>
        <v>0.29541595925297115</v>
      </c>
      <c r="K29" s="51">
        <f t="shared" si="10"/>
        <v>0.1494057724957555</v>
      </c>
      <c r="L29" s="17">
        <f t="shared" si="11"/>
        <v>0.9864176570458405</v>
      </c>
    </row>
    <row r="30" spans="1:12" s="54" customFormat="1" ht="12" outlineLevel="1">
      <c r="A30" s="164"/>
      <c r="B30" s="11" t="s">
        <v>14</v>
      </c>
      <c r="C30" s="93">
        <v>56</v>
      </c>
      <c r="D30" s="93">
        <v>393</v>
      </c>
      <c r="E30" s="93">
        <v>282</v>
      </c>
      <c r="F30" s="93">
        <v>187</v>
      </c>
      <c r="G30" s="155">
        <v>752</v>
      </c>
      <c r="H30" s="37">
        <f t="shared" si="7"/>
        <v>0.07446808510638298</v>
      </c>
      <c r="I30" s="37">
        <f t="shared" si="8"/>
        <v>0.5226063829787234</v>
      </c>
      <c r="J30" s="37">
        <f t="shared" si="9"/>
        <v>0.375</v>
      </c>
      <c r="K30" s="37">
        <f t="shared" si="10"/>
        <v>0.24867021276595744</v>
      </c>
      <c r="L30" s="17">
        <f t="shared" si="11"/>
        <v>0.9720744680851063</v>
      </c>
    </row>
    <row r="31" spans="1:12" s="54" customFormat="1" ht="12" outlineLevel="1">
      <c r="A31" s="165"/>
      <c r="B31" s="12" t="s">
        <v>15</v>
      </c>
      <c r="C31" s="94">
        <v>120</v>
      </c>
      <c r="D31" s="94">
        <v>736</v>
      </c>
      <c r="E31" s="94">
        <v>456</v>
      </c>
      <c r="F31" s="94">
        <v>275</v>
      </c>
      <c r="G31" s="156">
        <v>1341</v>
      </c>
      <c r="H31" s="53">
        <f t="shared" si="7"/>
        <v>0.0894854586129754</v>
      </c>
      <c r="I31" s="53">
        <f t="shared" si="8"/>
        <v>0.5488441461595824</v>
      </c>
      <c r="J31" s="53">
        <f t="shared" si="9"/>
        <v>0.3400447427293065</v>
      </c>
      <c r="K31" s="53">
        <f t="shared" si="10"/>
        <v>0.20507084265473527</v>
      </c>
      <c r="L31" s="17">
        <f t="shared" si="11"/>
        <v>0.9783743475018644</v>
      </c>
    </row>
    <row r="32" spans="1:12" s="54" customFormat="1" ht="12" outlineLevel="1">
      <c r="A32" s="163" t="s">
        <v>54</v>
      </c>
      <c r="B32" s="10" t="s">
        <v>13</v>
      </c>
      <c r="C32" s="92">
        <v>82</v>
      </c>
      <c r="D32" s="92">
        <v>415</v>
      </c>
      <c r="E32" s="92">
        <v>198</v>
      </c>
      <c r="F32" s="92">
        <v>84</v>
      </c>
      <c r="G32" s="154">
        <v>709</v>
      </c>
      <c r="H32" s="51">
        <f t="shared" si="7"/>
        <v>0.1156558533145275</v>
      </c>
      <c r="I32" s="51">
        <f t="shared" si="8"/>
        <v>0.5853314527503526</v>
      </c>
      <c r="J32" s="51">
        <f t="shared" si="9"/>
        <v>0.27926657263751764</v>
      </c>
      <c r="K32" s="51">
        <f t="shared" si="10"/>
        <v>0.11847672778561354</v>
      </c>
      <c r="L32" s="17">
        <f t="shared" si="11"/>
        <v>0.9802538787023978</v>
      </c>
    </row>
    <row r="33" spans="1:12" s="54" customFormat="1" ht="12" outlineLevel="1">
      <c r="A33" s="164"/>
      <c r="B33" s="11" t="s">
        <v>14</v>
      </c>
      <c r="C33" s="93">
        <v>90</v>
      </c>
      <c r="D33" s="93">
        <v>436</v>
      </c>
      <c r="E33" s="93">
        <v>279</v>
      </c>
      <c r="F33" s="93">
        <v>163</v>
      </c>
      <c r="G33" s="155">
        <v>804</v>
      </c>
      <c r="H33" s="37">
        <f t="shared" si="7"/>
        <v>0.11194029850746269</v>
      </c>
      <c r="I33" s="37">
        <f t="shared" si="8"/>
        <v>0.5422885572139303</v>
      </c>
      <c r="J33" s="37">
        <f t="shared" si="9"/>
        <v>0.34701492537313433</v>
      </c>
      <c r="K33" s="37">
        <f t="shared" si="10"/>
        <v>0.2027363184079602</v>
      </c>
      <c r="L33" s="17">
        <f t="shared" si="11"/>
        <v>1.0012437810945274</v>
      </c>
    </row>
    <row r="34" spans="1:12" s="54" customFormat="1" ht="12" outlineLevel="1">
      <c r="A34" s="165"/>
      <c r="B34" s="12" t="s">
        <v>15</v>
      </c>
      <c r="C34" s="94">
        <v>172</v>
      </c>
      <c r="D34" s="94">
        <v>851</v>
      </c>
      <c r="E34" s="94">
        <v>477</v>
      </c>
      <c r="F34" s="94">
        <v>247</v>
      </c>
      <c r="G34" s="156">
        <v>1513</v>
      </c>
      <c r="H34" s="53">
        <f t="shared" si="7"/>
        <v>0.11368142762723067</v>
      </c>
      <c r="I34" s="53">
        <f t="shared" si="8"/>
        <v>0.5624586913417052</v>
      </c>
      <c r="J34" s="53">
        <f t="shared" si="9"/>
        <v>0.3152676801057502</v>
      </c>
      <c r="K34" s="53">
        <f t="shared" si="10"/>
        <v>0.16325181758096496</v>
      </c>
      <c r="L34" s="17">
        <f t="shared" si="11"/>
        <v>0.9914077990746861</v>
      </c>
    </row>
    <row r="35" spans="1:12" s="52" customFormat="1" ht="13.5" customHeight="1">
      <c r="A35" s="169" t="s">
        <v>35</v>
      </c>
      <c r="B35" s="1" t="s">
        <v>13</v>
      </c>
      <c r="C35" s="30">
        <v>1162</v>
      </c>
      <c r="D35" s="30">
        <v>4808</v>
      </c>
      <c r="E35" s="30">
        <v>1899</v>
      </c>
      <c r="F35" s="30">
        <v>720</v>
      </c>
      <c r="G35" s="157">
        <f aca="true" t="shared" si="12" ref="G35:G40">SUM(C35:E35)</f>
        <v>7869</v>
      </c>
      <c r="H35" s="80">
        <f aca="true" t="shared" si="13" ref="H35:K40">C35/$G35</f>
        <v>0.1476680645571229</v>
      </c>
      <c r="I35" s="80">
        <f t="shared" si="13"/>
        <v>0.6110052103189731</v>
      </c>
      <c r="J35" s="80">
        <f t="shared" si="13"/>
        <v>0.24132672512390393</v>
      </c>
      <c r="K35" s="80">
        <f t="shared" si="13"/>
        <v>0.09149828440716737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1064</v>
      </c>
      <c r="D36" s="35">
        <v>5255</v>
      </c>
      <c r="E36" s="35">
        <v>2450</v>
      </c>
      <c r="F36" s="35">
        <v>1295</v>
      </c>
      <c r="G36" s="107">
        <f t="shared" si="12"/>
        <v>8769</v>
      </c>
      <c r="H36" s="81">
        <f t="shared" si="13"/>
        <v>0.12133652639981754</v>
      </c>
      <c r="I36" s="81">
        <f t="shared" si="13"/>
        <v>0.5992701562321815</v>
      </c>
      <c r="J36" s="81">
        <f t="shared" si="13"/>
        <v>0.27939331736800094</v>
      </c>
      <c r="K36" s="81">
        <f t="shared" si="13"/>
        <v>0.14767932489451477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2226</v>
      </c>
      <c r="D37" s="39">
        <v>10063</v>
      </c>
      <c r="E37" s="39">
        <v>4349</v>
      </c>
      <c r="F37" s="39">
        <v>2015</v>
      </c>
      <c r="G37" s="158">
        <f t="shared" si="12"/>
        <v>16638</v>
      </c>
      <c r="H37" s="82">
        <f t="shared" si="13"/>
        <v>0.13379011900468807</v>
      </c>
      <c r="I37" s="82">
        <f t="shared" si="13"/>
        <v>0.6048202909003486</v>
      </c>
      <c r="J37" s="82">
        <f t="shared" si="13"/>
        <v>0.2613895900949633</v>
      </c>
      <c r="K37" s="82">
        <f t="shared" si="13"/>
        <v>0.12110830628681332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97">
        <v>350</v>
      </c>
      <c r="D38" s="97">
        <v>1605</v>
      </c>
      <c r="E38" s="97">
        <v>607</v>
      </c>
      <c r="F38" s="97">
        <v>276</v>
      </c>
      <c r="G38" s="157">
        <f t="shared" si="12"/>
        <v>2562</v>
      </c>
      <c r="H38" s="80">
        <f t="shared" si="13"/>
        <v>0.1366120218579235</v>
      </c>
      <c r="I38" s="80">
        <f t="shared" si="13"/>
        <v>0.6264637002341921</v>
      </c>
      <c r="J38" s="80">
        <f t="shared" si="13"/>
        <v>0.23692427790788448</v>
      </c>
      <c r="K38" s="80">
        <f t="shared" si="13"/>
        <v>0.10772833723653395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83">
        <v>307</v>
      </c>
      <c r="D39" s="83">
        <v>1622</v>
      </c>
      <c r="E39" s="83">
        <v>976</v>
      </c>
      <c r="F39" s="83">
        <v>605</v>
      </c>
      <c r="G39" s="107">
        <f t="shared" si="12"/>
        <v>2905</v>
      </c>
      <c r="H39" s="81">
        <f t="shared" si="13"/>
        <v>0.10567986230636833</v>
      </c>
      <c r="I39" s="81">
        <f t="shared" si="13"/>
        <v>0.5583476764199655</v>
      </c>
      <c r="J39" s="81">
        <f t="shared" si="13"/>
        <v>0.3359724612736661</v>
      </c>
      <c r="K39" s="81">
        <f t="shared" si="13"/>
        <v>0.2082616179001721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98">
        <v>657</v>
      </c>
      <c r="D40" s="98">
        <v>3227</v>
      </c>
      <c r="E40" s="98">
        <v>1583</v>
      </c>
      <c r="F40" s="98">
        <v>881</v>
      </c>
      <c r="G40" s="158">
        <f t="shared" si="12"/>
        <v>5467</v>
      </c>
      <c r="H40" s="82">
        <f t="shared" si="13"/>
        <v>0.12017559904883848</v>
      </c>
      <c r="I40" s="82">
        <f t="shared" si="13"/>
        <v>0.5902688860435339</v>
      </c>
      <c r="J40" s="82">
        <f t="shared" si="13"/>
        <v>0.2895555149076276</v>
      </c>
      <c r="K40" s="82">
        <f t="shared" si="13"/>
        <v>0.1611487104444851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5">
        <v>379</v>
      </c>
      <c r="D41" s="85">
        <v>1738</v>
      </c>
      <c r="E41" s="85">
        <v>671</v>
      </c>
      <c r="F41" s="85">
        <v>324</v>
      </c>
      <c r="G41" s="154">
        <f aca="true" t="shared" si="15" ref="G41:G46">SUM(C41:E41)</f>
        <v>2788</v>
      </c>
      <c r="H41" s="51">
        <f aca="true" t="shared" si="16" ref="H41:K46">C41/$G41</f>
        <v>0.13593974175035867</v>
      </c>
      <c r="I41" s="51">
        <f t="shared" si="16"/>
        <v>0.6233859397417504</v>
      </c>
      <c r="J41" s="51">
        <f t="shared" si="16"/>
        <v>0.24067431850789095</v>
      </c>
      <c r="K41" s="51">
        <f t="shared" si="16"/>
        <v>0.11621233859397417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6">
        <v>368</v>
      </c>
      <c r="D42" s="86">
        <v>1663</v>
      </c>
      <c r="E42" s="86">
        <v>977</v>
      </c>
      <c r="F42" s="86">
        <v>576</v>
      </c>
      <c r="G42" s="155">
        <f t="shared" si="15"/>
        <v>3008</v>
      </c>
      <c r="H42" s="37">
        <f t="shared" si="16"/>
        <v>0.12234042553191489</v>
      </c>
      <c r="I42" s="37">
        <f t="shared" si="16"/>
        <v>0.5528590425531915</v>
      </c>
      <c r="J42" s="37">
        <f t="shared" si="16"/>
        <v>0.3248005319148936</v>
      </c>
      <c r="K42" s="37">
        <f t="shared" si="16"/>
        <v>0.19148936170212766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7">
        <v>747</v>
      </c>
      <c r="D43" s="87">
        <v>3401</v>
      </c>
      <c r="E43" s="87">
        <v>1648</v>
      </c>
      <c r="F43" s="87">
        <v>900</v>
      </c>
      <c r="G43" s="156">
        <f t="shared" si="15"/>
        <v>5796</v>
      </c>
      <c r="H43" s="53">
        <f t="shared" si="16"/>
        <v>0.12888198757763975</v>
      </c>
      <c r="I43" s="53">
        <f t="shared" si="16"/>
        <v>0.586783988957902</v>
      </c>
      <c r="J43" s="53">
        <f t="shared" si="16"/>
        <v>0.28433402346445824</v>
      </c>
      <c r="K43" s="53">
        <f t="shared" si="16"/>
        <v>0.15527950310559005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5">
        <v>77</v>
      </c>
      <c r="D44" s="85">
        <v>555</v>
      </c>
      <c r="E44" s="85">
        <v>226</v>
      </c>
      <c r="F44" s="85">
        <v>122</v>
      </c>
      <c r="G44" s="154">
        <f t="shared" si="15"/>
        <v>858</v>
      </c>
      <c r="H44" s="51">
        <f t="shared" si="16"/>
        <v>0.08974358974358974</v>
      </c>
      <c r="I44" s="51">
        <f t="shared" si="16"/>
        <v>0.6468531468531469</v>
      </c>
      <c r="J44" s="51">
        <f t="shared" si="16"/>
        <v>0.2634032634032634</v>
      </c>
      <c r="K44" s="51">
        <f t="shared" si="16"/>
        <v>0.14219114219114218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6">
        <v>81</v>
      </c>
      <c r="D45" s="86">
        <v>531</v>
      </c>
      <c r="E45" s="86">
        <v>343</v>
      </c>
      <c r="F45" s="86">
        <v>218</v>
      </c>
      <c r="G45" s="155">
        <f t="shared" si="15"/>
        <v>955</v>
      </c>
      <c r="H45" s="37">
        <f t="shared" si="16"/>
        <v>0.08481675392670157</v>
      </c>
      <c r="I45" s="37">
        <f t="shared" si="16"/>
        <v>0.556020942408377</v>
      </c>
      <c r="J45" s="37">
        <f t="shared" si="16"/>
        <v>0.35916230366492147</v>
      </c>
      <c r="K45" s="37">
        <f t="shared" si="16"/>
        <v>0.22827225130890053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7">
        <v>158</v>
      </c>
      <c r="D46" s="87">
        <v>1086</v>
      </c>
      <c r="E46" s="87">
        <v>569</v>
      </c>
      <c r="F46" s="87">
        <v>340</v>
      </c>
      <c r="G46" s="156">
        <f t="shared" si="15"/>
        <v>1813</v>
      </c>
      <c r="H46" s="53">
        <f t="shared" si="16"/>
        <v>0.08714837286265857</v>
      </c>
      <c r="I46" s="53">
        <f t="shared" si="16"/>
        <v>0.5990071704357418</v>
      </c>
      <c r="J46" s="53">
        <f t="shared" si="16"/>
        <v>0.31384445670159955</v>
      </c>
      <c r="K46" s="53">
        <f t="shared" si="16"/>
        <v>0.18753447324875896</v>
      </c>
      <c r="L46" s="17">
        <f t="shared" si="17"/>
        <v>0.9999999999999999</v>
      </c>
    </row>
    <row r="47" spans="1:12" ht="12">
      <c r="A47" s="166" t="s">
        <v>37</v>
      </c>
      <c r="B47" s="1" t="s">
        <v>13</v>
      </c>
      <c r="C47" s="30">
        <v>456</v>
      </c>
      <c r="D47" s="30">
        <v>2293</v>
      </c>
      <c r="E47" s="30">
        <v>897</v>
      </c>
      <c r="F47" s="30">
        <v>446</v>
      </c>
      <c r="G47" s="157">
        <f>SUM(C47:E47)</f>
        <v>3646</v>
      </c>
      <c r="H47" s="80">
        <f aca="true" t="shared" si="18" ref="H47:K49">C47/$G47</f>
        <v>0.12506856829402085</v>
      </c>
      <c r="I47" s="80">
        <f t="shared" si="18"/>
        <v>0.6289083927591882</v>
      </c>
      <c r="J47" s="80">
        <f t="shared" si="18"/>
        <v>0.246023038946791</v>
      </c>
      <c r="K47" s="80">
        <f t="shared" si="18"/>
        <v>0.12232583653318706</v>
      </c>
      <c r="L47" s="17">
        <f>SUM(H47:J47)</f>
        <v>1</v>
      </c>
    </row>
    <row r="48" spans="1:12" ht="12">
      <c r="A48" s="167"/>
      <c r="B48" s="2" t="s">
        <v>14</v>
      </c>
      <c r="C48" s="35">
        <v>449</v>
      </c>
      <c r="D48" s="35">
        <v>2194</v>
      </c>
      <c r="E48" s="35">
        <v>1320</v>
      </c>
      <c r="F48" s="35">
        <v>794</v>
      </c>
      <c r="G48" s="107">
        <f>SUM(C48:E48)</f>
        <v>3963</v>
      </c>
      <c r="H48" s="81">
        <f t="shared" si="18"/>
        <v>0.11329800656068635</v>
      </c>
      <c r="I48" s="81">
        <f t="shared" si="18"/>
        <v>0.5536209941963159</v>
      </c>
      <c r="J48" s="81">
        <f t="shared" si="18"/>
        <v>0.3330809992429977</v>
      </c>
      <c r="K48" s="81">
        <f t="shared" si="18"/>
        <v>0.20035326772646986</v>
      </c>
      <c r="L48" s="17">
        <f>SUM(H48:J48)</f>
        <v>1</v>
      </c>
    </row>
    <row r="49" spans="1:12" ht="12">
      <c r="A49" s="168"/>
      <c r="B49" s="3" t="s">
        <v>15</v>
      </c>
      <c r="C49" s="39">
        <v>905</v>
      </c>
      <c r="D49" s="39">
        <v>4487</v>
      </c>
      <c r="E49" s="39">
        <v>2217</v>
      </c>
      <c r="F49" s="39">
        <v>1240</v>
      </c>
      <c r="G49" s="158">
        <f>SUM(C49:E49)</f>
        <v>7609</v>
      </c>
      <c r="H49" s="82">
        <f t="shared" si="18"/>
        <v>0.11893809961887239</v>
      </c>
      <c r="I49" s="82">
        <f t="shared" si="18"/>
        <v>0.5896964121435143</v>
      </c>
      <c r="J49" s="82">
        <f t="shared" si="18"/>
        <v>0.2913654882376134</v>
      </c>
      <c r="K49" s="82">
        <f t="shared" si="18"/>
        <v>0.16296490997502958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90">
        <v>239</v>
      </c>
      <c r="D50" s="90">
        <v>1029</v>
      </c>
      <c r="E50" s="90">
        <v>446</v>
      </c>
      <c r="F50" s="90">
        <v>227</v>
      </c>
      <c r="G50" s="154">
        <f aca="true" t="shared" si="19" ref="G50:G61">SUM(C50:E50)</f>
        <v>1714</v>
      </c>
      <c r="H50" s="51">
        <f aca="true" t="shared" si="20" ref="H50:H61">C50/$G50</f>
        <v>0.13943990665110853</v>
      </c>
      <c r="I50" s="51">
        <f aca="true" t="shared" si="21" ref="I50:I61">D50/$G50</f>
        <v>0.6003500583430572</v>
      </c>
      <c r="J50" s="51">
        <f aca="true" t="shared" si="22" ref="J50:J61">E50/$G50</f>
        <v>0.2602100350058343</v>
      </c>
      <c r="K50" s="51">
        <f aca="true" t="shared" si="23" ref="K50:K61">F50/$G50</f>
        <v>0.13243873978996498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8">
        <v>215</v>
      </c>
      <c r="D51" s="88">
        <v>1114</v>
      </c>
      <c r="E51" s="88">
        <v>657</v>
      </c>
      <c r="F51" s="88">
        <v>419</v>
      </c>
      <c r="G51" s="155">
        <f t="shared" si="19"/>
        <v>1986</v>
      </c>
      <c r="H51" s="37">
        <f t="shared" si="20"/>
        <v>0.10825780463242698</v>
      </c>
      <c r="I51" s="37">
        <f t="shared" si="21"/>
        <v>0.5609264853977844</v>
      </c>
      <c r="J51" s="37">
        <f t="shared" si="22"/>
        <v>0.33081570996978854</v>
      </c>
      <c r="K51" s="37">
        <f t="shared" si="23"/>
        <v>0.2109768378650554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9">
        <v>454</v>
      </c>
      <c r="D52" s="89">
        <v>2143</v>
      </c>
      <c r="E52" s="89">
        <v>1103</v>
      </c>
      <c r="F52" s="89">
        <v>646</v>
      </c>
      <c r="G52" s="156">
        <f t="shared" si="19"/>
        <v>3700</v>
      </c>
      <c r="H52" s="53">
        <f t="shared" si="20"/>
        <v>0.1227027027027027</v>
      </c>
      <c r="I52" s="53">
        <f t="shared" si="21"/>
        <v>0.5791891891891892</v>
      </c>
      <c r="J52" s="53">
        <f t="shared" si="22"/>
        <v>0.2981081081081081</v>
      </c>
      <c r="K52" s="53">
        <f t="shared" si="23"/>
        <v>0.1745945945945946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90">
        <v>138</v>
      </c>
      <c r="D53" s="90">
        <v>739</v>
      </c>
      <c r="E53" s="90">
        <v>308</v>
      </c>
      <c r="F53" s="90">
        <v>139</v>
      </c>
      <c r="G53" s="154">
        <f t="shared" si="19"/>
        <v>1185</v>
      </c>
      <c r="H53" s="51">
        <f t="shared" si="20"/>
        <v>0.11645569620253164</v>
      </c>
      <c r="I53" s="51">
        <f t="shared" si="21"/>
        <v>0.6236286919831223</v>
      </c>
      <c r="J53" s="51">
        <f t="shared" si="22"/>
        <v>0.25991561181434597</v>
      </c>
      <c r="K53" s="51">
        <f t="shared" si="23"/>
        <v>0.11729957805907174</v>
      </c>
      <c r="L53" s="17">
        <f t="shared" si="24"/>
        <v>0.9999999999999999</v>
      </c>
    </row>
    <row r="54" spans="1:12" s="54" customFormat="1" ht="12" outlineLevel="1">
      <c r="A54" s="164"/>
      <c r="B54" s="11" t="s">
        <v>14</v>
      </c>
      <c r="C54" s="88">
        <v>130</v>
      </c>
      <c r="D54" s="88">
        <v>739</v>
      </c>
      <c r="E54" s="88">
        <v>449</v>
      </c>
      <c r="F54" s="88">
        <v>287</v>
      </c>
      <c r="G54" s="155">
        <f t="shared" si="19"/>
        <v>1318</v>
      </c>
      <c r="H54" s="37">
        <f t="shared" si="20"/>
        <v>0.09863429438543247</v>
      </c>
      <c r="I54" s="37">
        <f t="shared" si="21"/>
        <v>0.5606980273141123</v>
      </c>
      <c r="J54" s="37">
        <f t="shared" si="22"/>
        <v>0.34066767830045525</v>
      </c>
      <c r="K54" s="37">
        <f t="shared" si="23"/>
        <v>0.21775417298937785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9">
        <v>268</v>
      </c>
      <c r="D55" s="89">
        <v>1478</v>
      </c>
      <c r="E55" s="89">
        <v>757</v>
      </c>
      <c r="F55" s="89">
        <v>426</v>
      </c>
      <c r="G55" s="156">
        <f t="shared" si="19"/>
        <v>2503</v>
      </c>
      <c r="H55" s="53">
        <f t="shared" si="20"/>
        <v>0.10707151418298043</v>
      </c>
      <c r="I55" s="53">
        <f t="shared" si="21"/>
        <v>0.5904914103076309</v>
      </c>
      <c r="J55" s="53">
        <f t="shared" si="22"/>
        <v>0.30243707550938875</v>
      </c>
      <c r="K55" s="53">
        <f t="shared" si="23"/>
        <v>0.1701957650819017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90">
        <v>155</v>
      </c>
      <c r="D56" s="90">
        <v>776</v>
      </c>
      <c r="E56" s="90">
        <v>295</v>
      </c>
      <c r="F56" s="90">
        <v>154</v>
      </c>
      <c r="G56" s="154">
        <f t="shared" si="19"/>
        <v>1226</v>
      </c>
      <c r="H56" s="51">
        <f t="shared" si="20"/>
        <v>0.1264274061990212</v>
      </c>
      <c r="I56" s="51">
        <f t="shared" si="21"/>
        <v>0.632952691680261</v>
      </c>
      <c r="J56" s="51">
        <f t="shared" si="22"/>
        <v>0.2406199021207178</v>
      </c>
      <c r="K56" s="51">
        <f t="shared" si="23"/>
        <v>0.12561174551386622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8">
        <v>135</v>
      </c>
      <c r="D57" s="88">
        <v>752</v>
      </c>
      <c r="E57" s="88">
        <v>425</v>
      </c>
      <c r="F57" s="88">
        <v>257</v>
      </c>
      <c r="G57" s="155">
        <f t="shared" si="19"/>
        <v>1312</v>
      </c>
      <c r="H57" s="37">
        <f t="shared" si="20"/>
        <v>0.10289634146341463</v>
      </c>
      <c r="I57" s="37">
        <f t="shared" si="21"/>
        <v>0.573170731707317</v>
      </c>
      <c r="J57" s="37">
        <f t="shared" si="22"/>
        <v>0.3239329268292683</v>
      </c>
      <c r="K57" s="37">
        <f t="shared" si="23"/>
        <v>0.19588414634146342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9">
        <v>290</v>
      </c>
      <c r="D58" s="89">
        <v>1528</v>
      </c>
      <c r="E58" s="89">
        <v>720</v>
      </c>
      <c r="F58" s="89">
        <v>411</v>
      </c>
      <c r="G58" s="156">
        <f t="shared" si="19"/>
        <v>2538</v>
      </c>
      <c r="H58" s="53">
        <f t="shared" si="20"/>
        <v>0.11426319936958235</v>
      </c>
      <c r="I58" s="53">
        <f t="shared" si="21"/>
        <v>0.6020488573680063</v>
      </c>
      <c r="J58" s="53">
        <f t="shared" si="22"/>
        <v>0.28368794326241137</v>
      </c>
      <c r="K58" s="53">
        <f t="shared" si="23"/>
        <v>0.16193853427895982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90">
        <v>93</v>
      </c>
      <c r="D59" s="90">
        <v>480</v>
      </c>
      <c r="E59" s="90">
        <v>206</v>
      </c>
      <c r="F59" s="90">
        <v>85</v>
      </c>
      <c r="G59" s="154">
        <f t="shared" si="19"/>
        <v>779</v>
      </c>
      <c r="H59" s="51">
        <f t="shared" si="20"/>
        <v>0.11938382541720154</v>
      </c>
      <c r="I59" s="51">
        <f t="shared" si="21"/>
        <v>0.6161745827984596</v>
      </c>
      <c r="J59" s="51">
        <f t="shared" si="22"/>
        <v>0.2644415917843389</v>
      </c>
      <c r="K59" s="51">
        <f t="shared" si="23"/>
        <v>0.10911424903722722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8">
        <v>91</v>
      </c>
      <c r="D60" s="88">
        <v>464</v>
      </c>
      <c r="E60" s="88">
        <v>295</v>
      </c>
      <c r="F60" s="88">
        <v>162</v>
      </c>
      <c r="G60" s="155">
        <f t="shared" si="19"/>
        <v>850</v>
      </c>
      <c r="H60" s="37">
        <f t="shared" si="20"/>
        <v>0.10705882352941176</v>
      </c>
      <c r="I60" s="37">
        <f t="shared" si="21"/>
        <v>0.5458823529411765</v>
      </c>
      <c r="J60" s="37">
        <f t="shared" si="22"/>
        <v>0.34705882352941175</v>
      </c>
      <c r="K60" s="37">
        <f t="shared" si="23"/>
        <v>0.19058823529411764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9">
        <v>184</v>
      </c>
      <c r="D61" s="89">
        <v>944</v>
      </c>
      <c r="E61" s="89">
        <v>501</v>
      </c>
      <c r="F61" s="89">
        <v>247</v>
      </c>
      <c r="G61" s="156">
        <f t="shared" si="19"/>
        <v>1629</v>
      </c>
      <c r="H61" s="53">
        <f t="shared" si="20"/>
        <v>0.11295273173726213</v>
      </c>
      <c r="I61" s="53">
        <f t="shared" si="21"/>
        <v>0.5794966236955187</v>
      </c>
      <c r="J61" s="53">
        <f t="shared" si="22"/>
        <v>0.30755064456721914</v>
      </c>
      <c r="K61" s="53">
        <f t="shared" si="23"/>
        <v>0.1516267648864334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625</v>
      </c>
      <c r="D62" s="30">
        <v>3024</v>
      </c>
      <c r="E62" s="30">
        <v>1255</v>
      </c>
      <c r="F62" s="30">
        <v>605</v>
      </c>
      <c r="G62" s="55">
        <f>SUM(C62:E62)</f>
        <v>4904</v>
      </c>
      <c r="H62" s="80">
        <f aca="true" t="shared" si="25" ref="H62:H70">C62/$G62</f>
        <v>0.12744698205546492</v>
      </c>
      <c r="I62" s="80">
        <f aca="true" t="shared" si="26" ref="I62:K67">D62/$G62</f>
        <v>0.6166394779771615</v>
      </c>
      <c r="J62" s="80">
        <f t="shared" si="26"/>
        <v>0.2559135399673736</v>
      </c>
      <c r="K62" s="80">
        <f t="shared" si="26"/>
        <v>0.12336867862969005</v>
      </c>
      <c r="L62" s="17">
        <f>SUM(H62:J62)</f>
        <v>1</v>
      </c>
    </row>
    <row r="63" spans="1:12" ht="12">
      <c r="A63" s="167"/>
      <c r="B63" s="2" t="s">
        <v>14</v>
      </c>
      <c r="C63" s="35">
        <v>571</v>
      </c>
      <c r="D63" s="35">
        <v>3069</v>
      </c>
      <c r="E63" s="35">
        <v>1826</v>
      </c>
      <c r="F63" s="35">
        <v>1125</v>
      </c>
      <c r="G63" s="35">
        <f>SUM(C63:E63)</f>
        <v>5466</v>
      </c>
      <c r="H63" s="81">
        <f t="shared" si="25"/>
        <v>0.10446395901939261</v>
      </c>
      <c r="I63" s="81">
        <f t="shared" si="26"/>
        <v>0.5614709110867179</v>
      </c>
      <c r="J63" s="81">
        <f t="shared" si="26"/>
        <v>0.3340651298938895</v>
      </c>
      <c r="K63" s="81">
        <f t="shared" si="26"/>
        <v>0.2058177826564215</v>
      </c>
      <c r="L63" s="17">
        <f>SUM(H63:J63)</f>
        <v>1</v>
      </c>
    </row>
    <row r="64" spans="1:12" ht="12">
      <c r="A64" s="168"/>
      <c r="B64" s="3" t="s">
        <v>15</v>
      </c>
      <c r="C64" s="39">
        <v>1196</v>
      </c>
      <c r="D64" s="39">
        <v>6093</v>
      </c>
      <c r="E64" s="39">
        <v>3081</v>
      </c>
      <c r="F64" s="39">
        <v>1730</v>
      </c>
      <c r="G64" s="56">
        <f>SUM(C64:E64)</f>
        <v>10370</v>
      </c>
      <c r="H64" s="82">
        <f t="shared" si="25"/>
        <v>0.11533269045323047</v>
      </c>
      <c r="I64" s="82">
        <f t="shared" si="26"/>
        <v>0.5875602700096432</v>
      </c>
      <c r="J64" s="82">
        <f t="shared" si="26"/>
        <v>0.2971070395371263</v>
      </c>
      <c r="K64" s="82">
        <f t="shared" si="26"/>
        <v>0.16682738669238187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97">
        <v>289</v>
      </c>
      <c r="D65" s="97">
        <v>1648</v>
      </c>
      <c r="E65" s="97">
        <v>631</v>
      </c>
      <c r="F65" s="97">
        <v>315</v>
      </c>
      <c r="G65" s="55">
        <f aca="true" t="shared" si="27" ref="G65:G70">SUM(C65:E65)</f>
        <v>2568</v>
      </c>
      <c r="H65" s="80">
        <f t="shared" si="25"/>
        <v>0.11253894080996885</v>
      </c>
      <c r="I65" s="80">
        <f t="shared" si="26"/>
        <v>0.6417445482866043</v>
      </c>
      <c r="J65" s="80">
        <f t="shared" si="26"/>
        <v>0.2457165109034268</v>
      </c>
      <c r="K65" s="80">
        <f t="shared" si="26"/>
        <v>0.12266355140186916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83">
        <v>269</v>
      </c>
      <c r="D66" s="83">
        <v>1759</v>
      </c>
      <c r="E66" s="83">
        <v>1070</v>
      </c>
      <c r="F66" s="83">
        <v>694</v>
      </c>
      <c r="G66" s="35">
        <f t="shared" si="27"/>
        <v>3098</v>
      </c>
      <c r="H66" s="81">
        <f t="shared" si="25"/>
        <v>0.0868302130406714</v>
      </c>
      <c r="I66" s="81">
        <f t="shared" si="26"/>
        <v>0.5677856681730149</v>
      </c>
      <c r="J66" s="81">
        <f t="shared" si="26"/>
        <v>0.34538411878631375</v>
      </c>
      <c r="K66" s="81">
        <f t="shared" si="26"/>
        <v>0.22401549386701097</v>
      </c>
      <c r="L66" s="17">
        <f t="shared" si="28"/>
        <v>1</v>
      </c>
    </row>
    <row r="67" spans="1:12" ht="12">
      <c r="A67" s="168"/>
      <c r="B67" s="3" t="s">
        <v>15</v>
      </c>
      <c r="C67" s="98">
        <v>558</v>
      </c>
      <c r="D67" s="98">
        <v>3407</v>
      </c>
      <c r="E67" s="98">
        <v>1701</v>
      </c>
      <c r="F67" s="98">
        <v>1009</v>
      </c>
      <c r="G67" s="56">
        <f t="shared" si="27"/>
        <v>5666</v>
      </c>
      <c r="H67" s="82">
        <f t="shared" si="25"/>
        <v>0.0984821743734557</v>
      </c>
      <c r="I67" s="82">
        <f t="shared" si="26"/>
        <v>0.6013060360042358</v>
      </c>
      <c r="J67" s="82">
        <f t="shared" si="26"/>
        <v>0.3002117896223085</v>
      </c>
      <c r="K67" s="82">
        <f t="shared" si="26"/>
        <v>0.17807977409106954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9992</v>
      </c>
      <c r="D68" s="47">
        <f t="shared" si="29"/>
        <v>41222</v>
      </c>
      <c r="E68" s="47">
        <f t="shared" si="29"/>
        <v>14856</v>
      </c>
      <c r="F68" s="47">
        <f t="shared" si="29"/>
        <v>6622</v>
      </c>
      <c r="G68" s="47">
        <f t="shared" si="27"/>
        <v>66070</v>
      </c>
      <c r="H68" s="42">
        <f t="shared" si="25"/>
        <v>0.15123354018465265</v>
      </c>
      <c r="I68" s="42">
        <f>D68/$G68</f>
        <v>0.623914030573634</v>
      </c>
      <c r="J68" s="42">
        <f aca="true" t="shared" si="30" ref="J68:K70">E68/$G68</f>
        <v>0.22485242924171334</v>
      </c>
      <c r="K68" s="42">
        <f t="shared" si="30"/>
        <v>0.10022703193582563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9425</v>
      </c>
      <c r="D69" s="48">
        <f t="shared" si="29"/>
        <v>43280</v>
      </c>
      <c r="E69" s="48">
        <f t="shared" si="29"/>
        <v>21199</v>
      </c>
      <c r="F69" s="48">
        <f t="shared" si="29"/>
        <v>11736</v>
      </c>
      <c r="G69" s="48">
        <f t="shared" si="27"/>
        <v>73904</v>
      </c>
      <c r="H69" s="45">
        <f t="shared" si="25"/>
        <v>0.1275303095908205</v>
      </c>
      <c r="I69" s="45">
        <f>D69/$G69</f>
        <v>0.5856245940679801</v>
      </c>
      <c r="J69" s="45">
        <f t="shared" si="30"/>
        <v>0.28684509634119937</v>
      </c>
      <c r="K69" s="45">
        <f t="shared" si="30"/>
        <v>0.1588006061918164</v>
      </c>
      <c r="L69" s="17">
        <f t="shared" si="28"/>
        <v>0.9999999999999999</v>
      </c>
    </row>
    <row r="70" spans="1:12" ht="12">
      <c r="A70" s="160"/>
      <c r="B70" s="15" t="s">
        <v>15</v>
      </c>
      <c r="C70" s="49">
        <f>SUM(C68:C69)</f>
        <v>19417</v>
      </c>
      <c r="D70" s="49">
        <f>SUM(D68:D69)</f>
        <v>84502</v>
      </c>
      <c r="E70" s="49">
        <f>SUM(E68:E69)</f>
        <v>36055</v>
      </c>
      <c r="F70" s="49">
        <f>SUM(F68:F69)</f>
        <v>18358</v>
      </c>
      <c r="G70" s="49">
        <f t="shared" si="27"/>
        <v>139974</v>
      </c>
      <c r="H70" s="46">
        <f t="shared" si="25"/>
        <v>0.13871861917213196</v>
      </c>
      <c r="I70" s="46">
        <f>D70/$G70</f>
        <v>0.6036978295969252</v>
      </c>
      <c r="J70" s="46">
        <f t="shared" si="30"/>
        <v>0.2575835512309429</v>
      </c>
      <c r="K70" s="46">
        <f t="shared" si="30"/>
        <v>0.13115292840098874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43">
      <selection activeCell="C38" sqref="C38:W40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90">
        <v>935</v>
      </c>
      <c r="D2" s="90">
        <v>943</v>
      </c>
      <c r="E2" s="90">
        <v>926</v>
      </c>
      <c r="F2" s="90">
        <v>968</v>
      </c>
      <c r="G2" s="90">
        <v>822</v>
      </c>
      <c r="H2" s="90">
        <v>898</v>
      </c>
      <c r="I2" s="90">
        <v>1090</v>
      </c>
      <c r="J2" s="90">
        <v>1206</v>
      </c>
      <c r="K2" s="90">
        <v>1369</v>
      </c>
      <c r="L2" s="90">
        <v>1145</v>
      </c>
      <c r="M2" s="90">
        <v>1155</v>
      </c>
      <c r="N2" s="90">
        <v>1254</v>
      </c>
      <c r="O2" s="90">
        <v>1356</v>
      </c>
      <c r="P2" s="90">
        <v>1180</v>
      </c>
      <c r="Q2" s="90">
        <v>885</v>
      </c>
      <c r="R2" s="90">
        <v>721</v>
      </c>
      <c r="S2" s="90">
        <v>535</v>
      </c>
      <c r="T2" s="90">
        <v>285</v>
      </c>
      <c r="U2" s="90">
        <v>97</v>
      </c>
      <c r="V2" s="90">
        <v>15</v>
      </c>
      <c r="W2" s="90">
        <v>0</v>
      </c>
      <c r="X2" s="106">
        <f>SUM(P2:W2)</f>
        <v>3718</v>
      </c>
      <c r="Y2" s="31">
        <f aca="true" t="shared" si="0" ref="Y2:Y22">SUM(C2:W2)</f>
        <v>17785</v>
      </c>
      <c r="Z2" s="37">
        <f aca="true" t="shared" si="1" ref="Z2:Z34">SUM(C2:E2)/$Y2</f>
        <v>0.15766095023896542</v>
      </c>
      <c r="AA2" s="32">
        <f aca="true" t="shared" si="2" ref="AA2:AA34">SUM(F2:O2)/$Y2</f>
        <v>0.633286477368569</v>
      </c>
      <c r="AB2" s="32">
        <f aca="true" t="shared" si="3" ref="AB2:AB34">X2/$Y2</f>
        <v>0.20905257239246555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8">
        <v>828</v>
      </c>
      <c r="D3" s="88">
        <v>840</v>
      </c>
      <c r="E3" s="88">
        <v>902</v>
      </c>
      <c r="F3" s="88">
        <v>994</v>
      </c>
      <c r="G3" s="88">
        <v>873</v>
      </c>
      <c r="H3" s="88">
        <v>992</v>
      </c>
      <c r="I3" s="88">
        <v>1167</v>
      </c>
      <c r="J3" s="88">
        <v>1252</v>
      </c>
      <c r="K3" s="88">
        <v>1421</v>
      </c>
      <c r="L3" s="88">
        <v>1320</v>
      </c>
      <c r="M3" s="88">
        <v>1345</v>
      </c>
      <c r="N3" s="88">
        <v>1290</v>
      </c>
      <c r="O3" s="88">
        <v>1479</v>
      </c>
      <c r="P3" s="88">
        <v>1359</v>
      </c>
      <c r="Q3" s="88">
        <v>1148</v>
      </c>
      <c r="R3" s="88">
        <v>960</v>
      </c>
      <c r="S3" s="88">
        <v>901</v>
      </c>
      <c r="T3" s="88">
        <v>626</v>
      </c>
      <c r="U3" s="88">
        <v>298</v>
      </c>
      <c r="V3" s="88">
        <v>103</v>
      </c>
      <c r="W3" s="88">
        <v>21</v>
      </c>
      <c r="X3" s="107">
        <f>SUM(P3:W3)</f>
        <v>5416</v>
      </c>
      <c r="Y3" s="36">
        <f t="shared" si="0"/>
        <v>20119</v>
      </c>
      <c r="Z3" s="37">
        <f t="shared" si="1"/>
        <v>0.12773994731348476</v>
      </c>
      <c r="AA3" s="37">
        <f t="shared" si="2"/>
        <v>0.6030617823947513</v>
      </c>
      <c r="AB3" s="37">
        <f t="shared" si="3"/>
        <v>0.269198270291764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9">
        <v>1763</v>
      </c>
      <c r="D4" s="89">
        <v>1783</v>
      </c>
      <c r="E4" s="89">
        <v>1828</v>
      </c>
      <c r="F4" s="89">
        <v>1962</v>
      </c>
      <c r="G4" s="89">
        <v>1695</v>
      </c>
      <c r="H4" s="89">
        <v>1890</v>
      </c>
      <c r="I4" s="89">
        <v>2257</v>
      </c>
      <c r="J4" s="89">
        <v>2458</v>
      </c>
      <c r="K4" s="89">
        <v>2790</v>
      </c>
      <c r="L4" s="89">
        <v>2465</v>
      </c>
      <c r="M4" s="89">
        <v>2500</v>
      </c>
      <c r="N4" s="89">
        <v>2544</v>
      </c>
      <c r="O4" s="89">
        <v>2835</v>
      </c>
      <c r="P4" s="89">
        <v>2539</v>
      </c>
      <c r="Q4" s="89">
        <v>2033</v>
      </c>
      <c r="R4" s="89">
        <v>1681</v>
      </c>
      <c r="S4" s="89">
        <v>1436</v>
      </c>
      <c r="T4" s="89">
        <v>911</v>
      </c>
      <c r="U4" s="89">
        <v>395</v>
      </c>
      <c r="V4" s="89">
        <v>118</v>
      </c>
      <c r="W4" s="89">
        <v>21</v>
      </c>
      <c r="X4" s="108">
        <f>SUM(P4:W4)</f>
        <v>9134</v>
      </c>
      <c r="Y4" s="40">
        <f t="shared" si="0"/>
        <v>37904</v>
      </c>
      <c r="Z4" s="37">
        <f t="shared" si="1"/>
        <v>0.14177923174335164</v>
      </c>
      <c r="AA4" s="37">
        <f t="shared" si="2"/>
        <v>0.6172435626846771</v>
      </c>
      <c r="AB4" s="37">
        <f t="shared" si="3"/>
        <v>0.2409772055719713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92">
        <v>302</v>
      </c>
      <c r="D5" s="92">
        <v>315</v>
      </c>
      <c r="E5" s="92">
        <v>322</v>
      </c>
      <c r="F5" s="92">
        <v>278</v>
      </c>
      <c r="G5" s="92">
        <v>225</v>
      </c>
      <c r="H5" s="92">
        <v>303</v>
      </c>
      <c r="I5" s="92">
        <v>315</v>
      </c>
      <c r="J5" s="92">
        <v>331</v>
      </c>
      <c r="K5" s="92">
        <v>396</v>
      </c>
      <c r="L5" s="92">
        <v>299</v>
      </c>
      <c r="M5" s="92">
        <v>280</v>
      </c>
      <c r="N5" s="92">
        <v>291</v>
      </c>
      <c r="O5" s="92">
        <v>333</v>
      </c>
      <c r="P5" s="92">
        <v>255</v>
      </c>
      <c r="Q5" s="92">
        <v>222</v>
      </c>
      <c r="R5" s="92">
        <v>162</v>
      </c>
      <c r="S5" s="92">
        <v>109</v>
      </c>
      <c r="T5" s="92">
        <v>63</v>
      </c>
      <c r="U5" s="92">
        <v>18</v>
      </c>
      <c r="V5" s="92">
        <v>3</v>
      </c>
      <c r="W5" s="92">
        <v>0</v>
      </c>
      <c r="X5" s="30">
        <f>SUM(P5:W5)</f>
        <v>832</v>
      </c>
      <c r="Y5" s="31">
        <f t="shared" si="0"/>
        <v>4822</v>
      </c>
      <c r="Z5" s="32">
        <f t="shared" si="1"/>
        <v>0.1947324761509747</v>
      </c>
      <c r="AA5" s="32">
        <f t="shared" si="2"/>
        <v>0.6327250103691414</v>
      </c>
      <c r="AB5" s="32">
        <f t="shared" si="3"/>
        <v>0.17254251347988386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93">
        <v>255</v>
      </c>
      <c r="D6" s="93">
        <v>273</v>
      </c>
      <c r="E6" s="93">
        <v>320</v>
      </c>
      <c r="F6" s="93">
        <v>275</v>
      </c>
      <c r="G6" s="93">
        <v>238</v>
      </c>
      <c r="H6" s="93">
        <v>257</v>
      </c>
      <c r="I6" s="93">
        <v>316</v>
      </c>
      <c r="J6" s="93">
        <v>352</v>
      </c>
      <c r="K6" s="93">
        <v>406</v>
      </c>
      <c r="L6" s="93">
        <v>307</v>
      </c>
      <c r="M6" s="93">
        <v>316</v>
      </c>
      <c r="N6" s="93">
        <v>318</v>
      </c>
      <c r="O6" s="93">
        <v>301</v>
      </c>
      <c r="P6" s="93">
        <v>333</v>
      </c>
      <c r="Q6" s="93">
        <v>267</v>
      </c>
      <c r="R6" s="93">
        <v>203</v>
      </c>
      <c r="S6" s="93">
        <v>163</v>
      </c>
      <c r="T6" s="93">
        <v>113</v>
      </c>
      <c r="U6" s="93">
        <v>46</v>
      </c>
      <c r="V6" s="93">
        <v>18</v>
      </c>
      <c r="W6" s="93">
        <v>3</v>
      </c>
      <c r="X6" s="35">
        <f aca="true" t="shared" si="5" ref="X6:X22">SUM(P6:W6)</f>
        <v>1146</v>
      </c>
      <c r="Y6" s="36">
        <f t="shared" si="0"/>
        <v>5080</v>
      </c>
      <c r="Z6" s="37">
        <f t="shared" si="1"/>
        <v>0.16692913385826771</v>
      </c>
      <c r="AA6" s="37">
        <f t="shared" si="2"/>
        <v>0.6074803149606299</v>
      </c>
      <c r="AB6" s="37">
        <f t="shared" si="3"/>
        <v>0.22559055118110236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94">
        <v>557</v>
      </c>
      <c r="D7" s="94">
        <v>588</v>
      </c>
      <c r="E7" s="94">
        <v>642</v>
      </c>
      <c r="F7" s="94">
        <v>553</v>
      </c>
      <c r="G7" s="94">
        <v>463</v>
      </c>
      <c r="H7" s="94">
        <v>560</v>
      </c>
      <c r="I7" s="94">
        <v>631</v>
      </c>
      <c r="J7" s="94">
        <v>683</v>
      </c>
      <c r="K7" s="94">
        <v>802</v>
      </c>
      <c r="L7" s="94">
        <v>606</v>
      </c>
      <c r="M7" s="94">
        <v>596</v>
      </c>
      <c r="N7" s="94">
        <v>609</v>
      </c>
      <c r="O7" s="94">
        <v>634</v>
      </c>
      <c r="P7" s="94">
        <v>588</v>
      </c>
      <c r="Q7" s="94">
        <v>489</v>
      </c>
      <c r="R7" s="94">
        <v>365</v>
      </c>
      <c r="S7" s="94">
        <v>272</v>
      </c>
      <c r="T7" s="94">
        <v>176</v>
      </c>
      <c r="U7" s="94">
        <v>64</v>
      </c>
      <c r="V7" s="94">
        <v>21</v>
      </c>
      <c r="W7" s="94">
        <v>3</v>
      </c>
      <c r="X7" s="39">
        <f t="shared" si="5"/>
        <v>1978</v>
      </c>
      <c r="Y7" s="40">
        <f t="shared" si="0"/>
        <v>9902</v>
      </c>
      <c r="Z7" s="37">
        <f t="shared" si="1"/>
        <v>0.18046859220359524</v>
      </c>
      <c r="AA7" s="37">
        <f t="shared" si="2"/>
        <v>0.6197737830741264</v>
      </c>
      <c r="AB7" s="37">
        <f t="shared" si="3"/>
        <v>0.19975762472227832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92">
        <v>124</v>
      </c>
      <c r="D8" s="92">
        <v>120</v>
      </c>
      <c r="E8" s="92">
        <v>140</v>
      </c>
      <c r="F8" s="92">
        <v>140</v>
      </c>
      <c r="G8" s="92">
        <v>112</v>
      </c>
      <c r="H8" s="92">
        <v>121</v>
      </c>
      <c r="I8" s="92">
        <v>165</v>
      </c>
      <c r="J8" s="92">
        <v>187</v>
      </c>
      <c r="K8" s="92">
        <v>181</v>
      </c>
      <c r="L8" s="92">
        <v>161</v>
      </c>
      <c r="M8" s="92">
        <v>191</v>
      </c>
      <c r="N8" s="92">
        <v>189</v>
      </c>
      <c r="O8" s="92">
        <v>246</v>
      </c>
      <c r="P8" s="92">
        <v>223</v>
      </c>
      <c r="Q8" s="92">
        <v>158</v>
      </c>
      <c r="R8" s="92">
        <v>111</v>
      </c>
      <c r="S8" s="92">
        <v>92</v>
      </c>
      <c r="T8" s="92">
        <v>47</v>
      </c>
      <c r="U8" s="92">
        <v>9</v>
      </c>
      <c r="V8" s="92">
        <v>1</v>
      </c>
      <c r="W8" s="92">
        <v>0</v>
      </c>
      <c r="X8" s="30">
        <f t="shared" si="5"/>
        <v>641</v>
      </c>
      <c r="Y8" s="31">
        <f t="shared" si="0"/>
        <v>2718</v>
      </c>
      <c r="Z8" s="32">
        <f t="shared" si="1"/>
        <v>0.141280353200883</v>
      </c>
      <c r="AA8" s="32">
        <f t="shared" si="2"/>
        <v>0.6228844738778514</v>
      </c>
      <c r="AB8" s="32">
        <f t="shared" si="3"/>
        <v>0.23583517292126563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93">
        <v>100</v>
      </c>
      <c r="D9" s="93">
        <v>112</v>
      </c>
      <c r="E9" s="93">
        <v>127</v>
      </c>
      <c r="F9" s="93">
        <v>147</v>
      </c>
      <c r="G9" s="93">
        <v>119</v>
      </c>
      <c r="H9" s="93">
        <v>131</v>
      </c>
      <c r="I9" s="93">
        <v>149</v>
      </c>
      <c r="J9" s="93">
        <v>196</v>
      </c>
      <c r="K9" s="93">
        <v>168</v>
      </c>
      <c r="L9" s="93">
        <v>182</v>
      </c>
      <c r="M9" s="93">
        <v>179</v>
      </c>
      <c r="N9" s="93">
        <v>200</v>
      </c>
      <c r="O9" s="93">
        <v>260</v>
      </c>
      <c r="P9" s="93">
        <v>208</v>
      </c>
      <c r="Q9" s="93">
        <v>176</v>
      </c>
      <c r="R9" s="93">
        <v>157</v>
      </c>
      <c r="S9" s="93">
        <v>163</v>
      </c>
      <c r="T9" s="93">
        <v>117</v>
      </c>
      <c r="U9" s="93">
        <v>64</v>
      </c>
      <c r="V9" s="93">
        <v>17</v>
      </c>
      <c r="W9" s="93">
        <v>3</v>
      </c>
      <c r="X9" s="35">
        <f t="shared" si="5"/>
        <v>905</v>
      </c>
      <c r="Y9" s="36">
        <f t="shared" si="0"/>
        <v>2975</v>
      </c>
      <c r="Z9" s="37">
        <f t="shared" si="1"/>
        <v>0.11394957983193277</v>
      </c>
      <c r="AA9" s="37">
        <f t="shared" si="2"/>
        <v>0.5818487394957983</v>
      </c>
      <c r="AB9" s="37">
        <f t="shared" si="3"/>
        <v>0.3042016806722689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94">
        <v>224</v>
      </c>
      <c r="D10" s="94">
        <v>232</v>
      </c>
      <c r="E10" s="94">
        <v>267</v>
      </c>
      <c r="F10" s="94">
        <v>287</v>
      </c>
      <c r="G10" s="94">
        <v>231</v>
      </c>
      <c r="H10" s="94">
        <v>252</v>
      </c>
      <c r="I10" s="94">
        <v>314</v>
      </c>
      <c r="J10" s="94">
        <v>383</v>
      </c>
      <c r="K10" s="94">
        <v>349</v>
      </c>
      <c r="L10" s="94">
        <v>343</v>
      </c>
      <c r="M10" s="94">
        <v>370</v>
      </c>
      <c r="N10" s="94">
        <v>389</v>
      </c>
      <c r="O10" s="94">
        <v>506</v>
      </c>
      <c r="P10" s="94">
        <v>431</v>
      </c>
      <c r="Q10" s="94">
        <v>334</v>
      </c>
      <c r="R10" s="94">
        <v>268</v>
      </c>
      <c r="S10" s="94">
        <v>255</v>
      </c>
      <c r="T10" s="94">
        <v>164</v>
      </c>
      <c r="U10" s="94">
        <v>73</v>
      </c>
      <c r="V10" s="94">
        <v>18</v>
      </c>
      <c r="W10" s="94">
        <v>3</v>
      </c>
      <c r="X10" s="39">
        <f t="shared" si="5"/>
        <v>1546</v>
      </c>
      <c r="Y10" s="40">
        <f t="shared" si="0"/>
        <v>5693</v>
      </c>
      <c r="Z10" s="37">
        <f t="shared" si="1"/>
        <v>0.12699806780256456</v>
      </c>
      <c r="AA10" s="37">
        <f t="shared" si="2"/>
        <v>0.6014403653609696</v>
      </c>
      <c r="AB10" s="37">
        <f t="shared" si="3"/>
        <v>0.2715615668364658</v>
      </c>
      <c r="AC10" s="41">
        <f t="shared" si="4"/>
        <v>0.9999999999999999</v>
      </c>
    </row>
    <row r="11" spans="1:29" s="34" customFormat="1" ht="12" outlineLevel="1">
      <c r="A11" s="171" t="s">
        <v>42</v>
      </c>
      <c r="B11" s="23" t="s">
        <v>13</v>
      </c>
      <c r="C11" s="92">
        <v>64</v>
      </c>
      <c r="D11" s="92">
        <v>66</v>
      </c>
      <c r="E11" s="92">
        <v>97</v>
      </c>
      <c r="F11" s="92">
        <v>112</v>
      </c>
      <c r="G11" s="92">
        <v>79</v>
      </c>
      <c r="H11" s="92">
        <v>68</v>
      </c>
      <c r="I11" s="92">
        <v>98</v>
      </c>
      <c r="J11" s="92">
        <v>82</v>
      </c>
      <c r="K11" s="92">
        <v>120</v>
      </c>
      <c r="L11" s="92">
        <v>157</v>
      </c>
      <c r="M11" s="92">
        <v>135</v>
      </c>
      <c r="N11" s="92">
        <v>165</v>
      </c>
      <c r="O11" s="92">
        <v>197</v>
      </c>
      <c r="P11" s="92">
        <v>162</v>
      </c>
      <c r="Q11" s="92">
        <v>128</v>
      </c>
      <c r="R11" s="92">
        <v>130</v>
      </c>
      <c r="S11" s="92">
        <v>101</v>
      </c>
      <c r="T11" s="92">
        <v>66</v>
      </c>
      <c r="U11" s="92">
        <v>19</v>
      </c>
      <c r="V11" s="92">
        <v>2</v>
      </c>
      <c r="W11" s="92">
        <v>1</v>
      </c>
      <c r="X11" s="30">
        <f t="shared" si="5"/>
        <v>609</v>
      </c>
      <c r="Y11" s="31">
        <f t="shared" si="0"/>
        <v>2049</v>
      </c>
      <c r="Z11" s="32">
        <f t="shared" si="1"/>
        <v>0.11078574914592484</v>
      </c>
      <c r="AA11" s="32">
        <f t="shared" si="2"/>
        <v>0.5919960956564178</v>
      </c>
      <c r="AB11" s="32">
        <f t="shared" si="3"/>
        <v>0.2972181551976574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93">
        <v>64</v>
      </c>
      <c r="D12" s="93">
        <v>80</v>
      </c>
      <c r="E12" s="93">
        <v>88</v>
      </c>
      <c r="F12" s="93">
        <v>119</v>
      </c>
      <c r="G12" s="93">
        <v>97</v>
      </c>
      <c r="H12" s="93">
        <v>72</v>
      </c>
      <c r="I12" s="93">
        <v>76</v>
      </c>
      <c r="J12" s="93">
        <v>109</v>
      </c>
      <c r="K12" s="93">
        <v>123</v>
      </c>
      <c r="L12" s="93">
        <v>148</v>
      </c>
      <c r="M12" s="93">
        <v>139</v>
      </c>
      <c r="N12" s="93">
        <v>157</v>
      </c>
      <c r="O12" s="93">
        <v>182</v>
      </c>
      <c r="P12" s="93">
        <v>154</v>
      </c>
      <c r="Q12" s="93">
        <v>170</v>
      </c>
      <c r="R12" s="93">
        <v>171</v>
      </c>
      <c r="S12" s="93">
        <v>200</v>
      </c>
      <c r="T12" s="93">
        <v>150</v>
      </c>
      <c r="U12" s="93">
        <v>85</v>
      </c>
      <c r="V12" s="93">
        <v>24</v>
      </c>
      <c r="W12" s="93">
        <v>6</v>
      </c>
      <c r="X12" s="35">
        <f t="shared" si="5"/>
        <v>960</v>
      </c>
      <c r="Y12" s="36">
        <f t="shared" si="0"/>
        <v>2414</v>
      </c>
      <c r="Z12" s="37">
        <f t="shared" si="1"/>
        <v>0.09610604805302403</v>
      </c>
      <c r="AA12" s="37">
        <f t="shared" si="2"/>
        <v>0.5062137531068766</v>
      </c>
      <c r="AB12" s="37">
        <f t="shared" si="3"/>
        <v>0.3976801988400994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94">
        <v>128</v>
      </c>
      <c r="D13" s="94">
        <v>146</v>
      </c>
      <c r="E13" s="94">
        <v>185</v>
      </c>
      <c r="F13" s="94">
        <v>231</v>
      </c>
      <c r="G13" s="94">
        <v>176</v>
      </c>
      <c r="H13" s="94">
        <v>140</v>
      </c>
      <c r="I13" s="94">
        <v>174</v>
      </c>
      <c r="J13" s="94">
        <v>191</v>
      </c>
      <c r="K13" s="94">
        <v>243</v>
      </c>
      <c r="L13" s="94">
        <v>305</v>
      </c>
      <c r="M13" s="94">
        <v>274</v>
      </c>
      <c r="N13" s="94">
        <v>322</v>
      </c>
      <c r="O13" s="94">
        <v>379</v>
      </c>
      <c r="P13" s="94">
        <v>316</v>
      </c>
      <c r="Q13" s="94">
        <v>298</v>
      </c>
      <c r="R13" s="94">
        <v>301</v>
      </c>
      <c r="S13" s="94">
        <v>301</v>
      </c>
      <c r="T13" s="94">
        <v>216</v>
      </c>
      <c r="U13" s="94">
        <v>104</v>
      </c>
      <c r="V13" s="94">
        <v>26</v>
      </c>
      <c r="W13" s="94">
        <v>7</v>
      </c>
      <c r="X13" s="39">
        <f t="shared" si="5"/>
        <v>1569</v>
      </c>
      <c r="Y13" s="40">
        <f t="shared" si="0"/>
        <v>4463</v>
      </c>
      <c r="Z13" s="37">
        <f t="shared" si="1"/>
        <v>0.10284561953842707</v>
      </c>
      <c r="AA13" s="37">
        <f t="shared" si="2"/>
        <v>0.5455971319740085</v>
      </c>
      <c r="AB13" s="37">
        <f t="shared" si="3"/>
        <v>0.3515572484875644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90">
        <v>794</v>
      </c>
      <c r="D14" s="90">
        <v>806</v>
      </c>
      <c r="E14" s="90">
        <v>786</v>
      </c>
      <c r="F14" s="90">
        <v>862</v>
      </c>
      <c r="G14" s="90">
        <v>634</v>
      </c>
      <c r="H14" s="90">
        <v>704</v>
      </c>
      <c r="I14" s="90">
        <v>859</v>
      </c>
      <c r="J14" s="90">
        <v>975</v>
      </c>
      <c r="K14" s="90">
        <v>1040</v>
      </c>
      <c r="L14" s="90">
        <v>877</v>
      </c>
      <c r="M14" s="90">
        <v>775</v>
      </c>
      <c r="N14" s="90">
        <v>774</v>
      </c>
      <c r="O14" s="90">
        <v>848</v>
      </c>
      <c r="P14" s="90">
        <v>824</v>
      </c>
      <c r="Q14" s="90">
        <v>772</v>
      </c>
      <c r="R14" s="90">
        <v>615</v>
      </c>
      <c r="S14" s="90">
        <v>353</v>
      </c>
      <c r="T14" s="90">
        <v>150</v>
      </c>
      <c r="U14" s="90">
        <v>49</v>
      </c>
      <c r="V14" s="90">
        <v>10</v>
      </c>
      <c r="W14" s="90">
        <v>2</v>
      </c>
      <c r="X14" s="30">
        <f t="shared" si="5"/>
        <v>2775</v>
      </c>
      <c r="Y14" s="31">
        <f t="shared" si="0"/>
        <v>13509</v>
      </c>
      <c r="Z14" s="32">
        <f t="shared" si="1"/>
        <v>0.1766229920793545</v>
      </c>
      <c r="AA14" s="32">
        <f t="shared" si="2"/>
        <v>0.6179583981049671</v>
      </c>
      <c r="AB14" s="32">
        <f t="shared" si="3"/>
        <v>0.20541860981567844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8">
        <v>766</v>
      </c>
      <c r="D15" s="88">
        <v>815</v>
      </c>
      <c r="E15" s="88">
        <v>837</v>
      </c>
      <c r="F15" s="88">
        <v>769</v>
      </c>
      <c r="G15" s="88">
        <v>649</v>
      </c>
      <c r="H15" s="88">
        <v>685</v>
      </c>
      <c r="I15" s="88">
        <v>892</v>
      </c>
      <c r="J15" s="88">
        <v>1042</v>
      </c>
      <c r="K15" s="88">
        <v>1132</v>
      </c>
      <c r="L15" s="88">
        <v>983</v>
      </c>
      <c r="M15" s="88">
        <v>977</v>
      </c>
      <c r="N15" s="88">
        <v>859</v>
      </c>
      <c r="O15" s="88">
        <v>980</v>
      </c>
      <c r="P15" s="88">
        <v>1001</v>
      </c>
      <c r="Q15" s="88">
        <v>920</v>
      </c>
      <c r="R15" s="88">
        <v>710</v>
      </c>
      <c r="S15" s="88">
        <v>487</v>
      </c>
      <c r="T15" s="88">
        <v>314</v>
      </c>
      <c r="U15" s="88">
        <v>152</v>
      </c>
      <c r="V15" s="88">
        <v>50</v>
      </c>
      <c r="W15" s="88">
        <v>6</v>
      </c>
      <c r="X15" s="35">
        <f t="shared" si="5"/>
        <v>3640</v>
      </c>
      <c r="Y15" s="36">
        <f t="shared" si="0"/>
        <v>15026</v>
      </c>
      <c r="Z15" s="37">
        <f t="shared" si="1"/>
        <v>0.16092107014508186</v>
      </c>
      <c r="AA15" s="37">
        <f t="shared" si="2"/>
        <v>0.5968321575935046</v>
      </c>
      <c r="AB15" s="37">
        <f t="shared" si="3"/>
        <v>0.24224677226141356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9">
        <v>1560</v>
      </c>
      <c r="D16" s="89">
        <v>1621</v>
      </c>
      <c r="E16" s="89">
        <v>1623</v>
      </c>
      <c r="F16" s="89">
        <v>1631</v>
      </c>
      <c r="G16" s="89">
        <v>1283</v>
      </c>
      <c r="H16" s="89">
        <v>1389</v>
      </c>
      <c r="I16" s="89">
        <v>1751</v>
      </c>
      <c r="J16" s="89">
        <v>2017</v>
      </c>
      <c r="K16" s="89">
        <v>2172</v>
      </c>
      <c r="L16" s="89">
        <v>1860</v>
      </c>
      <c r="M16" s="89">
        <v>1752</v>
      </c>
      <c r="N16" s="89">
        <v>1633</v>
      </c>
      <c r="O16" s="89">
        <v>1828</v>
      </c>
      <c r="P16" s="89">
        <v>1825</v>
      </c>
      <c r="Q16" s="89">
        <v>1692</v>
      </c>
      <c r="R16" s="89">
        <v>1325</v>
      </c>
      <c r="S16" s="89">
        <v>840</v>
      </c>
      <c r="T16" s="89">
        <v>464</v>
      </c>
      <c r="U16" s="89">
        <v>201</v>
      </c>
      <c r="V16" s="89">
        <v>60</v>
      </c>
      <c r="W16" s="89">
        <v>8</v>
      </c>
      <c r="X16" s="39">
        <f t="shared" si="5"/>
        <v>6415</v>
      </c>
      <c r="Y16" s="40">
        <f t="shared" si="0"/>
        <v>28535</v>
      </c>
      <c r="Z16" s="37">
        <f t="shared" si="1"/>
        <v>0.16835465218153145</v>
      </c>
      <c r="AA16" s="37">
        <f t="shared" si="2"/>
        <v>0.6068337129840546</v>
      </c>
      <c r="AB16" s="37">
        <f t="shared" si="3"/>
        <v>0.22481163483441388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92">
        <v>21</v>
      </c>
      <c r="D17" s="92">
        <v>27</v>
      </c>
      <c r="E17" s="92">
        <v>54</v>
      </c>
      <c r="F17" s="92">
        <v>69</v>
      </c>
      <c r="G17" s="92">
        <v>42</v>
      </c>
      <c r="H17" s="92">
        <v>38</v>
      </c>
      <c r="I17" s="92">
        <v>39</v>
      </c>
      <c r="J17" s="92">
        <v>54</v>
      </c>
      <c r="K17" s="92">
        <v>78</v>
      </c>
      <c r="L17" s="92">
        <v>67</v>
      </c>
      <c r="M17" s="92">
        <v>97</v>
      </c>
      <c r="N17" s="92">
        <v>88</v>
      </c>
      <c r="O17" s="92">
        <v>120</v>
      </c>
      <c r="P17" s="92">
        <v>78</v>
      </c>
      <c r="Q17" s="92">
        <v>68</v>
      </c>
      <c r="R17" s="92">
        <v>54</v>
      </c>
      <c r="S17" s="92">
        <v>62</v>
      </c>
      <c r="T17" s="92">
        <v>27</v>
      </c>
      <c r="U17" s="92">
        <v>3</v>
      </c>
      <c r="V17" s="92">
        <v>0</v>
      </c>
      <c r="W17" s="92">
        <v>0</v>
      </c>
      <c r="X17" s="30">
        <f t="shared" si="5"/>
        <v>292</v>
      </c>
      <c r="Y17" s="31">
        <f>SUM(C17:W17)</f>
        <v>1086</v>
      </c>
      <c r="Z17" s="32">
        <f t="shared" si="1"/>
        <v>0.09392265193370165</v>
      </c>
      <c r="AA17" s="32">
        <f t="shared" si="2"/>
        <v>0.6372007366482505</v>
      </c>
      <c r="AB17" s="32">
        <f t="shared" si="3"/>
        <v>0.26887661141804786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93">
        <v>22</v>
      </c>
      <c r="D18" s="93">
        <v>26</v>
      </c>
      <c r="E18" s="93">
        <v>43</v>
      </c>
      <c r="F18" s="93">
        <v>57</v>
      </c>
      <c r="G18" s="93">
        <v>49</v>
      </c>
      <c r="H18" s="93">
        <v>45</v>
      </c>
      <c r="I18" s="93">
        <v>33</v>
      </c>
      <c r="J18" s="93">
        <v>50</v>
      </c>
      <c r="K18" s="93">
        <v>58</v>
      </c>
      <c r="L18" s="93">
        <v>83</v>
      </c>
      <c r="M18" s="93">
        <v>72</v>
      </c>
      <c r="N18" s="93">
        <v>82</v>
      </c>
      <c r="O18" s="93">
        <v>107</v>
      </c>
      <c r="P18" s="93">
        <v>92</v>
      </c>
      <c r="Q18" s="93">
        <v>90</v>
      </c>
      <c r="R18" s="93">
        <v>96</v>
      </c>
      <c r="S18" s="93">
        <v>81</v>
      </c>
      <c r="T18" s="93">
        <v>60</v>
      </c>
      <c r="U18" s="93">
        <v>27</v>
      </c>
      <c r="V18" s="93">
        <v>13</v>
      </c>
      <c r="W18" s="93">
        <v>1</v>
      </c>
      <c r="X18" s="35">
        <f t="shared" si="5"/>
        <v>460</v>
      </c>
      <c r="Y18" s="36">
        <f>SUM(C18:W18)</f>
        <v>1187</v>
      </c>
      <c r="Z18" s="37">
        <f t="shared" si="1"/>
        <v>0.07666385846672283</v>
      </c>
      <c r="AA18" s="37">
        <f t="shared" si="2"/>
        <v>0.535804549283909</v>
      </c>
      <c r="AB18" s="37">
        <f t="shared" si="3"/>
        <v>0.3875315922493682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94">
        <v>43</v>
      </c>
      <c r="D19" s="94">
        <v>53</v>
      </c>
      <c r="E19" s="94">
        <v>97</v>
      </c>
      <c r="F19" s="94">
        <v>126</v>
      </c>
      <c r="G19" s="94">
        <v>91</v>
      </c>
      <c r="H19" s="94">
        <v>83</v>
      </c>
      <c r="I19" s="94">
        <v>72</v>
      </c>
      <c r="J19" s="94">
        <v>104</v>
      </c>
      <c r="K19" s="94">
        <v>136</v>
      </c>
      <c r="L19" s="94">
        <v>150</v>
      </c>
      <c r="M19" s="94">
        <v>169</v>
      </c>
      <c r="N19" s="94">
        <v>170</v>
      </c>
      <c r="O19" s="94">
        <v>227</v>
      </c>
      <c r="P19" s="94">
        <v>170</v>
      </c>
      <c r="Q19" s="94">
        <v>158</v>
      </c>
      <c r="R19" s="94">
        <v>150</v>
      </c>
      <c r="S19" s="94">
        <v>143</v>
      </c>
      <c r="T19" s="94">
        <v>87</v>
      </c>
      <c r="U19" s="94">
        <v>30</v>
      </c>
      <c r="V19" s="94">
        <v>13</v>
      </c>
      <c r="W19" s="94">
        <v>1</v>
      </c>
      <c r="X19" s="39">
        <f t="shared" si="5"/>
        <v>752</v>
      </c>
      <c r="Y19" s="40">
        <f t="shared" si="0"/>
        <v>2273</v>
      </c>
      <c r="Z19" s="37">
        <f t="shared" si="1"/>
        <v>0.08490981082270127</v>
      </c>
      <c r="AA19" s="37">
        <f t="shared" si="2"/>
        <v>0.5842498900131984</v>
      </c>
      <c r="AB19" s="37">
        <f t="shared" si="3"/>
        <v>0.3308402991641003</v>
      </c>
      <c r="AC19" s="41">
        <f t="shared" si="4"/>
        <v>0.9999999999999999</v>
      </c>
    </row>
    <row r="20" spans="1:29" s="34" customFormat="1" ht="12" outlineLevel="1">
      <c r="A20" s="171" t="s">
        <v>39</v>
      </c>
      <c r="B20" s="23" t="s">
        <v>13</v>
      </c>
      <c r="C20" s="92">
        <v>77</v>
      </c>
      <c r="D20" s="92">
        <v>85</v>
      </c>
      <c r="E20" s="92">
        <v>106</v>
      </c>
      <c r="F20" s="92">
        <v>141</v>
      </c>
      <c r="G20" s="92">
        <v>117</v>
      </c>
      <c r="H20" s="92">
        <v>102</v>
      </c>
      <c r="I20" s="92">
        <v>116</v>
      </c>
      <c r="J20" s="92">
        <v>146</v>
      </c>
      <c r="K20" s="92">
        <v>132</v>
      </c>
      <c r="L20" s="92">
        <v>147</v>
      </c>
      <c r="M20" s="92">
        <v>189</v>
      </c>
      <c r="N20" s="92">
        <v>224</v>
      </c>
      <c r="O20" s="92">
        <v>270</v>
      </c>
      <c r="P20" s="92">
        <v>205</v>
      </c>
      <c r="Q20" s="92">
        <v>147</v>
      </c>
      <c r="R20" s="92">
        <v>141</v>
      </c>
      <c r="S20" s="92">
        <v>128</v>
      </c>
      <c r="T20" s="92">
        <v>59</v>
      </c>
      <c r="U20" s="92">
        <v>17</v>
      </c>
      <c r="V20" s="92">
        <v>1</v>
      </c>
      <c r="W20" s="92">
        <v>2</v>
      </c>
      <c r="X20" s="30">
        <f t="shared" si="5"/>
        <v>700</v>
      </c>
      <c r="Y20" s="31">
        <f t="shared" si="0"/>
        <v>2552</v>
      </c>
      <c r="Z20" s="32">
        <f t="shared" si="1"/>
        <v>0.10501567398119123</v>
      </c>
      <c r="AA20" s="32">
        <f t="shared" si="2"/>
        <v>0.6206896551724138</v>
      </c>
      <c r="AB20" s="32">
        <f t="shared" si="3"/>
        <v>0.274294670846395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93">
        <v>69</v>
      </c>
      <c r="D21" s="93">
        <v>92</v>
      </c>
      <c r="E21" s="93">
        <v>106</v>
      </c>
      <c r="F21" s="93">
        <v>150</v>
      </c>
      <c r="G21" s="93">
        <v>116</v>
      </c>
      <c r="H21" s="93">
        <v>118</v>
      </c>
      <c r="I21" s="93">
        <v>111</v>
      </c>
      <c r="J21" s="93">
        <v>120</v>
      </c>
      <c r="K21" s="93">
        <v>155</v>
      </c>
      <c r="L21" s="93">
        <v>174</v>
      </c>
      <c r="M21" s="93">
        <v>209</v>
      </c>
      <c r="N21" s="93">
        <v>197</v>
      </c>
      <c r="O21" s="93">
        <v>255</v>
      </c>
      <c r="P21" s="93">
        <v>220</v>
      </c>
      <c r="Q21" s="93">
        <v>196</v>
      </c>
      <c r="R21" s="93">
        <v>185</v>
      </c>
      <c r="S21" s="93">
        <v>184</v>
      </c>
      <c r="T21" s="93">
        <v>157</v>
      </c>
      <c r="U21" s="93">
        <v>67</v>
      </c>
      <c r="V21" s="93">
        <v>19</v>
      </c>
      <c r="W21" s="93">
        <v>2</v>
      </c>
      <c r="X21" s="35">
        <f t="shared" si="5"/>
        <v>1030</v>
      </c>
      <c r="Y21" s="36">
        <f t="shared" si="0"/>
        <v>2902</v>
      </c>
      <c r="Z21" s="37">
        <f t="shared" si="1"/>
        <v>0.09200551343900758</v>
      </c>
      <c r="AA21" s="37">
        <f t="shared" si="2"/>
        <v>0.5530668504479669</v>
      </c>
      <c r="AB21" s="37">
        <f t="shared" si="3"/>
        <v>0.3549276361130255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94">
        <v>146</v>
      </c>
      <c r="D22" s="94">
        <v>177</v>
      </c>
      <c r="E22" s="94">
        <v>212</v>
      </c>
      <c r="F22" s="94">
        <v>291</v>
      </c>
      <c r="G22" s="94">
        <v>233</v>
      </c>
      <c r="H22" s="94">
        <v>220</v>
      </c>
      <c r="I22" s="94">
        <v>227</v>
      </c>
      <c r="J22" s="94">
        <v>266</v>
      </c>
      <c r="K22" s="94">
        <v>287</v>
      </c>
      <c r="L22" s="94">
        <v>321</v>
      </c>
      <c r="M22" s="94">
        <v>398</v>
      </c>
      <c r="N22" s="94">
        <v>421</v>
      </c>
      <c r="O22" s="94">
        <v>525</v>
      </c>
      <c r="P22" s="94">
        <v>425</v>
      </c>
      <c r="Q22" s="94">
        <v>343</v>
      </c>
      <c r="R22" s="94">
        <v>326</v>
      </c>
      <c r="S22" s="94">
        <v>312</v>
      </c>
      <c r="T22" s="94">
        <v>216</v>
      </c>
      <c r="U22" s="94">
        <v>84</v>
      </c>
      <c r="V22" s="94">
        <v>20</v>
      </c>
      <c r="W22" s="94">
        <v>4</v>
      </c>
      <c r="X22" s="39">
        <f t="shared" si="5"/>
        <v>1730</v>
      </c>
      <c r="Y22" s="40">
        <f t="shared" si="0"/>
        <v>5454</v>
      </c>
      <c r="Z22" s="37">
        <f t="shared" si="1"/>
        <v>0.0980931426475981</v>
      </c>
      <c r="AA22" s="37">
        <f t="shared" si="2"/>
        <v>0.5847084708470847</v>
      </c>
      <c r="AB22" s="37">
        <f t="shared" si="3"/>
        <v>0.3171983865053172</v>
      </c>
      <c r="AC22" s="41">
        <f t="shared" si="4"/>
        <v>0.9999999999999999</v>
      </c>
    </row>
    <row r="23" spans="1:29" s="44" customFormat="1" ht="12.75" customHeight="1">
      <c r="A23" s="176" t="s">
        <v>83</v>
      </c>
      <c r="B23" s="26" t="s">
        <v>13</v>
      </c>
      <c r="C23" s="30">
        <v>2317</v>
      </c>
      <c r="D23" s="30">
        <v>2362</v>
      </c>
      <c r="E23" s="30">
        <v>2431</v>
      </c>
      <c r="F23" s="30">
        <v>2570</v>
      </c>
      <c r="G23" s="30">
        <v>2031</v>
      </c>
      <c r="H23" s="30">
        <v>2234</v>
      </c>
      <c r="I23" s="30">
        <v>2682</v>
      </c>
      <c r="J23" s="30">
        <v>2981</v>
      </c>
      <c r="K23" s="30">
        <v>3316</v>
      </c>
      <c r="L23" s="30">
        <v>2853</v>
      </c>
      <c r="M23" s="30">
        <v>2822</v>
      </c>
      <c r="N23" s="30">
        <v>2985</v>
      </c>
      <c r="O23" s="30">
        <v>3370</v>
      </c>
      <c r="P23" s="30">
        <v>2927</v>
      </c>
      <c r="Q23" s="30">
        <v>2380</v>
      </c>
      <c r="R23" s="30">
        <v>1934</v>
      </c>
      <c r="S23" s="30">
        <v>1380</v>
      </c>
      <c r="T23" s="30">
        <v>697</v>
      </c>
      <c r="U23" s="30">
        <v>212</v>
      </c>
      <c r="V23" s="30">
        <v>32</v>
      </c>
      <c r="W23" s="30">
        <v>5</v>
      </c>
      <c r="X23" s="30">
        <f aca="true" t="shared" si="6" ref="X23:Y25">SUM(X2,X5,X8,X11,X14,X17,X20)</f>
        <v>9567</v>
      </c>
      <c r="Y23" s="30">
        <f t="shared" si="6"/>
        <v>44521</v>
      </c>
      <c r="Z23" s="112">
        <f t="shared" si="1"/>
        <v>0.15969991689315155</v>
      </c>
      <c r="AA23" s="112">
        <f t="shared" si="2"/>
        <v>0.6254127265784686</v>
      </c>
      <c r="AB23" s="112">
        <f t="shared" si="3"/>
        <v>0.21488735652837987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2104</v>
      </c>
      <c r="D24" s="35">
        <v>2238</v>
      </c>
      <c r="E24" s="35">
        <v>2423</v>
      </c>
      <c r="F24" s="35">
        <v>2511</v>
      </c>
      <c r="G24" s="35">
        <v>2141</v>
      </c>
      <c r="H24" s="35">
        <v>2300</v>
      </c>
      <c r="I24" s="35">
        <v>2744</v>
      </c>
      <c r="J24" s="35">
        <v>3121</v>
      </c>
      <c r="K24" s="35">
        <v>3463</v>
      </c>
      <c r="L24" s="35">
        <v>3197</v>
      </c>
      <c r="M24" s="35">
        <v>3237</v>
      </c>
      <c r="N24" s="35">
        <v>3103</v>
      </c>
      <c r="O24" s="35">
        <v>3564</v>
      </c>
      <c r="P24" s="35">
        <v>3367</v>
      </c>
      <c r="Q24" s="35">
        <v>2967</v>
      </c>
      <c r="R24" s="35">
        <v>2482</v>
      </c>
      <c r="S24" s="35">
        <v>2179</v>
      </c>
      <c r="T24" s="35">
        <v>1537</v>
      </c>
      <c r="U24" s="35">
        <v>739</v>
      </c>
      <c r="V24" s="35">
        <v>244</v>
      </c>
      <c r="W24" s="35">
        <v>42</v>
      </c>
      <c r="X24" s="35">
        <f t="shared" si="6"/>
        <v>13557</v>
      </c>
      <c r="Y24" s="35">
        <f t="shared" si="6"/>
        <v>49703</v>
      </c>
      <c r="Z24" s="113">
        <f t="shared" si="1"/>
        <v>0.13610848439732007</v>
      </c>
      <c r="AA24" s="113">
        <f t="shared" si="2"/>
        <v>0.5911313200410439</v>
      </c>
      <c r="AB24" s="113">
        <f t="shared" si="3"/>
        <v>0.2727601955616361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4421</v>
      </c>
      <c r="D25" s="39">
        <v>4600</v>
      </c>
      <c r="E25" s="39">
        <v>4854</v>
      </c>
      <c r="F25" s="39">
        <v>5081</v>
      </c>
      <c r="G25" s="39">
        <v>4172</v>
      </c>
      <c r="H25" s="39">
        <v>4534</v>
      </c>
      <c r="I25" s="39">
        <v>5426</v>
      </c>
      <c r="J25" s="39">
        <v>6102</v>
      </c>
      <c r="K25" s="39">
        <v>6779</v>
      </c>
      <c r="L25" s="39">
        <v>6050</v>
      </c>
      <c r="M25" s="39">
        <v>6059</v>
      </c>
      <c r="N25" s="39">
        <v>6088</v>
      </c>
      <c r="O25" s="39">
        <v>6934</v>
      </c>
      <c r="P25" s="39">
        <v>6294</v>
      </c>
      <c r="Q25" s="39">
        <v>5347</v>
      </c>
      <c r="R25" s="39">
        <v>4416</v>
      </c>
      <c r="S25" s="39">
        <v>3559</v>
      </c>
      <c r="T25" s="39">
        <v>2234</v>
      </c>
      <c r="U25" s="39">
        <v>951</v>
      </c>
      <c r="V25" s="39">
        <v>276</v>
      </c>
      <c r="W25" s="39">
        <v>47</v>
      </c>
      <c r="X25" s="39">
        <f t="shared" si="6"/>
        <v>23124</v>
      </c>
      <c r="Y25" s="39">
        <f t="shared" si="6"/>
        <v>94224</v>
      </c>
      <c r="Z25" s="114">
        <f t="shared" si="1"/>
        <v>0.1472554763117677</v>
      </c>
      <c r="AA25" s="114">
        <f t="shared" si="2"/>
        <v>0.6073293428425879</v>
      </c>
      <c r="AB25" s="114">
        <f t="shared" si="3"/>
        <v>0.24541518084564443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92">
        <v>331</v>
      </c>
      <c r="D26" s="92">
        <v>351</v>
      </c>
      <c r="E26" s="92">
        <v>334</v>
      </c>
      <c r="F26" s="92">
        <v>307</v>
      </c>
      <c r="G26" s="92">
        <v>280</v>
      </c>
      <c r="H26" s="92">
        <v>350</v>
      </c>
      <c r="I26" s="92">
        <v>386</v>
      </c>
      <c r="J26" s="92">
        <v>453</v>
      </c>
      <c r="K26" s="92">
        <v>463</v>
      </c>
      <c r="L26" s="92">
        <v>368</v>
      </c>
      <c r="M26" s="92">
        <v>360</v>
      </c>
      <c r="N26" s="92">
        <v>442</v>
      </c>
      <c r="O26" s="92">
        <v>641</v>
      </c>
      <c r="P26" s="92">
        <v>605</v>
      </c>
      <c r="Q26" s="92">
        <v>374</v>
      </c>
      <c r="R26" s="92">
        <v>240</v>
      </c>
      <c r="S26" s="92">
        <v>181</v>
      </c>
      <c r="T26" s="92">
        <v>86</v>
      </c>
      <c r="U26" s="92">
        <v>35</v>
      </c>
      <c r="V26" s="92">
        <v>5</v>
      </c>
      <c r="W26" s="92">
        <v>1</v>
      </c>
      <c r="X26" s="30">
        <f>SUM(P26:W26)</f>
        <v>1527</v>
      </c>
      <c r="Y26" s="31">
        <f aca="true" t="shared" si="7" ref="Y26:Y34">SUM(C26:W26)</f>
        <v>6593</v>
      </c>
      <c r="Z26" s="32">
        <f t="shared" si="1"/>
        <v>0.1541028363415744</v>
      </c>
      <c r="AA26" s="32">
        <f t="shared" si="2"/>
        <v>0.6142878810860003</v>
      </c>
      <c r="AB26" s="32">
        <f t="shared" si="3"/>
        <v>0.2316092825724253</v>
      </c>
      <c r="AC26" s="33">
        <f aca="true" t="shared" si="8" ref="AC26:AC34">SUM(Z26:AB26)</f>
        <v>1</v>
      </c>
    </row>
    <row r="27" spans="1:29" s="34" customFormat="1" ht="12" outlineLevel="1">
      <c r="A27" s="172"/>
      <c r="B27" s="24" t="s">
        <v>14</v>
      </c>
      <c r="C27" s="93">
        <v>315</v>
      </c>
      <c r="D27" s="93">
        <v>260</v>
      </c>
      <c r="E27" s="93">
        <v>343</v>
      </c>
      <c r="F27" s="93">
        <v>298</v>
      </c>
      <c r="G27" s="93">
        <v>286</v>
      </c>
      <c r="H27" s="93">
        <v>387</v>
      </c>
      <c r="I27" s="93">
        <v>469</v>
      </c>
      <c r="J27" s="93">
        <v>451</v>
      </c>
      <c r="K27" s="93">
        <v>482</v>
      </c>
      <c r="L27" s="93">
        <v>417</v>
      </c>
      <c r="M27" s="93">
        <v>383</v>
      </c>
      <c r="N27" s="93">
        <v>519</v>
      </c>
      <c r="O27" s="93">
        <v>734</v>
      </c>
      <c r="P27" s="93">
        <v>577</v>
      </c>
      <c r="Q27" s="93">
        <v>367</v>
      </c>
      <c r="R27" s="93">
        <v>306</v>
      </c>
      <c r="S27" s="93">
        <v>278</v>
      </c>
      <c r="T27" s="93">
        <v>215</v>
      </c>
      <c r="U27" s="93">
        <v>105</v>
      </c>
      <c r="V27" s="93">
        <v>34</v>
      </c>
      <c r="W27" s="93">
        <v>7</v>
      </c>
      <c r="X27" s="35">
        <f aca="true" t="shared" si="9" ref="X27:X34">SUM(P27:W27)</f>
        <v>1889</v>
      </c>
      <c r="Y27" s="36">
        <f t="shared" si="7"/>
        <v>7233</v>
      </c>
      <c r="Z27" s="37">
        <f t="shared" si="1"/>
        <v>0.1269182911654915</v>
      </c>
      <c r="AA27" s="37">
        <f t="shared" si="2"/>
        <v>0.6119175998893959</v>
      </c>
      <c r="AB27" s="37">
        <f t="shared" si="3"/>
        <v>0.26116410894511266</v>
      </c>
      <c r="AC27" s="38">
        <f t="shared" si="8"/>
        <v>1</v>
      </c>
    </row>
    <row r="28" spans="1:29" s="34" customFormat="1" ht="12" outlineLevel="1">
      <c r="A28" s="173"/>
      <c r="B28" s="25" t="s">
        <v>15</v>
      </c>
      <c r="C28" s="94">
        <v>646</v>
      </c>
      <c r="D28" s="94">
        <v>611</v>
      </c>
      <c r="E28" s="94">
        <v>677</v>
      </c>
      <c r="F28" s="94">
        <v>605</v>
      </c>
      <c r="G28" s="94">
        <v>566</v>
      </c>
      <c r="H28" s="94">
        <v>737</v>
      </c>
      <c r="I28" s="94">
        <v>855</v>
      </c>
      <c r="J28" s="94">
        <v>904</v>
      </c>
      <c r="K28" s="94">
        <v>945</v>
      </c>
      <c r="L28" s="94">
        <v>785</v>
      </c>
      <c r="M28" s="94">
        <v>743</v>
      </c>
      <c r="N28" s="94">
        <v>961</v>
      </c>
      <c r="O28" s="94">
        <v>1375</v>
      </c>
      <c r="P28" s="94">
        <v>1182</v>
      </c>
      <c r="Q28" s="94">
        <v>741</v>
      </c>
      <c r="R28" s="94">
        <v>546</v>
      </c>
      <c r="S28" s="94">
        <v>459</v>
      </c>
      <c r="T28" s="94">
        <v>301</v>
      </c>
      <c r="U28" s="94">
        <v>140</v>
      </c>
      <c r="V28" s="94">
        <v>39</v>
      </c>
      <c r="W28" s="94">
        <v>8</v>
      </c>
      <c r="X28" s="39">
        <f t="shared" si="9"/>
        <v>3416</v>
      </c>
      <c r="Y28" s="40">
        <f t="shared" si="7"/>
        <v>13826</v>
      </c>
      <c r="Z28" s="37">
        <f t="shared" si="1"/>
        <v>0.13988138290177926</v>
      </c>
      <c r="AA28" s="37">
        <f t="shared" si="2"/>
        <v>0.6130478808042817</v>
      </c>
      <c r="AB28" s="37">
        <f t="shared" si="3"/>
        <v>0.24707073629393894</v>
      </c>
      <c r="AC28" s="41">
        <f t="shared" si="8"/>
        <v>0.9999999999999999</v>
      </c>
    </row>
    <row r="29" spans="1:29" s="34" customFormat="1" ht="12" outlineLevel="1">
      <c r="A29" s="171" t="s">
        <v>53</v>
      </c>
      <c r="B29" s="23" t="s">
        <v>13</v>
      </c>
      <c r="C29" s="92">
        <v>15</v>
      </c>
      <c r="D29" s="92">
        <v>26</v>
      </c>
      <c r="E29" s="92">
        <v>23</v>
      </c>
      <c r="F29" s="92">
        <v>18</v>
      </c>
      <c r="G29" s="92">
        <v>35</v>
      </c>
      <c r="H29" s="92">
        <v>25</v>
      </c>
      <c r="I29" s="92">
        <v>17</v>
      </c>
      <c r="J29" s="92">
        <v>23</v>
      </c>
      <c r="K29" s="92">
        <v>31</v>
      </c>
      <c r="L29" s="92">
        <v>36</v>
      </c>
      <c r="M29" s="92">
        <v>38</v>
      </c>
      <c r="N29" s="92">
        <v>57</v>
      </c>
      <c r="O29" s="92">
        <v>63</v>
      </c>
      <c r="P29" s="92">
        <v>50</v>
      </c>
      <c r="Q29" s="92">
        <v>36</v>
      </c>
      <c r="R29" s="92">
        <v>36</v>
      </c>
      <c r="S29" s="92">
        <v>31</v>
      </c>
      <c r="T29" s="92">
        <v>13</v>
      </c>
      <c r="U29" s="92">
        <v>6</v>
      </c>
      <c r="V29" s="92">
        <v>1</v>
      </c>
      <c r="W29" s="92">
        <v>1</v>
      </c>
      <c r="X29" s="30">
        <f t="shared" si="9"/>
        <v>174</v>
      </c>
      <c r="Y29" s="31">
        <f t="shared" si="7"/>
        <v>581</v>
      </c>
      <c r="Z29" s="32">
        <f t="shared" si="1"/>
        <v>0.11015490533562823</v>
      </c>
      <c r="AA29" s="32">
        <f t="shared" si="2"/>
        <v>0.5903614457831325</v>
      </c>
      <c r="AB29" s="32">
        <f t="shared" si="3"/>
        <v>0.29948364888123924</v>
      </c>
      <c r="AC29" s="33">
        <f t="shared" si="8"/>
        <v>1</v>
      </c>
    </row>
    <row r="30" spans="1:29" s="34" customFormat="1" ht="12" outlineLevel="1">
      <c r="A30" s="172"/>
      <c r="B30" s="24" t="s">
        <v>14</v>
      </c>
      <c r="C30" s="93">
        <v>16</v>
      </c>
      <c r="D30" s="93">
        <v>19</v>
      </c>
      <c r="E30" s="93">
        <v>21</v>
      </c>
      <c r="F30" s="93">
        <v>40</v>
      </c>
      <c r="G30" s="93">
        <v>28</v>
      </c>
      <c r="H30" s="93">
        <v>32</v>
      </c>
      <c r="I30" s="93">
        <v>29</v>
      </c>
      <c r="J30" s="93">
        <v>32</v>
      </c>
      <c r="K30" s="93">
        <v>39</v>
      </c>
      <c r="L30" s="93">
        <v>37</v>
      </c>
      <c r="M30" s="93">
        <v>49</v>
      </c>
      <c r="N30" s="93">
        <v>44</v>
      </c>
      <c r="O30" s="93">
        <v>63</v>
      </c>
      <c r="P30" s="93">
        <v>41</v>
      </c>
      <c r="Q30" s="93">
        <v>54</v>
      </c>
      <c r="R30" s="93">
        <v>43</v>
      </c>
      <c r="S30" s="93">
        <v>55</v>
      </c>
      <c r="T30" s="93">
        <v>47</v>
      </c>
      <c r="U30" s="93">
        <v>30</v>
      </c>
      <c r="V30" s="93">
        <v>9</v>
      </c>
      <c r="W30" s="93">
        <v>3</v>
      </c>
      <c r="X30" s="35">
        <f t="shared" si="9"/>
        <v>282</v>
      </c>
      <c r="Y30" s="36">
        <f t="shared" si="7"/>
        <v>731</v>
      </c>
      <c r="Z30" s="37">
        <f t="shared" si="1"/>
        <v>0.07660738714090287</v>
      </c>
      <c r="AA30" s="37">
        <f t="shared" si="2"/>
        <v>0.5376196990424077</v>
      </c>
      <c r="AB30" s="37">
        <f t="shared" si="3"/>
        <v>0.3857729138166895</v>
      </c>
      <c r="AC30" s="38">
        <f t="shared" si="8"/>
        <v>1</v>
      </c>
    </row>
    <row r="31" spans="1:29" s="34" customFormat="1" ht="12" outlineLevel="1">
      <c r="A31" s="173"/>
      <c r="B31" s="25" t="s">
        <v>15</v>
      </c>
      <c r="C31" s="94">
        <v>31</v>
      </c>
      <c r="D31" s="94">
        <v>45</v>
      </c>
      <c r="E31" s="94">
        <v>44</v>
      </c>
      <c r="F31" s="94">
        <v>58</v>
      </c>
      <c r="G31" s="94">
        <v>63</v>
      </c>
      <c r="H31" s="94">
        <v>57</v>
      </c>
      <c r="I31" s="94">
        <v>46</v>
      </c>
      <c r="J31" s="94">
        <v>55</v>
      </c>
      <c r="K31" s="94">
        <v>70</v>
      </c>
      <c r="L31" s="94">
        <v>73</v>
      </c>
      <c r="M31" s="94">
        <v>87</v>
      </c>
      <c r="N31" s="94">
        <v>101</v>
      </c>
      <c r="O31" s="94">
        <v>126</v>
      </c>
      <c r="P31" s="94">
        <v>91</v>
      </c>
      <c r="Q31" s="94">
        <v>90</v>
      </c>
      <c r="R31" s="94">
        <v>79</v>
      </c>
      <c r="S31" s="94">
        <v>86</v>
      </c>
      <c r="T31" s="94">
        <v>60</v>
      </c>
      <c r="U31" s="94">
        <v>36</v>
      </c>
      <c r="V31" s="94">
        <v>10</v>
      </c>
      <c r="W31" s="94">
        <v>4</v>
      </c>
      <c r="X31" s="39">
        <f t="shared" si="9"/>
        <v>456</v>
      </c>
      <c r="Y31" s="40">
        <f t="shared" si="7"/>
        <v>1312</v>
      </c>
      <c r="Z31" s="37">
        <f t="shared" si="1"/>
        <v>0.09146341463414634</v>
      </c>
      <c r="AA31" s="37">
        <f t="shared" si="2"/>
        <v>0.5609756097560976</v>
      </c>
      <c r="AB31" s="37">
        <f t="shared" si="3"/>
        <v>0.3475609756097561</v>
      </c>
      <c r="AC31" s="41">
        <f t="shared" si="8"/>
        <v>1</v>
      </c>
    </row>
    <row r="32" spans="1:29" s="34" customFormat="1" ht="12" outlineLevel="1">
      <c r="A32" s="171" t="s">
        <v>54</v>
      </c>
      <c r="B32" s="23" t="s">
        <v>13</v>
      </c>
      <c r="C32" s="92">
        <v>21</v>
      </c>
      <c r="D32" s="92">
        <v>29</v>
      </c>
      <c r="E32" s="92">
        <v>32</v>
      </c>
      <c r="F32" s="92">
        <v>39</v>
      </c>
      <c r="G32" s="92">
        <v>45</v>
      </c>
      <c r="H32" s="92">
        <v>25</v>
      </c>
      <c r="I32" s="92">
        <v>26</v>
      </c>
      <c r="J32" s="92">
        <v>35</v>
      </c>
      <c r="K32" s="92">
        <v>46</v>
      </c>
      <c r="L32" s="92">
        <v>45</v>
      </c>
      <c r="M32" s="92">
        <v>47</v>
      </c>
      <c r="N32" s="92">
        <v>48</v>
      </c>
      <c r="O32" s="92">
        <v>59</v>
      </c>
      <c r="P32" s="92">
        <v>72</v>
      </c>
      <c r="Q32" s="92">
        <v>42</v>
      </c>
      <c r="R32" s="92">
        <v>36</v>
      </c>
      <c r="S32" s="92">
        <v>28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198</v>
      </c>
      <c r="Y32" s="31">
        <f t="shared" si="7"/>
        <v>695</v>
      </c>
      <c r="Z32" s="32">
        <f t="shared" si="1"/>
        <v>0.11798561151079137</v>
      </c>
      <c r="AA32" s="32">
        <f t="shared" si="2"/>
        <v>0.5971223021582733</v>
      </c>
      <c r="AB32" s="32">
        <f t="shared" si="3"/>
        <v>0.28489208633093527</v>
      </c>
      <c r="AC32" s="33">
        <f t="shared" si="8"/>
        <v>1</v>
      </c>
    </row>
    <row r="33" spans="1:29" s="34" customFormat="1" ht="12" outlineLevel="1">
      <c r="A33" s="172"/>
      <c r="B33" s="24" t="s">
        <v>14</v>
      </c>
      <c r="C33" s="93">
        <v>20</v>
      </c>
      <c r="D33" s="93">
        <v>26</v>
      </c>
      <c r="E33" s="93">
        <v>44</v>
      </c>
      <c r="F33" s="93">
        <v>48</v>
      </c>
      <c r="G33" s="93">
        <v>38</v>
      </c>
      <c r="H33" s="93">
        <v>33</v>
      </c>
      <c r="I33" s="93">
        <v>28</v>
      </c>
      <c r="J33" s="93">
        <v>39</v>
      </c>
      <c r="K33" s="93">
        <v>47</v>
      </c>
      <c r="L33" s="93">
        <v>61</v>
      </c>
      <c r="M33" s="93">
        <v>40</v>
      </c>
      <c r="N33" s="93">
        <v>44</v>
      </c>
      <c r="O33" s="93">
        <v>58</v>
      </c>
      <c r="P33" s="93">
        <v>58</v>
      </c>
      <c r="Q33" s="93">
        <v>58</v>
      </c>
      <c r="R33" s="93">
        <v>52</v>
      </c>
      <c r="S33" s="93">
        <v>46</v>
      </c>
      <c r="T33" s="93">
        <v>44</v>
      </c>
      <c r="U33" s="93">
        <v>15</v>
      </c>
      <c r="V33" s="93">
        <v>4</v>
      </c>
      <c r="W33" s="93">
        <v>2</v>
      </c>
      <c r="X33" s="35">
        <f t="shared" si="9"/>
        <v>279</v>
      </c>
      <c r="Y33" s="36">
        <f t="shared" si="7"/>
        <v>805</v>
      </c>
      <c r="Z33" s="37">
        <f t="shared" si="1"/>
        <v>0.11180124223602485</v>
      </c>
      <c r="AA33" s="37">
        <f t="shared" si="2"/>
        <v>0.5416149068322982</v>
      </c>
      <c r="AB33" s="37">
        <f t="shared" si="3"/>
        <v>0.34658385093167704</v>
      </c>
      <c r="AC33" s="38">
        <f t="shared" si="8"/>
        <v>1</v>
      </c>
    </row>
    <row r="34" spans="1:29" s="34" customFormat="1" ht="12" outlineLevel="1">
      <c r="A34" s="173"/>
      <c r="B34" s="25" t="s">
        <v>15</v>
      </c>
      <c r="C34" s="94">
        <v>41</v>
      </c>
      <c r="D34" s="94">
        <v>55</v>
      </c>
      <c r="E34" s="94">
        <v>76</v>
      </c>
      <c r="F34" s="94">
        <v>87</v>
      </c>
      <c r="G34" s="94">
        <v>83</v>
      </c>
      <c r="H34" s="94">
        <v>58</v>
      </c>
      <c r="I34" s="94">
        <v>54</v>
      </c>
      <c r="J34" s="94">
        <v>74</v>
      </c>
      <c r="K34" s="94">
        <v>93</v>
      </c>
      <c r="L34" s="94">
        <v>106</v>
      </c>
      <c r="M34" s="94">
        <v>87</v>
      </c>
      <c r="N34" s="94">
        <v>92</v>
      </c>
      <c r="O34" s="94">
        <v>117</v>
      </c>
      <c r="P34" s="94">
        <v>130</v>
      </c>
      <c r="Q34" s="94">
        <v>100</v>
      </c>
      <c r="R34" s="94">
        <v>88</v>
      </c>
      <c r="S34" s="94">
        <v>74</v>
      </c>
      <c r="T34" s="94">
        <v>57</v>
      </c>
      <c r="U34" s="94">
        <v>19</v>
      </c>
      <c r="V34" s="94">
        <v>7</v>
      </c>
      <c r="W34" s="94">
        <v>2</v>
      </c>
      <c r="X34" s="39">
        <f t="shared" si="9"/>
        <v>477</v>
      </c>
      <c r="Y34" s="40">
        <f t="shared" si="7"/>
        <v>1500</v>
      </c>
      <c r="Z34" s="37">
        <f t="shared" si="1"/>
        <v>0.11466666666666667</v>
      </c>
      <c r="AA34" s="37">
        <f t="shared" si="2"/>
        <v>0.5673333333333334</v>
      </c>
      <c r="AB34" s="37">
        <f t="shared" si="3"/>
        <v>0.318</v>
      </c>
      <c r="AC34" s="41">
        <f t="shared" si="8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367</v>
      </c>
      <c r="D35" s="30">
        <v>406</v>
      </c>
      <c r="E35" s="30">
        <v>389</v>
      </c>
      <c r="F35" s="30">
        <v>364</v>
      </c>
      <c r="G35" s="30">
        <v>360</v>
      </c>
      <c r="H35" s="30">
        <v>400</v>
      </c>
      <c r="I35" s="30">
        <v>429</v>
      </c>
      <c r="J35" s="30">
        <v>511</v>
      </c>
      <c r="K35" s="30">
        <v>540</v>
      </c>
      <c r="L35" s="30">
        <v>449</v>
      </c>
      <c r="M35" s="30">
        <v>445</v>
      </c>
      <c r="N35" s="30">
        <v>547</v>
      </c>
      <c r="O35" s="30">
        <v>763</v>
      </c>
      <c r="P35" s="30">
        <v>727</v>
      </c>
      <c r="Q35" s="30">
        <v>452</v>
      </c>
      <c r="R35" s="30">
        <v>312</v>
      </c>
      <c r="S35" s="30">
        <v>240</v>
      </c>
      <c r="T35" s="30">
        <v>112</v>
      </c>
      <c r="U35" s="30">
        <v>45</v>
      </c>
      <c r="V35" s="30">
        <v>9</v>
      </c>
      <c r="W35" s="30">
        <v>2</v>
      </c>
      <c r="X35" s="30">
        <f>SUM(X26,X29,X32)</f>
        <v>1899</v>
      </c>
      <c r="Y35" s="30">
        <f aca="true" t="shared" si="10" ref="X35:Y37">SUM(Y26,Y29,Y32)</f>
        <v>7869</v>
      </c>
      <c r="Z35" s="112">
        <f aca="true" t="shared" si="11" ref="Z35:Z40">SUM(C35:E35)/$Y35</f>
        <v>0.1476680645571229</v>
      </c>
      <c r="AA35" s="112">
        <f aca="true" t="shared" si="12" ref="AA35:AA40">SUM(F35:O35)/$Y35</f>
        <v>0.6110052103189731</v>
      </c>
      <c r="AB35" s="112">
        <f aca="true" t="shared" si="13" ref="AB35:AB40">X35/$Y35</f>
        <v>0.24132672512390393</v>
      </c>
      <c r="AC35" s="43">
        <f aca="true" t="shared" si="14" ref="AC35:AC40">SUM(Z35:AB35)</f>
        <v>1</v>
      </c>
    </row>
    <row r="36" spans="1:29" s="44" customFormat="1" ht="12" customHeight="1">
      <c r="A36" s="177"/>
      <c r="B36" s="27" t="s">
        <v>14</v>
      </c>
      <c r="C36" s="35">
        <v>351</v>
      </c>
      <c r="D36" s="35">
        <v>305</v>
      </c>
      <c r="E36" s="35">
        <v>408</v>
      </c>
      <c r="F36" s="35">
        <v>386</v>
      </c>
      <c r="G36" s="35">
        <v>352</v>
      </c>
      <c r="H36" s="35">
        <v>452</v>
      </c>
      <c r="I36" s="35">
        <v>526</v>
      </c>
      <c r="J36" s="35">
        <v>522</v>
      </c>
      <c r="K36" s="35">
        <v>568</v>
      </c>
      <c r="L36" s="35">
        <v>515</v>
      </c>
      <c r="M36" s="35">
        <v>472</v>
      </c>
      <c r="N36" s="35">
        <v>607</v>
      </c>
      <c r="O36" s="35">
        <v>855</v>
      </c>
      <c r="P36" s="35">
        <v>676</v>
      </c>
      <c r="Q36" s="35">
        <v>479</v>
      </c>
      <c r="R36" s="35">
        <v>401</v>
      </c>
      <c r="S36" s="35">
        <v>379</v>
      </c>
      <c r="T36" s="35">
        <v>306</v>
      </c>
      <c r="U36" s="35">
        <v>150</v>
      </c>
      <c r="V36" s="35">
        <v>47</v>
      </c>
      <c r="W36" s="35">
        <v>12</v>
      </c>
      <c r="X36" s="35">
        <f t="shared" si="10"/>
        <v>2450</v>
      </c>
      <c r="Y36" s="35">
        <f t="shared" si="10"/>
        <v>8769</v>
      </c>
      <c r="Z36" s="113">
        <f t="shared" si="11"/>
        <v>0.12133652639981754</v>
      </c>
      <c r="AA36" s="113">
        <f t="shared" si="12"/>
        <v>0.5992701562321815</v>
      </c>
      <c r="AB36" s="113">
        <f t="shared" si="13"/>
        <v>0.27939331736800094</v>
      </c>
      <c r="AC36" s="43">
        <f t="shared" si="14"/>
        <v>1</v>
      </c>
    </row>
    <row r="37" spans="1:29" s="44" customFormat="1" ht="12" customHeight="1">
      <c r="A37" s="177"/>
      <c r="B37" s="28" t="s">
        <v>15</v>
      </c>
      <c r="C37" s="39">
        <v>718</v>
      </c>
      <c r="D37" s="39">
        <v>711</v>
      </c>
      <c r="E37" s="39">
        <v>797</v>
      </c>
      <c r="F37" s="39">
        <v>750</v>
      </c>
      <c r="G37" s="39">
        <v>712</v>
      </c>
      <c r="H37" s="39">
        <v>852</v>
      </c>
      <c r="I37" s="39">
        <v>955</v>
      </c>
      <c r="J37" s="39">
        <v>1033</v>
      </c>
      <c r="K37" s="39">
        <v>1108</v>
      </c>
      <c r="L37" s="39">
        <v>964</v>
      </c>
      <c r="M37" s="39">
        <v>917</v>
      </c>
      <c r="N37" s="39">
        <v>1154</v>
      </c>
      <c r="O37" s="39">
        <v>1618</v>
      </c>
      <c r="P37" s="39">
        <v>1403</v>
      </c>
      <c r="Q37" s="39">
        <v>931</v>
      </c>
      <c r="R37" s="39">
        <v>713</v>
      </c>
      <c r="S37" s="39">
        <v>619</v>
      </c>
      <c r="T37" s="39">
        <v>418</v>
      </c>
      <c r="U37" s="39">
        <v>195</v>
      </c>
      <c r="V37" s="39">
        <v>56</v>
      </c>
      <c r="W37" s="39">
        <v>14</v>
      </c>
      <c r="X37" s="39">
        <f t="shared" si="10"/>
        <v>4349</v>
      </c>
      <c r="Y37" s="39">
        <f t="shared" si="10"/>
        <v>16638</v>
      </c>
      <c r="Z37" s="114">
        <f t="shared" si="11"/>
        <v>0.13379011900468807</v>
      </c>
      <c r="AA37" s="114">
        <f t="shared" si="12"/>
        <v>0.6048202909003486</v>
      </c>
      <c r="AB37" s="114">
        <f t="shared" si="13"/>
        <v>0.2613895900949633</v>
      </c>
      <c r="AC37" s="43">
        <f t="shared" si="14"/>
        <v>1</v>
      </c>
    </row>
    <row r="38" spans="1:29" s="44" customFormat="1" ht="12" customHeight="1" collapsed="1">
      <c r="A38" s="176" t="s">
        <v>48</v>
      </c>
      <c r="B38" s="26" t="s">
        <v>13</v>
      </c>
      <c r="C38" s="100">
        <v>96</v>
      </c>
      <c r="D38" s="100">
        <v>128</v>
      </c>
      <c r="E38" s="100">
        <v>126</v>
      </c>
      <c r="F38" s="100">
        <v>150</v>
      </c>
      <c r="G38" s="100">
        <v>115</v>
      </c>
      <c r="H38" s="100">
        <v>124</v>
      </c>
      <c r="I38" s="100">
        <v>116</v>
      </c>
      <c r="J38" s="100">
        <v>143</v>
      </c>
      <c r="K38" s="100">
        <v>158</v>
      </c>
      <c r="L38" s="100">
        <v>127</v>
      </c>
      <c r="M38" s="100">
        <v>193</v>
      </c>
      <c r="N38" s="100">
        <v>231</v>
      </c>
      <c r="O38" s="100">
        <v>248</v>
      </c>
      <c r="P38" s="100">
        <v>187</v>
      </c>
      <c r="Q38" s="100">
        <v>144</v>
      </c>
      <c r="R38" s="100">
        <v>138</v>
      </c>
      <c r="S38" s="100">
        <v>80</v>
      </c>
      <c r="T38" s="100">
        <v>44</v>
      </c>
      <c r="U38" s="100">
        <v>12</v>
      </c>
      <c r="V38" s="100">
        <v>1</v>
      </c>
      <c r="W38" s="100">
        <v>1</v>
      </c>
      <c r="X38" s="30">
        <f>SUM(P38:W38)</f>
        <v>607</v>
      </c>
      <c r="Y38" s="30">
        <f aca="true" t="shared" si="15" ref="Y38:Y46">SUM(C38:W38)</f>
        <v>2562</v>
      </c>
      <c r="Z38" s="112">
        <f t="shared" si="11"/>
        <v>0.1366120218579235</v>
      </c>
      <c r="AA38" s="112">
        <f t="shared" si="12"/>
        <v>0.6264637002341921</v>
      </c>
      <c r="AB38" s="112">
        <f t="shared" si="13"/>
        <v>0.23692427790788448</v>
      </c>
      <c r="AC38" s="43">
        <f t="shared" si="14"/>
        <v>1</v>
      </c>
    </row>
    <row r="39" spans="1:29" s="44" customFormat="1" ht="12" customHeight="1">
      <c r="A39" s="177"/>
      <c r="B39" s="27" t="s">
        <v>14</v>
      </c>
      <c r="C39" s="101">
        <v>85</v>
      </c>
      <c r="D39" s="101">
        <v>103</v>
      </c>
      <c r="E39" s="101">
        <v>119</v>
      </c>
      <c r="F39" s="101">
        <v>142</v>
      </c>
      <c r="G39" s="101">
        <v>122</v>
      </c>
      <c r="H39" s="101">
        <v>116</v>
      </c>
      <c r="I39" s="101">
        <v>130</v>
      </c>
      <c r="J39" s="101">
        <v>128</v>
      </c>
      <c r="K39" s="101">
        <v>154</v>
      </c>
      <c r="L39" s="101">
        <v>179</v>
      </c>
      <c r="M39" s="101">
        <v>209</v>
      </c>
      <c r="N39" s="101">
        <v>222</v>
      </c>
      <c r="O39" s="101">
        <v>220</v>
      </c>
      <c r="P39" s="101">
        <v>189</v>
      </c>
      <c r="Q39" s="101">
        <v>182</v>
      </c>
      <c r="R39" s="101">
        <v>180</v>
      </c>
      <c r="S39" s="101">
        <v>191</v>
      </c>
      <c r="T39" s="101">
        <v>139</v>
      </c>
      <c r="U39" s="101">
        <v>75</v>
      </c>
      <c r="V39" s="101">
        <v>15</v>
      </c>
      <c r="W39" s="101">
        <v>5</v>
      </c>
      <c r="X39" s="35">
        <f>SUM(P39:W39)</f>
        <v>976</v>
      </c>
      <c r="Y39" s="35">
        <f t="shared" si="15"/>
        <v>2905</v>
      </c>
      <c r="Z39" s="113">
        <f t="shared" si="11"/>
        <v>0.10567986230636833</v>
      </c>
      <c r="AA39" s="113">
        <f t="shared" si="12"/>
        <v>0.5583476764199655</v>
      </c>
      <c r="AB39" s="113">
        <f t="shared" si="13"/>
        <v>0.3359724612736661</v>
      </c>
      <c r="AC39" s="43">
        <f t="shared" si="14"/>
        <v>1</v>
      </c>
    </row>
    <row r="40" spans="1:29" s="44" customFormat="1" ht="12" customHeight="1">
      <c r="A40" s="177"/>
      <c r="B40" s="28" t="s">
        <v>15</v>
      </c>
      <c r="C40" s="102">
        <v>181</v>
      </c>
      <c r="D40" s="102">
        <v>231</v>
      </c>
      <c r="E40" s="102">
        <v>245</v>
      </c>
      <c r="F40" s="102">
        <v>292</v>
      </c>
      <c r="G40" s="102">
        <v>237</v>
      </c>
      <c r="H40" s="102">
        <v>240</v>
      </c>
      <c r="I40" s="102">
        <v>246</v>
      </c>
      <c r="J40" s="102">
        <v>271</v>
      </c>
      <c r="K40" s="102">
        <v>312</v>
      </c>
      <c r="L40" s="102">
        <v>306</v>
      </c>
      <c r="M40" s="102">
        <v>402</v>
      </c>
      <c r="N40" s="102">
        <v>453</v>
      </c>
      <c r="O40" s="102">
        <v>468</v>
      </c>
      <c r="P40" s="102">
        <v>376</v>
      </c>
      <c r="Q40" s="102">
        <v>326</v>
      </c>
      <c r="R40" s="102">
        <v>318</v>
      </c>
      <c r="S40" s="102">
        <v>271</v>
      </c>
      <c r="T40" s="102">
        <v>183</v>
      </c>
      <c r="U40" s="102">
        <v>87</v>
      </c>
      <c r="V40" s="102">
        <v>16</v>
      </c>
      <c r="W40" s="102">
        <v>6</v>
      </c>
      <c r="X40" s="39">
        <f>SUM(P40:W40)</f>
        <v>1583</v>
      </c>
      <c r="Y40" s="39">
        <f t="shared" si="15"/>
        <v>5467</v>
      </c>
      <c r="Z40" s="114">
        <f t="shared" si="11"/>
        <v>0.12017559904883848</v>
      </c>
      <c r="AA40" s="114">
        <f t="shared" si="12"/>
        <v>0.5902688860435339</v>
      </c>
      <c r="AB40" s="114">
        <f t="shared" si="13"/>
        <v>0.2895555149076276</v>
      </c>
      <c r="AC40" s="43">
        <f t="shared" si="14"/>
        <v>1</v>
      </c>
    </row>
    <row r="41" spans="1:29" s="34" customFormat="1" ht="12" outlineLevel="1">
      <c r="A41" s="171" t="s">
        <v>55</v>
      </c>
      <c r="B41" s="23" t="s">
        <v>13</v>
      </c>
      <c r="C41" s="92">
        <v>111</v>
      </c>
      <c r="D41" s="92">
        <v>117</v>
      </c>
      <c r="E41" s="92">
        <v>151</v>
      </c>
      <c r="F41" s="92">
        <v>143</v>
      </c>
      <c r="G41" s="92">
        <v>127</v>
      </c>
      <c r="H41" s="92">
        <v>128</v>
      </c>
      <c r="I41" s="92">
        <v>168</v>
      </c>
      <c r="J41" s="92">
        <v>146</v>
      </c>
      <c r="K41" s="92">
        <v>179</v>
      </c>
      <c r="L41" s="92">
        <v>179</v>
      </c>
      <c r="M41" s="92">
        <v>191</v>
      </c>
      <c r="N41" s="92">
        <v>208</v>
      </c>
      <c r="O41" s="92">
        <v>269</v>
      </c>
      <c r="P41" s="92">
        <v>188</v>
      </c>
      <c r="Q41" s="92">
        <v>159</v>
      </c>
      <c r="R41" s="92">
        <v>129</v>
      </c>
      <c r="S41" s="92">
        <v>94</v>
      </c>
      <c r="T41" s="92">
        <v>74</v>
      </c>
      <c r="U41" s="92">
        <v>21</v>
      </c>
      <c r="V41" s="92">
        <v>4</v>
      </c>
      <c r="W41" s="92">
        <v>2</v>
      </c>
      <c r="X41" s="30">
        <f aca="true" t="shared" si="16" ref="X41:X46">SUM(P41:W41)</f>
        <v>671</v>
      </c>
      <c r="Y41" s="31">
        <f t="shared" si="15"/>
        <v>2788</v>
      </c>
      <c r="Z41" s="32">
        <f aca="true" t="shared" si="17" ref="Z41:Z61">SUM(C41:E41)/$Y41</f>
        <v>0.13593974175035867</v>
      </c>
      <c r="AA41" s="32">
        <f aca="true" t="shared" si="18" ref="AA41:AA61">SUM(F41:O41)/$Y41</f>
        <v>0.6233859397417504</v>
      </c>
      <c r="AB41" s="32">
        <f aca="true" t="shared" si="19" ref="AB41:AB61">X41/$Y41</f>
        <v>0.24067431850789095</v>
      </c>
      <c r="AC41" s="33">
        <f aca="true" t="shared" si="20" ref="AC41:AC46">SUM(Z41:AB41)</f>
        <v>1</v>
      </c>
    </row>
    <row r="42" spans="1:29" s="34" customFormat="1" ht="12" outlineLevel="1">
      <c r="A42" s="172"/>
      <c r="B42" s="24" t="s">
        <v>14</v>
      </c>
      <c r="C42" s="93">
        <v>103</v>
      </c>
      <c r="D42" s="93">
        <v>130</v>
      </c>
      <c r="E42" s="93">
        <v>135</v>
      </c>
      <c r="F42" s="93">
        <v>151</v>
      </c>
      <c r="G42" s="93">
        <v>132</v>
      </c>
      <c r="H42" s="93">
        <v>115</v>
      </c>
      <c r="I42" s="93">
        <v>141</v>
      </c>
      <c r="J42" s="93">
        <v>140</v>
      </c>
      <c r="K42" s="93">
        <v>157</v>
      </c>
      <c r="L42" s="93">
        <v>179</v>
      </c>
      <c r="M42" s="93">
        <v>191</v>
      </c>
      <c r="N42" s="93">
        <v>191</v>
      </c>
      <c r="O42" s="93">
        <v>266</v>
      </c>
      <c r="P42" s="93">
        <v>219</v>
      </c>
      <c r="Q42" s="93">
        <v>182</v>
      </c>
      <c r="R42" s="93">
        <v>170</v>
      </c>
      <c r="S42" s="93">
        <v>170</v>
      </c>
      <c r="T42" s="93">
        <v>142</v>
      </c>
      <c r="U42" s="93">
        <v>74</v>
      </c>
      <c r="V42" s="93">
        <v>17</v>
      </c>
      <c r="W42" s="93">
        <v>3</v>
      </c>
      <c r="X42" s="35">
        <f t="shared" si="16"/>
        <v>977</v>
      </c>
      <c r="Y42" s="36">
        <f t="shared" si="15"/>
        <v>3008</v>
      </c>
      <c r="Z42" s="37">
        <f t="shared" si="17"/>
        <v>0.12234042553191489</v>
      </c>
      <c r="AA42" s="37">
        <f t="shared" si="18"/>
        <v>0.5528590425531915</v>
      </c>
      <c r="AB42" s="37">
        <f t="shared" si="19"/>
        <v>0.3248005319148936</v>
      </c>
      <c r="AC42" s="38">
        <f t="shared" si="20"/>
        <v>1</v>
      </c>
    </row>
    <row r="43" spans="1:29" s="34" customFormat="1" ht="12" outlineLevel="1">
      <c r="A43" s="173"/>
      <c r="B43" s="25" t="s">
        <v>15</v>
      </c>
      <c r="C43" s="94">
        <v>214</v>
      </c>
      <c r="D43" s="94">
        <v>247</v>
      </c>
      <c r="E43" s="94">
        <v>286</v>
      </c>
      <c r="F43" s="94">
        <v>294</v>
      </c>
      <c r="G43" s="94">
        <v>259</v>
      </c>
      <c r="H43" s="94">
        <v>243</v>
      </c>
      <c r="I43" s="94">
        <v>309</v>
      </c>
      <c r="J43" s="94">
        <v>286</v>
      </c>
      <c r="K43" s="94">
        <v>336</v>
      </c>
      <c r="L43" s="94">
        <v>358</v>
      </c>
      <c r="M43" s="94">
        <v>382</v>
      </c>
      <c r="N43" s="94">
        <v>399</v>
      </c>
      <c r="O43" s="94">
        <v>535</v>
      </c>
      <c r="P43" s="94">
        <v>407</v>
      </c>
      <c r="Q43" s="94">
        <v>341</v>
      </c>
      <c r="R43" s="94">
        <v>299</v>
      </c>
      <c r="S43" s="94">
        <v>264</v>
      </c>
      <c r="T43" s="94">
        <v>216</v>
      </c>
      <c r="U43" s="94">
        <v>95</v>
      </c>
      <c r="V43" s="94">
        <v>21</v>
      </c>
      <c r="W43" s="94">
        <v>5</v>
      </c>
      <c r="X43" s="39">
        <f t="shared" si="16"/>
        <v>1648</v>
      </c>
      <c r="Y43" s="40">
        <f t="shared" si="15"/>
        <v>5796</v>
      </c>
      <c r="Z43" s="37">
        <f t="shared" si="17"/>
        <v>0.12888198757763975</v>
      </c>
      <c r="AA43" s="37">
        <f t="shared" si="18"/>
        <v>0.586783988957902</v>
      </c>
      <c r="AB43" s="37">
        <f t="shared" si="19"/>
        <v>0.28433402346445824</v>
      </c>
      <c r="AC43" s="41">
        <f t="shared" si="20"/>
        <v>1</v>
      </c>
    </row>
    <row r="44" spans="1:29" s="34" customFormat="1" ht="12" outlineLevel="1">
      <c r="A44" s="171" t="s">
        <v>57</v>
      </c>
      <c r="B44" s="23" t="s">
        <v>13</v>
      </c>
      <c r="C44" s="92">
        <v>22</v>
      </c>
      <c r="D44" s="92">
        <v>26</v>
      </c>
      <c r="E44" s="92">
        <v>29</v>
      </c>
      <c r="F44" s="92">
        <v>47</v>
      </c>
      <c r="G44" s="92">
        <v>46</v>
      </c>
      <c r="H44" s="92">
        <v>36</v>
      </c>
      <c r="I44" s="92">
        <v>31</v>
      </c>
      <c r="J44" s="92">
        <v>47</v>
      </c>
      <c r="K44" s="92">
        <v>42</v>
      </c>
      <c r="L44" s="92">
        <v>57</v>
      </c>
      <c r="M44" s="92">
        <v>77</v>
      </c>
      <c r="N44" s="92">
        <v>79</v>
      </c>
      <c r="O44" s="92">
        <v>93</v>
      </c>
      <c r="P44" s="92">
        <v>57</v>
      </c>
      <c r="Q44" s="92">
        <v>47</v>
      </c>
      <c r="R44" s="92">
        <v>53</v>
      </c>
      <c r="S44" s="92">
        <v>32</v>
      </c>
      <c r="T44" s="92">
        <v>29</v>
      </c>
      <c r="U44" s="92">
        <v>5</v>
      </c>
      <c r="V44" s="92">
        <v>3</v>
      </c>
      <c r="W44" s="92">
        <v>0</v>
      </c>
      <c r="X44" s="30">
        <f t="shared" si="16"/>
        <v>226</v>
      </c>
      <c r="Y44" s="31">
        <f t="shared" si="15"/>
        <v>858</v>
      </c>
      <c r="Z44" s="32">
        <f t="shared" si="17"/>
        <v>0.08974358974358974</v>
      </c>
      <c r="AA44" s="32">
        <f t="shared" si="18"/>
        <v>0.6468531468531469</v>
      </c>
      <c r="AB44" s="32">
        <f t="shared" si="19"/>
        <v>0.2634032634032634</v>
      </c>
      <c r="AC44" s="33">
        <f t="shared" si="20"/>
        <v>1</v>
      </c>
    </row>
    <row r="45" spans="1:29" s="34" customFormat="1" ht="12" outlineLevel="1">
      <c r="A45" s="172"/>
      <c r="B45" s="24" t="s">
        <v>14</v>
      </c>
      <c r="C45" s="93">
        <v>24</v>
      </c>
      <c r="D45" s="93">
        <v>24</v>
      </c>
      <c r="E45" s="93">
        <v>33</v>
      </c>
      <c r="F45" s="93">
        <v>51</v>
      </c>
      <c r="G45" s="93">
        <v>49</v>
      </c>
      <c r="H45" s="93">
        <v>42</v>
      </c>
      <c r="I45" s="93">
        <v>36</v>
      </c>
      <c r="J45" s="93">
        <v>40</v>
      </c>
      <c r="K45" s="93">
        <v>40</v>
      </c>
      <c r="L45" s="93">
        <v>51</v>
      </c>
      <c r="M45" s="93">
        <v>75</v>
      </c>
      <c r="N45" s="93">
        <v>75</v>
      </c>
      <c r="O45" s="93">
        <v>72</v>
      </c>
      <c r="P45" s="93">
        <v>61</v>
      </c>
      <c r="Q45" s="93">
        <v>64</v>
      </c>
      <c r="R45" s="93">
        <v>74</v>
      </c>
      <c r="S45" s="93">
        <v>65</v>
      </c>
      <c r="T45" s="93">
        <v>50</v>
      </c>
      <c r="U45" s="93">
        <v>22</v>
      </c>
      <c r="V45" s="93">
        <v>6</v>
      </c>
      <c r="W45" s="93">
        <v>1</v>
      </c>
      <c r="X45" s="35">
        <f t="shared" si="16"/>
        <v>343</v>
      </c>
      <c r="Y45" s="36">
        <f t="shared" si="15"/>
        <v>955</v>
      </c>
      <c r="Z45" s="37">
        <f t="shared" si="17"/>
        <v>0.08481675392670157</v>
      </c>
      <c r="AA45" s="37">
        <f t="shared" si="18"/>
        <v>0.556020942408377</v>
      </c>
      <c r="AB45" s="37">
        <f t="shared" si="19"/>
        <v>0.35916230366492147</v>
      </c>
      <c r="AC45" s="38">
        <f t="shared" si="20"/>
        <v>1</v>
      </c>
    </row>
    <row r="46" spans="1:29" s="34" customFormat="1" ht="12" outlineLevel="1">
      <c r="A46" s="173"/>
      <c r="B46" s="25" t="s">
        <v>15</v>
      </c>
      <c r="C46" s="94">
        <v>46</v>
      </c>
      <c r="D46" s="94">
        <v>50</v>
      </c>
      <c r="E46" s="94">
        <v>62</v>
      </c>
      <c r="F46" s="94">
        <v>98</v>
      </c>
      <c r="G46" s="94">
        <v>95</v>
      </c>
      <c r="H46" s="94">
        <v>78</v>
      </c>
      <c r="I46" s="94">
        <v>67</v>
      </c>
      <c r="J46" s="94">
        <v>87</v>
      </c>
      <c r="K46" s="94">
        <v>82</v>
      </c>
      <c r="L46" s="94">
        <v>108</v>
      </c>
      <c r="M46" s="94">
        <v>152</v>
      </c>
      <c r="N46" s="94">
        <v>154</v>
      </c>
      <c r="O46" s="94">
        <v>165</v>
      </c>
      <c r="P46" s="94">
        <v>118</v>
      </c>
      <c r="Q46" s="94">
        <v>111</v>
      </c>
      <c r="R46" s="94">
        <v>127</v>
      </c>
      <c r="S46" s="94">
        <v>97</v>
      </c>
      <c r="T46" s="94">
        <v>79</v>
      </c>
      <c r="U46" s="94">
        <v>27</v>
      </c>
      <c r="V46" s="94">
        <v>9</v>
      </c>
      <c r="W46" s="94">
        <v>1</v>
      </c>
      <c r="X46" s="39">
        <f t="shared" si="16"/>
        <v>569</v>
      </c>
      <c r="Y46" s="40">
        <f t="shared" si="15"/>
        <v>1813</v>
      </c>
      <c r="Z46" s="37">
        <f t="shared" si="17"/>
        <v>0.08714837286265857</v>
      </c>
      <c r="AA46" s="37">
        <f t="shared" si="18"/>
        <v>0.5990071704357418</v>
      </c>
      <c r="AB46" s="37">
        <f t="shared" si="19"/>
        <v>0.31384445670159955</v>
      </c>
      <c r="AC46" s="41">
        <f t="shared" si="20"/>
        <v>0.9999999999999999</v>
      </c>
    </row>
    <row r="47" spans="1:29" s="44" customFormat="1" ht="12" customHeight="1">
      <c r="A47" s="174" t="s">
        <v>49</v>
      </c>
      <c r="B47" s="103" t="s">
        <v>13</v>
      </c>
      <c r="C47" s="30">
        <v>133</v>
      </c>
      <c r="D47" s="30">
        <v>143</v>
      </c>
      <c r="E47" s="30">
        <v>180</v>
      </c>
      <c r="F47" s="30">
        <v>190</v>
      </c>
      <c r="G47" s="30">
        <v>173</v>
      </c>
      <c r="H47" s="30">
        <v>164</v>
      </c>
      <c r="I47" s="30">
        <v>199</v>
      </c>
      <c r="J47" s="30">
        <v>193</v>
      </c>
      <c r="K47" s="30">
        <v>221</v>
      </c>
      <c r="L47" s="30">
        <v>236</v>
      </c>
      <c r="M47" s="30">
        <v>268</v>
      </c>
      <c r="N47" s="30">
        <v>287</v>
      </c>
      <c r="O47" s="30">
        <v>362</v>
      </c>
      <c r="P47" s="30">
        <v>245</v>
      </c>
      <c r="Q47" s="30">
        <v>206</v>
      </c>
      <c r="R47" s="30">
        <v>182</v>
      </c>
      <c r="S47" s="30">
        <v>126</v>
      </c>
      <c r="T47" s="30">
        <v>103</v>
      </c>
      <c r="U47" s="30">
        <v>26</v>
      </c>
      <c r="V47" s="30">
        <v>7</v>
      </c>
      <c r="W47" s="30">
        <v>2</v>
      </c>
      <c r="X47" s="30">
        <f aca="true" t="shared" si="21" ref="X47:Y49">SUM(X41,X44)</f>
        <v>897</v>
      </c>
      <c r="Y47" s="30">
        <f t="shared" si="21"/>
        <v>3646</v>
      </c>
      <c r="Z47" s="112">
        <f t="shared" si="17"/>
        <v>0.12506856829402085</v>
      </c>
      <c r="AA47" s="112">
        <f t="shared" si="18"/>
        <v>0.6289083927591882</v>
      </c>
      <c r="AB47" s="112">
        <f t="shared" si="19"/>
        <v>0.246023038946791</v>
      </c>
      <c r="AC47" s="43">
        <f>SUM(Z47:AB47)</f>
        <v>1</v>
      </c>
    </row>
    <row r="48" spans="1:29" s="44" customFormat="1" ht="12" customHeight="1">
      <c r="A48" s="175"/>
      <c r="B48" s="104" t="s">
        <v>14</v>
      </c>
      <c r="C48" s="35">
        <v>127</v>
      </c>
      <c r="D48" s="35">
        <v>154</v>
      </c>
      <c r="E48" s="35">
        <v>168</v>
      </c>
      <c r="F48" s="35">
        <v>202</v>
      </c>
      <c r="G48" s="35">
        <v>181</v>
      </c>
      <c r="H48" s="35">
        <v>157</v>
      </c>
      <c r="I48" s="35">
        <v>177</v>
      </c>
      <c r="J48" s="35">
        <v>180</v>
      </c>
      <c r="K48" s="35">
        <v>197</v>
      </c>
      <c r="L48" s="35">
        <v>230</v>
      </c>
      <c r="M48" s="35">
        <v>266</v>
      </c>
      <c r="N48" s="35">
        <v>266</v>
      </c>
      <c r="O48" s="35">
        <v>338</v>
      </c>
      <c r="P48" s="35">
        <v>280</v>
      </c>
      <c r="Q48" s="35">
        <v>246</v>
      </c>
      <c r="R48" s="35">
        <v>244</v>
      </c>
      <c r="S48" s="35">
        <v>235</v>
      </c>
      <c r="T48" s="35">
        <v>192</v>
      </c>
      <c r="U48" s="35">
        <v>96</v>
      </c>
      <c r="V48" s="35">
        <v>23</v>
      </c>
      <c r="W48" s="35">
        <v>4</v>
      </c>
      <c r="X48" s="35">
        <f t="shared" si="21"/>
        <v>1320</v>
      </c>
      <c r="Y48" s="35">
        <f t="shared" si="21"/>
        <v>3963</v>
      </c>
      <c r="Z48" s="113">
        <f t="shared" si="17"/>
        <v>0.11329800656068635</v>
      </c>
      <c r="AA48" s="113">
        <f t="shared" si="18"/>
        <v>0.5536209941963159</v>
      </c>
      <c r="AB48" s="113">
        <f t="shared" si="19"/>
        <v>0.3330809992429977</v>
      </c>
      <c r="AC48" s="43">
        <f>SUM(Z48:AB48)</f>
        <v>1</v>
      </c>
    </row>
    <row r="49" spans="1:29" s="44" customFormat="1" ht="12" customHeight="1">
      <c r="A49" s="175"/>
      <c r="B49" s="105" t="s">
        <v>15</v>
      </c>
      <c r="C49" s="39">
        <v>260</v>
      </c>
      <c r="D49" s="39">
        <v>297</v>
      </c>
      <c r="E49" s="39">
        <v>348</v>
      </c>
      <c r="F49" s="39">
        <v>392</v>
      </c>
      <c r="G49" s="39">
        <v>354</v>
      </c>
      <c r="H49" s="39">
        <v>321</v>
      </c>
      <c r="I49" s="39">
        <v>376</v>
      </c>
      <c r="J49" s="39">
        <v>373</v>
      </c>
      <c r="K49" s="39">
        <v>418</v>
      </c>
      <c r="L49" s="39">
        <v>466</v>
      </c>
      <c r="M49" s="39">
        <v>534</v>
      </c>
      <c r="N49" s="39">
        <v>553</v>
      </c>
      <c r="O49" s="39">
        <v>700</v>
      </c>
      <c r="P49" s="39">
        <v>525</v>
      </c>
      <c r="Q49" s="39">
        <v>452</v>
      </c>
      <c r="R49" s="39">
        <v>426</v>
      </c>
      <c r="S49" s="39">
        <v>361</v>
      </c>
      <c r="T49" s="39">
        <v>295</v>
      </c>
      <c r="U49" s="39">
        <v>122</v>
      </c>
      <c r="V49" s="39">
        <v>30</v>
      </c>
      <c r="W49" s="39">
        <v>6</v>
      </c>
      <c r="X49" s="39">
        <f t="shared" si="21"/>
        <v>2217</v>
      </c>
      <c r="Y49" s="39">
        <f t="shared" si="21"/>
        <v>7609</v>
      </c>
      <c r="Z49" s="114">
        <f t="shared" si="17"/>
        <v>0.11893809961887239</v>
      </c>
      <c r="AA49" s="114">
        <f t="shared" si="18"/>
        <v>0.5896964121435143</v>
      </c>
      <c r="AB49" s="114">
        <f t="shared" si="19"/>
        <v>0.2913654882376134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92">
        <v>72</v>
      </c>
      <c r="D50" s="92">
        <v>80</v>
      </c>
      <c r="E50" s="92">
        <v>87</v>
      </c>
      <c r="F50" s="92">
        <v>88</v>
      </c>
      <c r="G50" s="92">
        <v>79</v>
      </c>
      <c r="H50" s="92">
        <v>57</v>
      </c>
      <c r="I50" s="92">
        <v>85</v>
      </c>
      <c r="J50" s="92">
        <v>113</v>
      </c>
      <c r="K50" s="92">
        <v>81</v>
      </c>
      <c r="L50" s="92">
        <v>104</v>
      </c>
      <c r="M50" s="92">
        <v>109</v>
      </c>
      <c r="N50" s="92">
        <v>148</v>
      </c>
      <c r="O50" s="92">
        <v>165</v>
      </c>
      <c r="P50" s="92">
        <v>136</v>
      </c>
      <c r="Q50" s="92">
        <v>83</v>
      </c>
      <c r="R50" s="92">
        <v>85</v>
      </c>
      <c r="S50" s="92">
        <v>73</v>
      </c>
      <c r="T50" s="92">
        <v>39</v>
      </c>
      <c r="U50" s="92">
        <v>25</v>
      </c>
      <c r="V50" s="92">
        <v>5</v>
      </c>
      <c r="W50" s="92">
        <v>0</v>
      </c>
      <c r="X50" s="30">
        <f aca="true" t="shared" si="22" ref="X50:X64">SUM(P50:W50)</f>
        <v>446</v>
      </c>
      <c r="Y50" s="31">
        <f aca="true" t="shared" si="23" ref="Y50:Y61">SUM(C50:W50)</f>
        <v>1714</v>
      </c>
      <c r="Z50" s="32">
        <f t="shared" si="17"/>
        <v>0.13943990665110853</v>
      </c>
      <c r="AA50" s="32">
        <f t="shared" si="18"/>
        <v>0.6003500583430572</v>
      </c>
      <c r="AB50" s="32">
        <f t="shared" si="19"/>
        <v>0.2602100350058343</v>
      </c>
      <c r="AC50" s="33">
        <f aca="true" t="shared" si="24" ref="AC50:AC61">SUM(Z50:AB50)</f>
        <v>1</v>
      </c>
    </row>
    <row r="51" spans="1:29" s="34" customFormat="1" ht="12" outlineLevel="1">
      <c r="A51" s="164"/>
      <c r="B51" s="24" t="s">
        <v>14</v>
      </c>
      <c r="C51" s="93">
        <v>68</v>
      </c>
      <c r="D51" s="93">
        <v>67</v>
      </c>
      <c r="E51" s="93">
        <v>80</v>
      </c>
      <c r="F51" s="93">
        <v>104</v>
      </c>
      <c r="G51" s="93">
        <v>94</v>
      </c>
      <c r="H51" s="93">
        <v>80</v>
      </c>
      <c r="I51" s="93">
        <v>84</v>
      </c>
      <c r="J51" s="93">
        <v>109</v>
      </c>
      <c r="K51" s="93">
        <v>106</v>
      </c>
      <c r="L51" s="93">
        <v>95</v>
      </c>
      <c r="M51" s="93">
        <v>141</v>
      </c>
      <c r="N51" s="93">
        <v>150</v>
      </c>
      <c r="O51" s="93">
        <v>151</v>
      </c>
      <c r="P51" s="93">
        <v>130</v>
      </c>
      <c r="Q51" s="93">
        <v>108</v>
      </c>
      <c r="R51" s="93">
        <v>105</v>
      </c>
      <c r="S51" s="93">
        <v>114</v>
      </c>
      <c r="T51" s="93">
        <v>100</v>
      </c>
      <c r="U51" s="93">
        <v>65</v>
      </c>
      <c r="V51" s="93">
        <v>26</v>
      </c>
      <c r="W51" s="93">
        <v>9</v>
      </c>
      <c r="X51" s="35">
        <f t="shared" si="22"/>
        <v>657</v>
      </c>
      <c r="Y51" s="36">
        <f t="shared" si="23"/>
        <v>1986</v>
      </c>
      <c r="Z51" s="37">
        <f t="shared" si="17"/>
        <v>0.10825780463242698</v>
      </c>
      <c r="AA51" s="37">
        <f t="shared" si="18"/>
        <v>0.5609264853977844</v>
      </c>
      <c r="AB51" s="37">
        <f t="shared" si="19"/>
        <v>0.33081570996978854</v>
      </c>
      <c r="AC51" s="38">
        <f t="shared" si="24"/>
        <v>1</v>
      </c>
    </row>
    <row r="52" spans="1:29" s="34" customFormat="1" ht="12" outlineLevel="1">
      <c r="A52" s="165"/>
      <c r="B52" s="25" t="s">
        <v>15</v>
      </c>
      <c r="C52" s="94">
        <v>140</v>
      </c>
      <c r="D52" s="94">
        <v>147</v>
      </c>
      <c r="E52" s="94">
        <v>167</v>
      </c>
      <c r="F52" s="94">
        <v>192</v>
      </c>
      <c r="G52" s="94">
        <v>173</v>
      </c>
      <c r="H52" s="94">
        <v>137</v>
      </c>
      <c r="I52" s="94">
        <v>169</v>
      </c>
      <c r="J52" s="94">
        <v>222</v>
      </c>
      <c r="K52" s="94">
        <v>187</v>
      </c>
      <c r="L52" s="94">
        <v>199</v>
      </c>
      <c r="M52" s="94">
        <v>250</v>
      </c>
      <c r="N52" s="94">
        <v>298</v>
      </c>
      <c r="O52" s="94">
        <v>316</v>
      </c>
      <c r="P52" s="94">
        <v>266</v>
      </c>
      <c r="Q52" s="94">
        <v>191</v>
      </c>
      <c r="R52" s="94">
        <v>190</v>
      </c>
      <c r="S52" s="94">
        <v>187</v>
      </c>
      <c r="T52" s="94">
        <v>139</v>
      </c>
      <c r="U52" s="94">
        <v>90</v>
      </c>
      <c r="V52" s="94">
        <v>31</v>
      </c>
      <c r="W52" s="94">
        <v>9</v>
      </c>
      <c r="X52" s="39">
        <f t="shared" si="22"/>
        <v>1103</v>
      </c>
      <c r="Y52" s="40">
        <f t="shared" si="23"/>
        <v>3700</v>
      </c>
      <c r="Z52" s="37">
        <f t="shared" si="17"/>
        <v>0.1227027027027027</v>
      </c>
      <c r="AA52" s="37">
        <f t="shared" si="18"/>
        <v>0.5791891891891892</v>
      </c>
      <c r="AB52" s="37">
        <f t="shared" si="19"/>
        <v>0.2981081081081081</v>
      </c>
      <c r="AC52" s="41">
        <f t="shared" si="24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90">
        <v>51</v>
      </c>
      <c r="D53" s="90">
        <v>45</v>
      </c>
      <c r="E53" s="90">
        <v>42</v>
      </c>
      <c r="F53" s="90">
        <v>70</v>
      </c>
      <c r="G53" s="90">
        <v>55</v>
      </c>
      <c r="H53" s="90">
        <v>48</v>
      </c>
      <c r="I53" s="90">
        <v>65</v>
      </c>
      <c r="J53" s="90">
        <v>80</v>
      </c>
      <c r="K53" s="90">
        <v>68</v>
      </c>
      <c r="L53" s="90">
        <v>59</v>
      </c>
      <c r="M53" s="90">
        <v>84</v>
      </c>
      <c r="N53" s="90">
        <v>96</v>
      </c>
      <c r="O53" s="90">
        <v>114</v>
      </c>
      <c r="P53" s="90">
        <v>85</v>
      </c>
      <c r="Q53" s="90">
        <v>84</v>
      </c>
      <c r="R53" s="90">
        <v>51</v>
      </c>
      <c r="S53" s="90">
        <v>53</v>
      </c>
      <c r="T53" s="90">
        <v>26</v>
      </c>
      <c r="U53" s="90">
        <v>7</v>
      </c>
      <c r="V53" s="90">
        <v>2</v>
      </c>
      <c r="W53" s="90">
        <v>0</v>
      </c>
      <c r="X53" s="30">
        <f t="shared" si="22"/>
        <v>308</v>
      </c>
      <c r="Y53" s="31">
        <f t="shared" si="23"/>
        <v>1185</v>
      </c>
      <c r="Z53" s="32">
        <f t="shared" si="17"/>
        <v>0.11645569620253164</v>
      </c>
      <c r="AA53" s="32">
        <f t="shared" si="18"/>
        <v>0.6236286919831223</v>
      </c>
      <c r="AB53" s="32">
        <f t="shared" si="19"/>
        <v>0.25991561181434597</v>
      </c>
      <c r="AC53" s="33">
        <f t="shared" si="24"/>
        <v>0.9999999999999999</v>
      </c>
    </row>
    <row r="54" spans="1:29" s="34" customFormat="1" ht="12" outlineLevel="1">
      <c r="A54" s="164"/>
      <c r="B54" s="24" t="s">
        <v>14</v>
      </c>
      <c r="C54" s="88">
        <v>37</v>
      </c>
      <c r="D54" s="88">
        <v>43</v>
      </c>
      <c r="E54" s="88">
        <v>50</v>
      </c>
      <c r="F54" s="88">
        <v>57</v>
      </c>
      <c r="G54" s="88">
        <v>53</v>
      </c>
      <c r="H54" s="88">
        <v>58</v>
      </c>
      <c r="I54" s="88">
        <v>63</v>
      </c>
      <c r="J54" s="88">
        <v>67</v>
      </c>
      <c r="K54" s="88">
        <v>77</v>
      </c>
      <c r="L54" s="88">
        <v>62</v>
      </c>
      <c r="M54" s="88">
        <v>94</v>
      </c>
      <c r="N54" s="88">
        <v>99</v>
      </c>
      <c r="O54" s="88">
        <v>109</v>
      </c>
      <c r="P54" s="88">
        <v>87</v>
      </c>
      <c r="Q54" s="88">
        <v>75</v>
      </c>
      <c r="R54" s="88">
        <v>91</v>
      </c>
      <c r="S54" s="88">
        <v>95</v>
      </c>
      <c r="T54" s="88">
        <v>75</v>
      </c>
      <c r="U54" s="88">
        <v>20</v>
      </c>
      <c r="V54" s="88">
        <v>3</v>
      </c>
      <c r="W54" s="88">
        <v>3</v>
      </c>
      <c r="X54" s="35">
        <f t="shared" si="22"/>
        <v>449</v>
      </c>
      <c r="Y54" s="36">
        <f t="shared" si="23"/>
        <v>1318</v>
      </c>
      <c r="Z54" s="37">
        <f t="shared" si="17"/>
        <v>0.09863429438543247</v>
      </c>
      <c r="AA54" s="37">
        <f t="shared" si="18"/>
        <v>0.5606980273141123</v>
      </c>
      <c r="AB54" s="37">
        <f t="shared" si="19"/>
        <v>0.34066767830045525</v>
      </c>
      <c r="AC54" s="38">
        <f t="shared" si="24"/>
        <v>1</v>
      </c>
    </row>
    <row r="55" spans="1:29" s="34" customFormat="1" ht="12" outlineLevel="1">
      <c r="A55" s="165"/>
      <c r="B55" s="25" t="s">
        <v>15</v>
      </c>
      <c r="C55" s="89">
        <v>88</v>
      </c>
      <c r="D55" s="89">
        <v>88</v>
      </c>
      <c r="E55" s="89">
        <v>92</v>
      </c>
      <c r="F55" s="89">
        <v>127</v>
      </c>
      <c r="G55" s="89">
        <v>108</v>
      </c>
      <c r="H55" s="89">
        <v>106</v>
      </c>
      <c r="I55" s="89">
        <v>128</v>
      </c>
      <c r="J55" s="89">
        <v>147</v>
      </c>
      <c r="K55" s="89">
        <v>145</v>
      </c>
      <c r="L55" s="89">
        <v>121</v>
      </c>
      <c r="M55" s="89">
        <v>178</v>
      </c>
      <c r="N55" s="89">
        <v>195</v>
      </c>
      <c r="O55" s="89">
        <v>223</v>
      </c>
      <c r="P55" s="89">
        <v>172</v>
      </c>
      <c r="Q55" s="89">
        <v>159</v>
      </c>
      <c r="R55" s="89">
        <v>142</v>
      </c>
      <c r="S55" s="89">
        <v>148</v>
      </c>
      <c r="T55" s="89">
        <v>101</v>
      </c>
      <c r="U55" s="89">
        <v>27</v>
      </c>
      <c r="V55" s="89">
        <v>5</v>
      </c>
      <c r="W55" s="89">
        <v>3</v>
      </c>
      <c r="X55" s="39">
        <f t="shared" si="22"/>
        <v>757</v>
      </c>
      <c r="Y55" s="40">
        <f t="shared" si="23"/>
        <v>2503</v>
      </c>
      <c r="Z55" s="37">
        <f t="shared" si="17"/>
        <v>0.10707151418298043</v>
      </c>
      <c r="AA55" s="37">
        <f t="shared" si="18"/>
        <v>0.5904914103076309</v>
      </c>
      <c r="AB55" s="37">
        <f t="shared" si="19"/>
        <v>0.30243707550938875</v>
      </c>
      <c r="AC55" s="41">
        <f t="shared" si="24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92">
        <v>42</v>
      </c>
      <c r="D56" s="92">
        <v>60</v>
      </c>
      <c r="E56" s="92">
        <v>53</v>
      </c>
      <c r="F56" s="92">
        <v>63</v>
      </c>
      <c r="G56" s="92">
        <v>81</v>
      </c>
      <c r="H56" s="92">
        <v>46</v>
      </c>
      <c r="I56" s="92">
        <v>63</v>
      </c>
      <c r="J56" s="92">
        <v>65</v>
      </c>
      <c r="K56" s="92">
        <v>76</v>
      </c>
      <c r="L56" s="92">
        <v>80</v>
      </c>
      <c r="M56" s="92">
        <v>91</v>
      </c>
      <c r="N56" s="92">
        <v>103</v>
      </c>
      <c r="O56" s="92">
        <v>108</v>
      </c>
      <c r="P56" s="92">
        <v>78</v>
      </c>
      <c r="Q56" s="92">
        <v>63</v>
      </c>
      <c r="R56" s="92">
        <v>73</v>
      </c>
      <c r="S56" s="92">
        <v>44</v>
      </c>
      <c r="T56" s="92">
        <v>29</v>
      </c>
      <c r="U56" s="92">
        <v>7</v>
      </c>
      <c r="V56" s="92">
        <v>1</v>
      </c>
      <c r="W56" s="92">
        <v>0</v>
      </c>
      <c r="X56" s="30">
        <f t="shared" si="22"/>
        <v>295</v>
      </c>
      <c r="Y56" s="31">
        <f>SUM(C56:W56)</f>
        <v>1226</v>
      </c>
      <c r="Z56" s="32">
        <f t="shared" si="17"/>
        <v>0.1264274061990212</v>
      </c>
      <c r="AA56" s="32">
        <f t="shared" si="18"/>
        <v>0.632952691680261</v>
      </c>
      <c r="AB56" s="32">
        <f t="shared" si="19"/>
        <v>0.2406199021207178</v>
      </c>
      <c r="AC56" s="33">
        <f t="shared" si="24"/>
        <v>1</v>
      </c>
    </row>
    <row r="57" spans="1:29" s="34" customFormat="1" ht="12" outlineLevel="1">
      <c r="A57" s="164"/>
      <c r="B57" s="24" t="s">
        <v>14</v>
      </c>
      <c r="C57" s="93">
        <v>50</v>
      </c>
      <c r="D57" s="93">
        <v>41</v>
      </c>
      <c r="E57" s="93">
        <v>44</v>
      </c>
      <c r="F57" s="93">
        <v>72</v>
      </c>
      <c r="G57" s="93">
        <v>78</v>
      </c>
      <c r="H57" s="93">
        <v>52</v>
      </c>
      <c r="I57" s="93">
        <v>53</v>
      </c>
      <c r="J57" s="93">
        <v>54</v>
      </c>
      <c r="K57" s="93">
        <v>69</v>
      </c>
      <c r="L57" s="93">
        <v>79</v>
      </c>
      <c r="M57" s="93">
        <v>105</v>
      </c>
      <c r="N57" s="93">
        <v>96</v>
      </c>
      <c r="O57" s="93">
        <v>94</v>
      </c>
      <c r="P57" s="93">
        <v>91</v>
      </c>
      <c r="Q57" s="93">
        <v>77</v>
      </c>
      <c r="R57" s="93">
        <v>88</v>
      </c>
      <c r="S57" s="93">
        <v>85</v>
      </c>
      <c r="T57" s="93">
        <v>52</v>
      </c>
      <c r="U57" s="93">
        <v>27</v>
      </c>
      <c r="V57" s="93">
        <v>4</v>
      </c>
      <c r="W57" s="93">
        <v>1</v>
      </c>
      <c r="X57" s="35">
        <f t="shared" si="22"/>
        <v>425</v>
      </c>
      <c r="Y57" s="36">
        <f t="shared" si="23"/>
        <v>1312</v>
      </c>
      <c r="Z57" s="37">
        <f t="shared" si="17"/>
        <v>0.10289634146341463</v>
      </c>
      <c r="AA57" s="37">
        <f t="shared" si="18"/>
        <v>0.573170731707317</v>
      </c>
      <c r="AB57" s="37">
        <f t="shared" si="19"/>
        <v>0.3239329268292683</v>
      </c>
      <c r="AC57" s="38">
        <f t="shared" si="24"/>
        <v>1</v>
      </c>
    </row>
    <row r="58" spans="1:29" s="34" customFormat="1" ht="12" outlineLevel="1">
      <c r="A58" s="165"/>
      <c r="B58" s="25" t="s">
        <v>15</v>
      </c>
      <c r="C58" s="94">
        <v>92</v>
      </c>
      <c r="D58" s="94">
        <v>101</v>
      </c>
      <c r="E58" s="94">
        <v>97</v>
      </c>
      <c r="F58" s="94">
        <v>135</v>
      </c>
      <c r="G58" s="94">
        <v>159</v>
      </c>
      <c r="H58" s="94">
        <v>98</v>
      </c>
      <c r="I58" s="94">
        <v>116</v>
      </c>
      <c r="J58" s="94">
        <v>119</v>
      </c>
      <c r="K58" s="94">
        <v>145</v>
      </c>
      <c r="L58" s="94">
        <v>159</v>
      </c>
      <c r="M58" s="94">
        <v>196</v>
      </c>
      <c r="N58" s="94">
        <v>199</v>
      </c>
      <c r="O58" s="94">
        <v>202</v>
      </c>
      <c r="P58" s="94">
        <v>169</v>
      </c>
      <c r="Q58" s="94">
        <v>140</v>
      </c>
      <c r="R58" s="94">
        <v>161</v>
      </c>
      <c r="S58" s="94">
        <v>129</v>
      </c>
      <c r="T58" s="94">
        <v>81</v>
      </c>
      <c r="U58" s="94">
        <v>34</v>
      </c>
      <c r="V58" s="94">
        <v>5</v>
      </c>
      <c r="W58" s="94">
        <v>1</v>
      </c>
      <c r="X58" s="39">
        <f t="shared" si="22"/>
        <v>720</v>
      </c>
      <c r="Y58" s="40">
        <f t="shared" si="23"/>
        <v>2538</v>
      </c>
      <c r="Z58" s="37">
        <f t="shared" si="17"/>
        <v>0.11426319936958235</v>
      </c>
      <c r="AA58" s="37">
        <f t="shared" si="18"/>
        <v>0.6020488573680063</v>
      </c>
      <c r="AB58" s="37">
        <f t="shared" si="19"/>
        <v>0.28368794326241137</v>
      </c>
      <c r="AC58" s="41">
        <f t="shared" si="24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92">
        <v>23</v>
      </c>
      <c r="D59" s="92">
        <v>30</v>
      </c>
      <c r="E59" s="92">
        <v>40</v>
      </c>
      <c r="F59" s="92">
        <v>35</v>
      </c>
      <c r="G59" s="92">
        <v>30</v>
      </c>
      <c r="H59" s="92">
        <v>29</v>
      </c>
      <c r="I59" s="92">
        <v>34</v>
      </c>
      <c r="J59" s="92">
        <v>36</v>
      </c>
      <c r="K59" s="92">
        <v>46</v>
      </c>
      <c r="L59" s="92">
        <v>45</v>
      </c>
      <c r="M59" s="92">
        <v>77</v>
      </c>
      <c r="N59" s="92">
        <v>62</v>
      </c>
      <c r="O59" s="92">
        <v>86</v>
      </c>
      <c r="P59" s="92">
        <v>62</v>
      </c>
      <c r="Q59" s="92">
        <v>59</v>
      </c>
      <c r="R59" s="92">
        <v>36</v>
      </c>
      <c r="S59" s="92">
        <v>30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206</v>
      </c>
      <c r="Y59" s="31">
        <f t="shared" si="23"/>
        <v>779</v>
      </c>
      <c r="Z59" s="32">
        <f t="shared" si="17"/>
        <v>0.11938382541720154</v>
      </c>
      <c r="AA59" s="32">
        <f t="shared" si="18"/>
        <v>0.6161745827984596</v>
      </c>
      <c r="AB59" s="32">
        <f t="shared" si="19"/>
        <v>0.2644415917843389</v>
      </c>
      <c r="AC59" s="33">
        <f t="shared" si="24"/>
        <v>1</v>
      </c>
    </row>
    <row r="60" spans="1:29" s="34" customFormat="1" ht="12" outlineLevel="1">
      <c r="A60" s="164"/>
      <c r="B60" s="24" t="s">
        <v>14</v>
      </c>
      <c r="C60" s="93">
        <v>25</v>
      </c>
      <c r="D60" s="93">
        <v>28</v>
      </c>
      <c r="E60" s="93">
        <v>38</v>
      </c>
      <c r="F60" s="93">
        <v>42</v>
      </c>
      <c r="G60" s="93">
        <v>29</v>
      </c>
      <c r="H60" s="93">
        <v>39</v>
      </c>
      <c r="I60" s="93">
        <v>40</v>
      </c>
      <c r="J60" s="93">
        <v>38</v>
      </c>
      <c r="K60" s="93">
        <v>45</v>
      </c>
      <c r="L60" s="93">
        <v>46</v>
      </c>
      <c r="M60" s="93">
        <v>53</v>
      </c>
      <c r="N60" s="93">
        <v>64</v>
      </c>
      <c r="O60" s="93">
        <v>68</v>
      </c>
      <c r="P60" s="93">
        <v>61</v>
      </c>
      <c r="Q60" s="93">
        <v>72</v>
      </c>
      <c r="R60" s="93">
        <v>57</v>
      </c>
      <c r="S60" s="93">
        <v>55</v>
      </c>
      <c r="T60" s="93">
        <v>33</v>
      </c>
      <c r="U60" s="93">
        <v>13</v>
      </c>
      <c r="V60" s="93">
        <v>4</v>
      </c>
      <c r="W60" s="93">
        <v>0</v>
      </c>
      <c r="X60" s="35">
        <f t="shared" si="22"/>
        <v>295</v>
      </c>
      <c r="Y60" s="36">
        <f t="shared" si="23"/>
        <v>850</v>
      </c>
      <c r="Z60" s="37">
        <f t="shared" si="17"/>
        <v>0.10705882352941176</v>
      </c>
      <c r="AA60" s="37">
        <f t="shared" si="18"/>
        <v>0.5458823529411765</v>
      </c>
      <c r="AB60" s="37">
        <f t="shared" si="19"/>
        <v>0.34705882352941175</v>
      </c>
      <c r="AC60" s="38">
        <f t="shared" si="24"/>
        <v>1</v>
      </c>
    </row>
    <row r="61" spans="1:29" s="34" customFormat="1" ht="12" outlineLevel="1">
      <c r="A61" s="165"/>
      <c r="B61" s="25" t="s">
        <v>15</v>
      </c>
      <c r="C61" s="94">
        <v>48</v>
      </c>
      <c r="D61" s="94">
        <v>58</v>
      </c>
      <c r="E61" s="94">
        <v>78</v>
      </c>
      <c r="F61" s="94">
        <v>77</v>
      </c>
      <c r="G61" s="94">
        <v>59</v>
      </c>
      <c r="H61" s="94">
        <v>68</v>
      </c>
      <c r="I61" s="94">
        <v>74</v>
      </c>
      <c r="J61" s="94">
        <v>74</v>
      </c>
      <c r="K61" s="94">
        <v>91</v>
      </c>
      <c r="L61" s="94">
        <v>91</v>
      </c>
      <c r="M61" s="94">
        <v>130</v>
      </c>
      <c r="N61" s="94">
        <v>126</v>
      </c>
      <c r="O61" s="94">
        <v>154</v>
      </c>
      <c r="P61" s="94">
        <v>123</v>
      </c>
      <c r="Q61" s="94">
        <v>131</v>
      </c>
      <c r="R61" s="94">
        <v>93</v>
      </c>
      <c r="S61" s="94">
        <v>85</v>
      </c>
      <c r="T61" s="94">
        <v>44</v>
      </c>
      <c r="U61" s="94">
        <v>19</v>
      </c>
      <c r="V61" s="94">
        <v>6</v>
      </c>
      <c r="W61" s="94">
        <v>0</v>
      </c>
      <c r="X61" s="39">
        <f t="shared" si="22"/>
        <v>501</v>
      </c>
      <c r="Y61" s="40">
        <f t="shared" si="23"/>
        <v>1629</v>
      </c>
      <c r="Z61" s="37">
        <f t="shared" si="17"/>
        <v>0.11295273173726213</v>
      </c>
      <c r="AA61" s="37">
        <f t="shared" si="18"/>
        <v>0.5794966236955187</v>
      </c>
      <c r="AB61" s="37">
        <f t="shared" si="19"/>
        <v>0.30755064456721914</v>
      </c>
      <c r="AC61" s="41">
        <f t="shared" si="24"/>
        <v>1</v>
      </c>
    </row>
    <row r="62" spans="1:29" s="44" customFormat="1" ht="12" customHeight="1">
      <c r="A62" s="174" t="s">
        <v>50</v>
      </c>
      <c r="B62" s="103" t="s">
        <v>13</v>
      </c>
      <c r="C62" s="30">
        <v>188</v>
      </c>
      <c r="D62" s="30">
        <v>215</v>
      </c>
      <c r="E62" s="30">
        <v>222</v>
      </c>
      <c r="F62" s="30">
        <v>256</v>
      </c>
      <c r="G62" s="30">
        <v>245</v>
      </c>
      <c r="H62" s="30">
        <v>180</v>
      </c>
      <c r="I62" s="30">
        <v>247</v>
      </c>
      <c r="J62" s="30">
        <v>294</v>
      </c>
      <c r="K62" s="30">
        <v>271</v>
      </c>
      <c r="L62" s="30">
        <v>288</v>
      </c>
      <c r="M62" s="30">
        <v>361</v>
      </c>
      <c r="N62" s="30">
        <v>409</v>
      </c>
      <c r="O62" s="30">
        <v>473</v>
      </c>
      <c r="P62" s="30">
        <v>361</v>
      </c>
      <c r="Q62" s="30">
        <v>289</v>
      </c>
      <c r="R62" s="30">
        <v>245</v>
      </c>
      <c r="S62" s="30">
        <v>200</v>
      </c>
      <c r="T62" s="30">
        <v>105</v>
      </c>
      <c r="U62" s="30">
        <v>45</v>
      </c>
      <c r="V62" s="30">
        <v>10</v>
      </c>
      <c r="W62" s="30">
        <v>0</v>
      </c>
      <c r="X62" s="106">
        <f t="shared" si="22"/>
        <v>1255</v>
      </c>
      <c r="Y62" s="106">
        <f>SUM(Y50,Y53,Y56,Y59)</f>
        <v>4904</v>
      </c>
      <c r="Z62" s="109">
        <f aca="true" t="shared" si="25" ref="Z62:Z70">SUM(C62:E62)/$Y62</f>
        <v>0.12744698205546492</v>
      </c>
      <c r="AA62" s="109">
        <f aca="true" t="shared" si="26" ref="AA62:AA70">SUM(F62:O62)/$Y62</f>
        <v>0.6166394779771615</v>
      </c>
      <c r="AB62" s="109">
        <f aca="true" t="shared" si="27" ref="AB62:AB70">X62/$Y62</f>
        <v>0.2559135399673736</v>
      </c>
      <c r="AC62" s="43">
        <f>SUM(Z62:AB62)</f>
        <v>1</v>
      </c>
    </row>
    <row r="63" spans="1:29" s="44" customFormat="1" ht="12" customHeight="1">
      <c r="A63" s="175"/>
      <c r="B63" s="104" t="s">
        <v>14</v>
      </c>
      <c r="C63" s="35">
        <v>180</v>
      </c>
      <c r="D63" s="35">
        <v>179</v>
      </c>
      <c r="E63" s="35">
        <v>212</v>
      </c>
      <c r="F63" s="35">
        <v>275</v>
      </c>
      <c r="G63" s="35">
        <v>254</v>
      </c>
      <c r="H63" s="35">
        <v>229</v>
      </c>
      <c r="I63" s="35">
        <v>240</v>
      </c>
      <c r="J63" s="35">
        <v>268</v>
      </c>
      <c r="K63" s="35">
        <v>297</v>
      </c>
      <c r="L63" s="35">
        <v>282</v>
      </c>
      <c r="M63" s="35">
        <v>393</v>
      </c>
      <c r="N63" s="35">
        <v>409</v>
      </c>
      <c r="O63" s="35">
        <v>422</v>
      </c>
      <c r="P63" s="35">
        <v>369</v>
      </c>
      <c r="Q63" s="35">
        <v>332</v>
      </c>
      <c r="R63" s="35">
        <v>341</v>
      </c>
      <c r="S63" s="35">
        <v>349</v>
      </c>
      <c r="T63" s="35">
        <v>260</v>
      </c>
      <c r="U63" s="35">
        <v>125</v>
      </c>
      <c r="V63" s="35">
        <v>37</v>
      </c>
      <c r="W63" s="35">
        <v>13</v>
      </c>
      <c r="X63" s="107">
        <f t="shared" si="22"/>
        <v>1826</v>
      </c>
      <c r="Y63" s="107">
        <f>SUM(Y51,Y54,Y57,Y60)</f>
        <v>5466</v>
      </c>
      <c r="Z63" s="110">
        <f t="shared" si="25"/>
        <v>0.10446395901939261</v>
      </c>
      <c r="AA63" s="110">
        <f t="shared" si="26"/>
        <v>0.5614709110867179</v>
      </c>
      <c r="AB63" s="110">
        <f t="shared" si="27"/>
        <v>0.3340651298938895</v>
      </c>
      <c r="AC63" s="43">
        <f>SUM(Z63:AB63)</f>
        <v>1</v>
      </c>
    </row>
    <row r="64" spans="1:29" s="44" customFormat="1" ht="12" customHeight="1">
      <c r="A64" s="175"/>
      <c r="B64" s="105" t="s">
        <v>15</v>
      </c>
      <c r="C64" s="39">
        <v>368</v>
      </c>
      <c r="D64" s="39">
        <v>394</v>
      </c>
      <c r="E64" s="39">
        <v>434</v>
      </c>
      <c r="F64" s="39">
        <v>531</v>
      </c>
      <c r="G64" s="39">
        <v>499</v>
      </c>
      <c r="H64" s="39">
        <v>409</v>
      </c>
      <c r="I64" s="39">
        <v>487</v>
      </c>
      <c r="J64" s="39">
        <v>562</v>
      </c>
      <c r="K64" s="39">
        <v>568</v>
      </c>
      <c r="L64" s="39">
        <v>570</v>
      </c>
      <c r="M64" s="39">
        <v>754</v>
      </c>
      <c r="N64" s="39">
        <v>818</v>
      </c>
      <c r="O64" s="39">
        <v>895</v>
      </c>
      <c r="P64" s="39">
        <v>730</v>
      </c>
      <c r="Q64" s="39">
        <v>621</v>
      </c>
      <c r="R64" s="39">
        <v>586</v>
      </c>
      <c r="S64" s="39">
        <v>549</v>
      </c>
      <c r="T64" s="39">
        <v>365</v>
      </c>
      <c r="U64" s="39">
        <v>170</v>
      </c>
      <c r="V64" s="39">
        <v>47</v>
      </c>
      <c r="W64" s="39">
        <v>13</v>
      </c>
      <c r="X64" s="108">
        <f t="shared" si="22"/>
        <v>3081</v>
      </c>
      <c r="Y64" s="108">
        <f>SUM(Y52,Y55,Y58,Y61)</f>
        <v>10370</v>
      </c>
      <c r="Z64" s="111">
        <f t="shared" si="25"/>
        <v>0.11533269045323047</v>
      </c>
      <c r="AA64" s="111">
        <f t="shared" si="26"/>
        <v>0.5875602700096432</v>
      </c>
      <c r="AB64" s="111">
        <f t="shared" si="27"/>
        <v>0.2971070395371263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103" t="s">
        <v>13</v>
      </c>
      <c r="C65" s="100">
        <v>65</v>
      </c>
      <c r="D65" s="100">
        <v>87</v>
      </c>
      <c r="E65" s="100">
        <v>137</v>
      </c>
      <c r="F65" s="100">
        <v>159</v>
      </c>
      <c r="G65" s="100">
        <v>105</v>
      </c>
      <c r="H65" s="100">
        <v>100</v>
      </c>
      <c r="I65" s="100">
        <v>118</v>
      </c>
      <c r="J65" s="100">
        <v>140</v>
      </c>
      <c r="K65" s="100">
        <v>141</v>
      </c>
      <c r="L65" s="100">
        <v>157</v>
      </c>
      <c r="M65" s="100">
        <v>236</v>
      </c>
      <c r="N65" s="100">
        <v>254</v>
      </c>
      <c r="O65" s="100">
        <v>238</v>
      </c>
      <c r="P65" s="100">
        <v>191</v>
      </c>
      <c r="Q65" s="100">
        <v>125</v>
      </c>
      <c r="R65" s="100">
        <v>128</v>
      </c>
      <c r="S65" s="100">
        <v>94</v>
      </c>
      <c r="T65" s="100">
        <v>64</v>
      </c>
      <c r="U65" s="100">
        <v>22</v>
      </c>
      <c r="V65" s="100">
        <v>7</v>
      </c>
      <c r="W65" s="100">
        <v>0</v>
      </c>
      <c r="X65" s="106">
        <f>SUM(P65:W65)</f>
        <v>631</v>
      </c>
      <c r="Y65" s="106">
        <f>SUM(C65:W65)</f>
        <v>2568</v>
      </c>
      <c r="Z65" s="112">
        <f t="shared" si="25"/>
        <v>0.11253894080996885</v>
      </c>
      <c r="AA65" s="112">
        <f t="shared" si="26"/>
        <v>0.6417445482866043</v>
      </c>
      <c r="AB65" s="112">
        <f t="shared" si="27"/>
        <v>0.2457165109034268</v>
      </c>
      <c r="AC65" s="43">
        <f aca="true" t="shared" si="28" ref="AC65:AC70">SUM(Z65:AB65)</f>
        <v>1</v>
      </c>
    </row>
    <row r="66" spans="1:29" s="44" customFormat="1" ht="12" customHeight="1">
      <c r="A66" s="175"/>
      <c r="B66" s="104" t="s">
        <v>14</v>
      </c>
      <c r="C66" s="101">
        <v>67</v>
      </c>
      <c r="D66" s="101">
        <v>99</v>
      </c>
      <c r="E66" s="101">
        <v>103</v>
      </c>
      <c r="F66" s="101">
        <v>156</v>
      </c>
      <c r="G66" s="101">
        <v>116</v>
      </c>
      <c r="H66" s="101">
        <v>113</v>
      </c>
      <c r="I66" s="101">
        <v>108</v>
      </c>
      <c r="J66" s="101">
        <v>129</v>
      </c>
      <c r="K66" s="101">
        <v>165</v>
      </c>
      <c r="L66" s="101">
        <v>171</v>
      </c>
      <c r="M66" s="101">
        <v>269</v>
      </c>
      <c r="N66" s="101">
        <v>266</v>
      </c>
      <c r="O66" s="101">
        <v>266</v>
      </c>
      <c r="P66" s="101">
        <v>208</v>
      </c>
      <c r="Q66" s="101">
        <v>168</v>
      </c>
      <c r="R66" s="101">
        <v>184</v>
      </c>
      <c r="S66" s="101">
        <v>247</v>
      </c>
      <c r="T66" s="101">
        <v>164</v>
      </c>
      <c r="U66" s="101">
        <v>59</v>
      </c>
      <c r="V66" s="101">
        <v>27</v>
      </c>
      <c r="W66" s="101">
        <v>13</v>
      </c>
      <c r="X66" s="107">
        <f>SUM(P66:W66)</f>
        <v>1070</v>
      </c>
      <c r="Y66" s="107">
        <f>SUM(C66:W66)</f>
        <v>3098</v>
      </c>
      <c r="Z66" s="113">
        <f t="shared" si="25"/>
        <v>0.0868302130406714</v>
      </c>
      <c r="AA66" s="113">
        <f t="shared" si="26"/>
        <v>0.5677856681730149</v>
      </c>
      <c r="AB66" s="113">
        <f t="shared" si="27"/>
        <v>0.34538411878631375</v>
      </c>
      <c r="AC66" s="43">
        <f t="shared" si="28"/>
        <v>1</v>
      </c>
    </row>
    <row r="67" spans="1:29" s="44" customFormat="1" ht="12" customHeight="1">
      <c r="A67" s="175"/>
      <c r="B67" s="105" t="s">
        <v>15</v>
      </c>
      <c r="C67" s="102">
        <v>132</v>
      </c>
      <c r="D67" s="102">
        <v>186</v>
      </c>
      <c r="E67" s="102">
        <v>240</v>
      </c>
      <c r="F67" s="102">
        <v>315</v>
      </c>
      <c r="G67" s="102">
        <v>221</v>
      </c>
      <c r="H67" s="102">
        <v>213</v>
      </c>
      <c r="I67" s="102">
        <v>226</v>
      </c>
      <c r="J67" s="102">
        <v>269</v>
      </c>
      <c r="K67" s="102">
        <v>306</v>
      </c>
      <c r="L67" s="102">
        <v>328</v>
      </c>
      <c r="M67" s="102">
        <v>505</v>
      </c>
      <c r="N67" s="102">
        <v>520</v>
      </c>
      <c r="O67" s="102">
        <v>504</v>
      </c>
      <c r="P67" s="102">
        <v>399</v>
      </c>
      <c r="Q67" s="102">
        <v>293</v>
      </c>
      <c r="R67" s="102">
        <v>312</v>
      </c>
      <c r="S67" s="102">
        <v>341</v>
      </c>
      <c r="T67" s="102">
        <v>228</v>
      </c>
      <c r="U67" s="102">
        <v>81</v>
      </c>
      <c r="V67" s="102">
        <v>34</v>
      </c>
      <c r="W67" s="102">
        <v>13</v>
      </c>
      <c r="X67" s="108">
        <f>SUM(P67:W67)</f>
        <v>1701</v>
      </c>
      <c r="Y67" s="108">
        <f>SUM(C67:W67)</f>
        <v>5666</v>
      </c>
      <c r="Z67" s="114">
        <f t="shared" si="25"/>
        <v>0.0984821743734557</v>
      </c>
      <c r="AA67" s="114">
        <f t="shared" si="26"/>
        <v>0.6013060360042358</v>
      </c>
      <c r="AB67" s="114">
        <f t="shared" si="27"/>
        <v>0.3002117896223085</v>
      </c>
      <c r="AC67" s="43">
        <f t="shared" si="28"/>
        <v>1</v>
      </c>
    </row>
    <row r="68" spans="1:29" ht="12" customHeight="1">
      <c r="A68" s="159" t="s">
        <v>2</v>
      </c>
      <c r="B68" s="115" t="s">
        <v>13</v>
      </c>
      <c r="C68" s="116">
        <f>C23+C35+C38+C47+C62+C65</f>
        <v>3166</v>
      </c>
      <c r="D68" s="116">
        <f aca="true" t="shared" si="29" ref="D68:W68">D23+D35+D38+D47+D62+D65</f>
        <v>3341</v>
      </c>
      <c r="E68" s="116">
        <f t="shared" si="29"/>
        <v>3485</v>
      </c>
      <c r="F68" s="116">
        <f t="shared" si="29"/>
        <v>3689</v>
      </c>
      <c r="G68" s="116">
        <f t="shared" si="29"/>
        <v>3029</v>
      </c>
      <c r="H68" s="116">
        <f t="shared" si="29"/>
        <v>3202</v>
      </c>
      <c r="I68" s="116">
        <f t="shared" si="29"/>
        <v>3791</v>
      </c>
      <c r="J68" s="116">
        <f t="shared" si="29"/>
        <v>4262</v>
      </c>
      <c r="K68" s="116">
        <f t="shared" si="29"/>
        <v>4647</v>
      </c>
      <c r="L68" s="116">
        <f t="shared" si="29"/>
        <v>4110</v>
      </c>
      <c r="M68" s="116">
        <f t="shared" si="29"/>
        <v>4325</v>
      </c>
      <c r="N68" s="116">
        <f t="shared" si="29"/>
        <v>4713</v>
      </c>
      <c r="O68" s="116">
        <f t="shared" si="29"/>
        <v>5454</v>
      </c>
      <c r="P68" s="116">
        <f t="shared" si="29"/>
        <v>4638</v>
      </c>
      <c r="Q68" s="116">
        <f t="shared" si="29"/>
        <v>3596</v>
      </c>
      <c r="R68" s="116">
        <f t="shared" si="29"/>
        <v>2939</v>
      </c>
      <c r="S68" s="116">
        <f t="shared" si="29"/>
        <v>2120</v>
      </c>
      <c r="T68" s="116">
        <f t="shared" si="29"/>
        <v>1125</v>
      </c>
      <c r="U68" s="116">
        <f t="shared" si="29"/>
        <v>362</v>
      </c>
      <c r="V68" s="116">
        <f t="shared" si="29"/>
        <v>66</v>
      </c>
      <c r="W68" s="116">
        <f t="shared" si="29"/>
        <v>10</v>
      </c>
      <c r="X68" s="117">
        <f>SUM(X23,X35,X38,X47,X62,X65)</f>
        <v>14856</v>
      </c>
      <c r="Y68" s="117">
        <f>SUM(Y23,Y35,Y38,Y47,Y62,Y65)</f>
        <v>66070</v>
      </c>
      <c r="Z68" s="118">
        <f t="shared" si="25"/>
        <v>0.15123354018465265</v>
      </c>
      <c r="AA68" s="118">
        <f t="shared" si="26"/>
        <v>0.623914030573634</v>
      </c>
      <c r="AB68" s="118">
        <f t="shared" si="27"/>
        <v>0.22485242924171334</v>
      </c>
      <c r="AC68" s="43">
        <f t="shared" si="28"/>
        <v>1</v>
      </c>
    </row>
    <row r="69" spans="1:29" ht="12" customHeight="1">
      <c r="A69" s="160"/>
      <c r="B69" s="119" t="s">
        <v>14</v>
      </c>
      <c r="C69" s="120">
        <f>C24+C36+C39+C48+C63+C66</f>
        <v>2914</v>
      </c>
      <c r="D69" s="120">
        <f aca="true" t="shared" si="30" ref="D69:W69">D24+D36+D39+D48+D63+D66</f>
        <v>3078</v>
      </c>
      <c r="E69" s="120">
        <f t="shared" si="30"/>
        <v>3433</v>
      </c>
      <c r="F69" s="120">
        <f t="shared" si="30"/>
        <v>3672</v>
      </c>
      <c r="G69" s="120">
        <f t="shared" si="30"/>
        <v>3166</v>
      </c>
      <c r="H69" s="120">
        <f t="shared" si="30"/>
        <v>3367</v>
      </c>
      <c r="I69" s="120">
        <f t="shared" si="30"/>
        <v>3925</v>
      </c>
      <c r="J69" s="120">
        <f t="shared" si="30"/>
        <v>4348</v>
      </c>
      <c r="K69" s="120">
        <f t="shared" si="30"/>
        <v>4844</v>
      </c>
      <c r="L69" s="120">
        <f t="shared" si="30"/>
        <v>4574</v>
      </c>
      <c r="M69" s="120">
        <f t="shared" si="30"/>
        <v>4846</v>
      </c>
      <c r="N69" s="120">
        <f t="shared" si="30"/>
        <v>4873</v>
      </c>
      <c r="O69" s="120">
        <f t="shared" si="30"/>
        <v>5665</v>
      </c>
      <c r="P69" s="120">
        <f t="shared" si="30"/>
        <v>5089</v>
      </c>
      <c r="Q69" s="120">
        <f t="shared" si="30"/>
        <v>4374</v>
      </c>
      <c r="R69" s="120">
        <f t="shared" si="30"/>
        <v>3832</v>
      </c>
      <c r="S69" s="120">
        <f t="shared" si="30"/>
        <v>3580</v>
      </c>
      <c r="T69" s="120">
        <f t="shared" si="30"/>
        <v>2598</v>
      </c>
      <c r="U69" s="120">
        <f t="shared" si="30"/>
        <v>1244</v>
      </c>
      <c r="V69" s="120">
        <f t="shared" si="30"/>
        <v>393</v>
      </c>
      <c r="W69" s="120">
        <f t="shared" si="30"/>
        <v>89</v>
      </c>
      <c r="X69" s="121">
        <f>SUM(X24,X36,X39,X48,X63,X66)</f>
        <v>21199</v>
      </c>
      <c r="Y69" s="121">
        <f>SUM(Y24,Y36,Y39,Y48,Y63,Y66)</f>
        <v>73904</v>
      </c>
      <c r="Z69" s="122">
        <f t="shared" si="25"/>
        <v>0.1275303095908205</v>
      </c>
      <c r="AA69" s="122">
        <f t="shared" si="26"/>
        <v>0.5856245940679801</v>
      </c>
      <c r="AB69" s="122">
        <f t="shared" si="27"/>
        <v>0.28684509634119937</v>
      </c>
      <c r="AC69" s="43">
        <f t="shared" si="28"/>
        <v>0.9999999999999999</v>
      </c>
    </row>
    <row r="70" spans="1:29" ht="12" customHeight="1">
      <c r="A70" s="160"/>
      <c r="B70" s="123" t="s">
        <v>15</v>
      </c>
      <c r="C70" s="124">
        <f>C25+C37+C40+C49+C64+C67</f>
        <v>6080</v>
      </c>
      <c r="D70" s="124">
        <f aca="true" t="shared" si="31" ref="D70:W70">D25+D37+D40+D49+D64+D67</f>
        <v>6419</v>
      </c>
      <c r="E70" s="124">
        <f t="shared" si="31"/>
        <v>6918</v>
      </c>
      <c r="F70" s="124">
        <f t="shared" si="31"/>
        <v>7361</v>
      </c>
      <c r="G70" s="124">
        <f t="shared" si="31"/>
        <v>6195</v>
      </c>
      <c r="H70" s="124">
        <f t="shared" si="31"/>
        <v>6569</v>
      </c>
      <c r="I70" s="124">
        <f t="shared" si="31"/>
        <v>7716</v>
      </c>
      <c r="J70" s="124">
        <f t="shared" si="31"/>
        <v>8610</v>
      </c>
      <c r="K70" s="124">
        <f t="shared" si="31"/>
        <v>9491</v>
      </c>
      <c r="L70" s="124">
        <f t="shared" si="31"/>
        <v>8684</v>
      </c>
      <c r="M70" s="124">
        <f t="shared" si="31"/>
        <v>9171</v>
      </c>
      <c r="N70" s="124">
        <f t="shared" si="31"/>
        <v>9586</v>
      </c>
      <c r="O70" s="124">
        <f t="shared" si="31"/>
        <v>11119</v>
      </c>
      <c r="P70" s="124">
        <f t="shared" si="31"/>
        <v>9727</v>
      </c>
      <c r="Q70" s="124">
        <f t="shared" si="31"/>
        <v>7970</v>
      </c>
      <c r="R70" s="124">
        <f t="shared" si="31"/>
        <v>6771</v>
      </c>
      <c r="S70" s="124">
        <f t="shared" si="31"/>
        <v>5700</v>
      </c>
      <c r="T70" s="124">
        <f t="shared" si="31"/>
        <v>3723</v>
      </c>
      <c r="U70" s="124">
        <f t="shared" si="31"/>
        <v>1606</v>
      </c>
      <c r="V70" s="124">
        <f t="shared" si="31"/>
        <v>459</v>
      </c>
      <c r="W70" s="124">
        <f t="shared" si="31"/>
        <v>99</v>
      </c>
      <c r="X70" s="125">
        <f>SUM(X68:X69)</f>
        <v>36055</v>
      </c>
      <c r="Y70" s="125">
        <f>SUM(Y68:Y69)</f>
        <v>139974</v>
      </c>
      <c r="Z70" s="126">
        <f t="shared" si="25"/>
        <v>0.13871861917213196</v>
      </c>
      <c r="AA70" s="126">
        <f t="shared" si="26"/>
        <v>0.6036978295969252</v>
      </c>
      <c r="AB70" s="126">
        <f t="shared" si="27"/>
        <v>0.2575835512309429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0.0001123065519642416</v>
      </c>
      <c r="N4" s="77">
        <f>'地区別5歳毎'!W24</f>
        <v>42</v>
      </c>
      <c r="O4" s="75">
        <f>N4/N26</f>
        <v>0.0008450194153270426</v>
      </c>
      <c r="P4" s="78">
        <f>L4+N4</f>
        <v>47</v>
      </c>
      <c r="Q4" s="75">
        <f>P4/P26</f>
        <v>0.0004988113431822042</v>
      </c>
    </row>
    <row r="5" spans="11:17" ht="13.5">
      <c r="K5" s="61" t="s">
        <v>112</v>
      </c>
      <c r="L5" s="76">
        <f>'地区別5歳毎'!V23</f>
        <v>32</v>
      </c>
      <c r="M5" s="75">
        <f>L5/L26</f>
        <v>0.0007187619325711462</v>
      </c>
      <c r="N5" s="77">
        <f>'地区別5歳毎'!V24</f>
        <v>244</v>
      </c>
      <c r="O5" s="75">
        <f>N5/N26</f>
        <v>0.004909160412852343</v>
      </c>
      <c r="P5" s="78">
        <f aca="true" t="shared" si="0" ref="P5:P24">L5+N5</f>
        <v>276</v>
      </c>
      <c r="Q5" s="75">
        <f>P5/P26</f>
        <v>0.0029291900152827307</v>
      </c>
    </row>
    <row r="6" spans="11:17" ht="13.5">
      <c r="K6" s="61" t="s">
        <v>113</v>
      </c>
      <c r="L6" s="76">
        <f>'地区別5歳毎'!U23</f>
        <v>212</v>
      </c>
      <c r="M6" s="75">
        <f>L6/L26</f>
        <v>0.004761797803283844</v>
      </c>
      <c r="N6" s="77">
        <f>'地区別5歳毎'!U24</f>
        <v>739</v>
      </c>
      <c r="O6" s="75">
        <f>N6/N26</f>
        <v>0.014868317807778203</v>
      </c>
      <c r="P6" s="78">
        <f t="shared" si="0"/>
        <v>951</v>
      </c>
      <c r="Q6" s="75">
        <f>P6/P26</f>
        <v>0.010092969943963321</v>
      </c>
    </row>
    <row r="7" spans="11:17" ht="13.5">
      <c r="K7" s="61" t="s">
        <v>114</v>
      </c>
      <c r="L7" s="76">
        <f>'地区別5歳毎'!T23</f>
        <v>697</v>
      </c>
      <c r="M7" s="75">
        <f>L7/L26</f>
        <v>0.015655533343815278</v>
      </c>
      <c r="N7" s="77">
        <f>'地区別5歳毎'!T24</f>
        <v>1537</v>
      </c>
      <c r="O7" s="75">
        <f>N7/N26</f>
        <v>0.030923686698992012</v>
      </c>
      <c r="P7" s="78">
        <f t="shared" si="0"/>
        <v>2234</v>
      </c>
      <c r="Q7" s="75">
        <f>P7/P26</f>
        <v>0.02370945831210732</v>
      </c>
    </row>
    <row r="8" spans="11:17" ht="13.5">
      <c r="K8" s="61" t="s">
        <v>115</v>
      </c>
      <c r="L8" s="76">
        <f>'地区別5歳毎'!S23</f>
        <v>1380</v>
      </c>
      <c r="M8" s="75">
        <f>L8/L26</f>
        <v>0.03099660834213068</v>
      </c>
      <c r="N8" s="77">
        <f>'地区別5歳毎'!S24</f>
        <v>2179</v>
      </c>
      <c r="O8" s="75">
        <f>N8/N26</f>
        <v>0.04384041204756252</v>
      </c>
      <c r="P8" s="78">
        <f t="shared" si="0"/>
        <v>3559</v>
      </c>
      <c r="Q8" s="75">
        <f>P8/P26</f>
        <v>0.037771692986924774</v>
      </c>
    </row>
    <row r="9" spans="11:17" ht="13.5">
      <c r="K9" s="61" t="s">
        <v>116</v>
      </c>
      <c r="L9" s="76">
        <f>'地区別5歳毎'!R23</f>
        <v>1934</v>
      </c>
      <c r="M9" s="75">
        <f>L9/L26</f>
        <v>0.043440174299768645</v>
      </c>
      <c r="N9" s="77">
        <f>'地区別5歳毎'!R24</f>
        <v>2482</v>
      </c>
      <c r="O9" s="75">
        <f>N9/N26</f>
        <v>0.04993662354385047</v>
      </c>
      <c r="P9" s="78">
        <f t="shared" si="0"/>
        <v>4416</v>
      </c>
      <c r="Q9" s="75">
        <f>P9/P26</f>
        <v>0.04686704024452369</v>
      </c>
    </row>
    <row r="10" spans="11:17" ht="13.5">
      <c r="K10" s="61" t="s">
        <v>117</v>
      </c>
      <c r="L10" s="76">
        <f>'地区別5歳毎'!Q23</f>
        <v>2380</v>
      </c>
      <c r="M10" s="75">
        <f>L10/L26</f>
        <v>0.053457918734979</v>
      </c>
      <c r="N10" s="77">
        <f>'地区別5歳毎'!Q24</f>
        <v>2967</v>
      </c>
      <c r="O10" s="75">
        <f>N10/N26</f>
        <v>0.05969458583988894</v>
      </c>
      <c r="P10" s="78">
        <f t="shared" si="0"/>
        <v>5347</v>
      </c>
      <c r="Q10" s="75">
        <f>P10/P26</f>
        <v>0.05674775004245203</v>
      </c>
    </row>
    <row r="11" spans="11:17" ht="13.5">
      <c r="K11" s="61" t="s">
        <v>118</v>
      </c>
      <c r="L11" s="76">
        <f>'地区別5歳毎'!P23</f>
        <v>2927</v>
      </c>
      <c r="M11" s="75">
        <f>L11/L26</f>
        <v>0.06574425551986703</v>
      </c>
      <c r="N11" s="77">
        <f>'地区別5歳毎'!P24</f>
        <v>3367</v>
      </c>
      <c r="O11" s="75">
        <f>N11/N26</f>
        <v>0.06774238979538458</v>
      </c>
      <c r="P11" s="78">
        <f t="shared" si="0"/>
        <v>6294</v>
      </c>
      <c r="Q11" s="75">
        <f>P11/P26</f>
        <v>0.06679826795720835</v>
      </c>
    </row>
    <row r="12" spans="11:17" ht="13.5">
      <c r="K12" s="61" t="s">
        <v>119</v>
      </c>
      <c r="L12" s="76">
        <f>'地区別5歳毎'!O23</f>
        <v>3370</v>
      </c>
      <c r="M12" s="75">
        <f>L12/L26</f>
        <v>0.07569461602389883</v>
      </c>
      <c r="N12" s="77">
        <f>'地区別5歳毎'!O24</f>
        <v>3564</v>
      </c>
      <c r="O12" s="75">
        <f>N12/N26</f>
        <v>0.07170593324346619</v>
      </c>
      <c r="P12" s="78">
        <f t="shared" si="0"/>
        <v>6934</v>
      </c>
      <c r="Q12" s="75">
        <f>P12/P26</f>
        <v>0.07359059263032773</v>
      </c>
    </row>
    <row r="13" spans="11:17" ht="13.5">
      <c r="K13" s="61" t="s">
        <v>120</v>
      </c>
      <c r="L13" s="76">
        <f>'地区別5歳毎'!N23</f>
        <v>2985</v>
      </c>
      <c r="M13" s="75">
        <f>L13/L26</f>
        <v>0.06704701152265223</v>
      </c>
      <c r="N13" s="77">
        <f>'地区別5歳毎'!N24</f>
        <v>3103</v>
      </c>
      <c r="O13" s="75">
        <f>N13/N26</f>
        <v>0.06243083918475746</v>
      </c>
      <c r="P13" s="78">
        <f t="shared" si="0"/>
        <v>6088</v>
      </c>
      <c r="Q13" s="75">
        <f>P13/P26</f>
        <v>0.06461198845304805</v>
      </c>
    </row>
    <row r="14" spans="11:17" ht="13.5">
      <c r="K14" s="61" t="s">
        <v>121</v>
      </c>
      <c r="L14" s="76">
        <f>'地区別5歳毎'!M23</f>
        <v>2822</v>
      </c>
      <c r="M14" s="75">
        <f>L14/L26</f>
        <v>0.06338581792861796</v>
      </c>
      <c r="N14" s="77">
        <f>'地区別5歳毎'!M24</f>
        <v>3237</v>
      </c>
      <c r="O14" s="75">
        <f>N14/N26</f>
        <v>0.0651268535098485</v>
      </c>
      <c r="P14" s="78">
        <f t="shared" si="0"/>
        <v>6059</v>
      </c>
      <c r="Q14" s="75">
        <f>P14/P26</f>
        <v>0.06430421124129733</v>
      </c>
    </row>
    <row r="15" spans="11:17" ht="13.5">
      <c r="K15" s="61" t="s">
        <v>122</v>
      </c>
      <c r="L15" s="76">
        <f>'地区別5歳毎'!L23</f>
        <v>2853</v>
      </c>
      <c r="M15" s="75">
        <f>L15/L26</f>
        <v>0.06408211855079625</v>
      </c>
      <c r="N15" s="77">
        <f>'地区別5歳毎'!L24</f>
        <v>3197</v>
      </c>
      <c r="O15" s="75">
        <f>N15/N26</f>
        <v>0.06432207311429894</v>
      </c>
      <c r="P15" s="78">
        <f t="shared" si="0"/>
        <v>6050</v>
      </c>
      <c r="Q15" s="75">
        <f>P15/P26</f>
        <v>0.06420869417558159</v>
      </c>
    </row>
    <row r="16" spans="11:17" ht="13.5">
      <c r="K16" s="61" t="s">
        <v>123</v>
      </c>
      <c r="L16" s="76">
        <f>'地区別5歳毎'!K23</f>
        <v>3316</v>
      </c>
      <c r="M16" s="75">
        <f>L16/L26</f>
        <v>0.07448170526268502</v>
      </c>
      <c r="N16" s="77">
        <f>'地区別5歳毎'!K24</f>
        <v>3463</v>
      </c>
      <c r="O16" s="75">
        <f>N16/N26</f>
        <v>0.06967386274470354</v>
      </c>
      <c r="P16" s="78">
        <f t="shared" si="0"/>
        <v>6779</v>
      </c>
      <c r="Q16" s="75">
        <f>P16/P26</f>
        <v>0.07194557649855664</v>
      </c>
    </row>
    <row r="17" spans="11:17" ht="13.5">
      <c r="K17" s="61" t="s">
        <v>124</v>
      </c>
      <c r="L17" s="76">
        <f>'地区別5歳毎'!J23</f>
        <v>2981</v>
      </c>
      <c r="M17" s="75">
        <f>L17/L26</f>
        <v>0.06695716628108084</v>
      </c>
      <c r="N17" s="77">
        <f>'地区別5歳毎'!J24</f>
        <v>3121</v>
      </c>
      <c r="O17" s="75">
        <f>N17/N26</f>
        <v>0.06279299036275476</v>
      </c>
      <c r="P17" s="78">
        <f t="shared" si="0"/>
        <v>6102</v>
      </c>
      <c r="Q17" s="75">
        <f>P17/P26</f>
        <v>0.06476057055527254</v>
      </c>
    </row>
    <row r="18" spans="11:17" ht="13.5">
      <c r="K18" s="61" t="s">
        <v>125</v>
      </c>
      <c r="L18" s="76">
        <f>'地区別5歳毎'!I23</f>
        <v>2682</v>
      </c>
      <c r="M18" s="75">
        <f>L18/L26</f>
        <v>0.06024123447361919</v>
      </c>
      <c r="N18" s="77">
        <f>'地区別5歳毎'!I24</f>
        <v>2744</v>
      </c>
      <c r="O18" s="75">
        <f>N18/N26</f>
        <v>0.05520793513470012</v>
      </c>
      <c r="P18" s="78">
        <f t="shared" si="0"/>
        <v>5426</v>
      </c>
      <c r="Q18" s="75">
        <f>P18/P26</f>
        <v>0.057586177619290205</v>
      </c>
    </row>
    <row r="19" spans="11:17" ht="13.5">
      <c r="K19" s="61" t="s">
        <v>126</v>
      </c>
      <c r="L19" s="76">
        <f>'地区別5歳毎'!H23</f>
        <v>2234</v>
      </c>
      <c r="M19" s="75">
        <f>L19/L26</f>
        <v>0.050178567417623145</v>
      </c>
      <c r="N19" s="77">
        <f>'地区別5歳毎'!H24</f>
        <v>2300</v>
      </c>
      <c r="O19" s="75">
        <f>N19/N26</f>
        <v>0.04627487274409996</v>
      </c>
      <c r="P19" s="78">
        <f t="shared" si="0"/>
        <v>4534</v>
      </c>
      <c r="Q19" s="75">
        <f>P19/P26</f>
        <v>0.048119375106130076</v>
      </c>
    </row>
    <row r="20" spans="11:17" ht="13.5">
      <c r="K20" s="61" t="s">
        <v>127</v>
      </c>
      <c r="L20" s="76">
        <f>'地区別5歳毎'!G23</f>
        <v>2031</v>
      </c>
      <c r="M20" s="75">
        <f>L20/L26</f>
        <v>0.045618921407874935</v>
      </c>
      <c r="N20" s="77">
        <f>'地区別5歳毎'!G24</f>
        <v>2141</v>
      </c>
      <c r="O20" s="75">
        <f>N20/N26</f>
        <v>0.04307587067179044</v>
      </c>
      <c r="P20" s="78">
        <f t="shared" si="0"/>
        <v>4172</v>
      </c>
      <c r="Q20" s="75">
        <f>P20/P26</f>
        <v>0.044277466462896924</v>
      </c>
    </row>
    <row r="21" spans="11:17" ht="13.5">
      <c r="K21" s="61" t="s">
        <v>128</v>
      </c>
      <c r="L21" s="76">
        <f>'地区別5歳毎'!F23</f>
        <v>2570</v>
      </c>
      <c r="M21" s="75">
        <f>L21/L26</f>
        <v>0.05772556770962018</v>
      </c>
      <c r="N21" s="77">
        <f>'地区別5歳毎'!F24</f>
        <v>2511</v>
      </c>
      <c r="O21" s="75">
        <f>N21/N26</f>
        <v>0.05052008933062391</v>
      </c>
      <c r="P21" s="78">
        <f t="shared" si="0"/>
        <v>5081</v>
      </c>
      <c r="Q21" s="75">
        <f>P21/P26</f>
        <v>0.05392469010018679</v>
      </c>
    </row>
    <row r="22" spans="11:17" ht="13.5">
      <c r="K22" s="61" t="s">
        <v>129</v>
      </c>
      <c r="L22" s="76">
        <f>'地区別5歳毎'!E23</f>
        <v>2431</v>
      </c>
      <c r="M22" s="75">
        <f>L22/L26</f>
        <v>0.054603445565014265</v>
      </c>
      <c r="N22" s="77">
        <f>'地区別5歳毎'!E24</f>
        <v>2423</v>
      </c>
      <c r="O22" s="75">
        <f>N22/N26</f>
        <v>0.048749572460414864</v>
      </c>
      <c r="P22" s="78">
        <f t="shared" si="0"/>
        <v>4854</v>
      </c>
      <c r="Q22" s="75">
        <f>P22/P26</f>
        <v>0.05151553744268976</v>
      </c>
    </row>
    <row r="23" spans="11:17" ht="13.5">
      <c r="K23" s="61" t="s">
        <v>130</v>
      </c>
      <c r="L23" s="76">
        <f>'地区別5歳毎'!D23</f>
        <v>2362</v>
      </c>
      <c r="M23" s="75">
        <f>L23/L26</f>
        <v>0.053053615147907726</v>
      </c>
      <c r="N23" s="77">
        <f>'地区別5歳毎'!D24</f>
        <v>2238</v>
      </c>
      <c r="O23" s="75">
        <f>N23/N26</f>
        <v>0.045027463130998126</v>
      </c>
      <c r="P23" s="78">
        <f t="shared" si="0"/>
        <v>4600</v>
      </c>
      <c r="Q23" s="75">
        <f>P23/P26</f>
        <v>0.04881983358804551</v>
      </c>
    </row>
    <row r="24" spans="11:17" ht="13.5">
      <c r="K24" s="61" t="s">
        <v>131</v>
      </c>
      <c r="L24" s="76">
        <f>'地区別5歳毎'!C23</f>
        <v>2317</v>
      </c>
      <c r="M24" s="75">
        <f>L24/L26</f>
        <v>0.05204285618022955</v>
      </c>
      <c r="N24" s="77">
        <f>'地区別5歳毎'!C24</f>
        <v>2104</v>
      </c>
      <c r="O24" s="75">
        <f>N24/N26</f>
        <v>0.042331448805907085</v>
      </c>
      <c r="P24" s="78">
        <f t="shared" si="0"/>
        <v>4421</v>
      </c>
      <c r="Q24" s="75">
        <f>P24/P26</f>
        <v>0.04692010528103243</v>
      </c>
    </row>
    <row r="25" ht="13.5">
      <c r="K25" s="61"/>
    </row>
    <row r="26" spans="11:17" ht="13.5">
      <c r="K26" s="61"/>
      <c r="L26" s="67">
        <f>SUM(L4:L24)</f>
        <v>44521</v>
      </c>
      <c r="M26" s="66"/>
      <c r="N26" s="77">
        <f>SUM(N4:N24)</f>
        <v>49703</v>
      </c>
      <c r="O26" s="66"/>
      <c r="P26" s="78">
        <f>SUM(P4:P24)</f>
        <v>94224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0.0002541619011310205</v>
      </c>
      <c r="N34" s="77">
        <f>'地区別5歳毎'!W36</f>
        <v>12</v>
      </c>
      <c r="O34" s="75">
        <f>N34/N56</f>
        <v>0.0013684570646595963</v>
      </c>
      <c r="P34" s="78">
        <f>L34+N34</f>
        <v>14</v>
      </c>
      <c r="Q34" s="75">
        <f>P34/P56</f>
        <v>0.0008414472893376608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0.001143728555089592</v>
      </c>
      <c r="N35" s="77">
        <f>'地区別5歳毎'!V36</f>
        <v>47</v>
      </c>
      <c r="O35" s="75">
        <f>N35/N56</f>
        <v>0.005359790169916752</v>
      </c>
      <c r="P35" s="78">
        <f aca="true" t="shared" si="1" ref="P35:P54">L35+N35</f>
        <v>56</v>
      </c>
      <c r="Q35" s="75">
        <f>P35/P56</f>
        <v>0.003365789157350643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0.0057186427754479605</v>
      </c>
      <c r="N36" s="77">
        <f>'地区別5歳毎'!U36</f>
        <v>150</v>
      </c>
      <c r="O36" s="75">
        <f>N36/N56</f>
        <v>0.017105713308244955</v>
      </c>
      <c r="P36" s="78">
        <f t="shared" si="1"/>
        <v>195</v>
      </c>
      <c r="Q36" s="75">
        <f>P36/P56</f>
        <v>0.011720158672917418</v>
      </c>
    </row>
    <row r="37" spans="11:17" ht="13.5">
      <c r="K37" s="61" t="s">
        <v>114</v>
      </c>
      <c r="L37" s="76">
        <f>'地区別5歳毎'!T35</f>
        <v>112</v>
      </c>
      <c r="M37" s="75">
        <f>L37/L56</f>
        <v>0.014233066463337146</v>
      </c>
      <c r="N37" s="77">
        <f>'地区別5歳毎'!T36</f>
        <v>306</v>
      </c>
      <c r="O37" s="75">
        <f>N37/N56</f>
        <v>0.034895655148819704</v>
      </c>
      <c r="P37" s="78">
        <f t="shared" si="1"/>
        <v>418</v>
      </c>
      <c r="Q37" s="75">
        <f>P37/P56</f>
        <v>0.02512321192451016</v>
      </c>
    </row>
    <row r="38" spans="11:17" ht="13.5">
      <c r="K38" s="61" t="s">
        <v>115</v>
      </c>
      <c r="L38" s="76">
        <f>'地区別5歳毎'!S35</f>
        <v>240</v>
      </c>
      <c r="M38" s="75">
        <f>L38/L56</f>
        <v>0.030499428135722456</v>
      </c>
      <c r="N38" s="77">
        <f>'地区別5歳毎'!S36</f>
        <v>379</v>
      </c>
      <c r="O38" s="75">
        <f>N38/N56</f>
        <v>0.04322043562549892</v>
      </c>
      <c r="P38" s="78">
        <f t="shared" si="1"/>
        <v>619</v>
      </c>
      <c r="Q38" s="75">
        <f>P38/P56</f>
        <v>0.03720399086428657</v>
      </c>
    </row>
    <row r="39" spans="11:17" ht="13.5">
      <c r="K39" s="61" t="s">
        <v>116</v>
      </c>
      <c r="L39" s="76">
        <f>'地区別5歳毎'!R35</f>
        <v>312</v>
      </c>
      <c r="M39" s="75">
        <f>L39/L56</f>
        <v>0.03964925657643919</v>
      </c>
      <c r="N39" s="77">
        <f>'地区別5歳毎'!R36</f>
        <v>401</v>
      </c>
      <c r="O39" s="75">
        <f>N39/N56</f>
        <v>0.04572927357737484</v>
      </c>
      <c r="P39" s="78">
        <f t="shared" si="1"/>
        <v>713</v>
      </c>
      <c r="Q39" s="75">
        <f>P39/P56</f>
        <v>0.04285370837841087</v>
      </c>
    </row>
    <row r="40" spans="11:17" ht="13.5">
      <c r="K40" s="61" t="s">
        <v>117</v>
      </c>
      <c r="L40" s="76">
        <f>'地区別5歳毎'!Q35</f>
        <v>452</v>
      </c>
      <c r="M40" s="75">
        <f>L40/L56</f>
        <v>0.05744058965561062</v>
      </c>
      <c r="N40" s="77">
        <f>'地区別5歳毎'!Q36</f>
        <v>479</v>
      </c>
      <c r="O40" s="75">
        <f>N40/N56</f>
        <v>0.05462424449766222</v>
      </c>
      <c r="P40" s="78">
        <f t="shared" si="1"/>
        <v>931</v>
      </c>
      <c r="Q40" s="75">
        <f>P40/P56</f>
        <v>0.05595624474095444</v>
      </c>
    </row>
    <row r="41" spans="11:17" ht="13.5">
      <c r="K41" s="61" t="s">
        <v>118</v>
      </c>
      <c r="L41" s="76">
        <f>'地区別5歳毎'!P35</f>
        <v>727</v>
      </c>
      <c r="M41" s="75">
        <f>L41/L56</f>
        <v>0.09238785106112593</v>
      </c>
      <c r="N41" s="77">
        <f>'地区別5歳毎'!P36</f>
        <v>676</v>
      </c>
      <c r="O41" s="75">
        <f>N41/N56</f>
        <v>0.07708974797582392</v>
      </c>
      <c r="P41" s="78">
        <f t="shared" si="1"/>
        <v>1403</v>
      </c>
      <c r="Q41" s="75">
        <f>P41/P56</f>
        <v>0.08432503906719557</v>
      </c>
    </row>
    <row r="42" spans="11:17" ht="13.5">
      <c r="K42" s="61" t="s">
        <v>119</v>
      </c>
      <c r="L42" s="76">
        <f>'地区別5歳毎'!O35</f>
        <v>763</v>
      </c>
      <c r="M42" s="75">
        <f>L42/L56</f>
        <v>0.0969627652814843</v>
      </c>
      <c r="N42" s="77">
        <f>'地区別5歳毎'!O36</f>
        <v>855</v>
      </c>
      <c r="O42" s="75">
        <f>N42/N56</f>
        <v>0.09750256585699624</v>
      </c>
      <c r="P42" s="78">
        <f t="shared" si="1"/>
        <v>1618</v>
      </c>
      <c r="Q42" s="75">
        <f>P42/P56</f>
        <v>0.09724726529630966</v>
      </c>
    </row>
    <row r="43" spans="11:17" ht="13.5">
      <c r="K43" s="61" t="s">
        <v>120</v>
      </c>
      <c r="L43" s="76">
        <f>'地区別5歳毎'!N35</f>
        <v>547</v>
      </c>
      <c r="M43" s="75">
        <f>L43/L56</f>
        <v>0.0695132799593341</v>
      </c>
      <c r="N43" s="77">
        <f>'地区別5歳毎'!N36</f>
        <v>607</v>
      </c>
      <c r="O43" s="75">
        <f>N43/N56</f>
        <v>0.06922111985403125</v>
      </c>
      <c r="P43" s="78">
        <f t="shared" si="1"/>
        <v>1154</v>
      </c>
      <c r="Q43" s="75">
        <f>P43/P56</f>
        <v>0.06935929799254718</v>
      </c>
    </row>
    <row r="44" spans="11:17" ht="13.5">
      <c r="K44" s="61" t="s">
        <v>121</v>
      </c>
      <c r="L44" s="76">
        <f>'地区別5歳毎'!M35</f>
        <v>445</v>
      </c>
      <c r="M44" s="75">
        <f>L44/L56</f>
        <v>0.05655102300165205</v>
      </c>
      <c r="N44" s="77">
        <f>'地区別5歳毎'!M36</f>
        <v>472</v>
      </c>
      <c r="O44" s="75">
        <f>N44/N56</f>
        <v>0.05382597787661079</v>
      </c>
      <c r="P44" s="78">
        <f t="shared" si="1"/>
        <v>917</v>
      </c>
      <c r="Q44" s="75">
        <f>P44/P56</f>
        <v>0.05511479745161678</v>
      </c>
    </row>
    <row r="45" spans="11:17" ht="13.5">
      <c r="K45" s="61" t="s">
        <v>122</v>
      </c>
      <c r="L45" s="76">
        <f>'地区別5歳毎'!L35</f>
        <v>449</v>
      </c>
      <c r="M45" s="75">
        <f>L45/L56</f>
        <v>0.05705934680391409</v>
      </c>
      <c r="N45" s="77">
        <f>'地区別5歳毎'!L36</f>
        <v>515</v>
      </c>
      <c r="O45" s="75">
        <f>N45/N56</f>
        <v>0.05872961569164101</v>
      </c>
      <c r="P45" s="78">
        <f t="shared" si="1"/>
        <v>964</v>
      </c>
      <c r="Q45" s="75">
        <f>P45/P56</f>
        <v>0.05793965620867893</v>
      </c>
    </row>
    <row r="46" spans="11:17" ht="13.5">
      <c r="K46" s="61" t="s">
        <v>123</v>
      </c>
      <c r="L46" s="76">
        <f>'地区別5歳毎'!K35</f>
        <v>540</v>
      </c>
      <c r="M46" s="75">
        <f>L46/L56</f>
        <v>0.06862371330537552</v>
      </c>
      <c r="N46" s="77">
        <f>'地区別5歳毎'!K36</f>
        <v>568</v>
      </c>
      <c r="O46" s="75">
        <f>N46/N56</f>
        <v>0.06477363439388756</v>
      </c>
      <c r="P46" s="78">
        <f t="shared" si="1"/>
        <v>1108</v>
      </c>
      <c r="Q46" s="75">
        <f>P46/P56</f>
        <v>0.06659454261329487</v>
      </c>
    </row>
    <row r="47" spans="11:17" ht="13.5">
      <c r="K47" s="61" t="s">
        <v>124</v>
      </c>
      <c r="L47" s="76">
        <f>'地区別5歳毎'!J35</f>
        <v>511</v>
      </c>
      <c r="M47" s="75">
        <f>L47/L56</f>
        <v>0.06493836573897573</v>
      </c>
      <c r="N47" s="77">
        <f>'地区別5歳毎'!J36</f>
        <v>522</v>
      </c>
      <c r="O47" s="75">
        <f>N47/N56</f>
        <v>0.05952788231269244</v>
      </c>
      <c r="P47" s="78">
        <f t="shared" si="1"/>
        <v>1033</v>
      </c>
      <c r="Q47" s="75">
        <f>P47/P56</f>
        <v>0.0620867892775574</v>
      </c>
    </row>
    <row r="48" spans="11:17" ht="13.5">
      <c r="K48" s="61" t="s">
        <v>125</v>
      </c>
      <c r="L48" s="76">
        <f>'地区別5歳毎'!I35</f>
        <v>429</v>
      </c>
      <c r="M48" s="75">
        <f>L48/L56</f>
        <v>0.05451772779260389</v>
      </c>
      <c r="N48" s="77">
        <f>'地区別5歳毎'!I36</f>
        <v>526</v>
      </c>
      <c r="O48" s="75">
        <f>N48/N56</f>
        <v>0.05998403466757897</v>
      </c>
      <c r="P48" s="78">
        <f t="shared" si="1"/>
        <v>955</v>
      </c>
      <c r="Q48" s="75">
        <f>P48/P56</f>
        <v>0.05739872580839043</v>
      </c>
    </row>
    <row r="49" spans="11:17" ht="13.5">
      <c r="K49" s="61" t="s">
        <v>126</v>
      </c>
      <c r="L49" s="76">
        <f>'地区別5歳毎'!H35</f>
        <v>400</v>
      </c>
      <c r="M49" s="75">
        <f>L49/L56</f>
        <v>0.050832380226204094</v>
      </c>
      <c r="N49" s="77">
        <f>'地区別5歳毎'!H36</f>
        <v>452</v>
      </c>
      <c r="O49" s="75">
        <f>N49/N56</f>
        <v>0.051545216102178125</v>
      </c>
      <c r="P49" s="78">
        <f t="shared" si="1"/>
        <v>852</v>
      </c>
      <c r="Q49" s="75">
        <f>P49/P56</f>
        <v>0.05120807789397764</v>
      </c>
    </row>
    <row r="50" spans="11:17" ht="13.5">
      <c r="K50" s="61" t="s">
        <v>127</v>
      </c>
      <c r="L50" s="76">
        <f>'地区別5歳毎'!G35</f>
        <v>360</v>
      </c>
      <c r="M50" s="75">
        <f>L50/L56</f>
        <v>0.045749142203583684</v>
      </c>
      <c r="N50" s="77">
        <f>'地区別5歳毎'!G36</f>
        <v>352</v>
      </c>
      <c r="O50" s="75">
        <f>N50/N56</f>
        <v>0.040141407230014824</v>
      </c>
      <c r="P50" s="78">
        <f t="shared" si="1"/>
        <v>712</v>
      </c>
      <c r="Q50" s="75">
        <f>P50/P56</f>
        <v>0.04279360500060103</v>
      </c>
    </row>
    <row r="51" spans="11:17" ht="13.5">
      <c r="K51" s="61" t="s">
        <v>128</v>
      </c>
      <c r="L51" s="76">
        <f>'地区別5歳毎'!F35</f>
        <v>364</v>
      </c>
      <c r="M51" s="75">
        <f>L51/L56</f>
        <v>0.046257466005845724</v>
      </c>
      <c r="N51" s="77">
        <f>'地区別5歳毎'!F36</f>
        <v>386</v>
      </c>
      <c r="O51" s="75">
        <f>N51/N56</f>
        <v>0.04401870224655035</v>
      </c>
      <c r="P51" s="78">
        <f t="shared" si="1"/>
        <v>750</v>
      </c>
      <c r="Q51" s="75">
        <f>P51/P56</f>
        <v>0.04507753335737468</v>
      </c>
    </row>
    <row r="52" spans="11:17" ht="13.5">
      <c r="K52" s="61" t="s">
        <v>129</v>
      </c>
      <c r="L52" s="76">
        <f>'地区別5歳毎'!E35</f>
        <v>389</v>
      </c>
      <c r="M52" s="75">
        <f>L52/L56</f>
        <v>0.04943448976998348</v>
      </c>
      <c r="N52" s="77">
        <f>'地区別5歳毎'!E36</f>
        <v>408</v>
      </c>
      <c r="O52" s="75">
        <f>N52/N56</f>
        <v>0.046527540198426275</v>
      </c>
      <c r="P52" s="78">
        <f t="shared" si="1"/>
        <v>797</v>
      </c>
      <c r="Q52" s="75">
        <f>P52/P56</f>
        <v>0.04790239211443683</v>
      </c>
    </row>
    <row r="53" spans="11:17" ht="13.5">
      <c r="K53" s="61" t="s">
        <v>130</v>
      </c>
      <c r="L53" s="76">
        <f>'地区別5歳毎'!D35</f>
        <v>406</v>
      </c>
      <c r="M53" s="75">
        <f>L53/L56</f>
        <v>0.05159486592959715</v>
      </c>
      <c r="N53" s="77">
        <f>'地区別5歳毎'!D36</f>
        <v>305</v>
      </c>
      <c r="O53" s="75">
        <f>N53/N56</f>
        <v>0.03478161706009807</v>
      </c>
      <c r="P53" s="78">
        <f t="shared" si="1"/>
        <v>711</v>
      </c>
      <c r="Q53" s="75">
        <f>P53/P56</f>
        <v>0.0427335016227912</v>
      </c>
    </row>
    <row r="54" spans="11:17" ht="13.5">
      <c r="K54" s="61" t="s">
        <v>131</v>
      </c>
      <c r="L54" s="76">
        <f>'地区別5歳毎'!C35</f>
        <v>367</v>
      </c>
      <c r="M54" s="75">
        <f>L54/L56</f>
        <v>0.04663870885754225</v>
      </c>
      <c r="N54" s="77">
        <f>'地区別5歳毎'!C36</f>
        <v>351</v>
      </c>
      <c r="O54" s="75">
        <f>N54/N56</f>
        <v>0.04002736914129319</v>
      </c>
      <c r="P54" s="78">
        <f t="shared" si="1"/>
        <v>718</v>
      </c>
      <c r="Q54" s="75">
        <f>P54/P56</f>
        <v>0.04315422526746003</v>
      </c>
    </row>
    <row r="55" ht="13.5">
      <c r="K55" s="61"/>
    </row>
    <row r="56" spans="11:17" ht="13.5">
      <c r="K56" s="61"/>
      <c r="L56" s="76">
        <f>SUM(L34:L54)</f>
        <v>7869</v>
      </c>
      <c r="M56" s="66"/>
      <c r="N56" s="77">
        <f>SUM(N34:N54)</f>
        <v>8769</v>
      </c>
      <c r="O56" s="66"/>
      <c r="P56" s="78">
        <f>SUM(P34:P54)</f>
        <v>16638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0.00039032006245121</v>
      </c>
      <c r="N64" s="77">
        <f>'地区別5歳毎'!W39</f>
        <v>5</v>
      </c>
      <c r="O64" s="75">
        <f>N64/N86</f>
        <v>0.0017211703958691911</v>
      </c>
      <c r="P64" s="78">
        <f>L64+N64</f>
        <v>6</v>
      </c>
      <c r="Q64" s="75">
        <f>P64/P86</f>
        <v>0.001097494055240534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0.00039032006245121</v>
      </c>
      <c r="N65" s="77">
        <f>'地区別5歳毎'!V39</f>
        <v>15</v>
      </c>
      <c r="O65" s="75">
        <f>N65/N86</f>
        <v>0.0051635111876075735</v>
      </c>
      <c r="P65" s="78">
        <f aca="true" t="shared" si="2" ref="P65:P84">L65+N65</f>
        <v>16</v>
      </c>
      <c r="Q65" s="75">
        <f>P65/P86</f>
        <v>0.0029266508139747576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0.00468384074941452</v>
      </c>
      <c r="N66" s="77">
        <f>'地区別5歳毎'!U39</f>
        <v>75</v>
      </c>
      <c r="O66" s="75">
        <f>N66/N86</f>
        <v>0.025817555938037865</v>
      </c>
      <c r="P66" s="78">
        <f t="shared" si="2"/>
        <v>87</v>
      </c>
      <c r="Q66" s="75">
        <f>P66/P86</f>
        <v>0.015913663800987746</v>
      </c>
    </row>
    <row r="67" spans="11:17" ht="13.5">
      <c r="K67" s="61" t="s">
        <v>114</v>
      </c>
      <c r="L67" s="76">
        <f>'地区別5歳毎'!T38</f>
        <v>44</v>
      </c>
      <c r="M67" s="75">
        <f>L67/L86</f>
        <v>0.01717408274785324</v>
      </c>
      <c r="N67" s="77">
        <f>'地区別5歳毎'!T39</f>
        <v>139</v>
      </c>
      <c r="O67" s="75">
        <f>N67/N86</f>
        <v>0.04784853700516351</v>
      </c>
      <c r="P67" s="78">
        <f t="shared" si="2"/>
        <v>183</v>
      </c>
      <c r="Q67" s="75">
        <f>P67/P86</f>
        <v>0.03347356868483629</v>
      </c>
    </row>
    <row r="68" spans="11:17" ht="13.5">
      <c r="K68" s="61" t="s">
        <v>115</v>
      </c>
      <c r="L68" s="76">
        <f>'地区別5歳毎'!S38</f>
        <v>80</v>
      </c>
      <c r="M68" s="75">
        <f>L68/L86</f>
        <v>0.0312256049960968</v>
      </c>
      <c r="N68" s="77">
        <f>'地区別5歳毎'!S39</f>
        <v>191</v>
      </c>
      <c r="O68" s="75">
        <f>N68/N86</f>
        <v>0.0657487091222031</v>
      </c>
      <c r="P68" s="78">
        <f t="shared" si="2"/>
        <v>271</v>
      </c>
      <c r="Q68" s="75">
        <f>P68/P86</f>
        <v>0.049570148161697455</v>
      </c>
    </row>
    <row r="69" spans="11:17" ht="13.5">
      <c r="K69" s="61" t="s">
        <v>116</v>
      </c>
      <c r="L69" s="76">
        <f>'地区別5歳毎'!R38</f>
        <v>138</v>
      </c>
      <c r="M69" s="75">
        <f>L69/L86</f>
        <v>0.053864168618266976</v>
      </c>
      <c r="N69" s="77">
        <f>'地区別5歳毎'!R39</f>
        <v>180</v>
      </c>
      <c r="O69" s="75">
        <f>N69/N86</f>
        <v>0.06196213425129088</v>
      </c>
      <c r="P69" s="78">
        <f t="shared" si="2"/>
        <v>318</v>
      </c>
      <c r="Q69" s="75">
        <f>P69/P86</f>
        <v>0.058167184927748306</v>
      </c>
    </row>
    <row r="70" spans="11:17" ht="13.5">
      <c r="K70" s="61" t="s">
        <v>117</v>
      </c>
      <c r="L70" s="76">
        <f>'地区別5歳毎'!Q38</f>
        <v>144</v>
      </c>
      <c r="M70" s="75">
        <f>L70/L86</f>
        <v>0.05620608899297424</v>
      </c>
      <c r="N70" s="77">
        <f>'地区別5歳毎'!Q39</f>
        <v>182</v>
      </c>
      <c r="O70" s="75">
        <f>N70/N86</f>
        <v>0.06265060240963856</v>
      </c>
      <c r="P70" s="78">
        <f t="shared" si="2"/>
        <v>326</v>
      </c>
      <c r="Q70" s="75">
        <f>P70/P86</f>
        <v>0.05963051033473569</v>
      </c>
    </row>
    <row r="71" spans="11:17" ht="13.5">
      <c r="K71" s="61" t="s">
        <v>118</v>
      </c>
      <c r="L71" s="76">
        <f>'地区別5歳毎'!P38</f>
        <v>187</v>
      </c>
      <c r="M71" s="75">
        <f>L71/L86</f>
        <v>0.07298985167837627</v>
      </c>
      <c r="N71" s="77">
        <f>'地区別5歳毎'!P39</f>
        <v>189</v>
      </c>
      <c r="O71" s="75">
        <f>N71/N86</f>
        <v>0.06506024096385542</v>
      </c>
      <c r="P71" s="78">
        <f t="shared" si="2"/>
        <v>376</v>
      </c>
      <c r="Q71" s="75">
        <f>P71/P86</f>
        <v>0.0687762941284068</v>
      </c>
    </row>
    <row r="72" spans="11:17" ht="13.5">
      <c r="K72" s="61" t="s">
        <v>119</v>
      </c>
      <c r="L72" s="76">
        <f>'地区別5歳毎'!O38</f>
        <v>248</v>
      </c>
      <c r="M72" s="75">
        <f>L72/L86</f>
        <v>0.09679937548790007</v>
      </c>
      <c r="N72" s="77">
        <f>'地区別5歳毎'!O39</f>
        <v>220</v>
      </c>
      <c r="O72" s="75">
        <f>N72/N86</f>
        <v>0.0757314974182444</v>
      </c>
      <c r="P72" s="78">
        <f t="shared" si="2"/>
        <v>468</v>
      </c>
      <c r="Q72" s="75">
        <f>P72/P86</f>
        <v>0.08560453630876166</v>
      </c>
    </row>
    <row r="73" spans="11:17" ht="13.5">
      <c r="K73" s="61" t="s">
        <v>120</v>
      </c>
      <c r="L73" s="76">
        <f>'地区別5歳毎'!N38</f>
        <v>231</v>
      </c>
      <c r="M73" s="75">
        <f>L73/L86</f>
        <v>0.09016393442622951</v>
      </c>
      <c r="N73" s="77">
        <f>'地区別5歳毎'!N39</f>
        <v>222</v>
      </c>
      <c r="O73" s="75">
        <f>N73/N86</f>
        <v>0.07641996557659209</v>
      </c>
      <c r="P73" s="78">
        <f t="shared" si="2"/>
        <v>453</v>
      </c>
      <c r="Q73" s="75">
        <f>P73/P86</f>
        <v>0.08286080117066033</v>
      </c>
    </row>
    <row r="74" spans="11:17" ht="13.5">
      <c r="K74" s="61" t="s">
        <v>121</v>
      </c>
      <c r="L74" s="76">
        <f>'地区別5歳毎'!M38</f>
        <v>193</v>
      </c>
      <c r="M74" s="75">
        <f>L74/L86</f>
        <v>0.07533177205308353</v>
      </c>
      <c r="N74" s="77">
        <f>'地区別5歳毎'!M39</f>
        <v>209</v>
      </c>
      <c r="O74" s="75">
        <f>N74/N86</f>
        <v>0.07194492254733219</v>
      </c>
      <c r="P74" s="78">
        <f t="shared" si="2"/>
        <v>402</v>
      </c>
      <c r="Q74" s="75">
        <f>P74/P86</f>
        <v>0.07353210170111578</v>
      </c>
    </row>
    <row r="75" spans="11:17" ht="13.5">
      <c r="K75" s="61" t="s">
        <v>122</v>
      </c>
      <c r="L75" s="76">
        <f>'地区別5歳毎'!L38</f>
        <v>127</v>
      </c>
      <c r="M75" s="75">
        <f>L75/L86</f>
        <v>0.04957064793130367</v>
      </c>
      <c r="N75" s="77">
        <f>'地区別5歳毎'!L39</f>
        <v>179</v>
      </c>
      <c r="O75" s="75">
        <f>N75/N86</f>
        <v>0.06161790017211704</v>
      </c>
      <c r="P75" s="78">
        <f t="shared" si="2"/>
        <v>306</v>
      </c>
      <c r="Q75" s="75">
        <f>P75/P86</f>
        <v>0.05597219681726724</v>
      </c>
    </row>
    <row r="76" spans="11:17" ht="13.5">
      <c r="K76" s="61" t="s">
        <v>123</v>
      </c>
      <c r="L76" s="76">
        <f>'地区別5歳毎'!K38</f>
        <v>158</v>
      </c>
      <c r="M76" s="75">
        <f>L76/L86</f>
        <v>0.06167056986729118</v>
      </c>
      <c r="N76" s="77">
        <f>'地区別5歳毎'!K39</f>
        <v>154</v>
      </c>
      <c r="O76" s="75">
        <f>N76/N86</f>
        <v>0.05301204819277108</v>
      </c>
      <c r="P76" s="78">
        <f t="shared" si="2"/>
        <v>312</v>
      </c>
      <c r="Q76" s="75">
        <f>P76/P86</f>
        <v>0.057069690872507774</v>
      </c>
    </row>
    <row r="77" spans="11:17" ht="13.5">
      <c r="K77" s="61" t="s">
        <v>124</v>
      </c>
      <c r="L77" s="76">
        <f>'地区別5歳毎'!J38</f>
        <v>143</v>
      </c>
      <c r="M77" s="75">
        <f>L77/L86</f>
        <v>0.05581576893052303</v>
      </c>
      <c r="N77" s="77">
        <f>'地区別5歳毎'!J39</f>
        <v>128</v>
      </c>
      <c r="O77" s="75">
        <f>N77/N86</f>
        <v>0.044061962134251294</v>
      </c>
      <c r="P77" s="78">
        <f t="shared" si="2"/>
        <v>271</v>
      </c>
      <c r="Q77" s="75">
        <f>P77/P86</f>
        <v>0.049570148161697455</v>
      </c>
    </row>
    <row r="78" spans="11:17" ht="13.5">
      <c r="K78" s="61" t="s">
        <v>125</v>
      </c>
      <c r="L78" s="76">
        <f>'地区別5歳毎'!I38</f>
        <v>116</v>
      </c>
      <c r="M78" s="75">
        <f>L78/L86</f>
        <v>0.04527712724434036</v>
      </c>
      <c r="N78" s="77">
        <f>'地区別5歳毎'!I39</f>
        <v>130</v>
      </c>
      <c r="O78" s="75">
        <f>N78/N86</f>
        <v>0.04475043029259897</v>
      </c>
      <c r="P78" s="78">
        <f t="shared" si="2"/>
        <v>246</v>
      </c>
      <c r="Q78" s="75">
        <f>P78/P86</f>
        <v>0.044997256264861896</v>
      </c>
    </row>
    <row r="79" spans="11:17" ht="13.5">
      <c r="K79" s="61" t="s">
        <v>126</v>
      </c>
      <c r="L79" s="76">
        <f>'地区別5歳毎'!H38</f>
        <v>124</v>
      </c>
      <c r="M79" s="75">
        <f>L79/L86</f>
        <v>0.04839968774395004</v>
      </c>
      <c r="N79" s="77">
        <f>'地区別5歳毎'!H39</f>
        <v>116</v>
      </c>
      <c r="O79" s="75">
        <f>N79/N86</f>
        <v>0.039931153184165236</v>
      </c>
      <c r="P79" s="78">
        <f t="shared" si="2"/>
        <v>240</v>
      </c>
      <c r="Q79" s="75">
        <f>P79/P86</f>
        <v>0.043899762209621364</v>
      </c>
    </row>
    <row r="80" spans="11:17" ht="13.5">
      <c r="K80" s="61" t="s">
        <v>127</v>
      </c>
      <c r="L80" s="76">
        <f>'地区別5歳毎'!G38</f>
        <v>115</v>
      </c>
      <c r="M80" s="75">
        <f>L80/L86</f>
        <v>0.04488680718188915</v>
      </c>
      <c r="N80" s="77">
        <f>'地区別5歳毎'!G39</f>
        <v>122</v>
      </c>
      <c r="O80" s="75">
        <f>N80/N86</f>
        <v>0.04199655765920826</v>
      </c>
      <c r="P80" s="78">
        <f t="shared" si="2"/>
        <v>237</v>
      </c>
      <c r="Q80" s="75">
        <f>P80/P86</f>
        <v>0.043351015182001094</v>
      </c>
    </row>
    <row r="81" spans="11:17" ht="13.5">
      <c r="K81" s="61" t="s">
        <v>128</v>
      </c>
      <c r="L81" s="76">
        <f>'地区別5歳毎'!F38</f>
        <v>150</v>
      </c>
      <c r="M81" s="75">
        <f>L81/L86</f>
        <v>0.0585480093676815</v>
      </c>
      <c r="N81" s="77">
        <f>'地区別5歳毎'!F39</f>
        <v>142</v>
      </c>
      <c r="O81" s="75">
        <f>N81/N86</f>
        <v>0.048881239242685025</v>
      </c>
      <c r="P81" s="78">
        <f t="shared" si="2"/>
        <v>292</v>
      </c>
      <c r="Q81" s="75">
        <f>P81/P86</f>
        <v>0.05341137735503933</v>
      </c>
    </row>
    <row r="82" spans="11:17" ht="13.5">
      <c r="K82" s="61" t="s">
        <v>129</v>
      </c>
      <c r="L82" s="76">
        <f>'地区別5歳毎'!E38</f>
        <v>126</v>
      </c>
      <c r="M82" s="75">
        <f>L82/L86</f>
        <v>0.04918032786885246</v>
      </c>
      <c r="N82" s="77">
        <f>'地区別5歳毎'!E39</f>
        <v>119</v>
      </c>
      <c r="O82" s="75">
        <f>N82/N86</f>
        <v>0.04096385542168675</v>
      </c>
      <c r="P82" s="78">
        <f t="shared" si="2"/>
        <v>245</v>
      </c>
      <c r="Q82" s="75">
        <f>P82/P86</f>
        <v>0.04481434058898848</v>
      </c>
    </row>
    <row r="83" spans="11:17" ht="13.5">
      <c r="K83" s="61" t="s">
        <v>130</v>
      </c>
      <c r="L83" s="76">
        <f>'地区別5歳毎'!D38</f>
        <v>128</v>
      </c>
      <c r="M83" s="75">
        <f>L83/L86</f>
        <v>0.04996096799375488</v>
      </c>
      <c r="N83" s="77">
        <f>'地区別5歳毎'!D39</f>
        <v>103</v>
      </c>
      <c r="O83" s="75">
        <f>N83/N86</f>
        <v>0.03545611015490534</v>
      </c>
      <c r="P83" s="78">
        <f t="shared" si="2"/>
        <v>231</v>
      </c>
      <c r="Q83" s="75">
        <f>P83/P86</f>
        <v>0.04225352112676056</v>
      </c>
    </row>
    <row r="84" spans="11:17" ht="13.5">
      <c r="K84" s="61" t="s">
        <v>131</v>
      </c>
      <c r="L84" s="76">
        <f>'地区別5歳毎'!C38</f>
        <v>96</v>
      </c>
      <c r="M84" s="75">
        <f>L84/L86</f>
        <v>0.03747072599531616</v>
      </c>
      <c r="N84" s="77">
        <f>'地区別5歳毎'!C39</f>
        <v>85</v>
      </c>
      <c r="O84" s="75">
        <f>N84/N86</f>
        <v>0.029259896729776247</v>
      </c>
      <c r="P84" s="78">
        <f t="shared" si="2"/>
        <v>181</v>
      </c>
      <c r="Q84" s="75">
        <f>P84/P86</f>
        <v>0.03310773733308944</v>
      </c>
    </row>
    <row r="85" ht="13.5">
      <c r="K85" s="61"/>
    </row>
    <row r="86" spans="11:17" ht="13.5">
      <c r="K86" s="61"/>
      <c r="L86" s="76">
        <f>SUM(L64:L84)</f>
        <v>2562</v>
      </c>
      <c r="M86" s="66"/>
      <c r="N86" s="77">
        <f>SUM(N64:N84)</f>
        <v>2905</v>
      </c>
      <c r="O86" s="66"/>
      <c r="P86" s="78">
        <f>SUM(P64:P84)</f>
        <v>5467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0.0005485463521667581</v>
      </c>
      <c r="N94" s="77">
        <f>'地区別5歳毎'!W48</f>
        <v>4</v>
      </c>
      <c r="O94" s="75">
        <f>N94/N116</f>
        <v>0.0010093363613424174</v>
      </c>
      <c r="P94" s="78">
        <f>L94+N94</f>
        <v>6</v>
      </c>
      <c r="Q94" s="75">
        <f>P94/P116</f>
        <v>0.0007885398869759495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0.0019199122325836533</v>
      </c>
      <c r="N95" s="77">
        <f>'地区別5歳毎'!V48</f>
        <v>23</v>
      </c>
      <c r="O95" s="75">
        <f>N95/N116</f>
        <v>0.0058036840777189</v>
      </c>
      <c r="P95" s="78">
        <f aca="true" t="shared" si="3" ref="P95:P114">L95+N95</f>
        <v>30</v>
      </c>
      <c r="Q95" s="75">
        <f>P95/P116</f>
        <v>0.003942699434879748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0.007131102578167855</v>
      </c>
      <c r="N96" s="77">
        <f>'地区別5歳毎'!U48</f>
        <v>96</v>
      </c>
      <c r="O96" s="75">
        <f>N96/N116</f>
        <v>0.024224072672218017</v>
      </c>
      <c r="P96" s="78">
        <f t="shared" si="3"/>
        <v>122</v>
      </c>
      <c r="Q96" s="75">
        <f>P96/P116</f>
        <v>0.016033644368510975</v>
      </c>
    </row>
    <row r="97" spans="11:17" ht="13.5">
      <c r="K97" s="61" t="s">
        <v>114</v>
      </c>
      <c r="L97" s="76">
        <f>'地区別5歳毎'!T47</f>
        <v>103</v>
      </c>
      <c r="M97" s="75">
        <f>L97/L116</f>
        <v>0.02825013713658804</v>
      </c>
      <c r="N97" s="77">
        <f>'地区別5歳毎'!T48</f>
        <v>192</v>
      </c>
      <c r="O97" s="75">
        <f>N97/N116</f>
        <v>0.04844814534443603</v>
      </c>
      <c r="P97" s="78">
        <f t="shared" si="3"/>
        <v>295</v>
      </c>
      <c r="Q97" s="75">
        <f>P97/P116</f>
        <v>0.03876987777631752</v>
      </c>
    </row>
    <row r="98" spans="11:17" ht="13.5">
      <c r="K98" s="61" t="s">
        <v>115</v>
      </c>
      <c r="L98" s="76">
        <f>'地区別5歳毎'!S47</f>
        <v>126</v>
      </c>
      <c r="M98" s="75">
        <f>L98/L116</f>
        <v>0.03455842018650576</v>
      </c>
      <c r="N98" s="77">
        <f>'地区別5歳毎'!S48</f>
        <v>235</v>
      </c>
      <c r="O98" s="75">
        <f>N98/N116</f>
        <v>0.05929851122886702</v>
      </c>
      <c r="P98" s="78">
        <f t="shared" si="3"/>
        <v>361</v>
      </c>
      <c r="Q98" s="75">
        <f>P98/P116</f>
        <v>0.04744381653305296</v>
      </c>
    </row>
    <row r="99" spans="11:17" ht="13.5">
      <c r="K99" s="61" t="s">
        <v>116</v>
      </c>
      <c r="L99" s="76">
        <f>'地区別5歳毎'!R47</f>
        <v>182</v>
      </c>
      <c r="M99" s="75">
        <f>L99/L116</f>
        <v>0.049917718047174986</v>
      </c>
      <c r="N99" s="77">
        <f>'地区別5歳毎'!R48</f>
        <v>244</v>
      </c>
      <c r="O99" s="75">
        <f>N99/N116</f>
        <v>0.06156951804188746</v>
      </c>
      <c r="P99" s="78">
        <f t="shared" si="3"/>
        <v>426</v>
      </c>
      <c r="Q99" s="75">
        <f>P99/P116</f>
        <v>0.05598633197529242</v>
      </c>
    </row>
    <row r="100" spans="11:17" ht="13.5">
      <c r="K100" s="61" t="s">
        <v>117</v>
      </c>
      <c r="L100" s="76">
        <f>'地区別5歳毎'!Q47</f>
        <v>206</v>
      </c>
      <c r="M100" s="75">
        <f>L100/L116</f>
        <v>0.05650027427317608</v>
      </c>
      <c r="N100" s="77">
        <f>'地区別5歳毎'!Q48</f>
        <v>246</v>
      </c>
      <c r="O100" s="75">
        <f>N100/N116</f>
        <v>0.06207418622255867</v>
      </c>
      <c r="P100" s="78">
        <f t="shared" si="3"/>
        <v>452</v>
      </c>
      <c r="Q100" s="75">
        <f>P100/P116</f>
        <v>0.0594033381521882</v>
      </c>
    </row>
    <row r="101" spans="11:17" ht="13.5">
      <c r="K101" s="61" t="s">
        <v>118</v>
      </c>
      <c r="L101" s="76">
        <f>'地区別5歳毎'!P47</f>
        <v>245</v>
      </c>
      <c r="M101" s="75">
        <f>L101/L116</f>
        <v>0.06719692814042787</v>
      </c>
      <c r="N101" s="77">
        <f>'地区別5歳毎'!P48</f>
        <v>280</v>
      </c>
      <c r="O101" s="75">
        <f>N101/N116</f>
        <v>0.07065354529396922</v>
      </c>
      <c r="P101" s="78">
        <f t="shared" si="3"/>
        <v>525</v>
      </c>
      <c r="Q101" s="75">
        <f>P101/P116</f>
        <v>0.06899724011039558</v>
      </c>
    </row>
    <row r="102" spans="11:17" ht="13.5">
      <c r="K102" s="61" t="s">
        <v>119</v>
      </c>
      <c r="L102" s="76">
        <f>'地区別5歳毎'!O47</f>
        <v>362</v>
      </c>
      <c r="M102" s="75">
        <f>L102/L116</f>
        <v>0.09928688974218322</v>
      </c>
      <c r="N102" s="77">
        <f>'地区別5歳毎'!O48</f>
        <v>338</v>
      </c>
      <c r="O102" s="75">
        <f>N102/N116</f>
        <v>0.08528892253343427</v>
      </c>
      <c r="P102" s="78">
        <f t="shared" si="3"/>
        <v>700</v>
      </c>
      <c r="Q102" s="75">
        <f>P102/P116</f>
        <v>0.09199632014719411</v>
      </c>
    </row>
    <row r="103" spans="11:17" ht="13.5">
      <c r="K103" s="61" t="s">
        <v>120</v>
      </c>
      <c r="L103" s="76">
        <f>'地区別5歳毎'!N47</f>
        <v>287</v>
      </c>
      <c r="M103" s="75">
        <f>L103/L116</f>
        <v>0.07871640153592979</v>
      </c>
      <c r="N103" s="77">
        <f>'地区別5歳毎'!N48</f>
        <v>266</v>
      </c>
      <c r="O103" s="75">
        <f>N103/N116</f>
        <v>0.06712086802927075</v>
      </c>
      <c r="P103" s="78">
        <f t="shared" si="3"/>
        <v>553</v>
      </c>
      <c r="Q103" s="75">
        <f>P103/P116</f>
        <v>0.07267709291628335</v>
      </c>
    </row>
    <row r="104" spans="11:17" ht="13.5">
      <c r="K104" s="61" t="s">
        <v>121</v>
      </c>
      <c r="L104" s="76">
        <f>'地区別5歳毎'!M47</f>
        <v>268</v>
      </c>
      <c r="M104" s="75">
        <f>L104/L116</f>
        <v>0.07350521119034559</v>
      </c>
      <c r="N104" s="77">
        <f>'地区別5歳毎'!M48</f>
        <v>266</v>
      </c>
      <c r="O104" s="75">
        <f>N104/N116</f>
        <v>0.06712086802927075</v>
      </c>
      <c r="P104" s="78">
        <f t="shared" si="3"/>
        <v>534</v>
      </c>
      <c r="Q104" s="75">
        <f>P104/P116</f>
        <v>0.07018004994085951</v>
      </c>
    </row>
    <row r="105" spans="11:17" ht="13.5">
      <c r="K105" s="61" t="s">
        <v>122</v>
      </c>
      <c r="L105" s="76">
        <f>'地区別5歳毎'!L47</f>
        <v>236</v>
      </c>
      <c r="M105" s="75">
        <f>L105/L116</f>
        <v>0.06472846955567746</v>
      </c>
      <c r="N105" s="77">
        <f>'地区別5歳毎'!L48</f>
        <v>230</v>
      </c>
      <c r="O105" s="75">
        <f>N105/N116</f>
        <v>0.058036840777189</v>
      </c>
      <c r="P105" s="78">
        <f t="shared" si="3"/>
        <v>466</v>
      </c>
      <c r="Q105" s="75">
        <f>P105/P116</f>
        <v>0.06124326455513208</v>
      </c>
    </row>
    <row r="106" spans="11:17" ht="13.5">
      <c r="K106" s="61" t="s">
        <v>123</v>
      </c>
      <c r="L106" s="76">
        <f>'地区別5歳毎'!K47</f>
        <v>221</v>
      </c>
      <c r="M106" s="75">
        <f>L106/L116</f>
        <v>0.06061437191442677</v>
      </c>
      <c r="N106" s="77">
        <f>'地区別5歳毎'!K48</f>
        <v>197</v>
      </c>
      <c r="O106" s="75">
        <f>N106/N116</f>
        <v>0.049709815796114054</v>
      </c>
      <c r="P106" s="78">
        <f t="shared" si="3"/>
        <v>418</v>
      </c>
      <c r="Q106" s="75">
        <f>P106/P116</f>
        <v>0.05493494545932449</v>
      </c>
    </row>
    <row r="107" spans="11:17" ht="13.5">
      <c r="K107" s="61" t="s">
        <v>124</v>
      </c>
      <c r="L107" s="76">
        <f>'地区別5歳毎'!J47</f>
        <v>193</v>
      </c>
      <c r="M107" s="75">
        <f>L107/L116</f>
        <v>0.05293472298409216</v>
      </c>
      <c r="N107" s="77">
        <f>'地区別5歳毎'!J48</f>
        <v>180</v>
      </c>
      <c r="O107" s="75">
        <f>N107/N116</f>
        <v>0.045420136260408785</v>
      </c>
      <c r="P107" s="78">
        <f t="shared" si="3"/>
        <v>373</v>
      </c>
      <c r="Q107" s="75">
        <f>P107/P116</f>
        <v>0.04902089630700486</v>
      </c>
    </row>
    <row r="108" spans="11:17" ht="13.5">
      <c r="K108" s="61" t="s">
        <v>125</v>
      </c>
      <c r="L108" s="76">
        <f>'地区別5歳毎'!I47</f>
        <v>199</v>
      </c>
      <c r="M108" s="75">
        <f>L108/L116</f>
        <v>0.05458036204059243</v>
      </c>
      <c r="N108" s="77">
        <f>'地区別5歳毎'!I48</f>
        <v>177</v>
      </c>
      <c r="O108" s="75">
        <f>N108/N116</f>
        <v>0.04466313398940197</v>
      </c>
      <c r="P108" s="78">
        <f t="shared" si="3"/>
        <v>376</v>
      </c>
      <c r="Q108" s="75">
        <f>P108/P116</f>
        <v>0.04941516625049284</v>
      </c>
    </row>
    <row r="109" spans="11:17" ht="13.5">
      <c r="K109" s="61" t="s">
        <v>126</v>
      </c>
      <c r="L109" s="76">
        <f>'地区別5歳毎'!H47</f>
        <v>164</v>
      </c>
      <c r="M109" s="75">
        <f>L109/L116</f>
        <v>0.044980800877674164</v>
      </c>
      <c r="N109" s="77">
        <f>'地区別5歳毎'!H48</f>
        <v>157</v>
      </c>
      <c r="O109" s="75">
        <f>N109/N116</f>
        <v>0.03961645218268988</v>
      </c>
      <c r="P109" s="78">
        <f t="shared" si="3"/>
        <v>321</v>
      </c>
      <c r="Q109" s="75">
        <f>P109/P116</f>
        <v>0.0421868839532133</v>
      </c>
    </row>
    <row r="110" spans="11:17" ht="13.5">
      <c r="K110" s="61" t="s">
        <v>127</v>
      </c>
      <c r="L110" s="76">
        <f>'地区別5歳毎'!G47</f>
        <v>173</v>
      </c>
      <c r="M110" s="75">
        <f>L110/L116</f>
        <v>0.04744925946242457</v>
      </c>
      <c r="N110" s="77">
        <f>'地区別5歳毎'!G48</f>
        <v>181</v>
      </c>
      <c r="O110" s="75">
        <f>N110/N116</f>
        <v>0.045672470350744385</v>
      </c>
      <c r="P110" s="78">
        <f t="shared" si="3"/>
        <v>354</v>
      </c>
      <c r="Q110" s="75">
        <f>P110/P116</f>
        <v>0.046523853331581023</v>
      </c>
    </row>
    <row r="111" spans="11:17" ht="13.5">
      <c r="K111" s="61" t="s">
        <v>128</v>
      </c>
      <c r="L111" s="76">
        <f>'地区別5歳毎'!F47</f>
        <v>190</v>
      </c>
      <c r="M111" s="75">
        <f>L111/L116</f>
        <v>0.05211190345584202</v>
      </c>
      <c r="N111" s="77">
        <f>'地区別5歳毎'!F48</f>
        <v>202</v>
      </c>
      <c r="O111" s="75">
        <f>N111/N116</f>
        <v>0.050971486247792075</v>
      </c>
      <c r="P111" s="78">
        <f t="shared" si="3"/>
        <v>392</v>
      </c>
      <c r="Q111" s="75">
        <f>P111/P116</f>
        <v>0.051517939282428704</v>
      </c>
    </row>
    <row r="112" spans="11:17" ht="13.5">
      <c r="K112" s="61" t="s">
        <v>129</v>
      </c>
      <c r="L112" s="76">
        <f>'地区別5歳毎'!E47</f>
        <v>180</v>
      </c>
      <c r="M112" s="75">
        <f>L112/L116</f>
        <v>0.04936917169500823</v>
      </c>
      <c r="N112" s="77">
        <f>'地区別5歳毎'!E48</f>
        <v>168</v>
      </c>
      <c r="O112" s="75">
        <f>N112/N116</f>
        <v>0.04239212717638153</v>
      </c>
      <c r="P112" s="78">
        <f t="shared" si="3"/>
        <v>348</v>
      </c>
      <c r="Q112" s="75">
        <f>P112/P116</f>
        <v>0.045735313444605075</v>
      </c>
    </row>
    <row r="113" spans="11:17" ht="13.5">
      <c r="K113" s="61" t="s">
        <v>130</v>
      </c>
      <c r="L113" s="76">
        <f>'地区別5歳毎'!D47</f>
        <v>143</v>
      </c>
      <c r="M113" s="75">
        <f>L113/L116</f>
        <v>0.0392210641799232</v>
      </c>
      <c r="N113" s="77">
        <f>'地区別5歳毎'!D48</f>
        <v>154</v>
      </c>
      <c r="O113" s="75">
        <f>N113/N116</f>
        <v>0.03885944991168307</v>
      </c>
      <c r="P113" s="78">
        <f t="shared" si="3"/>
        <v>297</v>
      </c>
      <c r="Q113" s="75">
        <f>P113/P116</f>
        <v>0.0390327244053095</v>
      </c>
    </row>
    <row r="114" spans="11:17" ht="13.5">
      <c r="K114" s="61" t="s">
        <v>131</v>
      </c>
      <c r="L114" s="76">
        <f>'地区別5歳毎'!C47</f>
        <v>133</v>
      </c>
      <c r="M114" s="75">
        <f>L114/L116</f>
        <v>0.03647833241908941</v>
      </c>
      <c r="N114" s="77">
        <f>'地区別5歳毎'!C48</f>
        <v>127</v>
      </c>
      <c r="O114" s="75">
        <f>N114/N116</f>
        <v>0.03204642947262175</v>
      </c>
      <c r="P114" s="78">
        <f t="shared" si="3"/>
        <v>260</v>
      </c>
      <c r="Q114" s="75">
        <f>P114/P116</f>
        <v>0.034170061768957816</v>
      </c>
    </row>
    <row r="115" ht="13.5">
      <c r="K115" s="61"/>
    </row>
    <row r="116" spans="11:17" ht="13.5">
      <c r="K116" s="61"/>
      <c r="L116" s="76">
        <f>SUM(L94:L114)</f>
        <v>3646</v>
      </c>
      <c r="M116" s="66"/>
      <c r="N116" s="77">
        <f>SUM(N94:N114)</f>
        <v>3963</v>
      </c>
      <c r="O116" s="66"/>
      <c r="P116" s="78">
        <f>SUM(P94:P114)</f>
        <v>7609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13</v>
      </c>
      <c r="O124" s="75">
        <f>N124/N146</f>
        <v>0.0023783388218075376</v>
      </c>
      <c r="P124" s="78">
        <f>L124+N124</f>
        <v>13</v>
      </c>
      <c r="Q124" s="75">
        <f>P124/P146</f>
        <v>0.001253616200578592</v>
      </c>
    </row>
    <row r="125" spans="11:17" ht="13.5">
      <c r="K125" s="61" t="s">
        <v>112</v>
      </c>
      <c r="L125" s="76">
        <f>'地区別5歳毎'!V62</f>
        <v>10</v>
      </c>
      <c r="M125" s="75">
        <f>L125/L146</f>
        <v>0.0020391517128874386</v>
      </c>
      <c r="N125" s="77">
        <f>'地区別5歳毎'!V63</f>
        <v>37</v>
      </c>
      <c r="O125" s="75">
        <f>N125/N146</f>
        <v>0.00676911818514453</v>
      </c>
      <c r="P125" s="78">
        <f aca="true" t="shared" si="4" ref="P125:P144">L125+N125</f>
        <v>47</v>
      </c>
      <c r="Q125" s="75">
        <f>P125/P146</f>
        <v>0.004532304725168756</v>
      </c>
    </row>
    <row r="126" spans="11:17" ht="13.5">
      <c r="K126" s="61" t="s">
        <v>113</v>
      </c>
      <c r="L126" s="76">
        <f>'地区別5歳毎'!U62</f>
        <v>45</v>
      </c>
      <c r="M126" s="75">
        <f>L126/L146</f>
        <v>0.009176182707993474</v>
      </c>
      <c r="N126" s="77">
        <f>'地区別5歳毎'!U63</f>
        <v>125</v>
      </c>
      <c r="O126" s="75">
        <f>N126/N146</f>
        <v>0.022868642517380168</v>
      </c>
      <c r="P126" s="78">
        <f t="shared" si="4"/>
        <v>170</v>
      </c>
      <c r="Q126" s="75">
        <f>P126/P146</f>
        <v>0.01639344262295082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0.021411092985318108</v>
      </c>
      <c r="N127" s="77">
        <f>'地区別5歳毎'!T63</f>
        <v>260</v>
      </c>
      <c r="O127" s="75">
        <f>N127/N146</f>
        <v>0.04756677643615075</v>
      </c>
      <c r="P127" s="78">
        <f t="shared" si="4"/>
        <v>365</v>
      </c>
      <c r="Q127" s="75">
        <f>P127/P146</f>
        <v>0.0351976856316297</v>
      </c>
    </row>
    <row r="128" spans="11:17" ht="13.5">
      <c r="K128" s="61" t="s">
        <v>115</v>
      </c>
      <c r="L128" s="76">
        <f>'地区別5歳毎'!S62</f>
        <v>200</v>
      </c>
      <c r="M128" s="75">
        <f>L128/L146</f>
        <v>0.040783034257748776</v>
      </c>
      <c r="N128" s="77">
        <f>'地区別5歳毎'!S63</f>
        <v>349</v>
      </c>
      <c r="O128" s="75">
        <f>N128/N146</f>
        <v>0.06384924990852543</v>
      </c>
      <c r="P128" s="78">
        <f t="shared" si="4"/>
        <v>549</v>
      </c>
      <c r="Q128" s="75">
        <f>P128/P146</f>
        <v>0.052941176470588235</v>
      </c>
    </row>
    <row r="129" spans="11:17" ht="13.5">
      <c r="K129" s="61" t="s">
        <v>116</v>
      </c>
      <c r="L129" s="76">
        <f>'地区別5歳毎'!R62</f>
        <v>245</v>
      </c>
      <c r="M129" s="75">
        <f>L129/L146</f>
        <v>0.04995921696574225</v>
      </c>
      <c r="N129" s="77">
        <f>'地区別5歳毎'!R63</f>
        <v>341</v>
      </c>
      <c r="O129" s="75">
        <f>N129/N146</f>
        <v>0.0623856567874131</v>
      </c>
      <c r="P129" s="78">
        <f t="shared" si="4"/>
        <v>586</v>
      </c>
      <c r="Q129" s="75">
        <f>P129/P146</f>
        <v>0.056509161041465764</v>
      </c>
    </row>
    <row r="130" spans="11:17" ht="13.5">
      <c r="K130" s="61" t="s">
        <v>117</v>
      </c>
      <c r="L130" s="76">
        <f>'地区別5歳毎'!Q62</f>
        <v>289</v>
      </c>
      <c r="M130" s="75">
        <f>L130/L146</f>
        <v>0.05893148450244698</v>
      </c>
      <c r="N130" s="77">
        <f>'地区別5歳毎'!Q63</f>
        <v>332</v>
      </c>
      <c r="O130" s="75">
        <f>N130/N146</f>
        <v>0.06073911452616173</v>
      </c>
      <c r="P130" s="78">
        <f t="shared" si="4"/>
        <v>621</v>
      </c>
      <c r="Q130" s="75">
        <f>P130/P146</f>
        <v>0.05988428158148505</v>
      </c>
    </row>
    <row r="131" spans="11:17" ht="13.5">
      <c r="K131" s="61" t="s">
        <v>118</v>
      </c>
      <c r="L131" s="76">
        <f>'地区別5歳毎'!P62</f>
        <v>361</v>
      </c>
      <c r="M131" s="75">
        <f>L131/L146</f>
        <v>0.07361337683523654</v>
      </c>
      <c r="N131" s="77">
        <f>'地区別5歳毎'!P63</f>
        <v>369</v>
      </c>
      <c r="O131" s="75">
        <f>N131/N146</f>
        <v>0.06750823271130625</v>
      </c>
      <c r="P131" s="78">
        <f t="shared" si="4"/>
        <v>730</v>
      </c>
      <c r="Q131" s="75">
        <f>P131/P146</f>
        <v>0.0703953712632594</v>
      </c>
    </row>
    <row r="132" spans="11:17" ht="13.5">
      <c r="K132" s="61" t="s">
        <v>119</v>
      </c>
      <c r="L132" s="76">
        <f>'地区別5歳毎'!O62</f>
        <v>473</v>
      </c>
      <c r="M132" s="75">
        <f>L132/L146</f>
        <v>0.09645187601957586</v>
      </c>
      <c r="N132" s="77">
        <f>'地区別5歳毎'!O63</f>
        <v>422</v>
      </c>
      <c r="O132" s="75">
        <f>N132/N146</f>
        <v>0.07720453713867545</v>
      </c>
      <c r="P132" s="78">
        <f t="shared" si="4"/>
        <v>895</v>
      </c>
      <c r="Q132" s="75">
        <f>P132/P146</f>
        <v>0.0863066538090646</v>
      </c>
    </row>
    <row r="133" spans="11:17" ht="13.5">
      <c r="K133" s="61" t="s">
        <v>120</v>
      </c>
      <c r="L133" s="76">
        <f>'地区別5歳毎'!N62</f>
        <v>409</v>
      </c>
      <c r="M133" s="75">
        <f>L133/L146</f>
        <v>0.08340130505709625</v>
      </c>
      <c r="N133" s="77">
        <f>'地区別5歳毎'!N63</f>
        <v>409</v>
      </c>
      <c r="O133" s="75">
        <f>N133/N146</f>
        <v>0.07482619831686792</v>
      </c>
      <c r="P133" s="78">
        <f t="shared" si="4"/>
        <v>818</v>
      </c>
      <c r="Q133" s="75">
        <f>P133/P146</f>
        <v>0.07888138862102217</v>
      </c>
    </row>
    <row r="134" spans="11:17" ht="13.5">
      <c r="K134" s="61" t="s">
        <v>121</v>
      </c>
      <c r="L134" s="76">
        <f>'地区別5歳毎'!M62</f>
        <v>361</v>
      </c>
      <c r="M134" s="75">
        <f>L134/L146</f>
        <v>0.07361337683523654</v>
      </c>
      <c r="N134" s="77">
        <f>'地区別5歳毎'!M63</f>
        <v>393</v>
      </c>
      <c r="O134" s="75">
        <f>N134/N146</f>
        <v>0.07189901207464325</v>
      </c>
      <c r="P134" s="78">
        <f t="shared" si="4"/>
        <v>754</v>
      </c>
      <c r="Q134" s="75">
        <f>P134/P146</f>
        <v>0.07270973963355834</v>
      </c>
    </row>
    <row r="135" spans="11:17" ht="13.5">
      <c r="K135" s="61" t="s">
        <v>122</v>
      </c>
      <c r="L135" s="76">
        <f>'地区別5歳毎'!L62</f>
        <v>288</v>
      </c>
      <c r="M135" s="75">
        <f>L135/L146</f>
        <v>0.05872756933115824</v>
      </c>
      <c r="N135" s="77">
        <f>'地区別5歳毎'!L63</f>
        <v>282</v>
      </c>
      <c r="O135" s="75">
        <f>N135/N146</f>
        <v>0.05159165751920966</v>
      </c>
      <c r="P135" s="78">
        <f t="shared" si="4"/>
        <v>570</v>
      </c>
      <c r="Q135" s="75">
        <f>P135/P146</f>
        <v>0.054966248794599805</v>
      </c>
    </row>
    <row r="136" spans="11:17" ht="13.5">
      <c r="K136" s="61" t="s">
        <v>123</v>
      </c>
      <c r="L136" s="76">
        <f>'地区別5歳毎'!K62</f>
        <v>271</v>
      </c>
      <c r="M136" s="75">
        <f>L136/L146</f>
        <v>0.05526101141924959</v>
      </c>
      <c r="N136" s="77">
        <f>'地区別5歳毎'!K63</f>
        <v>297</v>
      </c>
      <c r="O136" s="75">
        <f>N136/N146</f>
        <v>0.05433589462129528</v>
      </c>
      <c r="P136" s="78">
        <f t="shared" si="4"/>
        <v>568</v>
      </c>
      <c r="Q136" s="75">
        <f>P136/P146</f>
        <v>0.054773384763741564</v>
      </c>
    </row>
    <row r="137" spans="11:17" ht="13.5">
      <c r="K137" s="61" t="s">
        <v>124</v>
      </c>
      <c r="L137" s="76">
        <f>'地区別5歳毎'!J62</f>
        <v>294</v>
      </c>
      <c r="M137" s="75">
        <f>L137/L146</f>
        <v>0.0599510603588907</v>
      </c>
      <c r="N137" s="77">
        <f>'地区別5歳毎'!J63</f>
        <v>268</v>
      </c>
      <c r="O137" s="75">
        <f>N137/N146</f>
        <v>0.04903036955726308</v>
      </c>
      <c r="P137" s="78">
        <f t="shared" si="4"/>
        <v>562</v>
      </c>
      <c r="Q137" s="75">
        <f>P137/P146</f>
        <v>0.05419479267116683</v>
      </c>
    </row>
    <row r="138" spans="11:17" ht="13.5">
      <c r="K138" s="61" t="s">
        <v>125</v>
      </c>
      <c r="L138" s="76">
        <f>'地区別5歳毎'!I62</f>
        <v>247</v>
      </c>
      <c r="M138" s="75">
        <f>L138/L146</f>
        <v>0.050367047308319736</v>
      </c>
      <c r="N138" s="77">
        <f>'地区別5歳毎'!I63</f>
        <v>240</v>
      </c>
      <c r="O138" s="75">
        <f>N138/N146</f>
        <v>0.043907793633369926</v>
      </c>
      <c r="P138" s="78">
        <f t="shared" si="4"/>
        <v>487</v>
      </c>
      <c r="Q138" s="75">
        <f>P138/P146</f>
        <v>0.04696239151398264</v>
      </c>
    </row>
    <row r="139" spans="11:17" ht="13.5">
      <c r="K139" s="61" t="s">
        <v>126</v>
      </c>
      <c r="L139" s="76">
        <f>'地区別5歳毎'!H62</f>
        <v>180</v>
      </c>
      <c r="M139" s="75">
        <f>L139/L146</f>
        <v>0.0367047308319739</v>
      </c>
      <c r="N139" s="77">
        <f>'地区別5歳毎'!H63</f>
        <v>229</v>
      </c>
      <c r="O139" s="75">
        <f>N139/N146</f>
        <v>0.04189535309184047</v>
      </c>
      <c r="P139" s="78">
        <f t="shared" si="4"/>
        <v>409</v>
      </c>
      <c r="Q139" s="75">
        <f>P139/P146</f>
        <v>0.03944069431051109</v>
      </c>
    </row>
    <row r="140" spans="11:17" ht="13.5">
      <c r="K140" s="61" t="s">
        <v>127</v>
      </c>
      <c r="L140" s="76">
        <f>'地区別5歳毎'!G62</f>
        <v>245</v>
      </c>
      <c r="M140" s="75">
        <f>L140/L146</f>
        <v>0.04995921696574225</v>
      </c>
      <c r="N140" s="77">
        <f>'地区別5歳毎'!G63</f>
        <v>254</v>
      </c>
      <c r="O140" s="75">
        <f>N140/N146</f>
        <v>0.0464690815953165</v>
      </c>
      <c r="P140" s="78">
        <f t="shared" si="4"/>
        <v>499</v>
      </c>
      <c r="Q140" s="75">
        <f>P140/P146</f>
        <v>0.04811957569913211</v>
      </c>
    </row>
    <row r="141" spans="11:17" ht="13.5">
      <c r="K141" s="61" t="s">
        <v>128</v>
      </c>
      <c r="L141" s="76">
        <f>'地区別5歳毎'!F62</f>
        <v>256</v>
      </c>
      <c r="M141" s="75">
        <f>L141/L146</f>
        <v>0.052202283849918436</v>
      </c>
      <c r="N141" s="77">
        <f>'地区別5歳毎'!F63</f>
        <v>275</v>
      </c>
      <c r="O141" s="75">
        <f>N141/N146</f>
        <v>0.05031101353823637</v>
      </c>
      <c r="P141" s="78">
        <f t="shared" si="4"/>
        <v>531</v>
      </c>
      <c r="Q141" s="75">
        <f>P141/P146</f>
        <v>0.05120540019286403</v>
      </c>
    </row>
    <row r="142" spans="11:17" ht="13.5">
      <c r="K142" s="61" t="s">
        <v>129</v>
      </c>
      <c r="L142" s="76">
        <f>'地区別5歳毎'!E62</f>
        <v>222</v>
      </c>
      <c r="M142" s="75">
        <f>L142/L146</f>
        <v>0.04526916802610114</v>
      </c>
      <c r="N142" s="77">
        <f>'地区別5歳毎'!E63</f>
        <v>212</v>
      </c>
      <c r="O142" s="75">
        <f>N142/N146</f>
        <v>0.038785217709476766</v>
      </c>
      <c r="P142" s="78">
        <f t="shared" si="4"/>
        <v>434</v>
      </c>
      <c r="Q142" s="75">
        <f>P142/P146</f>
        <v>0.04185149469623915</v>
      </c>
    </row>
    <row r="143" spans="11:17" ht="13.5">
      <c r="K143" s="61" t="s">
        <v>130</v>
      </c>
      <c r="L143" s="76">
        <f>'地区別5歳毎'!D62</f>
        <v>215</v>
      </c>
      <c r="M143" s="75">
        <f>L143/L146</f>
        <v>0.04384176182707993</v>
      </c>
      <c r="N143" s="77">
        <f>'地区別5歳毎'!D63</f>
        <v>179</v>
      </c>
      <c r="O143" s="75">
        <f>N143/N146</f>
        <v>0.0327478960848884</v>
      </c>
      <c r="P143" s="78">
        <f t="shared" si="4"/>
        <v>394</v>
      </c>
      <c r="Q143" s="75">
        <f>P143/P146</f>
        <v>0.03799421407907425</v>
      </c>
    </row>
    <row r="144" spans="11:17" ht="13.5">
      <c r="K144" s="61" t="s">
        <v>131</v>
      </c>
      <c r="L144" s="76">
        <f>'地区別5歳毎'!C62</f>
        <v>188</v>
      </c>
      <c r="M144" s="75">
        <f>L144/L146</f>
        <v>0.03833605220228385</v>
      </c>
      <c r="N144" s="77">
        <f>'地区別5歳毎'!C63</f>
        <v>180</v>
      </c>
      <c r="O144" s="75">
        <f>N144/N146</f>
        <v>0.03293084522502744</v>
      </c>
      <c r="P144" s="78">
        <f t="shared" si="4"/>
        <v>368</v>
      </c>
      <c r="Q144" s="75">
        <f>P144/P146</f>
        <v>0.03548698167791707</v>
      </c>
    </row>
    <row r="145" ht="13.5">
      <c r="K145" s="61"/>
    </row>
    <row r="146" spans="11:17" ht="13.5">
      <c r="K146" s="61"/>
      <c r="L146" s="76">
        <f>SUM(L124:L144)</f>
        <v>4904</v>
      </c>
      <c r="M146" s="66"/>
      <c r="N146" s="77">
        <f>SUM(N124:N144)</f>
        <v>5466</v>
      </c>
      <c r="O146" s="66"/>
      <c r="P146" s="78">
        <f>SUM(P124:P144)</f>
        <v>10370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0.004196255648805681</v>
      </c>
      <c r="P154" s="78">
        <f>L154+N154</f>
        <v>13</v>
      </c>
      <c r="Q154" s="75">
        <f>P154/P176</f>
        <v>0.0022943875750088246</v>
      </c>
    </row>
    <row r="155" spans="11:17" ht="13.5">
      <c r="K155" s="61" t="s">
        <v>112</v>
      </c>
      <c r="L155" s="76">
        <f>'地区別5歳毎'!V65</f>
        <v>7</v>
      </c>
      <c r="M155" s="75">
        <f>L155/L176</f>
        <v>0.0027258566978193145</v>
      </c>
      <c r="N155" s="77">
        <f>'地区別5歳毎'!V66</f>
        <v>27</v>
      </c>
      <c r="O155" s="75">
        <f>N155/N176</f>
        <v>0.008715300193673338</v>
      </c>
      <c r="P155" s="78">
        <f aca="true" t="shared" si="5" ref="P155:P174">L155+N155</f>
        <v>34</v>
      </c>
      <c r="Q155" s="75">
        <f>P155/P176</f>
        <v>0.006000705965407695</v>
      </c>
    </row>
    <row r="156" spans="11:17" ht="13.5">
      <c r="K156" s="61" t="s">
        <v>113</v>
      </c>
      <c r="L156" s="76">
        <f>'地区別5歳毎'!U65</f>
        <v>22</v>
      </c>
      <c r="M156" s="75">
        <f>L156/L176</f>
        <v>0.008566978193146417</v>
      </c>
      <c r="N156" s="77">
        <f>'地区別5歳毎'!U66</f>
        <v>59</v>
      </c>
      <c r="O156" s="75">
        <f>N156/N176</f>
        <v>0.019044544867656554</v>
      </c>
      <c r="P156" s="78">
        <f t="shared" si="5"/>
        <v>81</v>
      </c>
      <c r="Q156" s="75">
        <f>P156/P176</f>
        <v>0.014295799505824214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0.024922118380062305</v>
      </c>
      <c r="N157" s="77">
        <f>'地区別5歳毎'!T66</f>
        <v>164</v>
      </c>
      <c r="O157" s="75">
        <f>N157/N176</f>
        <v>0.05293737895416398</v>
      </c>
      <c r="P157" s="78">
        <f t="shared" si="5"/>
        <v>228</v>
      </c>
      <c r="Q157" s="75">
        <f>P157/P176</f>
        <v>0.040240028238616304</v>
      </c>
    </row>
    <row r="158" spans="11:17" ht="13.5">
      <c r="K158" s="61" t="s">
        <v>115</v>
      </c>
      <c r="L158" s="76">
        <f>'地区別5歳毎'!S65</f>
        <v>94</v>
      </c>
      <c r="M158" s="75">
        <f>L158/L176</f>
        <v>0.03660436137071651</v>
      </c>
      <c r="N158" s="77">
        <f>'地区別5歳毎'!S66</f>
        <v>247</v>
      </c>
      <c r="O158" s="75">
        <f>N158/N176</f>
        <v>0.07972885732730794</v>
      </c>
      <c r="P158" s="78">
        <f t="shared" si="5"/>
        <v>341</v>
      </c>
      <c r="Q158" s="75">
        <f>P158/P176</f>
        <v>0.06018355100600071</v>
      </c>
    </row>
    <row r="159" spans="11:17" ht="13.5">
      <c r="K159" s="61" t="s">
        <v>116</v>
      </c>
      <c r="L159" s="76">
        <f>'地区別5歳毎'!R65</f>
        <v>128</v>
      </c>
      <c r="M159" s="75">
        <f>L159/L176</f>
        <v>0.04984423676012461</v>
      </c>
      <c r="N159" s="77">
        <f>'地区別5歳毎'!R66</f>
        <v>184</v>
      </c>
      <c r="O159" s="75">
        <f>N159/N176</f>
        <v>0.05939315687540349</v>
      </c>
      <c r="P159" s="78">
        <f t="shared" si="5"/>
        <v>312</v>
      </c>
      <c r="Q159" s="75">
        <f>P159/P176</f>
        <v>0.05506530180021179</v>
      </c>
    </row>
    <row r="160" spans="11:17" ht="13.5">
      <c r="K160" s="61" t="s">
        <v>117</v>
      </c>
      <c r="L160" s="76">
        <f>'地区別5歳毎'!Q65</f>
        <v>125</v>
      </c>
      <c r="M160" s="75">
        <f>L160/L176</f>
        <v>0.04867601246105919</v>
      </c>
      <c r="N160" s="77">
        <f>'地区別5歳毎'!Q66</f>
        <v>168</v>
      </c>
      <c r="O160" s="75">
        <f>N160/N176</f>
        <v>0.05422853453841188</v>
      </c>
      <c r="P160" s="78">
        <f t="shared" si="5"/>
        <v>293</v>
      </c>
      <c r="Q160" s="75">
        <f>P160/P176</f>
        <v>0.05171196611366043</v>
      </c>
    </row>
    <row r="161" spans="11:17" ht="13.5">
      <c r="K161" s="61" t="s">
        <v>118</v>
      </c>
      <c r="L161" s="76">
        <f>'地区別5歳毎'!P65</f>
        <v>191</v>
      </c>
      <c r="M161" s="75">
        <f>L161/L176</f>
        <v>0.07437694704049844</v>
      </c>
      <c r="N161" s="77">
        <f>'地区別5歳毎'!P66</f>
        <v>208</v>
      </c>
      <c r="O161" s="75">
        <f>N161/N176</f>
        <v>0.0671400903808909</v>
      </c>
      <c r="P161" s="78">
        <f t="shared" si="5"/>
        <v>399</v>
      </c>
      <c r="Q161" s="75">
        <f>P161/P176</f>
        <v>0.07042004941757854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0.0926791277258567</v>
      </c>
      <c r="N162" s="77">
        <f>'地区別5歳毎'!O66</f>
        <v>266</v>
      </c>
      <c r="O162" s="75">
        <f>N162/N176</f>
        <v>0.08586184635248548</v>
      </c>
      <c r="P162" s="78">
        <f t="shared" si="5"/>
        <v>504</v>
      </c>
      <c r="Q162" s="75">
        <f>P162/P176</f>
        <v>0.08895164136957288</v>
      </c>
    </row>
    <row r="163" spans="11:17" ht="13.5">
      <c r="K163" s="61" t="s">
        <v>120</v>
      </c>
      <c r="L163" s="76">
        <f>'地区別5歳毎'!N65</f>
        <v>254</v>
      </c>
      <c r="M163" s="75">
        <f>L163/L176</f>
        <v>0.09890965732087227</v>
      </c>
      <c r="N163" s="77">
        <f>'地区別5歳毎'!N66</f>
        <v>266</v>
      </c>
      <c r="O163" s="75">
        <f>N163/N176</f>
        <v>0.08586184635248548</v>
      </c>
      <c r="P163" s="78">
        <f t="shared" si="5"/>
        <v>520</v>
      </c>
      <c r="Q163" s="75">
        <f>P163/P176</f>
        <v>0.09177550300035298</v>
      </c>
    </row>
    <row r="164" spans="11:17" ht="13.5">
      <c r="K164" s="61" t="s">
        <v>121</v>
      </c>
      <c r="L164" s="76">
        <f>'地区別5歳毎'!M65</f>
        <v>236</v>
      </c>
      <c r="M164" s="75">
        <f>L164/L176</f>
        <v>0.09190031152647975</v>
      </c>
      <c r="N164" s="77">
        <f>'地区別5歳毎'!M66</f>
        <v>269</v>
      </c>
      <c r="O164" s="75">
        <f>N164/N176</f>
        <v>0.0868302130406714</v>
      </c>
      <c r="P164" s="78">
        <f t="shared" si="5"/>
        <v>505</v>
      </c>
      <c r="Q164" s="75">
        <f>P164/P176</f>
        <v>0.08912813272149665</v>
      </c>
    </row>
    <row r="165" spans="11:17" ht="13.5">
      <c r="K165" s="61" t="s">
        <v>122</v>
      </c>
      <c r="L165" s="76">
        <f>'地区別5歳毎'!L65</f>
        <v>157</v>
      </c>
      <c r="M165" s="75">
        <f>L165/L176</f>
        <v>0.06113707165109034</v>
      </c>
      <c r="N165" s="77">
        <f>'地区別5歳毎'!L66</f>
        <v>171</v>
      </c>
      <c r="O165" s="75">
        <f>N165/N176</f>
        <v>0.0551969012265978</v>
      </c>
      <c r="P165" s="78">
        <f t="shared" si="5"/>
        <v>328</v>
      </c>
      <c r="Q165" s="75">
        <f>P165/P176</f>
        <v>0.05788916343099188</v>
      </c>
    </row>
    <row r="166" spans="11:17" ht="13.5">
      <c r="K166" s="61" t="s">
        <v>123</v>
      </c>
      <c r="L166" s="76">
        <f>'地区別5歳毎'!K65</f>
        <v>141</v>
      </c>
      <c r="M166" s="75">
        <f>L166/L176</f>
        <v>0.054906542056074766</v>
      </c>
      <c r="N166" s="77">
        <f>'地区別5歳毎'!K66</f>
        <v>165</v>
      </c>
      <c r="O166" s="75">
        <f>N166/N176</f>
        <v>0.05326016785022595</v>
      </c>
      <c r="P166" s="78">
        <f t="shared" si="5"/>
        <v>306</v>
      </c>
      <c r="Q166" s="75">
        <f>P166/P176</f>
        <v>0.054006353688669254</v>
      </c>
    </row>
    <row r="167" spans="11:17" ht="13.5">
      <c r="K167" s="61" t="s">
        <v>124</v>
      </c>
      <c r="L167" s="76">
        <f>'地区別5歳毎'!J65</f>
        <v>140</v>
      </c>
      <c r="M167" s="75">
        <f>L167/L176</f>
        <v>0.05451713395638629</v>
      </c>
      <c r="N167" s="77">
        <f>'地区別5歳毎'!J66</f>
        <v>129</v>
      </c>
      <c r="O167" s="75">
        <f>N167/N176</f>
        <v>0.041639767591994836</v>
      </c>
      <c r="P167" s="78">
        <f t="shared" si="5"/>
        <v>269</v>
      </c>
      <c r="Q167" s="75">
        <f>P167/P176</f>
        <v>0.047476173667490296</v>
      </c>
    </row>
    <row r="168" spans="11:17" ht="13.5">
      <c r="K168" s="61" t="s">
        <v>125</v>
      </c>
      <c r="L168" s="76">
        <f>'地区別5歳毎'!I65</f>
        <v>118</v>
      </c>
      <c r="M168" s="75">
        <f>L168/L176</f>
        <v>0.045950155763239874</v>
      </c>
      <c r="N168" s="77">
        <f>'地区別5歳毎'!I66</f>
        <v>108</v>
      </c>
      <c r="O168" s="75">
        <f>N168/N176</f>
        <v>0.03486120077469335</v>
      </c>
      <c r="P168" s="78">
        <f t="shared" si="5"/>
        <v>226</v>
      </c>
      <c r="Q168" s="75">
        <f>P168/P176</f>
        <v>0.039887045534768795</v>
      </c>
    </row>
    <row r="169" spans="11:17" ht="13.5">
      <c r="K169" s="61" t="s">
        <v>126</v>
      </c>
      <c r="L169" s="76">
        <f>'地区別5歳毎'!H65</f>
        <v>100</v>
      </c>
      <c r="M169" s="75">
        <f>L169/L176</f>
        <v>0.03894080996884735</v>
      </c>
      <c r="N169" s="77">
        <f>'地区別5歳毎'!H66</f>
        <v>113</v>
      </c>
      <c r="O169" s="75">
        <f>N169/N176</f>
        <v>0.03647514525500323</v>
      </c>
      <c r="P169" s="78">
        <f t="shared" si="5"/>
        <v>213</v>
      </c>
      <c r="Q169" s="75">
        <f>P169/P176</f>
        <v>0.037592657959759974</v>
      </c>
    </row>
    <row r="170" spans="11:17" ht="13.5">
      <c r="K170" s="61" t="s">
        <v>127</v>
      </c>
      <c r="L170" s="76">
        <f>'地区別5歳毎'!G65</f>
        <v>105</v>
      </c>
      <c r="M170" s="75">
        <f>L170/L176</f>
        <v>0.04088785046728972</v>
      </c>
      <c r="N170" s="77">
        <f>'地区別5歳毎'!G66</f>
        <v>116</v>
      </c>
      <c r="O170" s="75">
        <f>N170/N176</f>
        <v>0.03744351194318916</v>
      </c>
      <c r="P170" s="78">
        <f t="shared" si="5"/>
        <v>221</v>
      </c>
      <c r="Q170" s="75">
        <f>P170/P176</f>
        <v>0.03900458877515002</v>
      </c>
    </row>
    <row r="171" spans="11:17" ht="13.5">
      <c r="K171" s="61" t="s">
        <v>128</v>
      </c>
      <c r="L171" s="76">
        <f>'地区別5歳毎'!F65</f>
        <v>159</v>
      </c>
      <c r="M171" s="75">
        <f>L171/L176</f>
        <v>0.06191588785046729</v>
      </c>
      <c r="N171" s="77">
        <f>'地区別5歳毎'!F66</f>
        <v>156</v>
      </c>
      <c r="O171" s="75">
        <f>N171/N176</f>
        <v>0.05035506778566817</v>
      </c>
      <c r="P171" s="78">
        <f t="shared" si="5"/>
        <v>315</v>
      </c>
      <c r="Q171" s="75">
        <f>P171/P176</f>
        <v>0.055594775855983054</v>
      </c>
    </row>
    <row r="172" spans="11:17" ht="13.5">
      <c r="K172" s="61" t="s">
        <v>129</v>
      </c>
      <c r="L172" s="76">
        <f>'地区別5歳毎'!E65</f>
        <v>137</v>
      </c>
      <c r="M172" s="75">
        <f>L172/L176</f>
        <v>0.05334890965732087</v>
      </c>
      <c r="N172" s="77">
        <f>'地区別5歳毎'!E66</f>
        <v>103</v>
      </c>
      <c r="O172" s="75">
        <f>N172/N176</f>
        <v>0.03324725629438347</v>
      </c>
      <c r="P172" s="78">
        <f t="shared" si="5"/>
        <v>240</v>
      </c>
      <c r="Q172" s="75">
        <f>P172/P176</f>
        <v>0.04235792446170138</v>
      </c>
    </row>
    <row r="173" spans="11:17" ht="13.5">
      <c r="K173" s="61" t="s">
        <v>130</v>
      </c>
      <c r="L173" s="76">
        <f>'地区別5歳毎'!D65</f>
        <v>87</v>
      </c>
      <c r="M173" s="75">
        <f>L173/L176</f>
        <v>0.03387850467289719</v>
      </c>
      <c r="N173" s="77">
        <f>'地区別5歳毎'!D66</f>
        <v>99</v>
      </c>
      <c r="O173" s="75">
        <f>N173/N176</f>
        <v>0.03195610071013557</v>
      </c>
      <c r="P173" s="78">
        <f t="shared" si="5"/>
        <v>186</v>
      </c>
      <c r="Q173" s="75">
        <f>P173/P176</f>
        <v>0.032827391457818565</v>
      </c>
    </row>
    <row r="174" spans="11:17" ht="13.5">
      <c r="K174" s="61" t="s">
        <v>131</v>
      </c>
      <c r="L174" s="76">
        <f>'地区別5歳毎'!C65</f>
        <v>65</v>
      </c>
      <c r="M174" s="75">
        <f>L174/L176</f>
        <v>0.025311526479750778</v>
      </c>
      <c r="N174" s="77">
        <f>'地区別5歳毎'!C66</f>
        <v>67</v>
      </c>
      <c r="O174" s="75">
        <f>N174/N176</f>
        <v>0.021626856036152355</v>
      </c>
      <c r="P174" s="78">
        <f t="shared" si="5"/>
        <v>132</v>
      </c>
      <c r="Q174" s="75">
        <f>P174/P176</f>
        <v>0.023296858453935757</v>
      </c>
    </row>
    <row r="175" ht="13.5">
      <c r="K175" s="61"/>
    </row>
    <row r="176" spans="11:17" ht="13.5">
      <c r="K176" s="61"/>
      <c r="L176" s="76">
        <f>SUM(L154:L174)</f>
        <v>2568</v>
      </c>
      <c r="M176" s="66"/>
      <c r="N176" s="77">
        <f>SUM(N154:N174)</f>
        <v>3098</v>
      </c>
      <c r="O176" s="66"/>
      <c r="P176" s="78">
        <f>SUM(P154:P174)</f>
        <v>5666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0.00015135462388375965</v>
      </c>
      <c r="N184" s="77">
        <f>'地区別5歳毎'!W69</f>
        <v>89</v>
      </c>
      <c r="O184" s="75">
        <f>N184/N206</f>
        <v>0.0012042649924226022</v>
      </c>
      <c r="P184" s="78">
        <f>L184+N184</f>
        <v>99</v>
      </c>
      <c r="Q184" s="75">
        <f>P184/P206</f>
        <v>0.0007072742080672125</v>
      </c>
    </row>
    <row r="185" spans="11:17" ht="13.5">
      <c r="K185" s="61" t="s">
        <v>112</v>
      </c>
      <c r="L185" s="76">
        <f>'地区別5歳毎'!V68</f>
        <v>66</v>
      </c>
      <c r="M185" s="75">
        <f>L185/L206</f>
        <v>0.0009989405176328136</v>
      </c>
      <c r="N185" s="77">
        <f>'地区別5歳毎'!V69</f>
        <v>393</v>
      </c>
      <c r="O185" s="75">
        <f>N185/N206</f>
        <v>0.005317709460922277</v>
      </c>
      <c r="P185" s="78">
        <f aca="true" t="shared" si="6" ref="P185:P204">L185+N185</f>
        <v>459</v>
      </c>
      <c r="Q185" s="75">
        <f>P185/P206</f>
        <v>0.0032791804192207124</v>
      </c>
    </row>
    <row r="186" spans="11:17" ht="13.5">
      <c r="K186" s="61" t="s">
        <v>113</v>
      </c>
      <c r="L186" s="76">
        <f>'地区別5歳毎'!U68</f>
        <v>362</v>
      </c>
      <c r="M186" s="75">
        <f>L186/L206</f>
        <v>0.0054790373845920995</v>
      </c>
      <c r="N186" s="77">
        <f>'地区別5歳毎'!U69</f>
        <v>1244</v>
      </c>
      <c r="O186" s="75">
        <f>N186/N206</f>
        <v>0.01683264775925525</v>
      </c>
      <c r="P186" s="78">
        <f t="shared" si="6"/>
        <v>1606</v>
      </c>
      <c r="Q186" s="75">
        <f>P186/P206</f>
        <v>0.011473559375312558</v>
      </c>
    </row>
    <row r="187" spans="11:17" ht="13.5">
      <c r="K187" s="61" t="s">
        <v>114</v>
      </c>
      <c r="L187" s="76">
        <f>'地区別5歳毎'!T68</f>
        <v>1125</v>
      </c>
      <c r="M187" s="75">
        <f>L187/L206</f>
        <v>0.01702739518692296</v>
      </c>
      <c r="N187" s="77">
        <f>'地区別5歳毎'!T69</f>
        <v>2598</v>
      </c>
      <c r="O187" s="75">
        <f>N187/N206</f>
        <v>0.03515371292487551</v>
      </c>
      <c r="P187" s="78">
        <f t="shared" si="6"/>
        <v>3723</v>
      </c>
      <c r="Q187" s="75">
        <f>P187/P206</f>
        <v>0.02659779673367911</v>
      </c>
    </row>
    <row r="188" spans="11:17" ht="13.5">
      <c r="K188" s="61" t="s">
        <v>115</v>
      </c>
      <c r="L188" s="76">
        <f>'地区別5歳毎'!S68</f>
        <v>2120</v>
      </c>
      <c r="M188" s="75">
        <f>L188/L206</f>
        <v>0.032087180263357044</v>
      </c>
      <c r="N188" s="77">
        <f>'地区別5歳毎'!S69</f>
        <v>3580</v>
      </c>
      <c r="O188" s="75">
        <f>N188/N206</f>
        <v>0.04844122104351591</v>
      </c>
      <c r="P188" s="78">
        <f t="shared" si="6"/>
        <v>5700</v>
      </c>
      <c r="Q188" s="75">
        <f>P188/P206</f>
        <v>0.04072184834326375</v>
      </c>
    </row>
    <row r="189" spans="11:17" ht="13.5">
      <c r="K189" s="61" t="s">
        <v>116</v>
      </c>
      <c r="L189" s="76">
        <f>'地区別5歳毎'!R68</f>
        <v>2939</v>
      </c>
      <c r="M189" s="75">
        <f>L189/L206</f>
        <v>0.04448312395943696</v>
      </c>
      <c r="N189" s="77">
        <f>'地区別5歳毎'!R69</f>
        <v>3832</v>
      </c>
      <c r="O189" s="75">
        <f>N189/N206</f>
        <v>0.05185105001082485</v>
      </c>
      <c r="P189" s="78">
        <f t="shared" si="6"/>
        <v>6771</v>
      </c>
      <c r="Q189" s="75">
        <f>P189/P206</f>
        <v>0.04837326932144541</v>
      </c>
    </row>
    <row r="190" spans="11:17" ht="13.5">
      <c r="K190" s="61" t="s">
        <v>117</v>
      </c>
      <c r="L190" s="76">
        <f>'地区別5歳毎'!Q68</f>
        <v>3596</v>
      </c>
      <c r="M190" s="75">
        <f>L190/L206</f>
        <v>0.05442712274859997</v>
      </c>
      <c r="N190" s="77">
        <f>'地区別5歳毎'!Q69</f>
        <v>4374</v>
      </c>
      <c r="O190" s="75">
        <f>N190/N206</f>
        <v>0.0591848885040052</v>
      </c>
      <c r="P190" s="78">
        <f t="shared" si="6"/>
        <v>7970</v>
      </c>
      <c r="Q190" s="75">
        <f>P190/P206</f>
        <v>0.05693914584137054</v>
      </c>
    </row>
    <row r="191" spans="11:17" ht="13.5">
      <c r="K191" s="61" t="s">
        <v>118</v>
      </c>
      <c r="L191" s="76">
        <f>'地区別5歳毎'!P68</f>
        <v>4638</v>
      </c>
      <c r="M191" s="75">
        <f>L191/L206</f>
        <v>0.07019827455728772</v>
      </c>
      <c r="N191" s="77">
        <f>'地区別5歳毎'!P69</f>
        <v>5089</v>
      </c>
      <c r="O191" s="75">
        <f>N191/N206</f>
        <v>0.06885960164537779</v>
      </c>
      <c r="P191" s="78">
        <f t="shared" si="6"/>
        <v>9727</v>
      </c>
      <c r="Q191" s="75">
        <f>P191/P206</f>
        <v>0.0694914769885836</v>
      </c>
    </row>
    <row r="192" spans="11:17" ht="13.5">
      <c r="K192" s="61" t="s">
        <v>119</v>
      </c>
      <c r="L192" s="76">
        <f>'地区別5歳毎'!O68</f>
        <v>5454</v>
      </c>
      <c r="M192" s="75">
        <f>L192/L206</f>
        <v>0.08254881186620251</v>
      </c>
      <c r="N192" s="77">
        <f>'地区別5歳毎'!O69</f>
        <v>5665</v>
      </c>
      <c r="O192" s="75">
        <f>N192/N206</f>
        <v>0.07665349642779823</v>
      </c>
      <c r="P192" s="78">
        <f t="shared" si="6"/>
        <v>11119</v>
      </c>
      <c r="Q192" s="75">
        <f>P192/P206</f>
        <v>0.0794361810050438</v>
      </c>
    </row>
    <row r="193" spans="11:17" ht="13.5">
      <c r="K193" s="61" t="s">
        <v>120</v>
      </c>
      <c r="L193" s="76">
        <f>'地区別5歳毎'!N68</f>
        <v>4713</v>
      </c>
      <c r="M193" s="75">
        <f>L193/L206</f>
        <v>0.07133343423641592</v>
      </c>
      <c r="N193" s="77">
        <f>'地区別5歳毎'!N69</f>
        <v>4873</v>
      </c>
      <c r="O193" s="75">
        <f>N193/N206</f>
        <v>0.06593689110197012</v>
      </c>
      <c r="P193" s="78">
        <f t="shared" si="6"/>
        <v>9586</v>
      </c>
      <c r="Q193" s="75">
        <f>P193/P206</f>
        <v>0.06848414705588181</v>
      </c>
    </row>
    <row r="194" spans="11:17" ht="13.5">
      <c r="K194" s="61" t="s">
        <v>121</v>
      </c>
      <c r="L194" s="76">
        <f>'地区別5歳毎'!M68</f>
        <v>4325</v>
      </c>
      <c r="M194" s="75">
        <f>L194/L206</f>
        <v>0.06546087482972605</v>
      </c>
      <c r="N194" s="77">
        <f>'地区別5歳毎'!M69</f>
        <v>4846</v>
      </c>
      <c r="O194" s="75">
        <f>N194/N206</f>
        <v>0.06557155228404417</v>
      </c>
      <c r="P194" s="78">
        <f t="shared" si="6"/>
        <v>9171</v>
      </c>
      <c r="Q194" s="75">
        <f>P194/P206</f>
        <v>0.06551931072913542</v>
      </c>
    </row>
    <row r="195" spans="11:17" ht="13.5">
      <c r="K195" s="61" t="s">
        <v>122</v>
      </c>
      <c r="L195" s="76">
        <f>'地区別5歳毎'!L68</f>
        <v>4110</v>
      </c>
      <c r="M195" s="75">
        <f>L195/L206</f>
        <v>0.06220675041622522</v>
      </c>
      <c r="N195" s="77">
        <f>'地区別5歳毎'!L69</f>
        <v>4574</v>
      </c>
      <c r="O195" s="75">
        <f>N195/N206</f>
        <v>0.0618911019701234</v>
      </c>
      <c r="P195" s="78">
        <f t="shared" si="6"/>
        <v>8684</v>
      </c>
      <c r="Q195" s="75">
        <f>P195/P206</f>
        <v>0.062040093160158315</v>
      </c>
    </row>
    <row r="196" spans="11:17" ht="13.5">
      <c r="K196" s="61" t="s">
        <v>123</v>
      </c>
      <c r="L196" s="76">
        <f>'地区別5歳毎'!K68</f>
        <v>4647</v>
      </c>
      <c r="M196" s="75">
        <f>L196/L206</f>
        <v>0.07033449371878311</v>
      </c>
      <c r="N196" s="77">
        <f>'地区別5歳毎'!K69</f>
        <v>4844</v>
      </c>
      <c r="O196" s="75">
        <f>N196/N206</f>
        <v>0.06554449014938299</v>
      </c>
      <c r="P196" s="78">
        <f t="shared" si="6"/>
        <v>9491</v>
      </c>
      <c r="Q196" s="75">
        <f>P196/P206</f>
        <v>0.06780544958349408</v>
      </c>
    </row>
    <row r="197" spans="11:17" ht="13.5">
      <c r="K197" s="61" t="s">
        <v>124</v>
      </c>
      <c r="L197" s="76">
        <f>'地区別5歳毎'!J68</f>
        <v>4262</v>
      </c>
      <c r="M197" s="75">
        <f>L197/L206</f>
        <v>0.06450734069925836</v>
      </c>
      <c r="N197" s="77">
        <f>'地区別5歳毎'!J69</f>
        <v>4348</v>
      </c>
      <c r="O197" s="75">
        <f>N197/N206</f>
        <v>0.05883308075340983</v>
      </c>
      <c r="P197" s="78">
        <f t="shared" si="6"/>
        <v>8610</v>
      </c>
      <c r="Q197" s="75">
        <f>P197/P206</f>
        <v>0.061511423550087874</v>
      </c>
    </row>
    <row r="198" spans="11:17" ht="13.5">
      <c r="K198" s="61" t="s">
        <v>125</v>
      </c>
      <c r="L198" s="76">
        <f>'地区別5歳毎'!I68</f>
        <v>3791</v>
      </c>
      <c r="M198" s="75">
        <f>L198/L206</f>
        <v>0.05737853791433328</v>
      </c>
      <c r="N198" s="77">
        <f>'地区別5歳毎'!I69</f>
        <v>3925</v>
      </c>
      <c r="O198" s="75">
        <f>N198/N206</f>
        <v>0.05310943927256982</v>
      </c>
      <c r="P198" s="78">
        <f t="shared" si="6"/>
        <v>7716</v>
      </c>
      <c r="Q198" s="75">
        <f>P198/P206</f>
        <v>0.05512452312572335</v>
      </c>
    </row>
    <row r="199" spans="11:17" ht="13.5">
      <c r="K199" s="61" t="s">
        <v>126</v>
      </c>
      <c r="L199" s="76">
        <f>'地区別5歳毎'!H68</f>
        <v>3202</v>
      </c>
      <c r="M199" s="75">
        <f>L199/L206</f>
        <v>0.04846375056757984</v>
      </c>
      <c r="N199" s="77">
        <f>'地区別5歳毎'!H69</f>
        <v>3367</v>
      </c>
      <c r="O199" s="75">
        <f>N199/N206</f>
        <v>0.04555910370210002</v>
      </c>
      <c r="P199" s="78">
        <f t="shared" si="6"/>
        <v>6569</v>
      </c>
      <c r="Q199" s="75">
        <f>P199/P206</f>
        <v>0.0469301441696315</v>
      </c>
    </row>
    <row r="200" spans="11:17" ht="13.5">
      <c r="K200" s="61" t="s">
        <v>127</v>
      </c>
      <c r="L200" s="76">
        <f>'地区別5歳毎'!G68</f>
        <v>3029</v>
      </c>
      <c r="M200" s="75">
        <f>L200/L206</f>
        <v>0.045845315574390796</v>
      </c>
      <c r="N200" s="77">
        <f>'地区別5歳毎'!G69</f>
        <v>3166</v>
      </c>
      <c r="O200" s="75">
        <f>N200/N206</f>
        <v>0.042839359168651225</v>
      </c>
      <c r="P200" s="78">
        <f t="shared" si="6"/>
        <v>6195</v>
      </c>
      <c r="Q200" s="75">
        <f>P200/P206</f>
        <v>0.04425821938359981</v>
      </c>
    </row>
    <row r="201" spans="11:17" ht="13.5">
      <c r="K201" s="61" t="s">
        <v>128</v>
      </c>
      <c r="L201" s="76">
        <f>'地区別5歳毎'!F68</f>
        <v>3689</v>
      </c>
      <c r="M201" s="75">
        <f>L201/L206</f>
        <v>0.055834720750718936</v>
      </c>
      <c r="N201" s="77">
        <f>'地区別5歳毎'!F69</f>
        <v>3672</v>
      </c>
      <c r="O201" s="75">
        <f>N201/N206</f>
        <v>0.04968607923793029</v>
      </c>
      <c r="P201" s="78">
        <f t="shared" si="6"/>
        <v>7361</v>
      </c>
      <c r="Q201" s="75">
        <f>P201/P206</f>
        <v>0.052588337834169205</v>
      </c>
    </row>
    <row r="202" spans="11:17" ht="13.5">
      <c r="K202" s="61" t="s">
        <v>129</v>
      </c>
      <c r="L202" s="76">
        <f>'地区別5歳毎'!E68</f>
        <v>3485</v>
      </c>
      <c r="M202" s="75">
        <f>L202/L206</f>
        <v>0.052747086423490235</v>
      </c>
      <c r="N202" s="77">
        <f>'地区別5歳毎'!E69</f>
        <v>3433</v>
      </c>
      <c r="O202" s="75">
        <f>N202/N206</f>
        <v>0.04645215414591903</v>
      </c>
      <c r="P202" s="78">
        <f t="shared" si="6"/>
        <v>6918</v>
      </c>
      <c r="Q202" s="75">
        <f>P202/P206</f>
        <v>0.049423464357666425</v>
      </c>
    </row>
    <row r="203" spans="11:17" ht="13.5">
      <c r="K203" s="61" t="s">
        <v>130</v>
      </c>
      <c r="L203" s="76">
        <f>'地区別5歳毎'!D68</f>
        <v>3341</v>
      </c>
      <c r="M203" s="75">
        <f>L203/L206</f>
        <v>0.0505675798395641</v>
      </c>
      <c r="N203" s="77">
        <f>'地区別5歳毎'!D69</f>
        <v>3078</v>
      </c>
      <c r="O203" s="75">
        <f>N203/N206</f>
        <v>0.04164862524355921</v>
      </c>
      <c r="P203" s="78">
        <f t="shared" si="6"/>
        <v>6419</v>
      </c>
      <c r="Q203" s="75">
        <f>P203/P206</f>
        <v>0.045858516581650875</v>
      </c>
    </row>
    <row r="204" spans="11:17" ht="13.5">
      <c r="K204" s="61" t="s">
        <v>131</v>
      </c>
      <c r="L204" s="76">
        <f>'地区別5歳毎'!C68</f>
        <v>3166</v>
      </c>
      <c r="M204" s="75">
        <f>L204/L206</f>
        <v>0.047918873921598305</v>
      </c>
      <c r="N204" s="77">
        <f>'地区別5歳毎'!C69</f>
        <v>2914</v>
      </c>
      <c r="O204" s="75">
        <f>N204/N206</f>
        <v>0.03942953020134228</v>
      </c>
      <c r="P204" s="78">
        <f t="shared" si="6"/>
        <v>6080</v>
      </c>
      <c r="Q204" s="75">
        <f>P204/P206</f>
        <v>0.04343663823281466</v>
      </c>
    </row>
    <row r="205" ht="13.5">
      <c r="K205" s="61"/>
    </row>
    <row r="206" spans="11:17" ht="13.5">
      <c r="K206" s="61"/>
      <c r="L206" s="76">
        <f>SUM(L184:L204)</f>
        <v>66070</v>
      </c>
      <c r="M206" s="66"/>
      <c r="N206" s="77">
        <f>SUM(N184:N204)</f>
        <v>73904</v>
      </c>
      <c r="O206" s="66"/>
      <c r="P206" s="78">
        <f>SUM(P184:P204)</f>
        <v>139974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0.0001123065519642416</v>
      </c>
      <c r="N4" s="67">
        <f>'地区別5歳毎'!W24</f>
        <v>42</v>
      </c>
      <c r="O4" s="68">
        <f>N4/N26</f>
        <v>0.0008450194153270426</v>
      </c>
      <c r="P4" s="67">
        <f aca="true" t="shared" si="0" ref="P4:P24">L4+N4</f>
        <v>47</v>
      </c>
      <c r="Q4" s="71">
        <f>P4/P26</f>
        <v>0.0004988113431822042</v>
      </c>
      <c r="S4" s="61" t="s">
        <v>1</v>
      </c>
      <c r="T4" s="67">
        <f>SUM(L4:L4)</f>
        <v>5</v>
      </c>
      <c r="U4" s="70">
        <f>T4/L26</f>
        <v>0.0001123065519642416</v>
      </c>
      <c r="V4" s="67">
        <f>SUM(N4:N4)</f>
        <v>42</v>
      </c>
      <c r="W4" s="68">
        <f>V4/N26</f>
        <v>0.0008450194153270426</v>
      </c>
      <c r="X4" s="67">
        <f>SUM(P4:P4)</f>
        <v>47</v>
      </c>
      <c r="Y4" s="71">
        <f>X4/P26</f>
        <v>0.0004988113431822042</v>
      </c>
    </row>
    <row r="5" spans="11:25" ht="13.5">
      <c r="K5" s="61" t="s">
        <v>112</v>
      </c>
      <c r="L5" s="67">
        <f>'地区別5歳毎'!V23</f>
        <v>32</v>
      </c>
      <c r="M5" s="70">
        <f>L5/L26</f>
        <v>0.0007187619325711462</v>
      </c>
      <c r="N5" s="67">
        <f>'地区別5歳毎'!V24</f>
        <v>244</v>
      </c>
      <c r="O5" s="68">
        <f>N5/N26</f>
        <v>0.004909160412852343</v>
      </c>
      <c r="P5" s="67">
        <f t="shared" si="0"/>
        <v>276</v>
      </c>
      <c r="Q5" s="71">
        <f>P5/P26</f>
        <v>0.0029291900152827307</v>
      </c>
      <c r="S5" s="61" t="s">
        <v>137</v>
      </c>
      <c r="T5" s="67">
        <f>SUM(L4:L5)</f>
        <v>37</v>
      </c>
      <c r="U5" s="70">
        <f>T5/L26</f>
        <v>0.0008310684845353877</v>
      </c>
      <c r="V5" s="67">
        <f>SUM(N4:N5)</f>
        <v>286</v>
      </c>
      <c r="W5" s="68">
        <f>V5/N26</f>
        <v>0.005754179828179385</v>
      </c>
      <c r="X5" s="67">
        <f>SUM(P4:P5)</f>
        <v>323</v>
      </c>
      <c r="Y5" s="71">
        <f>X5/P26</f>
        <v>0.003428001358464935</v>
      </c>
    </row>
    <row r="6" spans="11:25" ht="13.5">
      <c r="K6" s="61" t="s">
        <v>113</v>
      </c>
      <c r="L6" s="67">
        <f>'地区別5歳毎'!U23</f>
        <v>212</v>
      </c>
      <c r="M6" s="70">
        <f>L6/L26</f>
        <v>0.004761797803283844</v>
      </c>
      <c r="N6" s="67">
        <f>'地区別5歳毎'!U24</f>
        <v>739</v>
      </c>
      <c r="O6" s="68">
        <f>N6/N26</f>
        <v>0.014868317807778203</v>
      </c>
      <c r="P6" s="67">
        <f t="shared" si="0"/>
        <v>951</v>
      </c>
      <c r="Q6" s="71">
        <f>P6/P26</f>
        <v>0.010092969943963321</v>
      </c>
      <c r="S6" s="61" t="s">
        <v>138</v>
      </c>
      <c r="T6" s="67">
        <f>SUM(L4:L6)</f>
        <v>249</v>
      </c>
      <c r="U6" s="70">
        <f>T6/L26</f>
        <v>0.005592866287819231</v>
      </c>
      <c r="V6" s="67">
        <f>SUM(N4:N6)</f>
        <v>1025</v>
      </c>
      <c r="W6" s="68">
        <f>V6/N26</f>
        <v>0.02062249763595759</v>
      </c>
      <c r="X6" s="67">
        <f>SUM(P4:P6)</f>
        <v>1274</v>
      </c>
      <c r="Y6" s="71">
        <f>X6/P26</f>
        <v>0.013520971302428256</v>
      </c>
    </row>
    <row r="7" spans="11:25" ht="13.5">
      <c r="K7" s="61" t="s">
        <v>114</v>
      </c>
      <c r="L7" s="67">
        <f>'地区別5歳毎'!T23</f>
        <v>697</v>
      </c>
      <c r="M7" s="70">
        <f>L7/L26</f>
        <v>0.015655533343815278</v>
      </c>
      <c r="N7" s="67">
        <f>'地区別5歳毎'!T24</f>
        <v>1537</v>
      </c>
      <c r="O7" s="68">
        <f>N7/N26</f>
        <v>0.030923686698992012</v>
      </c>
      <c r="P7" s="67">
        <f t="shared" si="0"/>
        <v>2234</v>
      </c>
      <c r="Q7" s="71">
        <f>P7/P26</f>
        <v>0.02370945831210732</v>
      </c>
      <c r="S7" s="61" t="s">
        <v>139</v>
      </c>
      <c r="T7" s="67">
        <f>SUM(L4:L7)</f>
        <v>946</v>
      </c>
      <c r="U7" s="70">
        <f>T7/L26</f>
        <v>0.02124839963163451</v>
      </c>
      <c r="V7" s="67">
        <f>SUM(N4:N7)</f>
        <v>2562</v>
      </c>
      <c r="W7" s="68">
        <f>V7/N26</f>
        <v>0.0515461843349496</v>
      </c>
      <c r="X7" s="67">
        <f>SUM(P4:P7)</f>
        <v>3508</v>
      </c>
      <c r="Y7" s="71">
        <f>X7/P26</f>
        <v>0.03723042961453558</v>
      </c>
    </row>
    <row r="8" spans="11:25" ht="13.5">
      <c r="K8" s="61" t="s">
        <v>115</v>
      </c>
      <c r="L8" s="67">
        <f>'地区別5歳毎'!S23</f>
        <v>1380</v>
      </c>
      <c r="M8" s="70">
        <f>L8/L26</f>
        <v>0.03099660834213068</v>
      </c>
      <c r="N8" s="67">
        <f>'地区別5歳毎'!S24</f>
        <v>2179</v>
      </c>
      <c r="O8" s="68">
        <f>N8/N26</f>
        <v>0.04384041204756252</v>
      </c>
      <c r="P8" s="67">
        <f t="shared" si="0"/>
        <v>3559</v>
      </c>
      <c r="Q8" s="71">
        <f>P8/P26</f>
        <v>0.037771692986924774</v>
      </c>
      <c r="S8" s="61" t="s">
        <v>140</v>
      </c>
      <c r="T8" s="67">
        <f>SUM(L4:L8)</f>
        <v>2326</v>
      </c>
      <c r="U8" s="70">
        <f>T8/L26</f>
        <v>0.05224500797376519</v>
      </c>
      <c r="V8" s="67">
        <f>SUM(N4:N8)</f>
        <v>4741</v>
      </c>
      <c r="W8" s="68">
        <f>V8/N26</f>
        <v>0.09538659638251212</v>
      </c>
      <c r="X8" s="67">
        <f>SUM(P4:P8)</f>
        <v>7067</v>
      </c>
      <c r="Y8" s="71">
        <f>X8/P26</f>
        <v>0.07500212260146034</v>
      </c>
    </row>
    <row r="9" spans="11:25" ht="13.5">
      <c r="K9" s="61" t="s">
        <v>116</v>
      </c>
      <c r="L9" s="67">
        <f>'地区別5歳毎'!R23</f>
        <v>1934</v>
      </c>
      <c r="M9" s="70">
        <f>L9/L26</f>
        <v>0.043440174299768645</v>
      </c>
      <c r="N9" s="67">
        <f>'地区別5歳毎'!R24</f>
        <v>2482</v>
      </c>
      <c r="O9" s="68">
        <f>N9/N26</f>
        <v>0.04993662354385047</v>
      </c>
      <c r="P9" s="67">
        <f t="shared" si="0"/>
        <v>4416</v>
      </c>
      <c r="Q9" s="71">
        <f>P9/P26</f>
        <v>0.04686704024452369</v>
      </c>
      <c r="S9" s="61" t="s">
        <v>141</v>
      </c>
      <c r="T9" s="67">
        <f>SUM(L4:L9)</f>
        <v>4260</v>
      </c>
      <c r="U9" s="70">
        <f>T9/L26</f>
        <v>0.09568518227353384</v>
      </c>
      <c r="V9" s="67">
        <f>SUM(N4:N9)</f>
        <v>7223</v>
      </c>
      <c r="W9" s="68">
        <f>V9/N26</f>
        <v>0.1453232199263626</v>
      </c>
      <c r="X9" s="67">
        <f>SUM(P4:P9)</f>
        <v>11483</v>
      </c>
      <c r="Y9" s="71">
        <f>X9/P26</f>
        <v>0.12186916284598404</v>
      </c>
    </row>
    <row r="10" spans="11:25" ht="13.5">
      <c r="K10" s="61" t="s">
        <v>117</v>
      </c>
      <c r="L10" s="67">
        <f>'地区別5歳毎'!Q23</f>
        <v>2380</v>
      </c>
      <c r="M10" s="70">
        <f>L10/L26</f>
        <v>0.053457918734979</v>
      </c>
      <c r="N10" s="67">
        <f>'地区別5歳毎'!Q24</f>
        <v>2967</v>
      </c>
      <c r="O10" s="68">
        <f>N10/N26</f>
        <v>0.05969458583988894</v>
      </c>
      <c r="P10" s="67">
        <f t="shared" si="0"/>
        <v>5347</v>
      </c>
      <c r="Q10" s="71">
        <f>P10/P26</f>
        <v>0.05674775004245203</v>
      </c>
      <c r="S10" s="61" t="s">
        <v>142</v>
      </c>
      <c r="T10" s="67">
        <f>SUM(L4:L10)</f>
        <v>6640</v>
      </c>
      <c r="U10" s="70">
        <f>T10/L26</f>
        <v>0.14914310100851283</v>
      </c>
      <c r="V10" s="67">
        <f>SUM(N4:N10)</f>
        <v>10190</v>
      </c>
      <c r="W10" s="68">
        <f>V10/N26</f>
        <v>0.20501780576625153</v>
      </c>
      <c r="X10" s="67">
        <f>SUM(P4:P10)</f>
        <v>16830</v>
      </c>
      <c r="Y10" s="71">
        <f>X10/P26</f>
        <v>0.17861691288843606</v>
      </c>
    </row>
    <row r="11" spans="11:25" ht="13.5">
      <c r="K11" s="61" t="s">
        <v>118</v>
      </c>
      <c r="L11" s="67">
        <f>'地区別5歳毎'!P23</f>
        <v>2927</v>
      </c>
      <c r="M11" s="70">
        <f>L11/L26</f>
        <v>0.06574425551986703</v>
      </c>
      <c r="N11" s="67">
        <f>'地区別5歳毎'!P24</f>
        <v>3367</v>
      </c>
      <c r="O11" s="68">
        <f>N11/N26</f>
        <v>0.06774238979538458</v>
      </c>
      <c r="P11" s="67">
        <f t="shared" si="0"/>
        <v>6294</v>
      </c>
      <c r="Q11" s="71">
        <f>P11/P26</f>
        <v>0.06679826795720835</v>
      </c>
      <c r="S11" s="61" t="s">
        <v>143</v>
      </c>
      <c r="T11" s="67">
        <f>SUM(L4:L11)</f>
        <v>9567</v>
      </c>
      <c r="U11" s="70">
        <f>T11/L26</f>
        <v>0.21488735652837987</v>
      </c>
      <c r="V11" s="67">
        <f>SUM(N4:N11)</f>
        <v>13557</v>
      </c>
      <c r="W11" s="68">
        <f>V11/N26</f>
        <v>0.2727601955616361</v>
      </c>
      <c r="X11" s="67">
        <f>SUM(P4:P11)</f>
        <v>23124</v>
      </c>
      <c r="Y11" s="71">
        <f>X11/P26</f>
        <v>0.24541518084564443</v>
      </c>
    </row>
    <row r="12" spans="11:25" ht="13.5">
      <c r="K12" s="61" t="s">
        <v>119</v>
      </c>
      <c r="L12" s="67">
        <f>'地区別5歳毎'!O23</f>
        <v>3370</v>
      </c>
      <c r="M12" s="70">
        <f>L12/L26</f>
        <v>0.07569461602389883</v>
      </c>
      <c r="N12" s="67">
        <f>'地区別5歳毎'!O24</f>
        <v>3564</v>
      </c>
      <c r="O12" s="68">
        <f>N12/N26</f>
        <v>0.07170593324346619</v>
      </c>
      <c r="P12" s="67">
        <f t="shared" si="0"/>
        <v>6934</v>
      </c>
      <c r="Q12" s="71">
        <f>P12/P26</f>
        <v>0.07359059263032773</v>
      </c>
      <c r="S12" s="61" t="s">
        <v>144</v>
      </c>
      <c r="T12" s="67">
        <f>SUM(L4:L12)</f>
        <v>12937</v>
      </c>
      <c r="U12" s="70">
        <f>T12/L26</f>
        <v>0.2905819725522787</v>
      </c>
      <c r="V12" s="67">
        <f>SUM(N4:N12)</f>
        <v>17121</v>
      </c>
      <c r="W12" s="68">
        <f>V12/N26</f>
        <v>0.3444661288051023</v>
      </c>
      <c r="X12" s="67">
        <f>SUM(P4:P12)</f>
        <v>30058</v>
      </c>
      <c r="Y12" s="71">
        <f>X12/P26</f>
        <v>0.31900577347597214</v>
      </c>
    </row>
    <row r="13" spans="11:25" ht="13.5">
      <c r="K13" s="61" t="s">
        <v>120</v>
      </c>
      <c r="L13" s="67">
        <f>'地区別5歳毎'!N23</f>
        <v>2985</v>
      </c>
      <c r="M13" s="70">
        <f>L13/L26</f>
        <v>0.06704701152265223</v>
      </c>
      <c r="N13" s="67">
        <f>'地区別5歳毎'!N24</f>
        <v>3103</v>
      </c>
      <c r="O13" s="68">
        <f>N13/N26</f>
        <v>0.06243083918475746</v>
      </c>
      <c r="P13" s="67">
        <f t="shared" si="0"/>
        <v>6088</v>
      </c>
      <c r="Q13" s="71">
        <f>P13/P26</f>
        <v>0.06461198845304805</v>
      </c>
      <c r="S13" s="61" t="s">
        <v>145</v>
      </c>
      <c r="T13" s="67">
        <f>SUM(L4:L13)</f>
        <v>15922</v>
      </c>
      <c r="U13" s="70">
        <f>T13/L26</f>
        <v>0.35762898407493093</v>
      </c>
      <c r="V13" s="67">
        <f>SUM(N4:N13)</f>
        <v>20224</v>
      </c>
      <c r="W13" s="68">
        <f>V13/N26</f>
        <v>0.40689696798985975</v>
      </c>
      <c r="X13" s="67">
        <f>SUM(P4:P13)</f>
        <v>36146</v>
      </c>
      <c r="Y13" s="71">
        <f>X13/P26</f>
        <v>0.3836177619290202</v>
      </c>
    </row>
    <row r="14" spans="11:25" ht="13.5">
      <c r="K14" s="61" t="s">
        <v>121</v>
      </c>
      <c r="L14" s="67">
        <f>'地区別5歳毎'!M23</f>
        <v>2822</v>
      </c>
      <c r="M14" s="70">
        <f>L14/L26</f>
        <v>0.06338581792861796</v>
      </c>
      <c r="N14" s="67">
        <f>'地区別5歳毎'!M24</f>
        <v>3237</v>
      </c>
      <c r="O14" s="68">
        <f>N14/N26</f>
        <v>0.0651268535098485</v>
      </c>
      <c r="P14" s="67">
        <f t="shared" si="0"/>
        <v>6059</v>
      </c>
      <c r="Q14" s="71">
        <f>P14/P26</f>
        <v>0.06430421124129733</v>
      </c>
      <c r="S14" s="61" t="s">
        <v>146</v>
      </c>
      <c r="T14" s="67">
        <f>SUM(L4:L14)</f>
        <v>18744</v>
      </c>
      <c r="U14" s="70">
        <f>T14/L26</f>
        <v>0.4210148020035489</v>
      </c>
      <c r="V14" s="67">
        <f>SUM(N4:N14)</f>
        <v>23461</v>
      </c>
      <c r="W14" s="68">
        <f>V14/N26</f>
        <v>0.4720238214997083</v>
      </c>
      <c r="X14" s="67">
        <f>SUM(P4:P14)</f>
        <v>42205</v>
      </c>
      <c r="Y14" s="71">
        <f>X14/P26</f>
        <v>0.44792197317031757</v>
      </c>
    </row>
    <row r="15" spans="11:25" ht="13.5">
      <c r="K15" s="61" t="s">
        <v>122</v>
      </c>
      <c r="L15" s="67">
        <f>'地区別5歳毎'!L23</f>
        <v>2853</v>
      </c>
      <c r="M15" s="70">
        <f>L15/L26</f>
        <v>0.06408211855079625</v>
      </c>
      <c r="N15" s="67">
        <f>'地区別5歳毎'!L24</f>
        <v>3197</v>
      </c>
      <c r="O15" s="68">
        <f>N15/N26</f>
        <v>0.06432207311429894</v>
      </c>
      <c r="P15" s="67">
        <f t="shared" si="0"/>
        <v>6050</v>
      </c>
      <c r="Q15" s="71">
        <f>P15/P26</f>
        <v>0.06420869417558159</v>
      </c>
      <c r="S15" s="61" t="s">
        <v>147</v>
      </c>
      <c r="T15" s="67">
        <f>SUM(L4:L15)</f>
        <v>21597</v>
      </c>
      <c r="U15" s="70">
        <f>T15/L26</f>
        <v>0.48509692055434517</v>
      </c>
      <c r="V15" s="67">
        <f>SUM(N4:N15)</f>
        <v>26658</v>
      </c>
      <c r="W15" s="68">
        <f>V15/N26</f>
        <v>0.5363458946140072</v>
      </c>
      <c r="X15" s="67">
        <f>SUM(P4:P15)</f>
        <v>48255</v>
      </c>
      <c r="Y15" s="71">
        <f>X15/P26</f>
        <v>0.5121306673458992</v>
      </c>
    </row>
    <row r="16" spans="11:25" ht="13.5">
      <c r="K16" s="61" t="s">
        <v>123</v>
      </c>
      <c r="L16" s="67">
        <f>'地区別5歳毎'!K23</f>
        <v>3316</v>
      </c>
      <c r="M16" s="70">
        <f>L16/L26</f>
        <v>0.07448170526268502</v>
      </c>
      <c r="N16" s="67">
        <f>'地区別5歳毎'!K24</f>
        <v>3463</v>
      </c>
      <c r="O16" s="68">
        <f>N16/N26</f>
        <v>0.06967386274470354</v>
      </c>
      <c r="P16" s="67">
        <f t="shared" si="0"/>
        <v>6779</v>
      </c>
      <c r="Q16" s="71">
        <f>P16/P26</f>
        <v>0.07194557649855664</v>
      </c>
      <c r="S16" s="61" t="s">
        <v>104</v>
      </c>
      <c r="T16" s="67">
        <f>SUM(L16:L24)</f>
        <v>22924</v>
      </c>
      <c r="U16" s="70">
        <f>T16/L26</f>
        <v>0.5149030794456548</v>
      </c>
      <c r="V16" s="67">
        <f>SUM(N16:N24)</f>
        <v>23045</v>
      </c>
      <c r="W16" s="68">
        <f>V16/N26</f>
        <v>0.4636541053859928</v>
      </c>
      <c r="X16" s="67">
        <f>SUM(P16:P24)</f>
        <v>45969</v>
      </c>
      <c r="Y16" s="71">
        <f>X16/P26</f>
        <v>0.4878693326541009</v>
      </c>
    </row>
    <row r="17" spans="11:25" ht="13.5">
      <c r="K17" s="61" t="s">
        <v>124</v>
      </c>
      <c r="L17" s="67">
        <f>'地区別5歳毎'!J23</f>
        <v>2981</v>
      </c>
      <c r="M17" s="70">
        <f>L17/L26</f>
        <v>0.06695716628108084</v>
      </c>
      <c r="N17" s="67">
        <f>'地区別5歳毎'!J24</f>
        <v>3121</v>
      </c>
      <c r="O17" s="68">
        <f>N17/N26</f>
        <v>0.06279299036275476</v>
      </c>
      <c r="P17" s="67">
        <f t="shared" si="0"/>
        <v>6102</v>
      </c>
      <c r="Q17" s="71">
        <f>P17/P26</f>
        <v>0.06476057055527254</v>
      </c>
      <c r="S17" s="61" t="s">
        <v>105</v>
      </c>
      <c r="T17" s="67">
        <f>SUM(L17:L24)</f>
        <v>19608</v>
      </c>
      <c r="U17" s="70">
        <f>T17/L26</f>
        <v>0.44042137418296984</v>
      </c>
      <c r="V17" s="67">
        <f>SUM(N17:N24)</f>
        <v>19582</v>
      </c>
      <c r="W17" s="68">
        <f>V17/N26</f>
        <v>0.3939802426412893</v>
      </c>
      <c r="X17" s="67">
        <f>SUM(P17:P24)</f>
        <v>39190</v>
      </c>
      <c r="Y17" s="71">
        <f>X17/P26</f>
        <v>0.4159237561555442</v>
      </c>
    </row>
    <row r="18" spans="11:25" ht="13.5">
      <c r="K18" s="61" t="s">
        <v>125</v>
      </c>
      <c r="L18" s="67">
        <f>'地区別5歳毎'!I23</f>
        <v>2682</v>
      </c>
      <c r="M18" s="70">
        <f>L18/L26</f>
        <v>0.06024123447361919</v>
      </c>
      <c r="N18" s="67">
        <f>'地区別5歳毎'!I24</f>
        <v>2744</v>
      </c>
      <c r="O18" s="68">
        <f>N18/N26</f>
        <v>0.05520793513470012</v>
      </c>
      <c r="P18" s="67">
        <f t="shared" si="0"/>
        <v>5426</v>
      </c>
      <c r="Q18" s="71">
        <f>P18/P26</f>
        <v>0.057586177619290205</v>
      </c>
      <c r="S18" s="61" t="s">
        <v>106</v>
      </c>
      <c r="T18" s="67">
        <f>SUM(L18:L24)</f>
        <v>16627</v>
      </c>
      <c r="U18" s="70">
        <f>T18/L26</f>
        <v>0.373464207901889</v>
      </c>
      <c r="V18" s="67">
        <f>SUM(N18:N24)</f>
        <v>16461</v>
      </c>
      <c r="W18" s="68">
        <f>V18/N26</f>
        <v>0.3311872522785345</v>
      </c>
      <c r="X18" s="67">
        <f>SUM(P18:P24)</f>
        <v>33088</v>
      </c>
      <c r="Y18" s="71">
        <f>X18/P26</f>
        <v>0.3511631856002717</v>
      </c>
    </row>
    <row r="19" spans="11:25" ht="13.5">
      <c r="K19" s="61" t="s">
        <v>126</v>
      </c>
      <c r="L19" s="67">
        <f>'地区別5歳毎'!H23</f>
        <v>2234</v>
      </c>
      <c r="M19" s="70">
        <f>L19/L26</f>
        <v>0.050178567417623145</v>
      </c>
      <c r="N19" s="67">
        <f>'地区別5歳毎'!H24</f>
        <v>2300</v>
      </c>
      <c r="O19" s="68">
        <f>N19/N26</f>
        <v>0.04627487274409996</v>
      </c>
      <c r="P19" s="67">
        <f t="shared" si="0"/>
        <v>4534</v>
      </c>
      <c r="Q19" s="71">
        <f>P19/P26</f>
        <v>0.048119375106130076</v>
      </c>
      <c r="S19" s="61" t="s">
        <v>107</v>
      </c>
      <c r="T19" s="67">
        <f>SUM(L19:L24)</f>
        <v>13945</v>
      </c>
      <c r="U19" s="70">
        <f>T19/L26</f>
        <v>0.3132229734282698</v>
      </c>
      <c r="V19" s="67">
        <f>SUM(N19:N24)</f>
        <v>13717</v>
      </c>
      <c r="W19" s="68">
        <f>V19/N26</f>
        <v>0.2759793171438344</v>
      </c>
      <c r="X19" s="67">
        <f>SUM(P19:P24)</f>
        <v>27662</v>
      </c>
      <c r="Y19" s="71">
        <f>X19/P26</f>
        <v>0.29357700798098146</v>
      </c>
    </row>
    <row r="20" spans="11:25" ht="13.5">
      <c r="K20" s="61" t="s">
        <v>127</v>
      </c>
      <c r="L20" s="67">
        <f>'地区別5歳毎'!G23</f>
        <v>2031</v>
      </c>
      <c r="M20" s="70">
        <f>L20/L26</f>
        <v>0.045618921407874935</v>
      </c>
      <c r="N20" s="67">
        <f>'地区別5歳毎'!G24</f>
        <v>2141</v>
      </c>
      <c r="O20" s="68">
        <f>N20/N26</f>
        <v>0.04307587067179044</v>
      </c>
      <c r="P20" s="67">
        <f t="shared" si="0"/>
        <v>4172</v>
      </c>
      <c r="Q20" s="71">
        <f>P20/P26</f>
        <v>0.044277466462896924</v>
      </c>
      <c r="S20" s="61" t="s">
        <v>108</v>
      </c>
      <c r="T20" s="67">
        <f>SUM(L20:L24)</f>
        <v>11711</v>
      </c>
      <c r="U20" s="70">
        <f>T20/L26</f>
        <v>0.26304440601064666</v>
      </c>
      <c r="V20" s="67">
        <f>SUM(N20:N24)</f>
        <v>11417</v>
      </c>
      <c r="W20" s="68">
        <f>V20/N26</f>
        <v>0.22970444439973442</v>
      </c>
      <c r="X20" s="67">
        <f>SUM(P20:P24)</f>
        <v>23128</v>
      </c>
      <c r="Y20" s="71">
        <f>X20/P26</f>
        <v>0.24545763287485142</v>
      </c>
    </row>
    <row r="21" spans="11:25" ht="13.5">
      <c r="K21" s="61" t="s">
        <v>128</v>
      </c>
      <c r="L21" s="67">
        <f>'地区別5歳毎'!F23</f>
        <v>2570</v>
      </c>
      <c r="M21" s="70">
        <f>L21/L26</f>
        <v>0.05772556770962018</v>
      </c>
      <c r="N21" s="67">
        <f>'地区別5歳毎'!F24</f>
        <v>2511</v>
      </c>
      <c r="O21" s="68">
        <f>N21/N26</f>
        <v>0.05052008933062391</v>
      </c>
      <c r="P21" s="67">
        <f t="shared" si="0"/>
        <v>5081</v>
      </c>
      <c r="Q21" s="71">
        <f>P21/P26</f>
        <v>0.05392469010018679</v>
      </c>
      <c r="S21" s="61" t="s">
        <v>109</v>
      </c>
      <c r="T21" s="67">
        <f>SUM(L21:L24)</f>
        <v>9680</v>
      </c>
      <c r="U21" s="70">
        <f>T21/L26</f>
        <v>0.21742548460277172</v>
      </c>
      <c r="V21" s="67">
        <f>SUM(N21:N24)</f>
        <v>9276</v>
      </c>
      <c r="W21" s="68">
        <f>V21/N26</f>
        <v>0.18662857372794397</v>
      </c>
      <c r="X21" s="67">
        <f>SUM(P21:P24)</f>
        <v>18956</v>
      </c>
      <c r="Y21" s="71">
        <f>X21/P26</f>
        <v>0.2011801664119545</v>
      </c>
    </row>
    <row r="22" spans="11:25" ht="13.5">
      <c r="K22" s="61" t="s">
        <v>129</v>
      </c>
      <c r="L22" s="67">
        <f>'地区別5歳毎'!E23</f>
        <v>2431</v>
      </c>
      <c r="M22" s="70">
        <f>L22/L26</f>
        <v>0.054603445565014265</v>
      </c>
      <c r="N22" s="67">
        <f>'地区別5歳毎'!E24</f>
        <v>2423</v>
      </c>
      <c r="O22" s="68">
        <f>N22/N26</f>
        <v>0.048749572460414864</v>
      </c>
      <c r="P22" s="67">
        <f t="shared" si="0"/>
        <v>4854</v>
      </c>
      <c r="Q22" s="71">
        <f>P22/P26</f>
        <v>0.05151553744268976</v>
      </c>
      <c r="S22" s="61" t="s">
        <v>110</v>
      </c>
      <c r="T22" s="67">
        <f>SUM(L22:L24)</f>
        <v>7110</v>
      </c>
      <c r="U22" s="70">
        <f>T22/L26</f>
        <v>0.15969991689315155</v>
      </c>
      <c r="V22" s="67">
        <f>SUM(N22:N24)</f>
        <v>6765</v>
      </c>
      <c r="W22" s="68">
        <f>V22/N26</f>
        <v>0.13610848439732007</v>
      </c>
      <c r="X22" s="67">
        <f>SUM(P22:P24)</f>
        <v>13875</v>
      </c>
      <c r="Y22" s="71">
        <f>X22/P26</f>
        <v>0.1472554763117677</v>
      </c>
    </row>
    <row r="23" spans="11:25" ht="13.5">
      <c r="K23" s="61" t="s">
        <v>130</v>
      </c>
      <c r="L23" s="67">
        <f>'地区別5歳毎'!D23</f>
        <v>2362</v>
      </c>
      <c r="M23" s="70">
        <f>L23/L26</f>
        <v>0.053053615147907726</v>
      </c>
      <c r="N23" s="67">
        <f>'地区別5歳毎'!D24</f>
        <v>2238</v>
      </c>
      <c r="O23" s="68">
        <f>N23/N26</f>
        <v>0.045027463130998126</v>
      </c>
      <c r="P23" s="67">
        <f t="shared" si="0"/>
        <v>4600</v>
      </c>
      <c r="Q23" s="71">
        <f>P23/P26</f>
        <v>0.04881983358804551</v>
      </c>
      <c r="S23" s="61" t="s">
        <v>3</v>
      </c>
      <c r="T23" s="67">
        <f>SUM(L23:L24)</f>
        <v>4679</v>
      </c>
      <c r="U23" s="70">
        <f>T23/L26</f>
        <v>0.10509647132813728</v>
      </c>
      <c r="V23" s="67">
        <f>SUM(N23:N24)</f>
        <v>4342</v>
      </c>
      <c r="W23" s="68">
        <f>V23/N26</f>
        <v>0.08735891193690522</v>
      </c>
      <c r="X23" s="67">
        <f>SUM(P23:P24)</f>
        <v>9021</v>
      </c>
      <c r="Y23" s="71">
        <f>X23/P26</f>
        <v>0.09573993886907795</v>
      </c>
    </row>
    <row r="24" spans="11:25" ht="13.5">
      <c r="K24" s="61" t="s">
        <v>131</v>
      </c>
      <c r="L24" s="67">
        <f>'地区別5歳毎'!C23</f>
        <v>2317</v>
      </c>
      <c r="M24" s="70">
        <f>L24/L26</f>
        <v>0.05204285618022955</v>
      </c>
      <c r="N24" s="67">
        <f>'地区別5歳毎'!C24</f>
        <v>2104</v>
      </c>
      <c r="O24" s="68">
        <f>N24/N26</f>
        <v>0.042331448805907085</v>
      </c>
      <c r="P24" s="67">
        <f t="shared" si="0"/>
        <v>4421</v>
      </c>
      <c r="Q24" s="71">
        <f>P24/P26</f>
        <v>0.04692010528103243</v>
      </c>
      <c r="S24" s="61" t="s">
        <v>111</v>
      </c>
      <c r="T24" s="67">
        <f>SUM(L24:L24)</f>
        <v>2317</v>
      </c>
      <c r="U24" s="70">
        <f>T24/L26</f>
        <v>0.05204285618022955</v>
      </c>
      <c r="V24" s="67">
        <f>SUM(N24:N24)</f>
        <v>2104</v>
      </c>
      <c r="W24" s="68">
        <f>V24/N26</f>
        <v>0.042331448805907085</v>
      </c>
      <c r="X24" s="67">
        <f>SUM(P24:P24)</f>
        <v>4421</v>
      </c>
      <c r="Y24" s="71">
        <f>X24/P26</f>
        <v>0.04692010528103243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44521</v>
      </c>
      <c r="M26" s="66"/>
      <c r="N26" s="67">
        <f>SUM(N4:N24)</f>
        <v>49703</v>
      </c>
      <c r="O26" s="62"/>
      <c r="P26" s="67">
        <f>SUM(P4:P24)</f>
        <v>94224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0.0002541619011310205</v>
      </c>
      <c r="N34" s="67">
        <f>'地区別5歳毎'!W36</f>
        <v>12</v>
      </c>
      <c r="O34" s="68">
        <f>N34/N56</f>
        <v>0.0013684570646595963</v>
      </c>
      <c r="P34" s="67">
        <f aca="true" t="shared" si="1" ref="P34:P54">L34+N34</f>
        <v>14</v>
      </c>
      <c r="Q34" s="71">
        <f>P34/P56</f>
        <v>0.0008414472893376608</v>
      </c>
      <c r="S34" s="61" t="s">
        <v>1</v>
      </c>
      <c r="T34" s="67">
        <f>SUM(L34:L34)</f>
        <v>2</v>
      </c>
      <c r="U34" s="70">
        <f>T34/L56</f>
        <v>0.0002541619011310205</v>
      </c>
      <c r="V34" s="67">
        <f>SUM(N34:N34)</f>
        <v>12</v>
      </c>
      <c r="W34" s="68">
        <f>V34/N56</f>
        <v>0.0013684570646595963</v>
      </c>
      <c r="X34" s="67">
        <f>SUM(P34:P34)</f>
        <v>14</v>
      </c>
      <c r="Y34" s="71">
        <f>X34/P56</f>
        <v>0.0008414472893376608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0.001143728555089592</v>
      </c>
      <c r="N35" s="67">
        <f>'地区別5歳毎'!V36</f>
        <v>47</v>
      </c>
      <c r="O35" s="68">
        <f>N35/N56</f>
        <v>0.005359790169916752</v>
      </c>
      <c r="P35" s="67">
        <f t="shared" si="1"/>
        <v>56</v>
      </c>
      <c r="Q35" s="71">
        <f>P35/P56</f>
        <v>0.003365789157350643</v>
      </c>
      <c r="S35" s="61" t="s">
        <v>137</v>
      </c>
      <c r="T35" s="67">
        <f>SUM(L34:L35)</f>
        <v>11</v>
      </c>
      <c r="U35" s="70">
        <f>T35/L56</f>
        <v>0.0013978904562206124</v>
      </c>
      <c r="V35" s="67">
        <f>SUM(N34:N35)</f>
        <v>59</v>
      </c>
      <c r="W35" s="68">
        <f>V35/N56</f>
        <v>0.0067282472345763485</v>
      </c>
      <c r="X35" s="67">
        <f>SUM(P34:P35)</f>
        <v>70</v>
      </c>
      <c r="Y35" s="71">
        <f>X35/P56</f>
        <v>0.004207236446688304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0.0057186427754479605</v>
      </c>
      <c r="N36" s="67">
        <f>'地区別5歳毎'!U36</f>
        <v>150</v>
      </c>
      <c r="O36" s="68">
        <f>N36/N56</f>
        <v>0.017105713308244955</v>
      </c>
      <c r="P36" s="67">
        <f t="shared" si="1"/>
        <v>195</v>
      </c>
      <c r="Q36" s="71">
        <f>P36/P56</f>
        <v>0.011720158672917418</v>
      </c>
      <c r="S36" s="61" t="s">
        <v>138</v>
      </c>
      <c r="T36" s="67">
        <f>SUM(L34:L36)</f>
        <v>56</v>
      </c>
      <c r="U36" s="70">
        <f>T36/L56</f>
        <v>0.007116533231668573</v>
      </c>
      <c r="V36" s="67">
        <f>SUM(N34:N36)</f>
        <v>209</v>
      </c>
      <c r="W36" s="68">
        <f>V36/N56</f>
        <v>0.023833960542821303</v>
      </c>
      <c r="X36" s="67">
        <f>SUM(P34:P36)</f>
        <v>265</v>
      </c>
      <c r="Y36" s="71">
        <f>X36/P56</f>
        <v>0.01592739511960572</v>
      </c>
    </row>
    <row r="37" spans="11:25" ht="13.5">
      <c r="K37" s="61" t="s">
        <v>114</v>
      </c>
      <c r="L37" s="67">
        <f>'地区別5歳毎'!T35</f>
        <v>112</v>
      </c>
      <c r="M37" s="70">
        <f>L37/L56</f>
        <v>0.014233066463337146</v>
      </c>
      <c r="N37" s="67">
        <f>'地区別5歳毎'!T36</f>
        <v>306</v>
      </c>
      <c r="O37" s="68">
        <f>N37/N56</f>
        <v>0.034895655148819704</v>
      </c>
      <c r="P37" s="67">
        <f t="shared" si="1"/>
        <v>418</v>
      </c>
      <c r="Q37" s="71">
        <f>P37/P56</f>
        <v>0.02512321192451016</v>
      </c>
      <c r="S37" s="61" t="s">
        <v>139</v>
      </c>
      <c r="T37" s="67">
        <f>SUM(L34:L37)</f>
        <v>168</v>
      </c>
      <c r="U37" s="70">
        <f>T37/L56</f>
        <v>0.02134959969500572</v>
      </c>
      <c r="V37" s="67">
        <f>SUM(N34:N37)</f>
        <v>515</v>
      </c>
      <c r="W37" s="68">
        <f>V37/N56</f>
        <v>0.05872961569164101</v>
      </c>
      <c r="X37" s="67">
        <f>SUM(P34:P37)</f>
        <v>683</v>
      </c>
      <c r="Y37" s="71">
        <f>X37/P56</f>
        <v>0.04105060704411588</v>
      </c>
    </row>
    <row r="38" spans="11:25" ht="13.5">
      <c r="K38" s="61" t="s">
        <v>115</v>
      </c>
      <c r="L38" s="67">
        <f>'地区別5歳毎'!S35</f>
        <v>240</v>
      </c>
      <c r="M38" s="70">
        <f>L38/L56</f>
        <v>0.030499428135722456</v>
      </c>
      <c r="N38" s="67">
        <f>'地区別5歳毎'!S36</f>
        <v>379</v>
      </c>
      <c r="O38" s="68">
        <f>N38/N56</f>
        <v>0.04322043562549892</v>
      </c>
      <c r="P38" s="67">
        <f t="shared" si="1"/>
        <v>619</v>
      </c>
      <c r="Q38" s="71">
        <f>P38/P56</f>
        <v>0.03720399086428657</v>
      </c>
      <c r="S38" s="61" t="s">
        <v>140</v>
      </c>
      <c r="T38" s="67">
        <f>SUM(L34:L38)</f>
        <v>408</v>
      </c>
      <c r="U38" s="70">
        <f>T38/L56</f>
        <v>0.05184902783072817</v>
      </c>
      <c r="V38" s="67">
        <f>SUM(N34:N38)</f>
        <v>894</v>
      </c>
      <c r="W38" s="68">
        <f>V38/N56</f>
        <v>0.10195005131713993</v>
      </c>
      <c r="X38" s="67">
        <f>SUM(P34:P38)</f>
        <v>1302</v>
      </c>
      <c r="Y38" s="71">
        <f>X38/P56</f>
        <v>0.07825459790840245</v>
      </c>
    </row>
    <row r="39" spans="11:25" ht="13.5">
      <c r="K39" s="61" t="s">
        <v>116</v>
      </c>
      <c r="L39" s="67">
        <f>'地区別5歳毎'!R35</f>
        <v>312</v>
      </c>
      <c r="M39" s="70">
        <f>L39/L56</f>
        <v>0.03964925657643919</v>
      </c>
      <c r="N39" s="67">
        <f>'地区別5歳毎'!R36</f>
        <v>401</v>
      </c>
      <c r="O39" s="68">
        <f>N39/N56</f>
        <v>0.04572927357737484</v>
      </c>
      <c r="P39" s="67">
        <f t="shared" si="1"/>
        <v>713</v>
      </c>
      <c r="Q39" s="71">
        <f>P39/P56</f>
        <v>0.04285370837841087</v>
      </c>
      <c r="S39" s="61" t="s">
        <v>141</v>
      </c>
      <c r="T39" s="67">
        <f>SUM(L34:L39)</f>
        <v>720</v>
      </c>
      <c r="U39" s="70">
        <f>T39/L56</f>
        <v>0.09149828440716737</v>
      </c>
      <c r="V39" s="67">
        <f>SUM(N34:N39)</f>
        <v>1295</v>
      </c>
      <c r="W39" s="68">
        <f>V39/N56</f>
        <v>0.14767932489451477</v>
      </c>
      <c r="X39" s="67">
        <f>SUM(P34:P39)</f>
        <v>2015</v>
      </c>
      <c r="Y39" s="71">
        <f>X39/P56</f>
        <v>0.12110830628681332</v>
      </c>
    </row>
    <row r="40" spans="11:25" ht="13.5">
      <c r="K40" s="61" t="s">
        <v>117</v>
      </c>
      <c r="L40" s="67">
        <f>'地区別5歳毎'!Q35</f>
        <v>452</v>
      </c>
      <c r="M40" s="70">
        <f>L40/L56</f>
        <v>0.05744058965561062</v>
      </c>
      <c r="N40" s="67">
        <f>'地区別5歳毎'!Q36</f>
        <v>479</v>
      </c>
      <c r="O40" s="68">
        <f>N40/N56</f>
        <v>0.05462424449766222</v>
      </c>
      <c r="P40" s="67">
        <f t="shared" si="1"/>
        <v>931</v>
      </c>
      <c r="Q40" s="71">
        <f>P40/P56</f>
        <v>0.05595624474095444</v>
      </c>
      <c r="S40" s="61" t="s">
        <v>142</v>
      </c>
      <c r="T40" s="67">
        <f>SUM(L34:L40)</f>
        <v>1172</v>
      </c>
      <c r="U40" s="70">
        <f>T40/L56</f>
        <v>0.14893887406277798</v>
      </c>
      <c r="V40" s="67">
        <f>SUM(N34:N40)</f>
        <v>1774</v>
      </c>
      <c r="W40" s="68">
        <f>V40/N56</f>
        <v>0.20230356939217697</v>
      </c>
      <c r="X40" s="67">
        <f>SUM(P34:P40)</f>
        <v>2946</v>
      </c>
      <c r="Y40" s="71">
        <f>X40/P56</f>
        <v>0.17706455102776775</v>
      </c>
    </row>
    <row r="41" spans="11:25" ht="13.5">
      <c r="K41" s="61" t="s">
        <v>118</v>
      </c>
      <c r="L41" s="67">
        <f>'地区別5歳毎'!P35</f>
        <v>727</v>
      </c>
      <c r="M41" s="70">
        <f>L41/L56</f>
        <v>0.09238785106112593</v>
      </c>
      <c r="N41" s="67">
        <f>'地区別5歳毎'!P36</f>
        <v>676</v>
      </c>
      <c r="O41" s="68">
        <f>N41/N56</f>
        <v>0.07708974797582392</v>
      </c>
      <c r="P41" s="67">
        <f t="shared" si="1"/>
        <v>1403</v>
      </c>
      <c r="Q41" s="71">
        <f>P41/P56</f>
        <v>0.08432503906719557</v>
      </c>
      <c r="S41" s="61" t="s">
        <v>143</v>
      </c>
      <c r="T41" s="67">
        <f>SUM(L34:L41)</f>
        <v>1899</v>
      </c>
      <c r="U41" s="70">
        <f>T41/L56</f>
        <v>0.24132672512390393</v>
      </c>
      <c r="V41" s="67">
        <f>SUM(N34:N41)</f>
        <v>2450</v>
      </c>
      <c r="W41" s="68">
        <f>V41/N56</f>
        <v>0.27939331736800094</v>
      </c>
      <c r="X41" s="67">
        <f>SUM(P34:P41)</f>
        <v>4349</v>
      </c>
      <c r="Y41" s="71">
        <f>X41/P56</f>
        <v>0.2613895900949633</v>
      </c>
    </row>
    <row r="42" spans="11:25" ht="13.5">
      <c r="K42" s="61" t="s">
        <v>119</v>
      </c>
      <c r="L42" s="67">
        <f>'地区別5歳毎'!O35</f>
        <v>763</v>
      </c>
      <c r="M42" s="70">
        <f>L42/L56</f>
        <v>0.0969627652814843</v>
      </c>
      <c r="N42" s="67">
        <f>'地区別5歳毎'!O36</f>
        <v>855</v>
      </c>
      <c r="O42" s="68">
        <f>N42/N56</f>
        <v>0.09750256585699624</v>
      </c>
      <c r="P42" s="67">
        <f t="shared" si="1"/>
        <v>1618</v>
      </c>
      <c r="Q42" s="71">
        <f>P42/P56</f>
        <v>0.09724726529630966</v>
      </c>
      <c r="S42" s="61" t="s">
        <v>144</v>
      </c>
      <c r="T42" s="67">
        <f>SUM(L34:L42)</f>
        <v>2662</v>
      </c>
      <c r="U42" s="70">
        <f>T42/L56</f>
        <v>0.33828949040538825</v>
      </c>
      <c r="V42" s="67">
        <f>SUM(N34:N42)</f>
        <v>3305</v>
      </c>
      <c r="W42" s="68">
        <f>V42/N56</f>
        <v>0.3768958832249972</v>
      </c>
      <c r="X42" s="67">
        <f>SUM(P34:P42)</f>
        <v>5967</v>
      </c>
      <c r="Y42" s="71">
        <f>X42/P56</f>
        <v>0.358636855391273</v>
      </c>
    </row>
    <row r="43" spans="11:25" ht="13.5">
      <c r="K43" s="61" t="s">
        <v>120</v>
      </c>
      <c r="L43" s="67">
        <f>'地区別5歳毎'!N35</f>
        <v>547</v>
      </c>
      <c r="M43" s="70">
        <f>L43/L56</f>
        <v>0.0695132799593341</v>
      </c>
      <c r="N43" s="67">
        <f>'地区別5歳毎'!N36</f>
        <v>607</v>
      </c>
      <c r="O43" s="68">
        <f>N43/N56</f>
        <v>0.06922111985403125</v>
      </c>
      <c r="P43" s="67">
        <f t="shared" si="1"/>
        <v>1154</v>
      </c>
      <c r="Q43" s="71">
        <f>P43/P56</f>
        <v>0.06935929799254718</v>
      </c>
      <c r="S43" s="61" t="s">
        <v>145</v>
      </c>
      <c r="T43" s="67">
        <f>SUM(L34:L43)</f>
        <v>3209</v>
      </c>
      <c r="U43" s="70">
        <f>T43/L56</f>
        <v>0.40780277036472234</v>
      </c>
      <c r="V43" s="67">
        <f>SUM(N34:N43)</f>
        <v>3912</v>
      </c>
      <c r="W43" s="68">
        <f>V43/N56</f>
        <v>0.4461170030790284</v>
      </c>
      <c r="X43" s="67">
        <f>SUM(P34:P43)</f>
        <v>7121</v>
      </c>
      <c r="Y43" s="71">
        <f>X43/P56</f>
        <v>0.4279961533838202</v>
      </c>
    </row>
    <row r="44" spans="11:25" ht="13.5">
      <c r="K44" s="61" t="s">
        <v>121</v>
      </c>
      <c r="L44" s="67">
        <f>'地区別5歳毎'!M35</f>
        <v>445</v>
      </c>
      <c r="M44" s="70">
        <f>L44/L56</f>
        <v>0.05655102300165205</v>
      </c>
      <c r="N44" s="67">
        <f>'地区別5歳毎'!M36</f>
        <v>472</v>
      </c>
      <c r="O44" s="68">
        <f>N44/N56</f>
        <v>0.05382597787661079</v>
      </c>
      <c r="P44" s="67">
        <f t="shared" si="1"/>
        <v>917</v>
      </c>
      <c r="Q44" s="71">
        <f>P44/P56</f>
        <v>0.05511479745161678</v>
      </c>
      <c r="S44" s="61" t="s">
        <v>146</v>
      </c>
      <c r="T44" s="67">
        <f>SUM(L34:L44)</f>
        <v>3654</v>
      </c>
      <c r="U44" s="70">
        <f>T44/L56</f>
        <v>0.4643537933663744</v>
      </c>
      <c r="V44" s="67">
        <f>SUM(N34:N44)</f>
        <v>4384</v>
      </c>
      <c r="W44" s="68">
        <f>V44/N56</f>
        <v>0.49994298095563916</v>
      </c>
      <c r="X44" s="67">
        <f>SUM(P34:P44)</f>
        <v>8038</v>
      </c>
      <c r="Y44" s="71">
        <f>X44/P56</f>
        <v>0.4831109508354369</v>
      </c>
    </row>
    <row r="45" spans="11:25" ht="13.5">
      <c r="K45" s="61" t="s">
        <v>122</v>
      </c>
      <c r="L45" s="67">
        <f>'地区別5歳毎'!L35</f>
        <v>449</v>
      </c>
      <c r="M45" s="70">
        <f>L45/L56</f>
        <v>0.05705934680391409</v>
      </c>
      <c r="N45" s="67">
        <f>'地区別5歳毎'!L36</f>
        <v>515</v>
      </c>
      <c r="O45" s="68">
        <f>N45/N56</f>
        <v>0.05872961569164101</v>
      </c>
      <c r="P45" s="67">
        <f t="shared" si="1"/>
        <v>964</v>
      </c>
      <c r="Q45" s="71">
        <f>P45/P56</f>
        <v>0.05793965620867893</v>
      </c>
      <c r="S45" s="61" t="s">
        <v>147</v>
      </c>
      <c r="T45" s="67">
        <f>SUM(L34:L45)</f>
        <v>4103</v>
      </c>
      <c r="U45" s="70">
        <f>T45/L56</f>
        <v>0.5214131401702885</v>
      </c>
      <c r="V45" s="67">
        <f>SUM(N34:N45)</f>
        <v>4899</v>
      </c>
      <c r="W45" s="68">
        <f>V45/N56</f>
        <v>0.5586725966472802</v>
      </c>
      <c r="X45" s="67">
        <f>SUM(P34:P45)</f>
        <v>9002</v>
      </c>
      <c r="Y45" s="71">
        <f>X45/P56</f>
        <v>0.5410506070441159</v>
      </c>
    </row>
    <row r="46" spans="11:25" ht="13.5">
      <c r="K46" s="61" t="s">
        <v>123</v>
      </c>
      <c r="L46" s="67">
        <f>'地区別5歳毎'!K35</f>
        <v>540</v>
      </c>
      <c r="M46" s="70">
        <f>L46/L56</f>
        <v>0.06862371330537552</v>
      </c>
      <c r="N46" s="67">
        <f>'地区別5歳毎'!K36</f>
        <v>568</v>
      </c>
      <c r="O46" s="68">
        <f>N46/N56</f>
        <v>0.06477363439388756</v>
      </c>
      <c r="P46" s="67">
        <f t="shared" si="1"/>
        <v>1108</v>
      </c>
      <c r="Q46" s="71">
        <f>P46/P56</f>
        <v>0.06659454261329487</v>
      </c>
      <c r="S46" s="61" t="s">
        <v>104</v>
      </c>
      <c r="T46" s="67">
        <f>SUM(L46:L54)</f>
        <v>3766</v>
      </c>
      <c r="U46" s="70">
        <f>T46/L56</f>
        <v>0.47858685982971155</v>
      </c>
      <c r="V46" s="67">
        <f>SUM(N46:N54)</f>
        <v>3870</v>
      </c>
      <c r="W46" s="68">
        <f>V46/N56</f>
        <v>0.4413274033527198</v>
      </c>
      <c r="X46" s="67">
        <f>SUM(P46:P54)</f>
        <v>7636</v>
      </c>
      <c r="Y46" s="71">
        <f>X46/P56</f>
        <v>0.4589493929558841</v>
      </c>
    </row>
    <row r="47" spans="11:25" ht="13.5">
      <c r="K47" s="61" t="s">
        <v>124</v>
      </c>
      <c r="L47" s="67">
        <f>'地区別5歳毎'!J35</f>
        <v>511</v>
      </c>
      <c r="M47" s="70">
        <f>L47/L56</f>
        <v>0.06493836573897573</v>
      </c>
      <c r="N47" s="67">
        <f>'地区別5歳毎'!J36</f>
        <v>522</v>
      </c>
      <c r="O47" s="68">
        <f>N47/N56</f>
        <v>0.05952788231269244</v>
      </c>
      <c r="P47" s="67">
        <f t="shared" si="1"/>
        <v>1033</v>
      </c>
      <c r="Q47" s="71">
        <f>P47/P56</f>
        <v>0.0620867892775574</v>
      </c>
      <c r="S47" s="61" t="s">
        <v>105</v>
      </c>
      <c r="T47" s="67">
        <f>SUM(L47:L54)</f>
        <v>3226</v>
      </c>
      <c r="U47" s="70">
        <f>T47/L56</f>
        <v>0.409963146524336</v>
      </c>
      <c r="V47" s="67">
        <f>SUM(N47:N54)</f>
        <v>3302</v>
      </c>
      <c r="W47" s="68">
        <f>V47/N56</f>
        <v>0.37655376895883225</v>
      </c>
      <c r="X47" s="67">
        <f>SUM(P47:P54)</f>
        <v>6528</v>
      </c>
      <c r="Y47" s="71">
        <f>X47/P56</f>
        <v>0.39235485034258927</v>
      </c>
    </row>
    <row r="48" spans="11:25" ht="13.5">
      <c r="K48" s="61" t="s">
        <v>125</v>
      </c>
      <c r="L48" s="67">
        <f>'地区別5歳毎'!I35</f>
        <v>429</v>
      </c>
      <c r="M48" s="70">
        <f>L48/L56</f>
        <v>0.05451772779260389</v>
      </c>
      <c r="N48" s="67">
        <f>'地区別5歳毎'!I36</f>
        <v>526</v>
      </c>
      <c r="O48" s="68">
        <f>N48/N56</f>
        <v>0.05998403466757897</v>
      </c>
      <c r="P48" s="67">
        <f t="shared" si="1"/>
        <v>955</v>
      </c>
      <c r="Q48" s="71">
        <f>P48/P56</f>
        <v>0.05739872580839043</v>
      </c>
      <c r="S48" s="61" t="s">
        <v>106</v>
      </c>
      <c r="T48" s="67">
        <f>SUM(L48:L54)</f>
        <v>2715</v>
      </c>
      <c r="U48" s="70">
        <f>T48/L56</f>
        <v>0.34502478078536025</v>
      </c>
      <c r="V48" s="67">
        <f>SUM(N48:N54)</f>
        <v>2780</v>
      </c>
      <c r="W48" s="68">
        <f>V48/N56</f>
        <v>0.3170258866461398</v>
      </c>
      <c r="X48" s="67">
        <f>SUM(P48:P54)</f>
        <v>5495</v>
      </c>
      <c r="Y48" s="71">
        <f>X48/P56</f>
        <v>0.33026806106503187</v>
      </c>
    </row>
    <row r="49" spans="11:25" ht="13.5">
      <c r="K49" s="61" t="s">
        <v>126</v>
      </c>
      <c r="L49" s="67">
        <f>'地区別5歳毎'!H35</f>
        <v>400</v>
      </c>
      <c r="M49" s="70">
        <f>L49/L56</f>
        <v>0.050832380226204094</v>
      </c>
      <c r="N49" s="67">
        <f>'地区別5歳毎'!H36</f>
        <v>452</v>
      </c>
      <c r="O49" s="68">
        <f>N49/N56</f>
        <v>0.051545216102178125</v>
      </c>
      <c r="P49" s="67">
        <f t="shared" si="1"/>
        <v>852</v>
      </c>
      <c r="Q49" s="71">
        <f>P49/P56</f>
        <v>0.05120807789397764</v>
      </c>
      <c r="S49" s="61" t="s">
        <v>107</v>
      </c>
      <c r="T49" s="67">
        <f>SUM(L49:L54)</f>
        <v>2286</v>
      </c>
      <c r="U49" s="70">
        <f>T49/L56</f>
        <v>0.29050705299275636</v>
      </c>
      <c r="V49" s="67">
        <f>SUM(N49:N54)</f>
        <v>2254</v>
      </c>
      <c r="W49" s="68">
        <f>V49/N56</f>
        <v>0.25704185197856083</v>
      </c>
      <c r="X49" s="67">
        <f>SUM(P49:P54)</f>
        <v>4540</v>
      </c>
      <c r="Y49" s="71">
        <f>X49/P56</f>
        <v>0.2728693352566414</v>
      </c>
    </row>
    <row r="50" spans="11:25" ht="13.5">
      <c r="K50" s="61" t="s">
        <v>127</v>
      </c>
      <c r="L50" s="67">
        <f>'地区別5歳毎'!G35</f>
        <v>360</v>
      </c>
      <c r="M50" s="70">
        <f>L50/L56</f>
        <v>0.045749142203583684</v>
      </c>
      <c r="N50" s="67">
        <f>'地区別5歳毎'!G36</f>
        <v>352</v>
      </c>
      <c r="O50" s="68">
        <f>N50/N56</f>
        <v>0.040141407230014824</v>
      </c>
      <c r="P50" s="67">
        <f t="shared" si="1"/>
        <v>712</v>
      </c>
      <c r="Q50" s="71">
        <f>P50/P56</f>
        <v>0.04279360500060103</v>
      </c>
      <c r="S50" s="61" t="s">
        <v>108</v>
      </c>
      <c r="T50" s="67">
        <f>SUM(L50:L54)</f>
        <v>1886</v>
      </c>
      <c r="U50" s="70">
        <f>T50/L56</f>
        <v>0.2396746727665523</v>
      </c>
      <c r="V50" s="67">
        <f>SUM(N50:N54)</f>
        <v>1802</v>
      </c>
      <c r="W50" s="68">
        <f>V50/N56</f>
        <v>0.2054966358763827</v>
      </c>
      <c r="X50" s="67">
        <f>SUM(P50:P54)</f>
        <v>3688</v>
      </c>
      <c r="Y50" s="71">
        <f>X50/P56</f>
        <v>0.2216612573626638</v>
      </c>
    </row>
    <row r="51" spans="11:25" ht="13.5">
      <c r="K51" s="61" t="s">
        <v>128</v>
      </c>
      <c r="L51" s="67">
        <f>'地区別5歳毎'!F35</f>
        <v>364</v>
      </c>
      <c r="M51" s="70">
        <f>L51/L56</f>
        <v>0.046257466005845724</v>
      </c>
      <c r="N51" s="67">
        <f>'地区別5歳毎'!F36</f>
        <v>386</v>
      </c>
      <c r="O51" s="68">
        <f>N51/N56</f>
        <v>0.04401870224655035</v>
      </c>
      <c r="P51" s="67">
        <f t="shared" si="1"/>
        <v>750</v>
      </c>
      <c r="Q51" s="71">
        <f>P51/P56</f>
        <v>0.04507753335737468</v>
      </c>
      <c r="S51" s="61" t="s">
        <v>109</v>
      </c>
      <c r="T51" s="67">
        <f>SUM(L51:L54)</f>
        <v>1526</v>
      </c>
      <c r="U51" s="70">
        <f>T51/L56</f>
        <v>0.1939255305629686</v>
      </c>
      <c r="V51" s="67">
        <f>SUM(N51:N54)</f>
        <v>1450</v>
      </c>
      <c r="W51" s="68">
        <f>V51/N56</f>
        <v>0.1653552286463679</v>
      </c>
      <c r="X51" s="67">
        <f>SUM(P51:P54)</f>
        <v>2976</v>
      </c>
      <c r="Y51" s="71">
        <f>X51/P56</f>
        <v>0.17886765236206276</v>
      </c>
    </row>
    <row r="52" spans="11:25" ht="13.5">
      <c r="K52" s="61" t="s">
        <v>129</v>
      </c>
      <c r="L52" s="67">
        <f>'地区別5歳毎'!E35</f>
        <v>389</v>
      </c>
      <c r="M52" s="70">
        <f>L52/L56</f>
        <v>0.04943448976998348</v>
      </c>
      <c r="N52" s="67">
        <f>'地区別5歳毎'!E36</f>
        <v>408</v>
      </c>
      <c r="O52" s="68">
        <f>N52/N56</f>
        <v>0.046527540198426275</v>
      </c>
      <c r="P52" s="67">
        <f t="shared" si="1"/>
        <v>797</v>
      </c>
      <c r="Q52" s="71">
        <f>P52/P56</f>
        <v>0.04790239211443683</v>
      </c>
      <c r="S52" s="61" t="s">
        <v>110</v>
      </c>
      <c r="T52" s="67">
        <f>SUM(L52:L54)</f>
        <v>1162</v>
      </c>
      <c r="U52" s="70">
        <f>T52/L56</f>
        <v>0.1476680645571229</v>
      </c>
      <c r="V52" s="67">
        <f>SUM(N52:N54)</f>
        <v>1064</v>
      </c>
      <c r="W52" s="68">
        <f>V52/N56</f>
        <v>0.12133652639981754</v>
      </c>
      <c r="X52" s="67">
        <f>SUM(P52:P54)</f>
        <v>2226</v>
      </c>
      <c r="Y52" s="71">
        <f>X52/P56</f>
        <v>0.13379011900468807</v>
      </c>
    </row>
    <row r="53" spans="11:25" ht="13.5">
      <c r="K53" s="61" t="s">
        <v>130</v>
      </c>
      <c r="L53" s="67">
        <f>'地区別5歳毎'!D35</f>
        <v>406</v>
      </c>
      <c r="M53" s="70">
        <f>L53/L56</f>
        <v>0.05159486592959715</v>
      </c>
      <c r="N53" s="67">
        <f>'地区別5歳毎'!D36</f>
        <v>305</v>
      </c>
      <c r="O53" s="68">
        <f>N53/N56</f>
        <v>0.03478161706009807</v>
      </c>
      <c r="P53" s="67">
        <f t="shared" si="1"/>
        <v>711</v>
      </c>
      <c r="Q53" s="71">
        <f>P53/P56</f>
        <v>0.0427335016227912</v>
      </c>
      <c r="S53" s="61" t="s">
        <v>3</v>
      </c>
      <c r="T53" s="67">
        <f>SUM(L53:L54)</f>
        <v>773</v>
      </c>
      <c r="U53" s="70">
        <f>T53/L56</f>
        <v>0.09823357478713941</v>
      </c>
      <c r="V53" s="67">
        <f>SUM(N53:N54)</f>
        <v>656</v>
      </c>
      <c r="W53" s="68">
        <f>V53/N56</f>
        <v>0.07480898620139126</v>
      </c>
      <c r="X53" s="67">
        <f>SUM(P53:P54)</f>
        <v>1429</v>
      </c>
      <c r="Y53" s="71">
        <f>X53/P56</f>
        <v>0.08588772689025123</v>
      </c>
    </row>
    <row r="54" spans="11:25" ht="13.5">
      <c r="K54" s="61" t="s">
        <v>131</v>
      </c>
      <c r="L54" s="67">
        <f>'地区別5歳毎'!C35</f>
        <v>367</v>
      </c>
      <c r="M54" s="70">
        <f>L54/L56</f>
        <v>0.04663870885754225</v>
      </c>
      <c r="N54" s="67">
        <f>'地区別5歳毎'!C36</f>
        <v>351</v>
      </c>
      <c r="O54" s="68">
        <f>N54/N56</f>
        <v>0.04002736914129319</v>
      </c>
      <c r="P54" s="67">
        <f t="shared" si="1"/>
        <v>718</v>
      </c>
      <c r="Q54" s="71">
        <f>P54/P56</f>
        <v>0.04315422526746003</v>
      </c>
      <c r="S54" s="61" t="s">
        <v>111</v>
      </c>
      <c r="T54" s="67">
        <f>SUM(L54:L54)</f>
        <v>367</v>
      </c>
      <c r="U54" s="70">
        <f>T54/L56</f>
        <v>0.04663870885754225</v>
      </c>
      <c r="V54" s="67">
        <f>SUM(N54:N54)</f>
        <v>351</v>
      </c>
      <c r="W54" s="68">
        <f>V54/N56</f>
        <v>0.04002736914129319</v>
      </c>
      <c r="X54" s="67">
        <f>SUM(P54:P54)</f>
        <v>718</v>
      </c>
      <c r="Y54" s="71">
        <f>X54/P56</f>
        <v>0.04315422526746003</v>
      </c>
    </row>
    <row r="55" ht="13.5">
      <c r="K55" s="61"/>
    </row>
    <row r="56" spans="11:17" ht="13.5">
      <c r="K56" s="61"/>
      <c r="L56" s="67">
        <f>SUM(L34:L54)</f>
        <v>7869</v>
      </c>
      <c r="M56" s="66"/>
      <c r="N56" s="67">
        <f>SUM(N34:N54)</f>
        <v>8769</v>
      </c>
      <c r="O56" s="62"/>
      <c r="P56" s="67">
        <f>SUM(P34:P54)</f>
        <v>16638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0.00039032006245121</v>
      </c>
      <c r="N64" s="67">
        <f>'地区別5歳毎'!W39</f>
        <v>5</v>
      </c>
      <c r="O64" s="68">
        <f>N64/N86</f>
        <v>0.0017211703958691911</v>
      </c>
      <c r="P64" s="67">
        <f aca="true" t="shared" si="2" ref="P64:P84">L64+N64</f>
        <v>6</v>
      </c>
      <c r="Q64" s="71">
        <f>P64/P86</f>
        <v>0.001097494055240534</v>
      </c>
      <c r="S64" s="61" t="s">
        <v>1</v>
      </c>
      <c r="T64" s="67">
        <f>SUM(L64:L64)</f>
        <v>1</v>
      </c>
      <c r="U64" s="70">
        <f>T64/L86</f>
        <v>0.00039032006245121</v>
      </c>
      <c r="V64" s="67">
        <f>SUM(N64:N64)</f>
        <v>5</v>
      </c>
      <c r="W64" s="68">
        <f>V64/N86</f>
        <v>0.0017211703958691911</v>
      </c>
      <c r="X64" s="67">
        <f>SUM(P64:P64)</f>
        <v>6</v>
      </c>
      <c r="Y64" s="71">
        <f>X64/P86</f>
        <v>0.001097494055240534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0.00039032006245121</v>
      </c>
      <c r="N65" s="67">
        <f>'地区別5歳毎'!V39</f>
        <v>15</v>
      </c>
      <c r="O65" s="68">
        <f>N65/N86</f>
        <v>0.0051635111876075735</v>
      </c>
      <c r="P65" s="67">
        <f t="shared" si="2"/>
        <v>16</v>
      </c>
      <c r="Q65" s="71">
        <f>P65/P86</f>
        <v>0.0029266508139747576</v>
      </c>
      <c r="S65" s="61" t="s">
        <v>137</v>
      </c>
      <c r="T65" s="67">
        <f>SUM(L64:L65)</f>
        <v>2</v>
      </c>
      <c r="U65" s="70">
        <f>T65/L86</f>
        <v>0.00078064012490242</v>
      </c>
      <c r="V65" s="67">
        <f>SUM(N64:N65)</f>
        <v>20</v>
      </c>
      <c r="W65" s="68">
        <f>V65/N86</f>
        <v>0.0068846815834767644</v>
      </c>
      <c r="X65" s="67">
        <f>SUM(P64:P65)</f>
        <v>22</v>
      </c>
      <c r="Y65" s="71">
        <f>X65/P86</f>
        <v>0.004024144869215292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0.00468384074941452</v>
      </c>
      <c r="N66" s="67">
        <f>'地区別5歳毎'!U39</f>
        <v>75</v>
      </c>
      <c r="O66" s="68">
        <f>N66/N86</f>
        <v>0.025817555938037865</v>
      </c>
      <c r="P66" s="67">
        <f t="shared" si="2"/>
        <v>87</v>
      </c>
      <c r="Q66" s="71">
        <f>P66/P86</f>
        <v>0.015913663800987746</v>
      </c>
      <c r="S66" s="61" t="s">
        <v>138</v>
      </c>
      <c r="T66" s="67">
        <f>SUM(L64:L66)</f>
        <v>14</v>
      </c>
      <c r="U66" s="70">
        <f>T66/L86</f>
        <v>0.00546448087431694</v>
      </c>
      <c r="V66" s="67">
        <f>SUM(N64:N66)</f>
        <v>95</v>
      </c>
      <c r="W66" s="68">
        <f>V66/N86</f>
        <v>0.03270223752151463</v>
      </c>
      <c r="X66" s="67">
        <f>SUM(P64:P66)</f>
        <v>109</v>
      </c>
      <c r="Y66" s="71">
        <f>X66/P86</f>
        <v>0.019937808670203037</v>
      </c>
    </row>
    <row r="67" spans="11:25" ht="13.5">
      <c r="K67" s="61" t="s">
        <v>114</v>
      </c>
      <c r="L67" s="67">
        <f>'地区別5歳毎'!T38</f>
        <v>44</v>
      </c>
      <c r="M67" s="70">
        <f>L67/L86</f>
        <v>0.01717408274785324</v>
      </c>
      <c r="N67" s="67">
        <f>'地区別5歳毎'!T39</f>
        <v>139</v>
      </c>
      <c r="O67" s="68">
        <f>N67/N86</f>
        <v>0.04784853700516351</v>
      </c>
      <c r="P67" s="67">
        <f t="shared" si="2"/>
        <v>183</v>
      </c>
      <c r="Q67" s="71">
        <f>P67/P86</f>
        <v>0.03347356868483629</v>
      </c>
      <c r="S67" s="61" t="s">
        <v>139</v>
      </c>
      <c r="T67" s="67">
        <f>SUM(L64:L67)</f>
        <v>58</v>
      </c>
      <c r="U67" s="70">
        <f>T67/L86</f>
        <v>0.02263856362217018</v>
      </c>
      <c r="V67" s="67">
        <f>SUM(N64:N67)</f>
        <v>234</v>
      </c>
      <c r="W67" s="68">
        <f>V67/N86</f>
        <v>0.08055077452667814</v>
      </c>
      <c r="X67" s="67">
        <f>SUM(P64:P67)</f>
        <v>292</v>
      </c>
      <c r="Y67" s="71">
        <f>X67/P86</f>
        <v>0.05341137735503933</v>
      </c>
    </row>
    <row r="68" spans="11:25" ht="13.5">
      <c r="K68" s="61" t="s">
        <v>115</v>
      </c>
      <c r="L68" s="67">
        <f>'地区別5歳毎'!S38</f>
        <v>80</v>
      </c>
      <c r="M68" s="70">
        <f>L68/L86</f>
        <v>0.0312256049960968</v>
      </c>
      <c r="N68" s="67">
        <f>'地区別5歳毎'!S39</f>
        <v>191</v>
      </c>
      <c r="O68" s="68">
        <f>N68/N86</f>
        <v>0.0657487091222031</v>
      </c>
      <c r="P68" s="67">
        <f t="shared" si="2"/>
        <v>271</v>
      </c>
      <c r="Q68" s="71">
        <f>P68/P86</f>
        <v>0.049570148161697455</v>
      </c>
      <c r="S68" s="61" t="s">
        <v>140</v>
      </c>
      <c r="T68" s="67">
        <f>SUM(L64:L68)</f>
        <v>138</v>
      </c>
      <c r="U68" s="70">
        <f>T68/L86</f>
        <v>0.053864168618266976</v>
      </c>
      <c r="V68" s="67">
        <f>SUM(N64:N68)</f>
        <v>425</v>
      </c>
      <c r="W68" s="68">
        <f>V68/N86</f>
        <v>0.14629948364888123</v>
      </c>
      <c r="X68" s="67">
        <f>SUM(P64:P68)</f>
        <v>563</v>
      </c>
      <c r="Y68" s="71">
        <f>X68/P86</f>
        <v>0.10298152551673678</v>
      </c>
    </row>
    <row r="69" spans="11:25" ht="13.5">
      <c r="K69" s="61" t="s">
        <v>116</v>
      </c>
      <c r="L69" s="67">
        <f>'地区別5歳毎'!R38</f>
        <v>138</v>
      </c>
      <c r="M69" s="70">
        <f>L69/L86</f>
        <v>0.053864168618266976</v>
      </c>
      <c r="N69" s="67">
        <f>'地区別5歳毎'!R39</f>
        <v>180</v>
      </c>
      <c r="O69" s="68">
        <f>N69/N86</f>
        <v>0.06196213425129088</v>
      </c>
      <c r="P69" s="67">
        <f t="shared" si="2"/>
        <v>318</v>
      </c>
      <c r="Q69" s="71">
        <f>P69/P86</f>
        <v>0.058167184927748306</v>
      </c>
      <c r="S69" s="61" t="s">
        <v>141</v>
      </c>
      <c r="T69" s="67">
        <f>SUM(L64:L69)</f>
        <v>276</v>
      </c>
      <c r="U69" s="70">
        <f>T69/L86</f>
        <v>0.10772833723653395</v>
      </c>
      <c r="V69" s="67">
        <f>SUM(N64:N69)</f>
        <v>605</v>
      </c>
      <c r="W69" s="68">
        <f>V69/N86</f>
        <v>0.2082616179001721</v>
      </c>
      <c r="X69" s="67">
        <f>SUM(P64:P69)</f>
        <v>881</v>
      </c>
      <c r="Y69" s="71">
        <f>X69/P86</f>
        <v>0.1611487104444851</v>
      </c>
    </row>
    <row r="70" spans="11:25" ht="13.5">
      <c r="K70" s="61" t="s">
        <v>117</v>
      </c>
      <c r="L70" s="67">
        <f>'地区別5歳毎'!Q38</f>
        <v>144</v>
      </c>
      <c r="M70" s="70">
        <f>L70/L86</f>
        <v>0.05620608899297424</v>
      </c>
      <c r="N70" s="67">
        <f>'地区別5歳毎'!Q39</f>
        <v>182</v>
      </c>
      <c r="O70" s="68">
        <f>N70/N86</f>
        <v>0.06265060240963856</v>
      </c>
      <c r="P70" s="67">
        <f t="shared" si="2"/>
        <v>326</v>
      </c>
      <c r="Q70" s="71">
        <f>P70/P86</f>
        <v>0.05963051033473569</v>
      </c>
      <c r="S70" s="61" t="s">
        <v>142</v>
      </c>
      <c r="T70" s="67">
        <f>SUM(L64:L70)</f>
        <v>420</v>
      </c>
      <c r="U70" s="70">
        <f>T70/L86</f>
        <v>0.16393442622950818</v>
      </c>
      <c r="V70" s="67">
        <f>SUM(N64:N70)</f>
        <v>787</v>
      </c>
      <c r="W70" s="68">
        <f>V70/N86</f>
        <v>0.27091222030981066</v>
      </c>
      <c r="X70" s="67">
        <f>SUM(P64:P70)</f>
        <v>1207</v>
      </c>
      <c r="Y70" s="71">
        <f>X70/P86</f>
        <v>0.22077922077922077</v>
      </c>
    </row>
    <row r="71" spans="11:25" ht="13.5">
      <c r="K71" s="61" t="s">
        <v>118</v>
      </c>
      <c r="L71" s="67">
        <f>'地区別5歳毎'!P38</f>
        <v>187</v>
      </c>
      <c r="M71" s="70">
        <f>L71/L86</f>
        <v>0.07298985167837627</v>
      </c>
      <c r="N71" s="67">
        <f>'地区別5歳毎'!P39</f>
        <v>189</v>
      </c>
      <c r="O71" s="68">
        <f>N71/N86</f>
        <v>0.06506024096385542</v>
      </c>
      <c r="P71" s="67">
        <f t="shared" si="2"/>
        <v>376</v>
      </c>
      <c r="Q71" s="71">
        <f>P71/P86</f>
        <v>0.0687762941284068</v>
      </c>
      <c r="S71" s="61" t="s">
        <v>143</v>
      </c>
      <c r="T71" s="67">
        <f>SUM(L64:L71)</f>
        <v>607</v>
      </c>
      <c r="U71" s="70">
        <f>T71/L86</f>
        <v>0.23692427790788448</v>
      </c>
      <c r="V71" s="67">
        <f>SUM(N64:N71)</f>
        <v>976</v>
      </c>
      <c r="W71" s="68">
        <f>V71/N86</f>
        <v>0.3359724612736661</v>
      </c>
      <c r="X71" s="67">
        <f>SUM(P64:P71)</f>
        <v>1583</v>
      </c>
      <c r="Y71" s="71">
        <f>X71/P86</f>
        <v>0.2895555149076276</v>
      </c>
    </row>
    <row r="72" spans="11:25" ht="13.5">
      <c r="K72" s="61" t="s">
        <v>119</v>
      </c>
      <c r="L72" s="67">
        <f>'地区別5歳毎'!O38</f>
        <v>248</v>
      </c>
      <c r="M72" s="70">
        <f>L72/L86</f>
        <v>0.09679937548790007</v>
      </c>
      <c r="N72" s="67">
        <f>'地区別5歳毎'!O39</f>
        <v>220</v>
      </c>
      <c r="O72" s="68">
        <f>N72/N86</f>
        <v>0.0757314974182444</v>
      </c>
      <c r="P72" s="67">
        <f t="shared" si="2"/>
        <v>468</v>
      </c>
      <c r="Q72" s="71">
        <f>P72/P86</f>
        <v>0.08560453630876166</v>
      </c>
      <c r="S72" s="61" t="s">
        <v>144</v>
      </c>
      <c r="T72" s="67">
        <f>SUM(L64:L72)</f>
        <v>855</v>
      </c>
      <c r="U72" s="70">
        <f>T72/L86</f>
        <v>0.3337236533957845</v>
      </c>
      <c r="V72" s="67">
        <f>SUM(N64:N72)</f>
        <v>1196</v>
      </c>
      <c r="W72" s="68">
        <f>V72/N86</f>
        <v>0.4117039586919105</v>
      </c>
      <c r="X72" s="67">
        <f>SUM(P64:P72)</f>
        <v>2051</v>
      </c>
      <c r="Y72" s="71">
        <f>X72/P86</f>
        <v>0.37516005121638923</v>
      </c>
    </row>
    <row r="73" spans="11:25" ht="13.5">
      <c r="K73" s="61" t="s">
        <v>120</v>
      </c>
      <c r="L73" s="67">
        <f>'地区別5歳毎'!N38</f>
        <v>231</v>
      </c>
      <c r="M73" s="70">
        <f>L73/L86</f>
        <v>0.09016393442622951</v>
      </c>
      <c r="N73" s="67">
        <f>'地区別5歳毎'!N39</f>
        <v>222</v>
      </c>
      <c r="O73" s="68">
        <f>N73/N86</f>
        <v>0.07641996557659209</v>
      </c>
      <c r="P73" s="67">
        <f t="shared" si="2"/>
        <v>453</v>
      </c>
      <c r="Q73" s="71">
        <f>P73/P86</f>
        <v>0.08286080117066033</v>
      </c>
      <c r="S73" s="61" t="s">
        <v>145</v>
      </c>
      <c r="T73" s="67">
        <f>SUM(L64:L73)</f>
        <v>1086</v>
      </c>
      <c r="U73" s="70">
        <f>T73/L86</f>
        <v>0.4238875878220141</v>
      </c>
      <c r="V73" s="67">
        <f>SUM(N64:N73)</f>
        <v>1418</v>
      </c>
      <c r="W73" s="68">
        <f>V73/N86</f>
        <v>0.4881239242685026</v>
      </c>
      <c r="X73" s="67">
        <f>SUM(P64:P73)</f>
        <v>2504</v>
      </c>
      <c r="Y73" s="71">
        <f>X73/P86</f>
        <v>0.4580208523870496</v>
      </c>
    </row>
    <row r="74" spans="11:25" ht="13.5">
      <c r="K74" s="61" t="s">
        <v>121</v>
      </c>
      <c r="L74" s="67">
        <f>'地区別5歳毎'!M38</f>
        <v>193</v>
      </c>
      <c r="M74" s="70">
        <f>L74/L86</f>
        <v>0.07533177205308353</v>
      </c>
      <c r="N74" s="67">
        <f>'地区別5歳毎'!M39</f>
        <v>209</v>
      </c>
      <c r="O74" s="68">
        <f>N74/N86</f>
        <v>0.07194492254733219</v>
      </c>
      <c r="P74" s="67">
        <f t="shared" si="2"/>
        <v>402</v>
      </c>
      <c r="Q74" s="71">
        <f>P74/P86</f>
        <v>0.07353210170111578</v>
      </c>
      <c r="S74" s="61" t="s">
        <v>146</v>
      </c>
      <c r="T74" s="67">
        <f>SUM(L64:L74)</f>
        <v>1279</v>
      </c>
      <c r="U74" s="70">
        <f>T74/L86</f>
        <v>0.4992193598750976</v>
      </c>
      <c r="V74" s="67">
        <f>SUM(N64:N74)</f>
        <v>1627</v>
      </c>
      <c r="W74" s="68">
        <f>V74/N86</f>
        <v>0.5600688468158348</v>
      </c>
      <c r="X74" s="67">
        <f>SUM(P64:P74)</f>
        <v>2906</v>
      </c>
      <c r="Y74" s="71">
        <f>X74/P86</f>
        <v>0.5315529540881654</v>
      </c>
    </row>
    <row r="75" spans="11:25" ht="13.5">
      <c r="K75" s="61" t="s">
        <v>122</v>
      </c>
      <c r="L75" s="67">
        <f>'地区別5歳毎'!L38</f>
        <v>127</v>
      </c>
      <c r="M75" s="70">
        <f>L75/L86</f>
        <v>0.04957064793130367</v>
      </c>
      <c r="N75" s="67">
        <f>'地区別5歳毎'!L39</f>
        <v>179</v>
      </c>
      <c r="O75" s="68">
        <f>N75/N86</f>
        <v>0.06161790017211704</v>
      </c>
      <c r="P75" s="67">
        <f t="shared" si="2"/>
        <v>306</v>
      </c>
      <c r="Q75" s="71">
        <f>P75/P86</f>
        <v>0.05597219681726724</v>
      </c>
      <c r="S75" s="61" t="s">
        <v>147</v>
      </c>
      <c r="T75" s="67">
        <f>SUM(L64:L75)</f>
        <v>1406</v>
      </c>
      <c r="U75" s="70">
        <f>T75/L86</f>
        <v>0.5487900078064013</v>
      </c>
      <c r="V75" s="67">
        <f>SUM(N64:N75)</f>
        <v>1806</v>
      </c>
      <c r="W75" s="68">
        <f>V75/N86</f>
        <v>0.6216867469879518</v>
      </c>
      <c r="X75" s="67">
        <f>SUM(P64:P75)</f>
        <v>3212</v>
      </c>
      <c r="Y75" s="71">
        <f>X75/P86</f>
        <v>0.5875251509054326</v>
      </c>
    </row>
    <row r="76" spans="11:25" ht="13.5">
      <c r="K76" s="61" t="s">
        <v>123</v>
      </c>
      <c r="L76" s="67">
        <f>'地区別5歳毎'!K38</f>
        <v>158</v>
      </c>
      <c r="M76" s="70">
        <f>L76/L86</f>
        <v>0.06167056986729118</v>
      </c>
      <c r="N76" s="67">
        <f>'地区別5歳毎'!K39</f>
        <v>154</v>
      </c>
      <c r="O76" s="68">
        <f>N76/N86</f>
        <v>0.05301204819277108</v>
      </c>
      <c r="P76" s="67">
        <f t="shared" si="2"/>
        <v>312</v>
      </c>
      <c r="Q76" s="71">
        <f>P76/P86</f>
        <v>0.057069690872507774</v>
      </c>
      <c r="S76" s="61" t="s">
        <v>104</v>
      </c>
      <c r="T76" s="67">
        <f>SUM(L76:L84)</f>
        <v>1156</v>
      </c>
      <c r="U76" s="70">
        <f>T76/L86</f>
        <v>0.45120999219359875</v>
      </c>
      <c r="V76" s="67">
        <f>SUM(N76:N84)</f>
        <v>1099</v>
      </c>
      <c r="W76" s="68">
        <f>V76/N86</f>
        <v>0.3783132530120482</v>
      </c>
      <c r="X76" s="67">
        <f>SUM(P76:P84)</f>
        <v>2255</v>
      </c>
      <c r="Y76" s="71">
        <f>X76/P86</f>
        <v>0.4124748490945674</v>
      </c>
    </row>
    <row r="77" spans="11:25" ht="13.5">
      <c r="K77" s="61" t="s">
        <v>124</v>
      </c>
      <c r="L77" s="67">
        <f>'地区別5歳毎'!J38</f>
        <v>143</v>
      </c>
      <c r="M77" s="70">
        <f>L77/L86</f>
        <v>0.05581576893052303</v>
      </c>
      <c r="N77" s="67">
        <f>'地区別5歳毎'!J39</f>
        <v>128</v>
      </c>
      <c r="O77" s="68">
        <f>N77/N86</f>
        <v>0.044061962134251294</v>
      </c>
      <c r="P77" s="67">
        <f t="shared" si="2"/>
        <v>271</v>
      </c>
      <c r="Q77" s="71">
        <f>P77/P86</f>
        <v>0.049570148161697455</v>
      </c>
      <c r="S77" s="61" t="s">
        <v>105</v>
      </c>
      <c r="T77" s="67">
        <f>SUM(L77:L84)</f>
        <v>998</v>
      </c>
      <c r="U77" s="70">
        <f>T77/L86</f>
        <v>0.38953942232630756</v>
      </c>
      <c r="V77" s="67">
        <f>SUM(N77:N84)</f>
        <v>945</v>
      </c>
      <c r="W77" s="68">
        <f>V77/N86</f>
        <v>0.3253012048192771</v>
      </c>
      <c r="X77" s="67">
        <f>SUM(P77:P84)</f>
        <v>1943</v>
      </c>
      <c r="Y77" s="71">
        <f>X77/P86</f>
        <v>0.35540515822205965</v>
      </c>
    </row>
    <row r="78" spans="11:25" ht="13.5">
      <c r="K78" s="61" t="s">
        <v>125</v>
      </c>
      <c r="L78" s="67">
        <f>'地区別5歳毎'!I38</f>
        <v>116</v>
      </c>
      <c r="M78" s="70">
        <f>L78/L86</f>
        <v>0.04527712724434036</v>
      </c>
      <c r="N78" s="67">
        <f>'地区別5歳毎'!I39</f>
        <v>130</v>
      </c>
      <c r="O78" s="68">
        <f>N78/N86</f>
        <v>0.04475043029259897</v>
      </c>
      <c r="P78" s="67">
        <f t="shared" si="2"/>
        <v>246</v>
      </c>
      <c r="Q78" s="71">
        <f>P78/P86</f>
        <v>0.044997256264861896</v>
      </c>
      <c r="S78" s="61" t="s">
        <v>106</v>
      </c>
      <c r="T78" s="67">
        <f>SUM(L78:L84)</f>
        <v>855</v>
      </c>
      <c r="U78" s="70">
        <f>T78/L86</f>
        <v>0.3337236533957845</v>
      </c>
      <c r="V78" s="67">
        <f>SUM(N78:N84)</f>
        <v>817</v>
      </c>
      <c r="W78" s="68">
        <f>V78/N86</f>
        <v>0.2812392426850258</v>
      </c>
      <c r="X78" s="67">
        <f>SUM(P78:P84)</f>
        <v>1672</v>
      </c>
      <c r="Y78" s="71">
        <f>X78/P86</f>
        <v>0.3058350100603622</v>
      </c>
    </row>
    <row r="79" spans="11:25" ht="13.5">
      <c r="K79" s="61" t="s">
        <v>126</v>
      </c>
      <c r="L79" s="67">
        <f>'地区別5歳毎'!H38</f>
        <v>124</v>
      </c>
      <c r="M79" s="70">
        <f>L79/L86</f>
        <v>0.04839968774395004</v>
      </c>
      <c r="N79" s="67">
        <f>'地区別5歳毎'!H39</f>
        <v>116</v>
      </c>
      <c r="O79" s="68">
        <f>N79/N86</f>
        <v>0.039931153184165236</v>
      </c>
      <c r="P79" s="67">
        <f t="shared" si="2"/>
        <v>240</v>
      </c>
      <c r="Q79" s="71">
        <f>P79/P86</f>
        <v>0.043899762209621364</v>
      </c>
      <c r="S79" s="61" t="s">
        <v>107</v>
      </c>
      <c r="T79" s="67">
        <f>SUM(L79:L84)</f>
        <v>739</v>
      </c>
      <c r="U79" s="70">
        <f>T79/L86</f>
        <v>0.28844652615144417</v>
      </c>
      <c r="V79" s="67">
        <f>SUM(N79:N84)</f>
        <v>687</v>
      </c>
      <c r="W79" s="68">
        <f>V79/N86</f>
        <v>0.23648881239242686</v>
      </c>
      <c r="X79" s="67">
        <f>SUM(P79:P84)</f>
        <v>1426</v>
      </c>
      <c r="Y79" s="71">
        <f>X79/P86</f>
        <v>0.2608377537955003</v>
      </c>
    </row>
    <row r="80" spans="11:25" ht="13.5">
      <c r="K80" s="61" t="s">
        <v>127</v>
      </c>
      <c r="L80" s="67">
        <f>'地区別5歳毎'!G38</f>
        <v>115</v>
      </c>
      <c r="M80" s="70">
        <f>L80/L86</f>
        <v>0.04488680718188915</v>
      </c>
      <c r="N80" s="67">
        <f>'地区別5歳毎'!G39</f>
        <v>122</v>
      </c>
      <c r="O80" s="68">
        <f>N80/N86</f>
        <v>0.04199655765920826</v>
      </c>
      <c r="P80" s="67">
        <f t="shared" si="2"/>
        <v>237</v>
      </c>
      <c r="Q80" s="71">
        <f>P80/P86</f>
        <v>0.043351015182001094</v>
      </c>
      <c r="S80" s="61" t="s">
        <v>108</v>
      </c>
      <c r="T80" s="67">
        <f>SUM(L80:L84)</f>
        <v>615</v>
      </c>
      <c r="U80" s="70">
        <f>T80/L86</f>
        <v>0.24004683840749413</v>
      </c>
      <c r="V80" s="67">
        <f>SUM(N80:N84)</f>
        <v>571</v>
      </c>
      <c r="W80" s="68">
        <f>V80/N86</f>
        <v>0.19655765920826163</v>
      </c>
      <c r="X80" s="67">
        <f>SUM(P80:P84)</f>
        <v>1186</v>
      </c>
      <c r="Y80" s="71">
        <f>X80/P86</f>
        <v>0.2169379915858789</v>
      </c>
    </row>
    <row r="81" spans="11:25" ht="13.5">
      <c r="K81" s="61" t="s">
        <v>128</v>
      </c>
      <c r="L81" s="67">
        <f>'地区別5歳毎'!F38</f>
        <v>150</v>
      </c>
      <c r="M81" s="70">
        <f>L81/L86</f>
        <v>0.0585480093676815</v>
      </c>
      <c r="N81" s="67">
        <f>'地区別5歳毎'!F39</f>
        <v>142</v>
      </c>
      <c r="O81" s="68">
        <f>N81/N86</f>
        <v>0.048881239242685025</v>
      </c>
      <c r="P81" s="67">
        <f t="shared" si="2"/>
        <v>292</v>
      </c>
      <c r="Q81" s="71">
        <f>P81/P86</f>
        <v>0.05341137735503933</v>
      </c>
      <c r="S81" s="61" t="s">
        <v>109</v>
      </c>
      <c r="T81" s="67">
        <f>SUM(L81:L84)</f>
        <v>500</v>
      </c>
      <c r="U81" s="70">
        <f>T81/L86</f>
        <v>0.195160031225605</v>
      </c>
      <c r="V81" s="67">
        <f>SUM(N81:N84)</f>
        <v>449</v>
      </c>
      <c r="W81" s="68">
        <f>V81/N86</f>
        <v>0.15456110154905336</v>
      </c>
      <c r="X81" s="67">
        <f>SUM(P81:P84)</f>
        <v>949</v>
      </c>
      <c r="Y81" s="71">
        <f>X81/P86</f>
        <v>0.17358697640387782</v>
      </c>
    </row>
    <row r="82" spans="11:25" ht="13.5">
      <c r="K82" s="61" t="s">
        <v>129</v>
      </c>
      <c r="L82" s="67">
        <f>'地区別5歳毎'!E38</f>
        <v>126</v>
      </c>
      <c r="M82" s="70">
        <f>L82/L86</f>
        <v>0.04918032786885246</v>
      </c>
      <c r="N82" s="67">
        <f>'地区別5歳毎'!E39</f>
        <v>119</v>
      </c>
      <c r="O82" s="68">
        <f>N82/N86</f>
        <v>0.04096385542168675</v>
      </c>
      <c r="P82" s="67">
        <f t="shared" si="2"/>
        <v>245</v>
      </c>
      <c r="Q82" s="71">
        <f>P82/P86</f>
        <v>0.04481434058898848</v>
      </c>
      <c r="S82" s="61" t="s">
        <v>110</v>
      </c>
      <c r="T82" s="67">
        <f>SUM(L82:L84)</f>
        <v>350</v>
      </c>
      <c r="U82" s="70">
        <f>T82/L86</f>
        <v>0.1366120218579235</v>
      </c>
      <c r="V82" s="67">
        <f>SUM(N82:N84)</f>
        <v>307</v>
      </c>
      <c r="W82" s="68">
        <f>V82/N86</f>
        <v>0.10567986230636833</v>
      </c>
      <c r="X82" s="67">
        <f>SUM(P82:P84)</f>
        <v>657</v>
      </c>
      <c r="Y82" s="71">
        <f>X82/P86</f>
        <v>0.12017559904883848</v>
      </c>
    </row>
    <row r="83" spans="11:25" ht="13.5">
      <c r="K83" s="61" t="s">
        <v>130</v>
      </c>
      <c r="L83" s="67">
        <f>'地区別5歳毎'!D38</f>
        <v>128</v>
      </c>
      <c r="M83" s="70">
        <f>L83/L86</f>
        <v>0.04996096799375488</v>
      </c>
      <c r="N83" s="67">
        <f>'地区別5歳毎'!D39</f>
        <v>103</v>
      </c>
      <c r="O83" s="68">
        <f>N83/N86</f>
        <v>0.03545611015490534</v>
      </c>
      <c r="P83" s="67">
        <f t="shared" si="2"/>
        <v>231</v>
      </c>
      <c r="Q83" s="71">
        <f>P83/P86</f>
        <v>0.04225352112676056</v>
      </c>
      <c r="S83" s="61" t="s">
        <v>3</v>
      </c>
      <c r="T83" s="67">
        <f>SUM(L83:L84)</f>
        <v>224</v>
      </c>
      <c r="U83" s="70">
        <f>T83/L86</f>
        <v>0.08743169398907104</v>
      </c>
      <c r="V83" s="67">
        <f>SUM(N83:N84)</f>
        <v>188</v>
      </c>
      <c r="W83" s="68">
        <f>V83/N86</f>
        <v>0.06471600688468158</v>
      </c>
      <c r="X83" s="67">
        <f>SUM(P83:P84)</f>
        <v>412</v>
      </c>
      <c r="Y83" s="71">
        <f>X83/P86</f>
        <v>0.07536125845985</v>
      </c>
    </row>
    <row r="84" spans="11:25" ht="13.5">
      <c r="K84" s="61" t="s">
        <v>131</v>
      </c>
      <c r="L84" s="67">
        <f>'地区別5歳毎'!C38</f>
        <v>96</v>
      </c>
      <c r="M84" s="70">
        <f>L84/L86</f>
        <v>0.03747072599531616</v>
      </c>
      <c r="N84" s="67">
        <f>'地区別5歳毎'!C39</f>
        <v>85</v>
      </c>
      <c r="O84" s="68">
        <f>N84/N86</f>
        <v>0.029259896729776247</v>
      </c>
      <c r="P84" s="67">
        <f t="shared" si="2"/>
        <v>181</v>
      </c>
      <c r="Q84" s="71">
        <f>P84/P86</f>
        <v>0.03310773733308944</v>
      </c>
      <c r="S84" s="61" t="s">
        <v>111</v>
      </c>
      <c r="T84" s="67">
        <f>SUM(L84:L84)</f>
        <v>96</v>
      </c>
      <c r="U84" s="70">
        <f>T84/L86</f>
        <v>0.03747072599531616</v>
      </c>
      <c r="V84" s="67">
        <f>SUM(N84:N84)</f>
        <v>85</v>
      </c>
      <c r="W84" s="68">
        <f>V84/N86</f>
        <v>0.029259896729776247</v>
      </c>
      <c r="X84" s="67">
        <f>SUM(P84:P84)</f>
        <v>181</v>
      </c>
      <c r="Y84" s="71">
        <f>X84/P86</f>
        <v>0.03310773733308944</v>
      </c>
    </row>
    <row r="85" ht="13.5">
      <c r="K85" s="61"/>
    </row>
    <row r="86" spans="11:17" ht="13.5">
      <c r="K86" s="61"/>
      <c r="L86" s="67">
        <f>SUM(L64:L84)</f>
        <v>2562</v>
      </c>
      <c r="M86" s="66"/>
      <c r="N86" s="67">
        <f>SUM(N64:N84)</f>
        <v>2905</v>
      </c>
      <c r="O86" s="62"/>
      <c r="P86" s="67">
        <f>SUM(P64:P84)</f>
        <v>5467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0.0005485463521667581</v>
      </c>
      <c r="N94" s="67">
        <f>'地区別5歳毎'!W48</f>
        <v>4</v>
      </c>
      <c r="O94" s="68">
        <f>N94/N116</f>
        <v>0.0010093363613424174</v>
      </c>
      <c r="P94" s="67">
        <f aca="true" t="shared" si="3" ref="P94:P114">L94+N94</f>
        <v>6</v>
      </c>
      <c r="Q94" s="71">
        <f>P94/P116</f>
        <v>0.0007885398869759495</v>
      </c>
      <c r="S94" s="61" t="s">
        <v>1</v>
      </c>
      <c r="T94" s="67">
        <f>SUM(L94:L94)</f>
        <v>2</v>
      </c>
      <c r="U94" s="70">
        <f>T94/L116</f>
        <v>0.0005485463521667581</v>
      </c>
      <c r="V94" s="67">
        <f>SUM(N94:N94)</f>
        <v>4</v>
      </c>
      <c r="W94" s="68">
        <f>V94/N116</f>
        <v>0.0010093363613424174</v>
      </c>
      <c r="X94" s="67">
        <f>SUM(P94:P94)</f>
        <v>6</v>
      </c>
      <c r="Y94" s="71">
        <f>X94/P116</f>
        <v>0.0007885398869759495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0.0019199122325836533</v>
      </c>
      <c r="N95" s="67">
        <f>'地区別5歳毎'!V48</f>
        <v>23</v>
      </c>
      <c r="O95" s="68">
        <f>N95/N116</f>
        <v>0.0058036840777189</v>
      </c>
      <c r="P95" s="67">
        <f t="shared" si="3"/>
        <v>30</v>
      </c>
      <c r="Q95" s="71">
        <f>P95/P116</f>
        <v>0.003942699434879748</v>
      </c>
      <c r="S95" s="61" t="s">
        <v>137</v>
      </c>
      <c r="T95" s="67">
        <f>SUM(L94:L95)</f>
        <v>9</v>
      </c>
      <c r="U95" s="70">
        <f>T95/L116</f>
        <v>0.0024684585847504115</v>
      </c>
      <c r="V95" s="67">
        <f>SUM(N94:N95)</f>
        <v>27</v>
      </c>
      <c r="W95" s="68">
        <f>V95/N116</f>
        <v>0.006813020439061317</v>
      </c>
      <c r="X95" s="67">
        <f>SUM(P94:P95)</f>
        <v>36</v>
      </c>
      <c r="Y95" s="71">
        <f>X95/P116</f>
        <v>0.004731239321855697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0.007131102578167855</v>
      </c>
      <c r="N96" s="67">
        <f>'地区別5歳毎'!U48</f>
        <v>96</v>
      </c>
      <c r="O96" s="68">
        <f>N96/N116</f>
        <v>0.024224072672218017</v>
      </c>
      <c r="P96" s="67">
        <f t="shared" si="3"/>
        <v>122</v>
      </c>
      <c r="Q96" s="71">
        <f>P96/P116</f>
        <v>0.016033644368510975</v>
      </c>
      <c r="S96" s="61" t="s">
        <v>138</v>
      </c>
      <c r="T96" s="67">
        <f>SUM(L94:L96)</f>
        <v>35</v>
      </c>
      <c r="U96" s="70">
        <f>T96/L116</f>
        <v>0.009599561162918267</v>
      </c>
      <c r="V96" s="67">
        <f>SUM(N94:N96)</f>
        <v>123</v>
      </c>
      <c r="W96" s="68">
        <f>V96/N116</f>
        <v>0.031037093111279335</v>
      </c>
      <c r="X96" s="67">
        <f>SUM(P94:P96)</f>
        <v>158</v>
      </c>
      <c r="Y96" s="71">
        <f>X96/P116</f>
        <v>0.02076488369036667</v>
      </c>
    </row>
    <row r="97" spans="11:25" ht="13.5">
      <c r="K97" s="61" t="s">
        <v>114</v>
      </c>
      <c r="L97" s="67">
        <f>'地区別5歳毎'!T47</f>
        <v>103</v>
      </c>
      <c r="M97" s="70">
        <f>L97/L116</f>
        <v>0.02825013713658804</v>
      </c>
      <c r="N97" s="67">
        <f>'地区別5歳毎'!T48</f>
        <v>192</v>
      </c>
      <c r="O97" s="68">
        <f>N97/N116</f>
        <v>0.04844814534443603</v>
      </c>
      <c r="P97" s="67">
        <f t="shared" si="3"/>
        <v>295</v>
      </c>
      <c r="Q97" s="71">
        <f>P97/P116</f>
        <v>0.03876987777631752</v>
      </c>
      <c r="S97" s="61" t="s">
        <v>139</v>
      </c>
      <c r="T97" s="67">
        <f>SUM(L94:L97)</f>
        <v>138</v>
      </c>
      <c r="U97" s="70">
        <f>T97/L116</f>
        <v>0.03784969829950631</v>
      </c>
      <c r="V97" s="67">
        <f>SUM(N94:N97)</f>
        <v>315</v>
      </c>
      <c r="W97" s="68">
        <f>V97/N116</f>
        <v>0.07948523845571537</v>
      </c>
      <c r="X97" s="67">
        <f>SUM(P94:P97)</f>
        <v>453</v>
      </c>
      <c r="Y97" s="71">
        <f>X97/P116</f>
        <v>0.05953476146668419</v>
      </c>
    </row>
    <row r="98" spans="11:25" ht="13.5">
      <c r="K98" s="61" t="s">
        <v>115</v>
      </c>
      <c r="L98" s="67">
        <f>'地区別5歳毎'!S47</f>
        <v>126</v>
      </c>
      <c r="M98" s="70">
        <f>L98/L116</f>
        <v>0.03455842018650576</v>
      </c>
      <c r="N98" s="67">
        <f>'地区別5歳毎'!S48</f>
        <v>235</v>
      </c>
      <c r="O98" s="68">
        <f>N98/N116</f>
        <v>0.05929851122886702</v>
      </c>
      <c r="P98" s="67">
        <f t="shared" si="3"/>
        <v>361</v>
      </c>
      <c r="Q98" s="71">
        <f>P98/P116</f>
        <v>0.04744381653305296</v>
      </c>
      <c r="S98" s="61" t="s">
        <v>140</v>
      </c>
      <c r="T98" s="67">
        <f>SUM(L94:L98)</f>
        <v>264</v>
      </c>
      <c r="U98" s="70">
        <f>T98/L116</f>
        <v>0.07240811848601207</v>
      </c>
      <c r="V98" s="67">
        <f>SUM(N94:N98)</f>
        <v>550</v>
      </c>
      <c r="W98" s="68">
        <f>V98/N116</f>
        <v>0.13878374968458237</v>
      </c>
      <c r="X98" s="67">
        <f>SUM(P94:P98)</f>
        <v>814</v>
      </c>
      <c r="Y98" s="71">
        <f>X98/P116</f>
        <v>0.10697857799973716</v>
      </c>
    </row>
    <row r="99" spans="11:25" ht="13.5">
      <c r="K99" s="61" t="s">
        <v>116</v>
      </c>
      <c r="L99" s="67">
        <f>'地区別5歳毎'!R47</f>
        <v>182</v>
      </c>
      <c r="M99" s="70">
        <f>L99/L116</f>
        <v>0.049917718047174986</v>
      </c>
      <c r="N99" s="67">
        <f>'地区別5歳毎'!R48</f>
        <v>244</v>
      </c>
      <c r="O99" s="68">
        <f>N99/N116</f>
        <v>0.06156951804188746</v>
      </c>
      <c r="P99" s="67">
        <f t="shared" si="3"/>
        <v>426</v>
      </c>
      <c r="Q99" s="71">
        <f>P99/P116</f>
        <v>0.05598633197529242</v>
      </c>
      <c r="S99" s="61" t="s">
        <v>141</v>
      </c>
      <c r="T99" s="67">
        <f>SUM(L94:L99)</f>
        <v>446</v>
      </c>
      <c r="U99" s="70">
        <f>T99/L116</f>
        <v>0.12232583653318706</v>
      </c>
      <c r="V99" s="67">
        <f>SUM(N94:N99)</f>
        <v>794</v>
      </c>
      <c r="W99" s="68">
        <f>V99/N116</f>
        <v>0.20035326772646986</v>
      </c>
      <c r="X99" s="67">
        <f>SUM(P94:P99)</f>
        <v>1240</v>
      </c>
      <c r="Y99" s="71">
        <f>X99/P116</f>
        <v>0.16296490997502958</v>
      </c>
    </row>
    <row r="100" spans="11:25" ht="13.5">
      <c r="K100" s="61" t="s">
        <v>117</v>
      </c>
      <c r="L100" s="67">
        <f>'地区別5歳毎'!Q47</f>
        <v>206</v>
      </c>
      <c r="M100" s="70">
        <f>L100/L116</f>
        <v>0.05650027427317608</v>
      </c>
      <c r="N100" s="67">
        <f>'地区別5歳毎'!Q48</f>
        <v>246</v>
      </c>
      <c r="O100" s="68">
        <f>N100/N116</f>
        <v>0.06207418622255867</v>
      </c>
      <c r="P100" s="67">
        <f t="shared" si="3"/>
        <v>452</v>
      </c>
      <c r="Q100" s="71">
        <f>P100/P116</f>
        <v>0.0594033381521882</v>
      </c>
      <c r="S100" s="61" t="s">
        <v>142</v>
      </c>
      <c r="T100" s="67">
        <f>SUM(L94:L100)</f>
        <v>652</v>
      </c>
      <c r="U100" s="70">
        <f>T100/L116</f>
        <v>0.17882611080636313</v>
      </c>
      <c r="V100" s="67">
        <f>SUM(N94:N100)</f>
        <v>1040</v>
      </c>
      <c r="W100" s="68">
        <f>V100/N116</f>
        <v>0.2624274539490285</v>
      </c>
      <c r="X100" s="67">
        <f>SUM(P94:P100)</f>
        <v>1692</v>
      </c>
      <c r="Y100" s="71">
        <f>X100/P116</f>
        <v>0.22236824812721775</v>
      </c>
    </row>
    <row r="101" spans="11:25" ht="13.5">
      <c r="K101" s="61" t="s">
        <v>118</v>
      </c>
      <c r="L101" s="67">
        <f>'地区別5歳毎'!P47</f>
        <v>245</v>
      </c>
      <c r="M101" s="70">
        <f>L101/L116</f>
        <v>0.06719692814042787</v>
      </c>
      <c r="N101" s="67">
        <f>'地区別5歳毎'!P48</f>
        <v>280</v>
      </c>
      <c r="O101" s="68">
        <f>N101/N116</f>
        <v>0.07065354529396922</v>
      </c>
      <c r="P101" s="67">
        <f t="shared" si="3"/>
        <v>525</v>
      </c>
      <c r="Q101" s="71">
        <f>P101/P116</f>
        <v>0.06899724011039558</v>
      </c>
      <c r="S101" s="61" t="s">
        <v>143</v>
      </c>
      <c r="T101" s="67">
        <f>SUM(L94:L101)</f>
        <v>897</v>
      </c>
      <c r="U101" s="70">
        <f>T101/L116</f>
        <v>0.246023038946791</v>
      </c>
      <c r="V101" s="67">
        <f>SUM(N94:N101)</f>
        <v>1320</v>
      </c>
      <c r="W101" s="68">
        <f>V101/N116</f>
        <v>0.3330809992429977</v>
      </c>
      <c r="X101" s="67">
        <f>SUM(P94:P101)</f>
        <v>2217</v>
      </c>
      <c r="Y101" s="71">
        <f>X101/P116</f>
        <v>0.2913654882376134</v>
      </c>
    </row>
    <row r="102" spans="11:25" ht="13.5">
      <c r="K102" s="61" t="s">
        <v>119</v>
      </c>
      <c r="L102" s="67">
        <f>'地区別5歳毎'!O47</f>
        <v>362</v>
      </c>
      <c r="M102" s="70">
        <f>L102/L116</f>
        <v>0.09928688974218322</v>
      </c>
      <c r="N102" s="67">
        <f>'地区別5歳毎'!O48</f>
        <v>338</v>
      </c>
      <c r="O102" s="68">
        <f>N102/N116</f>
        <v>0.08528892253343427</v>
      </c>
      <c r="P102" s="67">
        <f t="shared" si="3"/>
        <v>700</v>
      </c>
      <c r="Q102" s="71">
        <f>P102/P116</f>
        <v>0.09199632014719411</v>
      </c>
      <c r="S102" s="61" t="s">
        <v>144</v>
      </c>
      <c r="T102" s="67">
        <f>SUM(L94:L102)</f>
        <v>1259</v>
      </c>
      <c r="U102" s="70">
        <f>T102/L116</f>
        <v>0.3453099286889742</v>
      </c>
      <c r="V102" s="67">
        <f>SUM(N94:N102)</f>
        <v>1658</v>
      </c>
      <c r="W102" s="68">
        <f>V102/N116</f>
        <v>0.418369921776432</v>
      </c>
      <c r="X102" s="67">
        <f>SUM(P94:P102)</f>
        <v>2917</v>
      </c>
      <c r="Y102" s="71">
        <f>X102/P116</f>
        <v>0.3833618083848075</v>
      </c>
    </row>
    <row r="103" spans="11:25" ht="13.5">
      <c r="K103" s="61" t="s">
        <v>120</v>
      </c>
      <c r="L103" s="67">
        <f>'地区別5歳毎'!N47</f>
        <v>287</v>
      </c>
      <c r="M103" s="70">
        <f>L103/L116</f>
        <v>0.07871640153592979</v>
      </c>
      <c r="N103" s="67">
        <f>'地区別5歳毎'!N48</f>
        <v>266</v>
      </c>
      <c r="O103" s="68">
        <f>N103/N116</f>
        <v>0.06712086802927075</v>
      </c>
      <c r="P103" s="67">
        <f t="shared" si="3"/>
        <v>553</v>
      </c>
      <c r="Q103" s="71">
        <f>P103/P116</f>
        <v>0.07267709291628335</v>
      </c>
      <c r="S103" s="61" t="s">
        <v>145</v>
      </c>
      <c r="T103" s="67">
        <f>SUM(L94:L103)</f>
        <v>1546</v>
      </c>
      <c r="U103" s="70">
        <f>T103/L116</f>
        <v>0.424026330224904</v>
      </c>
      <c r="V103" s="67">
        <f>SUM(N94:N103)</f>
        <v>1924</v>
      </c>
      <c r="W103" s="68">
        <f>V103/N116</f>
        <v>0.48549078980570276</v>
      </c>
      <c r="X103" s="67">
        <f>SUM(P94:P103)</f>
        <v>3470</v>
      </c>
      <c r="Y103" s="71">
        <f>X103/P116</f>
        <v>0.4560389013010908</v>
      </c>
    </row>
    <row r="104" spans="11:25" ht="13.5">
      <c r="K104" s="61" t="s">
        <v>121</v>
      </c>
      <c r="L104" s="67">
        <f>'地区別5歳毎'!M47</f>
        <v>268</v>
      </c>
      <c r="M104" s="70">
        <f>L104/L116</f>
        <v>0.07350521119034559</v>
      </c>
      <c r="N104" s="67">
        <f>'地区別5歳毎'!M48</f>
        <v>266</v>
      </c>
      <c r="O104" s="68">
        <f>N104/N116</f>
        <v>0.06712086802927075</v>
      </c>
      <c r="P104" s="67">
        <f t="shared" si="3"/>
        <v>534</v>
      </c>
      <c r="Q104" s="71">
        <f>P104/P116</f>
        <v>0.07018004994085951</v>
      </c>
      <c r="S104" s="61" t="s">
        <v>146</v>
      </c>
      <c r="T104" s="67">
        <f>SUM(L94:L104)</f>
        <v>1814</v>
      </c>
      <c r="U104" s="70">
        <f>T104/L116</f>
        <v>0.4975315414152496</v>
      </c>
      <c r="V104" s="67">
        <f>SUM(N94:N104)</f>
        <v>2190</v>
      </c>
      <c r="W104" s="68">
        <f>V104/N116</f>
        <v>0.5526116578349735</v>
      </c>
      <c r="X104" s="67">
        <f>SUM(P94:P104)</f>
        <v>4004</v>
      </c>
      <c r="Y104" s="71">
        <f>X104/P116</f>
        <v>0.5262189512419503</v>
      </c>
    </row>
    <row r="105" spans="11:25" ht="13.5">
      <c r="K105" s="61" t="s">
        <v>122</v>
      </c>
      <c r="L105" s="67">
        <f>'地区別5歳毎'!L47</f>
        <v>236</v>
      </c>
      <c r="M105" s="70">
        <f>L105/L116</f>
        <v>0.06472846955567746</v>
      </c>
      <c r="N105" s="67">
        <f>'地区別5歳毎'!L48</f>
        <v>230</v>
      </c>
      <c r="O105" s="68">
        <f>N105/N116</f>
        <v>0.058036840777189</v>
      </c>
      <c r="P105" s="67">
        <f t="shared" si="3"/>
        <v>466</v>
      </c>
      <c r="Q105" s="71">
        <f>P105/P116</f>
        <v>0.06124326455513208</v>
      </c>
      <c r="S105" s="61" t="s">
        <v>147</v>
      </c>
      <c r="T105" s="67">
        <f>SUM(L94:L105)</f>
        <v>2050</v>
      </c>
      <c r="U105" s="70">
        <f>T105/L116</f>
        <v>0.562260010970927</v>
      </c>
      <c r="V105" s="67">
        <f>SUM(N94:N105)</f>
        <v>2420</v>
      </c>
      <c r="W105" s="68">
        <f>V105/N116</f>
        <v>0.6106484986121625</v>
      </c>
      <c r="X105" s="67">
        <f>SUM(P94:P105)</f>
        <v>4470</v>
      </c>
      <c r="Y105" s="71">
        <f>X105/P116</f>
        <v>0.5874622157970824</v>
      </c>
    </row>
    <row r="106" spans="11:25" ht="13.5">
      <c r="K106" s="61" t="s">
        <v>123</v>
      </c>
      <c r="L106" s="67">
        <f>'地区別5歳毎'!K47</f>
        <v>221</v>
      </c>
      <c r="M106" s="70">
        <f>L106/L116</f>
        <v>0.06061437191442677</v>
      </c>
      <c r="N106" s="67">
        <f>'地区別5歳毎'!K48</f>
        <v>197</v>
      </c>
      <c r="O106" s="68">
        <f>N106/N116</f>
        <v>0.049709815796114054</v>
      </c>
      <c r="P106" s="67">
        <f t="shared" si="3"/>
        <v>418</v>
      </c>
      <c r="Q106" s="71">
        <f>P106/P116</f>
        <v>0.05493494545932449</v>
      </c>
      <c r="S106" s="61" t="s">
        <v>104</v>
      </c>
      <c r="T106" s="67">
        <f>SUM(L106:L114)</f>
        <v>1596</v>
      </c>
      <c r="U106" s="70">
        <f>T106/L116</f>
        <v>0.43773998902907296</v>
      </c>
      <c r="V106" s="67">
        <f>SUM(N106:N114)</f>
        <v>1543</v>
      </c>
      <c r="W106" s="68">
        <f>V106/N116</f>
        <v>0.3893515013878375</v>
      </c>
      <c r="X106" s="67">
        <f>SUM(P106:P114)</f>
        <v>3139</v>
      </c>
      <c r="Y106" s="71">
        <f>X106/P116</f>
        <v>0.4125377842029176</v>
      </c>
    </row>
    <row r="107" spans="11:25" ht="13.5">
      <c r="K107" s="61" t="s">
        <v>124</v>
      </c>
      <c r="L107" s="67">
        <f>'地区別5歳毎'!J47</f>
        <v>193</v>
      </c>
      <c r="M107" s="70">
        <f>L107/L116</f>
        <v>0.05293472298409216</v>
      </c>
      <c r="N107" s="67">
        <f>'地区別5歳毎'!J48</f>
        <v>180</v>
      </c>
      <c r="O107" s="68">
        <f>N107/N116</f>
        <v>0.045420136260408785</v>
      </c>
      <c r="P107" s="67">
        <f t="shared" si="3"/>
        <v>373</v>
      </c>
      <c r="Q107" s="71">
        <f>P107/P116</f>
        <v>0.04902089630700486</v>
      </c>
      <c r="S107" s="61" t="s">
        <v>105</v>
      </c>
      <c r="T107" s="67">
        <f>SUM(L107:L114)</f>
        <v>1375</v>
      </c>
      <c r="U107" s="70">
        <f>T107/L116</f>
        <v>0.3771256171146462</v>
      </c>
      <c r="V107" s="67">
        <f>SUM(N107:N114)</f>
        <v>1346</v>
      </c>
      <c r="W107" s="68">
        <f>V107/N116</f>
        <v>0.3396416855917234</v>
      </c>
      <c r="X107" s="67">
        <f>SUM(P107:P114)</f>
        <v>2721</v>
      </c>
      <c r="Y107" s="71">
        <f>X107/P116</f>
        <v>0.3576028387435931</v>
      </c>
    </row>
    <row r="108" spans="11:25" ht="13.5">
      <c r="K108" s="61" t="s">
        <v>125</v>
      </c>
      <c r="L108" s="67">
        <f>'地区別5歳毎'!I47</f>
        <v>199</v>
      </c>
      <c r="M108" s="70">
        <f>L108/L116</f>
        <v>0.05458036204059243</v>
      </c>
      <c r="N108" s="67">
        <f>'地区別5歳毎'!I48</f>
        <v>177</v>
      </c>
      <c r="O108" s="68">
        <f>N108/N116</f>
        <v>0.04466313398940197</v>
      </c>
      <c r="P108" s="67">
        <f t="shared" si="3"/>
        <v>376</v>
      </c>
      <c r="Q108" s="71">
        <f>P108/P116</f>
        <v>0.04941516625049284</v>
      </c>
      <c r="S108" s="61" t="s">
        <v>106</v>
      </c>
      <c r="T108" s="67">
        <f>SUM(L108:L114)</f>
        <v>1182</v>
      </c>
      <c r="U108" s="70">
        <f>T108/L116</f>
        <v>0.324190894130554</v>
      </c>
      <c r="V108" s="67">
        <f>SUM(N108:N114)</f>
        <v>1166</v>
      </c>
      <c r="W108" s="68">
        <f>V108/N116</f>
        <v>0.29422154933131467</v>
      </c>
      <c r="X108" s="67">
        <f>SUM(P108:P114)</f>
        <v>2348</v>
      </c>
      <c r="Y108" s="71">
        <f>X108/P116</f>
        <v>0.30858194243658826</v>
      </c>
    </row>
    <row r="109" spans="11:25" ht="13.5">
      <c r="K109" s="61" t="s">
        <v>126</v>
      </c>
      <c r="L109" s="67">
        <f>'地区別5歳毎'!H47</f>
        <v>164</v>
      </c>
      <c r="M109" s="70">
        <f>L109/L116</f>
        <v>0.044980800877674164</v>
      </c>
      <c r="N109" s="67">
        <f>'地区別5歳毎'!H48</f>
        <v>157</v>
      </c>
      <c r="O109" s="68">
        <f>N109/N116</f>
        <v>0.03961645218268988</v>
      </c>
      <c r="P109" s="67">
        <f t="shared" si="3"/>
        <v>321</v>
      </c>
      <c r="Q109" s="71">
        <f>P109/P116</f>
        <v>0.0421868839532133</v>
      </c>
      <c r="S109" s="61" t="s">
        <v>107</v>
      </c>
      <c r="T109" s="67">
        <f>SUM(L109:L114)</f>
        <v>983</v>
      </c>
      <c r="U109" s="70">
        <f>T109/L116</f>
        <v>0.2696105320899616</v>
      </c>
      <c r="V109" s="67">
        <f>SUM(N109:N114)</f>
        <v>989</v>
      </c>
      <c r="W109" s="68">
        <f>V109/N116</f>
        <v>0.2495584153419127</v>
      </c>
      <c r="X109" s="67">
        <f>SUM(P109:P114)</f>
        <v>1972</v>
      </c>
      <c r="Y109" s="71">
        <f>X109/P116</f>
        <v>0.2591667761860954</v>
      </c>
    </row>
    <row r="110" spans="11:25" ht="13.5">
      <c r="K110" s="61" t="s">
        <v>127</v>
      </c>
      <c r="L110" s="67">
        <f>'地区別5歳毎'!G47</f>
        <v>173</v>
      </c>
      <c r="M110" s="70">
        <f>L110/L116</f>
        <v>0.04744925946242457</v>
      </c>
      <c r="N110" s="67">
        <f>'地区別5歳毎'!G48</f>
        <v>181</v>
      </c>
      <c r="O110" s="68">
        <f>N110/N116</f>
        <v>0.045672470350744385</v>
      </c>
      <c r="P110" s="67">
        <f t="shared" si="3"/>
        <v>354</v>
      </c>
      <c r="Q110" s="71">
        <f>P110/P116</f>
        <v>0.046523853331581023</v>
      </c>
      <c r="S110" s="61" t="s">
        <v>108</v>
      </c>
      <c r="T110" s="67">
        <f>SUM(L110:L114)</f>
        <v>819</v>
      </c>
      <c r="U110" s="70">
        <f>T110/L116</f>
        <v>0.22462973121228744</v>
      </c>
      <c r="V110" s="67">
        <f>SUM(N110:N114)</f>
        <v>832</v>
      </c>
      <c r="W110" s="68">
        <f>V110/N116</f>
        <v>0.2099419631592228</v>
      </c>
      <c r="X110" s="67">
        <f>SUM(P110:P114)</f>
        <v>1651</v>
      </c>
      <c r="Y110" s="71">
        <f>X110/P116</f>
        <v>0.2169798922328821</v>
      </c>
    </row>
    <row r="111" spans="11:25" ht="13.5">
      <c r="K111" s="61" t="s">
        <v>128</v>
      </c>
      <c r="L111" s="67">
        <f>'地区別5歳毎'!F47</f>
        <v>190</v>
      </c>
      <c r="M111" s="70">
        <f>L111/L116</f>
        <v>0.05211190345584202</v>
      </c>
      <c r="N111" s="67">
        <f>'地区別5歳毎'!F48</f>
        <v>202</v>
      </c>
      <c r="O111" s="68">
        <f>N111/N116</f>
        <v>0.050971486247792075</v>
      </c>
      <c r="P111" s="67">
        <f t="shared" si="3"/>
        <v>392</v>
      </c>
      <c r="Q111" s="71">
        <f>P111/P116</f>
        <v>0.051517939282428704</v>
      </c>
      <c r="S111" s="61" t="s">
        <v>109</v>
      </c>
      <c r="T111" s="67">
        <f>SUM(L111:L114)</f>
        <v>646</v>
      </c>
      <c r="U111" s="70">
        <f>T111/L116</f>
        <v>0.17718047174986287</v>
      </c>
      <c r="V111" s="67">
        <f>SUM(N111:N114)</f>
        <v>651</v>
      </c>
      <c r="W111" s="68">
        <f>V111/N116</f>
        <v>0.1642694928084784</v>
      </c>
      <c r="X111" s="67">
        <f>SUM(P111:P114)</f>
        <v>1297</v>
      </c>
      <c r="Y111" s="71">
        <f>X111/P116</f>
        <v>0.1704560389013011</v>
      </c>
    </row>
    <row r="112" spans="11:25" ht="13.5">
      <c r="K112" s="61" t="s">
        <v>129</v>
      </c>
      <c r="L112" s="67">
        <f>'地区別5歳毎'!E47</f>
        <v>180</v>
      </c>
      <c r="M112" s="70">
        <f>L112/L116</f>
        <v>0.04936917169500823</v>
      </c>
      <c r="N112" s="67">
        <f>'地区別5歳毎'!E48</f>
        <v>168</v>
      </c>
      <c r="O112" s="68">
        <f>N112/N116</f>
        <v>0.04239212717638153</v>
      </c>
      <c r="P112" s="67">
        <f t="shared" si="3"/>
        <v>348</v>
      </c>
      <c r="Q112" s="71">
        <f>P112/P116</f>
        <v>0.045735313444605075</v>
      </c>
      <c r="S112" s="61" t="s">
        <v>110</v>
      </c>
      <c r="T112" s="67">
        <f>SUM(L112:L114)</f>
        <v>456</v>
      </c>
      <c r="U112" s="70">
        <f>T112/L116</f>
        <v>0.12506856829402085</v>
      </c>
      <c r="V112" s="67">
        <f>SUM(N112:N114)</f>
        <v>449</v>
      </c>
      <c r="W112" s="68">
        <f>V112/N116</f>
        <v>0.11329800656068635</v>
      </c>
      <c r="X112" s="67">
        <f>SUM(P112:P114)</f>
        <v>905</v>
      </c>
      <c r="Y112" s="71">
        <f>X112/P116</f>
        <v>0.11893809961887239</v>
      </c>
    </row>
    <row r="113" spans="11:25" ht="13.5">
      <c r="K113" s="61" t="s">
        <v>130</v>
      </c>
      <c r="L113" s="67">
        <f>'地区別5歳毎'!D47</f>
        <v>143</v>
      </c>
      <c r="M113" s="70">
        <f>L113/L116</f>
        <v>0.0392210641799232</v>
      </c>
      <c r="N113" s="67">
        <f>'地区別5歳毎'!D48</f>
        <v>154</v>
      </c>
      <c r="O113" s="68">
        <f>N113/N116</f>
        <v>0.03885944991168307</v>
      </c>
      <c r="P113" s="67">
        <f t="shared" si="3"/>
        <v>297</v>
      </c>
      <c r="Q113" s="71">
        <f>P113/P116</f>
        <v>0.0390327244053095</v>
      </c>
      <c r="S113" s="61" t="s">
        <v>3</v>
      </c>
      <c r="T113" s="67">
        <f>SUM(L113:L114)</f>
        <v>276</v>
      </c>
      <c r="U113" s="70">
        <f>T113/L116</f>
        <v>0.07569939659901262</v>
      </c>
      <c r="V113" s="67">
        <f>SUM(N113:N114)</f>
        <v>281</v>
      </c>
      <c r="W113" s="68">
        <f>V113/N116</f>
        <v>0.07090587938430482</v>
      </c>
      <c r="X113" s="67">
        <f>SUM(P113:P114)</f>
        <v>557</v>
      </c>
      <c r="Y113" s="71">
        <f>X113/P116</f>
        <v>0.07320278617426731</v>
      </c>
    </row>
    <row r="114" spans="11:25" ht="13.5">
      <c r="K114" s="61" t="s">
        <v>131</v>
      </c>
      <c r="L114" s="67">
        <f>'地区別5歳毎'!C47</f>
        <v>133</v>
      </c>
      <c r="M114" s="70">
        <f>L114/L116</f>
        <v>0.03647833241908941</v>
      </c>
      <c r="N114" s="67">
        <f>'地区別5歳毎'!C48</f>
        <v>127</v>
      </c>
      <c r="O114" s="68">
        <f>N114/N116</f>
        <v>0.03204642947262175</v>
      </c>
      <c r="P114" s="67">
        <f t="shared" si="3"/>
        <v>260</v>
      </c>
      <c r="Q114" s="71">
        <f>P114/P116</f>
        <v>0.034170061768957816</v>
      </c>
      <c r="S114" s="61" t="s">
        <v>111</v>
      </c>
      <c r="T114" s="67">
        <f>SUM(L114:L114)</f>
        <v>133</v>
      </c>
      <c r="U114" s="70">
        <f>T114/L116</f>
        <v>0.03647833241908941</v>
      </c>
      <c r="V114" s="67">
        <f>SUM(N114:N114)</f>
        <v>127</v>
      </c>
      <c r="W114" s="68">
        <f>V114/N116</f>
        <v>0.03204642947262175</v>
      </c>
      <c r="X114" s="67">
        <f>SUM(P114:P114)</f>
        <v>260</v>
      </c>
      <c r="Y114" s="71">
        <f>X114/P116</f>
        <v>0.034170061768957816</v>
      </c>
    </row>
    <row r="115" ht="13.5">
      <c r="K115" s="61"/>
    </row>
    <row r="116" spans="11:17" ht="13.5">
      <c r="K116" s="61"/>
      <c r="L116" s="67">
        <f>SUM(L94:L114)</f>
        <v>3646</v>
      </c>
      <c r="M116" s="66"/>
      <c r="N116" s="67">
        <f>SUM(N94:N114)</f>
        <v>3963</v>
      </c>
      <c r="O116" s="62"/>
      <c r="P116" s="67">
        <f>SUM(P94:P114)</f>
        <v>7609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13</v>
      </c>
      <c r="O124" s="68">
        <f>N124/N146</f>
        <v>0.0023783388218075376</v>
      </c>
      <c r="P124" s="67">
        <f aca="true" t="shared" si="4" ref="P124:P144">L124+N124</f>
        <v>13</v>
      </c>
      <c r="Q124" s="71">
        <f>P124/P146</f>
        <v>0.001253616200578592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13</v>
      </c>
      <c r="W124" s="68">
        <f>V124/N146</f>
        <v>0.0023783388218075376</v>
      </c>
      <c r="X124" s="67">
        <f>SUM(P124:P124)</f>
        <v>13</v>
      </c>
      <c r="Y124" s="71">
        <f>X124/P146</f>
        <v>0.001253616200578592</v>
      </c>
    </row>
    <row r="125" spans="11:25" ht="13.5">
      <c r="K125" s="61" t="s">
        <v>112</v>
      </c>
      <c r="L125" s="67">
        <f>'地区別5歳毎'!V62</f>
        <v>10</v>
      </c>
      <c r="M125" s="70">
        <f>L125/L146</f>
        <v>0.0020391517128874386</v>
      </c>
      <c r="N125" s="67">
        <f>'地区別5歳毎'!V63</f>
        <v>37</v>
      </c>
      <c r="O125" s="68">
        <f>N125/N146</f>
        <v>0.00676911818514453</v>
      </c>
      <c r="P125" s="67">
        <f t="shared" si="4"/>
        <v>47</v>
      </c>
      <c r="Q125" s="71">
        <f>P125/P146</f>
        <v>0.004532304725168756</v>
      </c>
      <c r="S125" s="61" t="s">
        <v>137</v>
      </c>
      <c r="T125" s="67">
        <f>SUM(L124:L125)</f>
        <v>10</v>
      </c>
      <c r="U125" s="70">
        <f>T125/L146</f>
        <v>0.0020391517128874386</v>
      </c>
      <c r="V125" s="67">
        <f>SUM(N124:N125)</f>
        <v>50</v>
      </c>
      <c r="W125" s="68">
        <f>V125/N146</f>
        <v>0.009147457006952067</v>
      </c>
      <c r="X125" s="67">
        <f>SUM(P124:P125)</f>
        <v>60</v>
      </c>
      <c r="Y125" s="71">
        <f>X125/P146</f>
        <v>0.0057859209257473485</v>
      </c>
    </row>
    <row r="126" spans="11:25" ht="13.5">
      <c r="K126" s="61" t="s">
        <v>113</v>
      </c>
      <c r="L126" s="67">
        <f>'地区別5歳毎'!U62</f>
        <v>45</v>
      </c>
      <c r="M126" s="70">
        <f>L126/L146</f>
        <v>0.009176182707993474</v>
      </c>
      <c r="N126" s="67">
        <f>'地区別5歳毎'!U63</f>
        <v>125</v>
      </c>
      <c r="O126" s="68">
        <f>N126/N146</f>
        <v>0.022868642517380168</v>
      </c>
      <c r="P126" s="67">
        <f t="shared" si="4"/>
        <v>170</v>
      </c>
      <c r="Q126" s="71">
        <f>P126/P146</f>
        <v>0.01639344262295082</v>
      </c>
      <c r="S126" s="61" t="s">
        <v>138</v>
      </c>
      <c r="T126" s="67">
        <f>SUM(L124:L126)</f>
        <v>55</v>
      </c>
      <c r="U126" s="70">
        <f>T126/L146</f>
        <v>0.011215334420880914</v>
      </c>
      <c r="V126" s="67">
        <f>SUM(N124:N126)</f>
        <v>175</v>
      </c>
      <c r="W126" s="68">
        <f>V126/N146</f>
        <v>0.03201609952433224</v>
      </c>
      <c r="X126" s="67">
        <f>SUM(P124:P126)</f>
        <v>230</v>
      </c>
      <c r="Y126" s="71">
        <f>X126/P146</f>
        <v>0.022179363548698167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0.021411092985318108</v>
      </c>
      <c r="N127" s="67">
        <f>'地区別5歳毎'!T63</f>
        <v>260</v>
      </c>
      <c r="O127" s="68">
        <f>N127/N146</f>
        <v>0.04756677643615075</v>
      </c>
      <c r="P127" s="67">
        <f t="shared" si="4"/>
        <v>365</v>
      </c>
      <c r="Q127" s="71">
        <f>P127/P146</f>
        <v>0.0351976856316297</v>
      </c>
      <c r="S127" s="61" t="s">
        <v>139</v>
      </c>
      <c r="T127" s="67">
        <f>SUM(L124:L127)</f>
        <v>160</v>
      </c>
      <c r="U127" s="70">
        <f>T127/L146</f>
        <v>0.03262642740619902</v>
      </c>
      <c r="V127" s="67">
        <f>SUM(N124:N127)</f>
        <v>435</v>
      </c>
      <c r="W127" s="68">
        <f>V127/N146</f>
        <v>0.07958287596048298</v>
      </c>
      <c r="X127" s="67">
        <f>SUM(P124:P127)</f>
        <v>595</v>
      </c>
      <c r="Y127" s="71">
        <f>X127/P146</f>
        <v>0.05737704918032787</v>
      </c>
    </row>
    <row r="128" spans="11:25" ht="13.5">
      <c r="K128" s="61" t="s">
        <v>115</v>
      </c>
      <c r="L128" s="67">
        <f>'地区別5歳毎'!S62</f>
        <v>200</v>
      </c>
      <c r="M128" s="70">
        <f>L128/L146</f>
        <v>0.040783034257748776</v>
      </c>
      <c r="N128" s="67">
        <f>'地区別5歳毎'!S63</f>
        <v>349</v>
      </c>
      <c r="O128" s="68">
        <f>N128/N146</f>
        <v>0.06384924990852543</v>
      </c>
      <c r="P128" s="67">
        <f t="shared" si="4"/>
        <v>549</v>
      </c>
      <c r="Q128" s="71">
        <f>P128/P146</f>
        <v>0.052941176470588235</v>
      </c>
      <c r="S128" s="61" t="s">
        <v>140</v>
      </c>
      <c r="T128" s="67">
        <f>SUM(L124:L128)</f>
        <v>360</v>
      </c>
      <c r="U128" s="70">
        <f>T128/L146</f>
        <v>0.0734094616639478</v>
      </c>
      <c r="V128" s="67">
        <f>SUM(N124:N128)</f>
        <v>784</v>
      </c>
      <c r="W128" s="68">
        <f>V128/N146</f>
        <v>0.14343212586900841</v>
      </c>
      <c r="X128" s="67">
        <f>SUM(P124:P128)</f>
        <v>1144</v>
      </c>
      <c r="Y128" s="71">
        <f>X128/P146</f>
        <v>0.1103182256509161</v>
      </c>
    </row>
    <row r="129" spans="11:25" ht="13.5">
      <c r="K129" s="61" t="s">
        <v>116</v>
      </c>
      <c r="L129" s="67">
        <f>'地区別5歳毎'!R62</f>
        <v>245</v>
      </c>
      <c r="M129" s="70">
        <f>L129/L146</f>
        <v>0.04995921696574225</v>
      </c>
      <c r="N129" s="67">
        <f>'地区別5歳毎'!R63</f>
        <v>341</v>
      </c>
      <c r="O129" s="68">
        <f>N129/N146</f>
        <v>0.0623856567874131</v>
      </c>
      <c r="P129" s="67">
        <f t="shared" si="4"/>
        <v>586</v>
      </c>
      <c r="Q129" s="71">
        <f>P129/P146</f>
        <v>0.056509161041465764</v>
      </c>
      <c r="S129" s="61" t="s">
        <v>141</v>
      </c>
      <c r="T129" s="67">
        <f>SUM(L124:L129)</f>
        <v>605</v>
      </c>
      <c r="U129" s="70">
        <f>T129/L146</f>
        <v>0.12336867862969005</v>
      </c>
      <c r="V129" s="67">
        <f>SUM(N124:N129)</f>
        <v>1125</v>
      </c>
      <c r="W129" s="68">
        <f>V129/N146</f>
        <v>0.2058177826564215</v>
      </c>
      <c r="X129" s="67">
        <f>SUM(P124:P129)</f>
        <v>1730</v>
      </c>
      <c r="Y129" s="71">
        <f>X129/P146</f>
        <v>0.16682738669238187</v>
      </c>
    </row>
    <row r="130" spans="11:25" ht="13.5">
      <c r="K130" s="61" t="s">
        <v>117</v>
      </c>
      <c r="L130" s="67">
        <f>'地区別5歳毎'!Q62</f>
        <v>289</v>
      </c>
      <c r="M130" s="70">
        <f>L130/L146</f>
        <v>0.05893148450244698</v>
      </c>
      <c r="N130" s="67">
        <f>'地区別5歳毎'!Q63</f>
        <v>332</v>
      </c>
      <c r="O130" s="68">
        <f>N130/N146</f>
        <v>0.06073911452616173</v>
      </c>
      <c r="P130" s="67">
        <f t="shared" si="4"/>
        <v>621</v>
      </c>
      <c r="Q130" s="71">
        <f>P130/P146</f>
        <v>0.05988428158148505</v>
      </c>
      <c r="S130" s="61" t="s">
        <v>142</v>
      </c>
      <c r="T130" s="67">
        <f>SUM(L124:L130)</f>
        <v>894</v>
      </c>
      <c r="U130" s="70">
        <f>T130/L146</f>
        <v>0.18230016313213704</v>
      </c>
      <c r="V130" s="67">
        <f>SUM(N124:N130)</f>
        <v>1457</v>
      </c>
      <c r="W130" s="68">
        <f>V130/N146</f>
        <v>0.26655689718258324</v>
      </c>
      <c r="X130" s="67">
        <f>SUM(P124:P130)</f>
        <v>2351</v>
      </c>
      <c r="Y130" s="71">
        <f>X130/P146</f>
        <v>0.22671166827386693</v>
      </c>
    </row>
    <row r="131" spans="11:25" ht="13.5">
      <c r="K131" s="61" t="s">
        <v>118</v>
      </c>
      <c r="L131" s="67">
        <f>'地区別5歳毎'!P62</f>
        <v>361</v>
      </c>
      <c r="M131" s="70">
        <f>L131/L146</f>
        <v>0.07361337683523654</v>
      </c>
      <c r="N131" s="67">
        <f>'地区別5歳毎'!P63</f>
        <v>369</v>
      </c>
      <c r="O131" s="68">
        <f>N131/N146</f>
        <v>0.06750823271130625</v>
      </c>
      <c r="P131" s="67">
        <f t="shared" si="4"/>
        <v>730</v>
      </c>
      <c r="Q131" s="71">
        <f>P131/P146</f>
        <v>0.0703953712632594</v>
      </c>
      <c r="S131" s="61" t="s">
        <v>143</v>
      </c>
      <c r="T131" s="67">
        <f>SUM(L124:L131)</f>
        <v>1255</v>
      </c>
      <c r="U131" s="70">
        <f>T131/L146</f>
        <v>0.2559135399673736</v>
      </c>
      <c r="V131" s="67">
        <f>SUM(N124:N131)</f>
        <v>1826</v>
      </c>
      <c r="W131" s="68">
        <f>V131/N146</f>
        <v>0.3340651298938895</v>
      </c>
      <c r="X131" s="67">
        <f>SUM(P124:P131)</f>
        <v>3081</v>
      </c>
      <c r="Y131" s="71">
        <f>X131/P146</f>
        <v>0.2971070395371263</v>
      </c>
    </row>
    <row r="132" spans="11:25" ht="13.5">
      <c r="K132" s="61" t="s">
        <v>119</v>
      </c>
      <c r="L132" s="67">
        <f>'地区別5歳毎'!O62</f>
        <v>473</v>
      </c>
      <c r="M132" s="70">
        <f>L132/L146</f>
        <v>0.09645187601957586</v>
      </c>
      <c r="N132" s="67">
        <f>'地区別5歳毎'!O63</f>
        <v>422</v>
      </c>
      <c r="O132" s="68">
        <f>N132/N146</f>
        <v>0.07720453713867545</v>
      </c>
      <c r="P132" s="67">
        <f t="shared" si="4"/>
        <v>895</v>
      </c>
      <c r="Q132" s="71">
        <f>P132/P146</f>
        <v>0.0863066538090646</v>
      </c>
      <c r="S132" s="61" t="s">
        <v>144</v>
      </c>
      <c r="T132" s="67">
        <f>SUM(L124:L132)</f>
        <v>1728</v>
      </c>
      <c r="U132" s="70">
        <f>T132/L146</f>
        <v>0.3523654159869494</v>
      </c>
      <c r="V132" s="67">
        <f>SUM(N124:N132)</f>
        <v>2248</v>
      </c>
      <c r="W132" s="68">
        <f>V132/N146</f>
        <v>0.41126966703256496</v>
      </c>
      <c r="X132" s="67">
        <f>SUM(P124:P132)</f>
        <v>3976</v>
      </c>
      <c r="Y132" s="71">
        <f>X132/P146</f>
        <v>0.3834136933461909</v>
      </c>
    </row>
    <row r="133" spans="11:25" ht="13.5">
      <c r="K133" s="61" t="s">
        <v>120</v>
      </c>
      <c r="L133" s="67">
        <f>'地区別5歳毎'!N62</f>
        <v>409</v>
      </c>
      <c r="M133" s="70">
        <f>L133/L146</f>
        <v>0.08340130505709625</v>
      </c>
      <c r="N133" s="67">
        <f>'地区別5歳毎'!N63</f>
        <v>409</v>
      </c>
      <c r="O133" s="68">
        <f>N133/N146</f>
        <v>0.07482619831686792</v>
      </c>
      <c r="P133" s="67">
        <f t="shared" si="4"/>
        <v>818</v>
      </c>
      <c r="Q133" s="71">
        <f>P133/P146</f>
        <v>0.07888138862102217</v>
      </c>
      <c r="S133" s="61" t="s">
        <v>145</v>
      </c>
      <c r="T133" s="67">
        <f>SUM(L124:L133)</f>
        <v>2137</v>
      </c>
      <c r="U133" s="70">
        <f>T133/L146</f>
        <v>0.4357667210440457</v>
      </c>
      <c r="V133" s="67">
        <f>SUM(N124:N133)</f>
        <v>2657</v>
      </c>
      <c r="W133" s="68">
        <f>V133/N146</f>
        <v>0.48609586534943283</v>
      </c>
      <c r="X133" s="67">
        <f>SUM(P124:P133)</f>
        <v>4794</v>
      </c>
      <c r="Y133" s="71">
        <f>X133/P146</f>
        <v>0.46229508196721314</v>
      </c>
    </row>
    <row r="134" spans="11:25" ht="13.5">
      <c r="K134" s="61" t="s">
        <v>121</v>
      </c>
      <c r="L134" s="67">
        <f>'地区別5歳毎'!M62</f>
        <v>361</v>
      </c>
      <c r="M134" s="70">
        <f>L134/L146</f>
        <v>0.07361337683523654</v>
      </c>
      <c r="N134" s="67">
        <f>'地区別5歳毎'!M63</f>
        <v>393</v>
      </c>
      <c r="O134" s="68">
        <f>N134/N146</f>
        <v>0.07189901207464325</v>
      </c>
      <c r="P134" s="67">
        <f t="shared" si="4"/>
        <v>754</v>
      </c>
      <c r="Q134" s="71">
        <f>P134/P146</f>
        <v>0.07270973963355834</v>
      </c>
      <c r="S134" s="61" t="s">
        <v>146</v>
      </c>
      <c r="T134" s="67">
        <f>SUM(L124:L134)</f>
        <v>2498</v>
      </c>
      <c r="U134" s="70">
        <f>T134/L146</f>
        <v>0.5093800978792822</v>
      </c>
      <c r="V134" s="67">
        <f>SUM(N124:N134)</f>
        <v>3050</v>
      </c>
      <c r="W134" s="68">
        <f>V134/N146</f>
        <v>0.557994877424076</v>
      </c>
      <c r="X134" s="67">
        <f>SUM(P124:P134)</f>
        <v>5548</v>
      </c>
      <c r="Y134" s="71">
        <f>X134/P146</f>
        <v>0.5350048216007715</v>
      </c>
    </row>
    <row r="135" spans="11:25" ht="13.5">
      <c r="K135" s="61" t="s">
        <v>122</v>
      </c>
      <c r="L135" s="67">
        <f>'地区別5歳毎'!L62</f>
        <v>288</v>
      </c>
      <c r="M135" s="70">
        <f>L135/L146</f>
        <v>0.05872756933115824</v>
      </c>
      <c r="N135" s="67">
        <f>'地区別5歳毎'!L63</f>
        <v>282</v>
      </c>
      <c r="O135" s="68">
        <f>N135/N146</f>
        <v>0.05159165751920966</v>
      </c>
      <c r="P135" s="67">
        <f t="shared" si="4"/>
        <v>570</v>
      </c>
      <c r="Q135" s="71">
        <f>P135/P146</f>
        <v>0.054966248794599805</v>
      </c>
      <c r="S135" s="61" t="s">
        <v>147</v>
      </c>
      <c r="T135" s="67">
        <f>SUM(L124:L135)</f>
        <v>2786</v>
      </c>
      <c r="U135" s="70">
        <f>T135/L146</f>
        <v>0.5681076672104405</v>
      </c>
      <c r="V135" s="67">
        <f>SUM(N124:N135)</f>
        <v>3332</v>
      </c>
      <c r="W135" s="68">
        <f>V135/N146</f>
        <v>0.6095865349432857</v>
      </c>
      <c r="X135" s="67">
        <f>SUM(P124:P135)</f>
        <v>6118</v>
      </c>
      <c r="Y135" s="71">
        <f>X135/P146</f>
        <v>0.5899710703953712</v>
      </c>
    </row>
    <row r="136" spans="11:25" ht="13.5">
      <c r="K136" s="61" t="s">
        <v>123</v>
      </c>
      <c r="L136" s="67">
        <f>'地区別5歳毎'!K62</f>
        <v>271</v>
      </c>
      <c r="M136" s="70">
        <f>L136/L146</f>
        <v>0.05526101141924959</v>
      </c>
      <c r="N136" s="67">
        <f>'地区別5歳毎'!K63</f>
        <v>297</v>
      </c>
      <c r="O136" s="68">
        <f>N136/N146</f>
        <v>0.05433589462129528</v>
      </c>
      <c r="P136" s="67">
        <f t="shared" si="4"/>
        <v>568</v>
      </c>
      <c r="Q136" s="71">
        <f>P136/P146</f>
        <v>0.054773384763741564</v>
      </c>
      <c r="S136" s="61" t="s">
        <v>104</v>
      </c>
      <c r="T136" s="67">
        <f>SUM(L136:L144)</f>
        <v>2118</v>
      </c>
      <c r="U136" s="70">
        <f>T136/L146</f>
        <v>0.4318923327895595</v>
      </c>
      <c r="V136" s="67">
        <f>SUM(N136:N144)</f>
        <v>2134</v>
      </c>
      <c r="W136" s="68">
        <f>V136/N146</f>
        <v>0.39041346505671426</v>
      </c>
      <c r="X136" s="67">
        <f>SUM(P136:P144)</f>
        <v>4252</v>
      </c>
      <c r="Y136" s="71">
        <f>X136/P146</f>
        <v>0.4100289296046287</v>
      </c>
    </row>
    <row r="137" spans="11:25" ht="13.5">
      <c r="K137" s="61" t="s">
        <v>124</v>
      </c>
      <c r="L137" s="67">
        <f>'地区別5歳毎'!J62</f>
        <v>294</v>
      </c>
      <c r="M137" s="70">
        <f>L137/L146</f>
        <v>0.0599510603588907</v>
      </c>
      <c r="N137" s="67">
        <f>'地区別5歳毎'!J63</f>
        <v>268</v>
      </c>
      <c r="O137" s="68">
        <f>N137/N146</f>
        <v>0.04903036955726308</v>
      </c>
      <c r="P137" s="67">
        <f t="shared" si="4"/>
        <v>562</v>
      </c>
      <c r="Q137" s="71">
        <f>P137/P146</f>
        <v>0.05419479267116683</v>
      </c>
      <c r="S137" s="61" t="s">
        <v>105</v>
      </c>
      <c r="T137" s="67">
        <f>SUM(L137:L144)</f>
        <v>1847</v>
      </c>
      <c r="U137" s="70">
        <f>T137/L146</f>
        <v>0.37663132137030997</v>
      </c>
      <c r="V137" s="67">
        <f>SUM(N137:N144)</f>
        <v>1837</v>
      </c>
      <c r="W137" s="68">
        <f>V137/N146</f>
        <v>0.33607757043541897</v>
      </c>
      <c r="X137" s="67">
        <f>SUM(P137:P144)</f>
        <v>3684</v>
      </c>
      <c r="Y137" s="71">
        <f>X137/P146</f>
        <v>0.35525554484088717</v>
      </c>
    </row>
    <row r="138" spans="11:25" ht="13.5">
      <c r="K138" s="61" t="s">
        <v>125</v>
      </c>
      <c r="L138" s="67">
        <f>'地区別5歳毎'!I62</f>
        <v>247</v>
      </c>
      <c r="M138" s="70">
        <f>L138/L146</f>
        <v>0.050367047308319736</v>
      </c>
      <c r="N138" s="67">
        <f>'地区別5歳毎'!I63</f>
        <v>240</v>
      </c>
      <c r="O138" s="68">
        <f>N138/N146</f>
        <v>0.043907793633369926</v>
      </c>
      <c r="P138" s="67">
        <f t="shared" si="4"/>
        <v>487</v>
      </c>
      <c r="Q138" s="71">
        <f>P138/P146</f>
        <v>0.04696239151398264</v>
      </c>
      <c r="S138" s="61" t="s">
        <v>106</v>
      </c>
      <c r="T138" s="67">
        <f>SUM(L138:L144)</f>
        <v>1553</v>
      </c>
      <c r="U138" s="70">
        <f>T138/L146</f>
        <v>0.3166802610114193</v>
      </c>
      <c r="V138" s="67">
        <f>SUM(N138:N144)</f>
        <v>1569</v>
      </c>
      <c r="W138" s="68">
        <f>V138/N146</f>
        <v>0.2870472008781559</v>
      </c>
      <c r="X138" s="67">
        <f>SUM(P138:P144)</f>
        <v>3122</v>
      </c>
      <c r="Y138" s="71">
        <f>X138/P146</f>
        <v>0.30106075216972034</v>
      </c>
    </row>
    <row r="139" spans="11:25" ht="13.5">
      <c r="K139" s="61" t="s">
        <v>126</v>
      </c>
      <c r="L139" s="67">
        <f>'地区別5歳毎'!H62</f>
        <v>180</v>
      </c>
      <c r="M139" s="70">
        <f>L139/L146</f>
        <v>0.0367047308319739</v>
      </c>
      <c r="N139" s="67">
        <f>'地区別5歳毎'!H63</f>
        <v>229</v>
      </c>
      <c r="O139" s="68">
        <f>N139/N146</f>
        <v>0.04189535309184047</v>
      </c>
      <c r="P139" s="67">
        <f t="shared" si="4"/>
        <v>409</v>
      </c>
      <c r="Q139" s="71">
        <f>P139/P146</f>
        <v>0.03944069431051109</v>
      </c>
      <c r="S139" s="61" t="s">
        <v>107</v>
      </c>
      <c r="T139" s="67">
        <f>SUM(L139:L144)</f>
        <v>1306</v>
      </c>
      <c r="U139" s="70">
        <f>T139/L146</f>
        <v>0.2663132137030995</v>
      </c>
      <c r="V139" s="67">
        <f>SUM(N139:N144)</f>
        <v>1329</v>
      </c>
      <c r="W139" s="68">
        <f>V139/N146</f>
        <v>0.24313940724478594</v>
      </c>
      <c r="X139" s="67">
        <f>SUM(P139:P144)</f>
        <v>2635</v>
      </c>
      <c r="Y139" s="71">
        <f>X139/P146</f>
        <v>0.2540983606557377</v>
      </c>
    </row>
    <row r="140" spans="11:25" ht="13.5">
      <c r="K140" s="61" t="s">
        <v>127</v>
      </c>
      <c r="L140" s="67">
        <f>'地区別5歳毎'!G62</f>
        <v>245</v>
      </c>
      <c r="M140" s="70">
        <f>L140/L146</f>
        <v>0.04995921696574225</v>
      </c>
      <c r="N140" s="67">
        <f>'地区別5歳毎'!G63</f>
        <v>254</v>
      </c>
      <c r="O140" s="68">
        <f>N140/N146</f>
        <v>0.0464690815953165</v>
      </c>
      <c r="P140" s="67">
        <f t="shared" si="4"/>
        <v>499</v>
      </c>
      <c r="Q140" s="71">
        <f>P140/P146</f>
        <v>0.04811957569913211</v>
      </c>
      <c r="S140" s="61" t="s">
        <v>108</v>
      </c>
      <c r="T140" s="67">
        <f>SUM(L140:L144)</f>
        <v>1126</v>
      </c>
      <c r="U140" s="70">
        <f>T140/L146</f>
        <v>0.22960848287112562</v>
      </c>
      <c r="V140" s="67">
        <f>SUM(N140:N144)</f>
        <v>1100</v>
      </c>
      <c r="W140" s="68">
        <f>V140/N146</f>
        <v>0.20124405415294547</v>
      </c>
      <c r="X140" s="67">
        <f>SUM(P140:P144)</f>
        <v>2226</v>
      </c>
      <c r="Y140" s="71">
        <f>X140/P146</f>
        <v>0.21465766634522662</v>
      </c>
    </row>
    <row r="141" spans="11:25" ht="13.5">
      <c r="K141" s="61" t="s">
        <v>128</v>
      </c>
      <c r="L141" s="67">
        <f>'地区別5歳毎'!F62</f>
        <v>256</v>
      </c>
      <c r="M141" s="70">
        <f>L141/L146</f>
        <v>0.052202283849918436</v>
      </c>
      <c r="N141" s="67">
        <f>'地区別5歳毎'!F63</f>
        <v>275</v>
      </c>
      <c r="O141" s="68">
        <f>N141/N146</f>
        <v>0.05031101353823637</v>
      </c>
      <c r="P141" s="67">
        <f t="shared" si="4"/>
        <v>531</v>
      </c>
      <c r="Q141" s="71">
        <f>P141/P146</f>
        <v>0.05120540019286403</v>
      </c>
      <c r="S141" s="61" t="s">
        <v>109</v>
      </c>
      <c r="T141" s="67">
        <f>SUM(L141:L144)</f>
        <v>881</v>
      </c>
      <c r="U141" s="70">
        <f>T141/L146</f>
        <v>0.17964926590538335</v>
      </c>
      <c r="V141" s="67">
        <f>SUM(N141:N144)</f>
        <v>846</v>
      </c>
      <c r="W141" s="68">
        <f>V141/N146</f>
        <v>0.15477497255762898</v>
      </c>
      <c r="X141" s="67">
        <f>SUM(P141:P144)</f>
        <v>1727</v>
      </c>
      <c r="Y141" s="71">
        <f>X141/P146</f>
        <v>0.1665380906460945</v>
      </c>
    </row>
    <row r="142" spans="11:25" ht="13.5">
      <c r="K142" s="61" t="s">
        <v>129</v>
      </c>
      <c r="L142" s="67">
        <f>'地区別5歳毎'!E62</f>
        <v>222</v>
      </c>
      <c r="M142" s="70">
        <f>L142/L146</f>
        <v>0.04526916802610114</v>
      </c>
      <c r="N142" s="67">
        <f>'地区別5歳毎'!E63</f>
        <v>212</v>
      </c>
      <c r="O142" s="68">
        <f>N142/N146</f>
        <v>0.038785217709476766</v>
      </c>
      <c r="P142" s="67">
        <f t="shared" si="4"/>
        <v>434</v>
      </c>
      <c r="Q142" s="71">
        <f>P142/P146</f>
        <v>0.04185149469623915</v>
      </c>
      <c r="S142" s="61" t="s">
        <v>110</v>
      </c>
      <c r="T142" s="67">
        <f>SUM(L142:L144)</f>
        <v>625</v>
      </c>
      <c r="U142" s="70">
        <f>T142/L146</f>
        <v>0.12744698205546492</v>
      </c>
      <c r="V142" s="67">
        <f>SUM(N142:N144)</f>
        <v>571</v>
      </c>
      <c r="W142" s="68">
        <f>V142/N146</f>
        <v>0.10446395901939261</v>
      </c>
      <c r="X142" s="67">
        <f>SUM(P142:P144)</f>
        <v>1196</v>
      </c>
      <c r="Y142" s="71">
        <f>X142/P146</f>
        <v>0.11533269045323047</v>
      </c>
    </row>
    <row r="143" spans="11:25" ht="13.5">
      <c r="K143" s="61" t="s">
        <v>130</v>
      </c>
      <c r="L143" s="67">
        <f>'地区別5歳毎'!D62</f>
        <v>215</v>
      </c>
      <c r="M143" s="70">
        <f>L143/L146</f>
        <v>0.04384176182707993</v>
      </c>
      <c r="N143" s="67">
        <f>'地区別5歳毎'!D63</f>
        <v>179</v>
      </c>
      <c r="O143" s="68">
        <f>N143/N146</f>
        <v>0.0327478960848884</v>
      </c>
      <c r="P143" s="67">
        <f t="shared" si="4"/>
        <v>394</v>
      </c>
      <c r="Q143" s="71">
        <f>P143/P146</f>
        <v>0.03799421407907425</v>
      </c>
      <c r="S143" s="61" t="s">
        <v>3</v>
      </c>
      <c r="T143" s="67">
        <f>SUM(L143:L144)</f>
        <v>403</v>
      </c>
      <c r="U143" s="70">
        <f>T143/L146</f>
        <v>0.08217781402936379</v>
      </c>
      <c r="V143" s="67">
        <f>SUM(N143:N144)</f>
        <v>359</v>
      </c>
      <c r="W143" s="68">
        <f>V143/N146</f>
        <v>0.06567874130991584</v>
      </c>
      <c r="X143" s="67">
        <f>SUM(P143:P144)</f>
        <v>762</v>
      </c>
      <c r="Y143" s="71">
        <f>X143/P146</f>
        <v>0.07348119575699132</v>
      </c>
    </row>
    <row r="144" spans="11:25" ht="13.5">
      <c r="K144" s="61" t="s">
        <v>131</v>
      </c>
      <c r="L144" s="67">
        <f>'地区別5歳毎'!C62</f>
        <v>188</v>
      </c>
      <c r="M144" s="70">
        <f>L144/L146</f>
        <v>0.03833605220228385</v>
      </c>
      <c r="N144" s="67">
        <f>'地区別5歳毎'!C63</f>
        <v>180</v>
      </c>
      <c r="O144" s="68">
        <f>N144/N146</f>
        <v>0.03293084522502744</v>
      </c>
      <c r="P144" s="67">
        <f t="shared" si="4"/>
        <v>368</v>
      </c>
      <c r="Q144" s="71">
        <f>P144/P146</f>
        <v>0.03548698167791707</v>
      </c>
      <c r="S144" s="61" t="s">
        <v>111</v>
      </c>
      <c r="T144" s="67">
        <f>SUM(L144:L144)</f>
        <v>188</v>
      </c>
      <c r="U144" s="70">
        <f>T144/L146</f>
        <v>0.03833605220228385</v>
      </c>
      <c r="V144" s="67">
        <f>SUM(N144:N144)</f>
        <v>180</v>
      </c>
      <c r="W144" s="68">
        <f>V144/N146</f>
        <v>0.03293084522502744</v>
      </c>
      <c r="X144" s="67">
        <f>SUM(P144:P144)</f>
        <v>368</v>
      </c>
      <c r="Y144" s="71">
        <f>X144/P146</f>
        <v>0.03548698167791707</v>
      </c>
    </row>
    <row r="145" ht="13.5">
      <c r="K145" s="61"/>
    </row>
    <row r="146" spans="11:17" ht="13.5">
      <c r="K146" s="61"/>
      <c r="L146" s="67">
        <f>SUM(L124:L144)</f>
        <v>4904</v>
      </c>
      <c r="M146" s="66"/>
      <c r="N146" s="67">
        <f>SUM(N124:N144)</f>
        <v>5466</v>
      </c>
      <c r="O146" s="62"/>
      <c r="P146" s="67">
        <f>SUM(P124:P144)</f>
        <v>10370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0.004196255648805681</v>
      </c>
      <c r="P154" s="67">
        <f aca="true" t="shared" si="5" ref="P154:P174">L154+N154</f>
        <v>13</v>
      </c>
      <c r="Q154" s="71">
        <f>P154/P176</f>
        <v>0.0022943875750088246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0.004196255648805681</v>
      </c>
      <c r="X154" s="67">
        <f>SUM(P154:P154)</f>
        <v>13</v>
      </c>
      <c r="Y154" s="71">
        <f>X154/P176</f>
        <v>0.0022943875750088246</v>
      </c>
    </row>
    <row r="155" spans="11:25" ht="13.5">
      <c r="K155" s="61" t="s">
        <v>112</v>
      </c>
      <c r="L155" s="67">
        <f>'地区別5歳毎'!V65</f>
        <v>7</v>
      </c>
      <c r="M155" s="70">
        <f>L155/L176</f>
        <v>0.0027258566978193145</v>
      </c>
      <c r="N155" s="67">
        <f>'地区別5歳毎'!V66</f>
        <v>27</v>
      </c>
      <c r="O155" s="68">
        <f>N155/N176</f>
        <v>0.008715300193673338</v>
      </c>
      <c r="P155" s="67">
        <f t="shared" si="5"/>
        <v>34</v>
      </c>
      <c r="Q155" s="71">
        <f>P155/P176</f>
        <v>0.006000705965407695</v>
      </c>
      <c r="S155" s="61" t="s">
        <v>137</v>
      </c>
      <c r="T155" s="67">
        <f>SUM(L154:L155)</f>
        <v>7</v>
      </c>
      <c r="U155" s="70">
        <f>T155/L176</f>
        <v>0.0027258566978193145</v>
      </c>
      <c r="V155" s="67">
        <f>SUM(N154:N155)</f>
        <v>40</v>
      </c>
      <c r="W155" s="68">
        <f>V155/N176</f>
        <v>0.012911555842479019</v>
      </c>
      <c r="X155" s="67">
        <f>SUM(P154:P155)</f>
        <v>47</v>
      </c>
      <c r="Y155" s="71">
        <f>X155/P176</f>
        <v>0.008295093540416519</v>
      </c>
    </row>
    <row r="156" spans="11:25" ht="13.5">
      <c r="K156" s="61" t="s">
        <v>113</v>
      </c>
      <c r="L156" s="67">
        <f>'地区別5歳毎'!U65</f>
        <v>22</v>
      </c>
      <c r="M156" s="70">
        <f>L156/L176</f>
        <v>0.008566978193146417</v>
      </c>
      <c r="N156" s="67">
        <f>'地区別5歳毎'!U66</f>
        <v>59</v>
      </c>
      <c r="O156" s="68">
        <f>N156/N176</f>
        <v>0.019044544867656554</v>
      </c>
      <c r="P156" s="67">
        <f t="shared" si="5"/>
        <v>81</v>
      </c>
      <c r="Q156" s="71">
        <f>P156/P176</f>
        <v>0.014295799505824214</v>
      </c>
      <c r="S156" s="61" t="s">
        <v>138</v>
      </c>
      <c r="T156" s="67">
        <f>SUM(L154:L156)</f>
        <v>29</v>
      </c>
      <c r="U156" s="70">
        <f>T156/L176</f>
        <v>0.011292834890965732</v>
      </c>
      <c r="V156" s="67">
        <f>SUM(N154:N156)</f>
        <v>99</v>
      </c>
      <c r="W156" s="68">
        <f>V156/N176</f>
        <v>0.03195610071013557</v>
      </c>
      <c r="X156" s="67">
        <f>SUM(P154:P156)</f>
        <v>128</v>
      </c>
      <c r="Y156" s="71">
        <f>X156/P176</f>
        <v>0.022590893046240734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0.024922118380062305</v>
      </c>
      <c r="N157" s="67">
        <f>'地区別5歳毎'!T66</f>
        <v>164</v>
      </c>
      <c r="O157" s="68">
        <f>N157/N176</f>
        <v>0.05293737895416398</v>
      </c>
      <c r="P157" s="67">
        <f t="shared" si="5"/>
        <v>228</v>
      </c>
      <c r="Q157" s="71">
        <f>P157/P176</f>
        <v>0.040240028238616304</v>
      </c>
      <c r="S157" s="61" t="s">
        <v>139</v>
      </c>
      <c r="T157" s="67">
        <f>SUM(L154:L157)</f>
        <v>93</v>
      </c>
      <c r="U157" s="70">
        <f>T157/L176</f>
        <v>0.036214953271028034</v>
      </c>
      <c r="V157" s="67">
        <f>SUM(N154:N157)</f>
        <v>263</v>
      </c>
      <c r="W157" s="68">
        <f>V157/N176</f>
        <v>0.08489347966429955</v>
      </c>
      <c r="X157" s="67">
        <f>SUM(P154:P157)</f>
        <v>356</v>
      </c>
      <c r="Y157" s="71">
        <f>X157/P176</f>
        <v>0.06283092128485704</v>
      </c>
    </row>
    <row r="158" spans="11:25" ht="13.5">
      <c r="K158" s="61" t="s">
        <v>115</v>
      </c>
      <c r="L158" s="67">
        <f>'地区別5歳毎'!S65</f>
        <v>94</v>
      </c>
      <c r="M158" s="70">
        <f>L158/L176</f>
        <v>0.03660436137071651</v>
      </c>
      <c r="N158" s="67">
        <f>'地区別5歳毎'!S66</f>
        <v>247</v>
      </c>
      <c r="O158" s="68">
        <f>N158/N176</f>
        <v>0.07972885732730794</v>
      </c>
      <c r="P158" s="67">
        <f t="shared" si="5"/>
        <v>341</v>
      </c>
      <c r="Q158" s="71">
        <f>P158/P176</f>
        <v>0.06018355100600071</v>
      </c>
      <c r="S158" s="61" t="s">
        <v>140</v>
      </c>
      <c r="T158" s="67">
        <f>SUM(L154:L158)</f>
        <v>187</v>
      </c>
      <c r="U158" s="70">
        <f>T158/L176</f>
        <v>0.07281931464174454</v>
      </c>
      <c r="V158" s="67">
        <f>SUM(N154:N158)</f>
        <v>510</v>
      </c>
      <c r="W158" s="68">
        <f>V158/N176</f>
        <v>0.1646223369916075</v>
      </c>
      <c r="X158" s="67">
        <f>SUM(P154:P158)</f>
        <v>697</v>
      </c>
      <c r="Y158" s="71">
        <f>X158/P176</f>
        <v>0.12301447229085775</v>
      </c>
    </row>
    <row r="159" spans="11:25" ht="13.5">
      <c r="K159" s="61" t="s">
        <v>116</v>
      </c>
      <c r="L159" s="67">
        <f>'地区別5歳毎'!R65</f>
        <v>128</v>
      </c>
      <c r="M159" s="70">
        <f>L159/L176</f>
        <v>0.04984423676012461</v>
      </c>
      <c r="N159" s="67">
        <f>'地区別5歳毎'!R66</f>
        <v>184</v>
      </c>
      <c r="O159" s="68">
        <f>N159/N176</f>
        <v>0.05939315687540349</v>
      </c>
      <c r="P159" s="67">
        <f t="shared" si="5"/>
        <v>312</v>
      </c>
      <c r="Q159" s="71">
        <f>P159/P176</f>
        <v>0.05506530180021179</v>
      </c>
      <c r="S159" s="61" t="s">
        <v>141</v>
      </c>
      <c r="T159" s="67">
        <f>SUM(L154:L159)</f>
        <v>315</v>
      </c>
      <c r="U159" s="70">
        <f>T159/L176</f>
        <v>0.12266355140186916</v>
      </c>
      <c r="V159" s="67">
        <f>SUM(N154:N159)</f>
        <v>694</v>
      </c>
      <c r="W159" s="68">
        <f>V159/N176</f>
        <v>0.22401549386701097</v>
      </c>
      <c r="X159" s="67">
        <f>SUM(P154:P159)</f>
        <v>1009</v>
      </c>
      <c r="Y159" s="71">
        <f>X159/P176</f>
        <v>0.17807977409106954</v>
      </c>
    </row>
    <row r="160" spans="11:25" ht="13.5">
      <c r="K160" s="61" t="s">
        <v>117</v>
      </c>
      <c r="L160" s="67">
        <f>'地区別5歳毎'!Q65</f>
        <v>125</v>
      </c>
      <c r="M160" s="70">
        <f>L160/L176</f>
        <v>0.04867601246105919</v>
      </c>
      <c r="N160" s="67">
        <f>'地区別5歳毎'!Q66</f>
        <v>168</v>
      </c>
      <c r="O160" s="68">
        <f>N160/N176</f>
        <v>0.05422853453841188</v>
      </c>
      <c r="P160" s="67">
        <f t="shared" si="5"/>
        <v>293</v>
      </c>
      <c r="Q160" s="71">
        <f>P160/P176</f>
        <v>0.05171196611366043</v>
      </c>
      <c r="S160" s="61" t="s">
        <v>142</v>
      </c>
      <c r="T160" s="67">
        <f>SUM(L154:L160)</f>
        <v>440</v>
      </c>
      <c r="U160" s="70">
        <f>T160/L176</f>
        <v>0.17133956386292834</v>
      </c>
      <c r="V160" s="67">
        <f>SUM(N154:N160)</f>
        <v>862</v>
      </c>
      <c r="W160" s="68">
        <f>V160/N176</f>
        <v>0.27824402840542284</v>
      </c>
      <c r="X160" s="67">
        <f>SUM(P154:P160)</f>
        <v>1302</v>
      </c>
      <c r="Y160" s="71">
        <f>X160/P176</f>
        <v>0.22979174020472998</v>
      </c>
    </row>
    <row r="161" spans="11:25" ht="13.5">
      <c r="K161" s="61" t="s">
        <v>118</v>
      </c>
      <c r="L161" s="67">
        <f>'地区別5歳毎'!P65</f>
        <v>191</v>
      </c>
      <c r="M161" s="70">
        <f>L161/L176</f>
        <v>0.07437694704049844</v>
      </c>
      <c r="N161" s="67">
        <f>'地区別5歳毎'!P66</f>
        <v>208</v>
      </c>
      <c r="O161" s="68">
        <f>N161/N176</f>
        <v>0.0671400903808909</v>
      </c>
      <c r="P161" s="67">
        <f t="shared" si="5"/>
        <v>399</v>
      </c>
      <c r="Q161" s="71">
        <f>P161/P176</f>
        <v>0.07042004941757854</v>
      </c>
      <c r="S161" s="61" t="s">
        <v>143</v>
      </c>
      <c r="T161" s="67">
        <f>SUM(L154:L161)</f>
        <v>631</v>
      </c>
      <c r="U161" s="70">
        <f>T161/L176</f>
        <v>0.2457165109034268</v>
      </c>
      <c r="V161" s="67">
        <f>SUM(N154:N161)</f>
        <v>1070</v>
      </c>
      <c r="W161" s="68">
        <f>V161/N176</f>
        <v>0.34538411878631375</v>
      </c>
      <c r="X161" s="67">
        <f>SUM(P154:P161)</f>
        <v>1701</v>
      </c>
      <c r="Y161" s="71">
        <f>X161/P176</f>
        <v>0.3002117896223085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0.0926791277258567</v>
      </c>
      <c r="N162" s="67">
        <f>'地区別5歳毎'!O66</f>
        <v>266</v>
      </c>
      <c r="O162" s="68">
        <f>N162/N176</f>
        <v>0.08586184635248548</v>
      </c>
      <c r="P162" s="67">
        <f t="shared" si="5"/>
        <v>504</v>
      </c>
      <c r="Q162" s="71">
        <f>P162/P176</f>
        <v>0.08895164136957288</v>
      </c>
      <c r="S162" s="61" t="s">
        <v>144</v>
      </c>
      <c r="T162" s="67">
        <f>SUM(L154:L162)</f>
        <v>869</v>
      </c>
      <c r="U162" s="70">
        <f>T162/L176</f>
        <v>0.3383956386292835</v>
      </c>
      <c r="V162" s="67">
        <f>SUM(N154:N162)</f>
        <v>1336</v>
      </c>
      <c r="W162" s="68">
        <f>V162/N176</f>
        <v>0.4312459651387992</v>
      </c>
      <c r="X162" s="67">
        <f>SUM(P154:P162)</f>
        <v>2205</v>
      </c>
      <c r="Y162" s="71">
        <f>X162/P176</f>
        <v>0.3891634309918814</v>
      </c>
    </row>
    <row r="163" spans="11:25" ht="13.5">
      <c r="K163" s="61" t="s">
        <v>120</v>
      </c>
      <c r="L163" s="67">
        <f>'地区別5歳毎'!N65</f>
        <v>254</v>
      </c>
      <c r="M163" s="70">
        <f>L163/L176</f>
        <v>0.09890965732087227</v>
      </c>
      <c r="N163" s="67">
        <f>'地区別5歳毎'!N66</f>
        <v>266</v>
      </c>
      <c r="O163" s="68">
        <f>N163/N176</f>
        <v>0.08586184635248548</v>
      </c>
      <c r="P163" s="67">
        <f t="shared" si="5"/>
        <v>520</v>
      </c>
      <c r="Q163" s="71">
        <f>P163/P176</f>
        <v>0.09177550300035298</v>
      </c>
      <c r="S163" s="61" t="s">
        <v>145</v>
      </c>
      <c r="T163" s="67">
        <f>SUM(L154:L163)</f>
        <v>1123</v>
      </c>
      <c r="U163" s="70">
        <f>T163/L176</f>
        <v>0.43730529595015577</v>
      </c>
      <c r="V163" s="67">
        <f>SUM(N154:N163)</f>
        <v>1602</v>
      </c>
      <c r="W163" s="68">
        <f>V163/N176</f>
        <v>0.5171078114912847</v>
      </c>
      <c r="X163" s="67">
        <f>SUM(P154:P163)</f>
        <v>2725</v>
      </c>
      <c r="Y163" s="71">
        <f>X163/P176</f>
        <v>0.48093893399223436</v>
      </c>
    </row>
    <row r="164" spans="11:25" ht="13.5">
      <c r="K164" s="61" t="s">
        <v>121</v>
      </c>
      <c r="L164" s="67">
        <f>'地区別5歳毎'!M65</f>
        <v>236</v>
      </c>
      <c r="M164" s="70">
        <f>L164/L176</f>
        <v>0.09190031152647975</v>
      </c>
      <c r="N164" s="67">
        <f>'地区別5歳毎'!M66</f>
        <v>269</v>
      </c>
      <c r="O164" s="68">
        <f>N164/N176</f>
        <v>0.0868302130406714</v>
      </c>
      <c r="P164" s="67">
        <f t="shared" si="5"/>
        <v>505</v>
      </c>
      <c r="Q164" s="71">
        <f>P164/P176</f>
        <v>0.08912813272149665</v>
      </c>
      <c r="S164" s="61" t="s">
        <v>146</v>
      </c>
      <c r="T164" s="67">
        <f>SUM(L154:L164)</f>
        <v>1359</v>
      </c>
      <c r="U164" s="70">
        <f>T164/L176</f>
        <v>0.5292056074766355</v>
      </c>
      <c r="V164" s="67">
        <f>SUM(N154:N164)</f>
        <v>1871</v>
      </c>
      <c r="W164" s="68">
        <f>V164/N176</f>
        <v>0.6039380245319561</v>
      </c>
      <c r="X164" s="67">
        <f>SUM(P154:P164)</f>
        <v>3230</v>
      </c>
      <c r="Y164" s="71">
        <f>X164/P176</f>
        <v>0.570067066713731</v>
      </c>
    </row>
    <row r="165" spans="11:25" ht="13.5">
      <c r="K165" s="61" t="s">
        <v>122</v>
      </c>
      <c r="L165" s="67">
        <f>'地区別5歳毎'!L65</f>
        <v>157</v>
      </c>
      <c r="M165" s="70">
        <f>L165/L176</f>
        <v>0.06113707165109034</v>
      </c>
      <c r="N165" s="67">
        <f>'地区別5歳毎'!L66</f>
        <v>171</v>
      </c>
      <c r="O165" s="68">
        <f>N165/N176</f>
        <v>0.0551969012265978</v>
      </c>
      <c r="P165" s="67">
        <f t="shared" si="5"/>
        <v>328</v>
      </c>
      <c r="Q165" s="71">
        <f>P165/P176</f>
        <v>0.05788916343099188</v>
      </c>
      <c r="S165" s="61" t="s">
        <v>147</v>
      </c>
      <c r="T165" s="67">
        <f>SUM(L154:L165)</f>
        <v>1516</v>
      </c>
      <c r="U165" s="70">
        <f>T165/L176</f>
        <v>0.5903426791277259</v>
      </c>
      <c r="V165" s="67">
        <f>SUM(N154:N165)</f>
        <v>2042</v>
      </c>
      <c r="W165" s="68">
        <f>V165/N176</f>
        <v>0.6591349257585539</v>
      </c>
      <c r="X165" s="67">
        <f>SUM(P154:P165)</f>
        <v>3558</v>
      </c>
      <c r="Y165" s="71">
        <f>X165/P176</f>
        <v>0.6279562301447229</v>
      </c>
    </row>
    <row r="166" spans="11:25" ht="13.5">
      <c r="K166" s="61" t="s">
        <v>123</v>
      </c>
      <c r="L166" s="67">
        <f>'地区別5歳毎'!K65</f>
        <v>141</v>
      </c>
      <c r="M166" s="70">
        <f>L166/L176</f>
        <v>0.054906542056074766</v>
      </c>
      <c r="N166" s="67">
        <f>'地区別5歳毎'!K66</f>
        <v>165</v>
      </c>
      <c r="O166" s="68">
        <f>N166/N176</f>
        <v>0.05326016785022595</v>
      </c>
      <c r="P166" s="67">
        <f t="shared" si="5"/>
        <v>306</v>
      </c>
      <c r="Q166" s="71">
        <f>P166/P176</f>
        <v>0.054006353688669254</v>
      </c>
      <c r="S166" s="61" t="s">
        <v>104</v>
      </c>
      <c r="T166" s="67">
        <f>SUM(L166:L174)</f>
        <v>1052</v>
      </c>
      <c r="U166" s="70">
        <f>T166/L176</f>
        <v>0.40965732087227413</v>
      </c>
      <c r="V166" s="67">
        <f>SUM(N166:N174)</f>
        <v>1056</v>
      </c>
      <c r="W166" s="68">
        <f>V166/N176</f>
        <v>0.3408650742414461</v>
      </c>
      <c r="X166" s="67">
        <f>SUM(P166:P174)</f>
        <v>2108</v>
      </c>
      <c r="Y166" s="71">
        <f>X166/P176</f>
        <v>0.3720437698552771</v>
      </c>
    </row>
    <row r="167" spans="11:25" ht="13.5">
      <c r="K167" s="61" t="s">
        <v>124</v>
      </c>
      <c r="L167" s="67">
        <f>'地区別5歳毎'!J65</f>
        <v>140</v>
      </c>
      <c r="M167" s="70">
        <f>L167/L176</f>
        <v>0.05451713395638629</v>
      </c>
      <c r="N167" s="67">
        <f>'地区別5歳毎'!J66</f>
        <v>129</v>
      </c>
      <c r="O167" s="68">
        <f>N167/N176</f>
        <v>0.041639767591994836</v>
      </c>
      <c r="P167" s="67">
        <f t="shared" si="5"/>
        <v>269</v>
      </c>
      <c r="Q167" s="71">
        <f>P167/P176</f>
        <v>0.047476173667490296</v>
      </c>
      <c r="S167" s="61" t="s">
        <v>105</v>
      </c>
      <c r="T167" s="67">
        <f>SUM(L167:L174)</f>
        <v>911</v>
      </c>
      <c r="U167" s="70">
        <f>T167/L176</f>
        <v>0.3547507788161994</v>
      </c>
      <c r="V167" s="67">
        <f>SUM(N167:N174)</f>
        <v>891</v>
      </c>
      <c r="W167" s="68">
        <f>V167/N176</f>
        <v>0.28760490639122016</v>
      </c>
      <c r="X167" s="67">
        <f>SUM(P167:P174)</f>
        <v>1802</v>
      </c>
      <c r="Y167" s="71">
        <f>X167/P176</f>
        <v>0.31803741616660786</v>
      </c>
    </row>
    <row r="168" spans="11:25" ht="13.5">
      <c r="K168" s="61" t="s">
        <v>125</v>
      </c>
      <c r="L168" s="67">
        <f>'地区別5歳毎'!I65</f>
        <v>118</v>
      </c>
      <c r="M168" s="70">
        <f>L168/L176</f>
        <v>0.045950155763239874</v>
      </c>
      <c r="N168" s="67">
        <f>'地区別5歳毎'!I66</f>
        <v>108</v>
      </c>
      <c r="O168" s="68">
        <f>N168/N176</f>
        <v>0.03486120077469335</v>
      </c>
      <c r="P168" s="67">
        <f t="shared" si="5"/>
        <v>226</v>
      </c>
      <c r="Q168" s="71">
        <f>P168/P176</f>
        <v>0.039887045534768795</v>
      </c>
      <c r="S168" s="61" t="s">
        <v>106</v>
      </c>
      <c r="T168" s="67">
        <f>SUM(L168:L174)</f>
        <v>771</v>
      </c>
      <c r="U168" s="70">
        <f>T168/L176</f>
        <v>0.3002336448598131</v>
      </c>
      <c r="V168" s="67">
        <f>SUM(N168:N174)</f>
        <v>762</v>
      </c>
      <c r="W168" s="68">
        <f>V168/N176</f>
        <v>0.2459651387992253</v>
      </c>
      <c r="X168" s="67">
        <f>SUM(P168:P174)</f>
        <v>1533</v>
      </c>
      <c r="Y168" s="71">
        <f>X168/P176</f>
        <v>0.27056124249911756</v>
      </c>
    </row>
    <row r="169" spans="11:25" ht="13.5">
      <c r="K169" s="61" t="s">
        <v>126</v>
      </c>
      <c r="L169" s="67">
        <f>'地区別5歳毎'!H65</f>
        <v>100</v>
      </c>
      <c r="M169" s="70">
        <f>L169/L176</f>
        <v>0.03894080996884735</v>
      </c>
      <c r="N169" s="67">
        <f>'地区別5歳毎'!H66</f>
        <v>113</v>
      </c>
      <c r="O169" s="68">
        <f>N169/N176</f>
        <v>0.03647514525500323</v>
      </c>
      <c r="P169" s="67">
        <f t="shared" si="5"/>
        <v>213</v>
      </c>
      <c r="Q169" s="71">
        <f>P169/P176</f>
        <v>0.037592657959759974</v>
      </c>
      <c r="S169" s="61" t="s">
        <v>107</v>
      </c>
      <c r="T169" s="67">
        <f>SUM(L169:L174)</f>
        <v>653</v>
      </c>
      <c r="U169" s="70">
        <f>T169/L176</f>
        <v>0.2542834890965732</v>
      </c>
      <c r="V169" s="67">
        <f>SUM(N169:N174)</f>
        <v>654</v>
      </c>
      <c r="W169" s="68">
        <f>V169/N176</f>
        <v>0.21110393802453195</v>
      </c>
      <c r="X169" s="67">
        <f>SUM(P169:P174)</f>
        <v>1307</v>
      </c>
      <c r="Y169" s="71">
        <f>X169/P176</f>
        <v>0.23067419696434874</v>
      </c>
    </row>
    <row r="170" spans="11:25" ht="13.5">
      <c r="K170" s="61" t="s">
        <v>127</v>
      </c>
      <c r="L170" s="67">
        <f>'地区別5歳毎'!G65</f>
        <v>105</v>
      </c>
      <c r="M170" s="70">
        <f>L170/L176</f>
        <v>0.04088785046728972</v>
      </c>
      <c r="N170" s="67">
        <f>'地区別5歳毎'!G66</f>
        <v>116</v>
      </c>
      <c r="O170" s="68">
        <f>N170/N176</f>
        <v>0.03744351194318916</v>
      </c>
      <c r="P170" s="67">
        <f t="shared" si="5"/>
        <v>221</v>
      </c>
      <c r="Q170" s="71">
        <f>P170/P176</f>
        <v>0.03900458877515002</v>
      </c>
      <c r="S170" s="61" t="s">
        <v>108</v>
      </c>
      <c r="T170" s="67">
        <f>SUM(L170:L174)</f>
        <v>553</v>
      </c>
      <c r="U170" s="70">
        <f>T170/L176</f>
        <v>0.21534267912772587</v>
      </c>
      <c r="V170" s="67">
        <f>SUM(N170:N174)</f>
        <v>541</v>
      </c>
      <c r="W170" s="68">
        <f>V170/N176</f>
        <v>0.17462879276952872</v>
      </c>
      <c r="X170" s="67">
        <f>SUM(P170:P174)</f>
        <v>1094</v>
      </c>
      <c r="Y170" s="71">
        <f>X170/P176</f>
        <v>0.19308153900458877</v>
      </c>
    </row>
    <row r="171" spans="11:25" ht="13.5">
      <c r="K171" s="61" t="s">
        <v>128</v>
      </c>
      <c r="L171" s="67">
        <f>'地区別5歳毎'!F65</f>
        <v>159</v>
      </c>
      <c r="M171" s="70">
        <f>L171/L176</f>
        <v>0.06191588785046729</v>
      </c>
      <c r="N171" s="67">
        <f>'地区別5歳毎'!F66</f>
        <v>156</v>
      </c>
      <c r="O171" s="68">
        <f>N171/N176</f>
        <v>0.05035506778566817</v>
      </c>
      <c r="P171" s="67">
        <f t="shared" si="5"/>
        <v>315</v>
      </c>
      <c r="Q171" s="71">
        <f>P171/P176</f>
        <v>0.055594775855983054</v>
      </c>
      <c r="S171" s="61" t="s">
        <v>109</v>
      </c>
      <c r="T171" s="67">
        <f>SUM(L171:L174)</f>
        <v>448</v>
      </c>
      <c r="U171" s="70">
        <f>T171/L176</f>
        <v>0.17445482866043613</v>
      </c>
      <c r="V171" s="67">
        <f>SUM(N171:N174)</f>
        <v>425</v>
      </c>
      <c r="W171" s="68">
        <f>V171/N176</f>
        <v>0.13718528082633957</v>
      </c>
      <c r="X171" s="67">
        <f>SUM(P171:P174)</f>
        <v>873</v>
      </c>
      <c r="Y171" s="71">
        <f>X171/P176</f>
        <v>0.15407695022943876</v>
      </c>
    </row>
    <row r="172" spans="11:25" ht="13.5">
      <c r="K172" s="61" t="s">
        <v>129</v>
      </c>
      <c r="L172" s="67">
        <f>'地区別5歳毎'!E65</f>
        <v>137</v>
      </c>
      <c r="M172" s="70">
        <f>L172/L176</f>
        <v>0.05334890965732087</v>
      </c>
      <c r="N172" s="67">
        <f>'地区別5歳毎'!E66</f>
        <v>103</v>
      </c>
      <c r="O172" s="68">
        <f>N172/N176</f>
        <v>0.03324725629438347</v>
      </c>
      <c r="P172" s="67">
        <f t="shared" si="5"/>
        <v>240</v>
      </c>
      <c r="Q172" s="71">
        <f>P172/P176</f>
        <v>0.04235792446170138</v>
      </c>
      <c r="S172" s="61" t="s">
        <v>110</v>
      </c>
      <c r="T172" s="67">
        <f>SUM(L172:L174)</f>
        <v>289</v>
      </c>
      <c r="U172" s="70">
        <f>T172/L176</f>
        <v>0.11253894080996885</v>
      </c>
      <c r="V172" s="67">
        <f>SUM(N172:N174)</f>
        <v>269</v>
      </c>
      <c r="W172" s="68">
        <f>V172/N176</f>
        <v>0.0868302130406714</v>
      </c>
      <c r="X172" s="67">
        <f>SUM(P172:P174)</f>
        <v>558</v>
      </c>
      <c r="Y172" s="71">
        <f>X172/P176</f>
        <v>0.0984821743734557</v>
      </c>
    </row>
    <row r="173" spans="11:25" ht="13.5">
      <c r="K173" s="61" t="s">
        <v>130</v>
      </c>
      <c r="L173" s="67">
        <f>'地区別5歳毎'!D65</f>
        <v>87</v>
      </c>
      <c r="M173" s="70">
        <f>L173/L176</f>
        <v>0.03387850467289719</v>
      </c>
      <c r="N173" s="67">
        <f>'地区別5歳毎'!D66</f>
        <v>99</v>
      </c>
      <c r="O173" s="68">
        <f>N173/N176</f>
        <v>0.03195610071013557</v>
      </c>
      <c r="P173" s="67">
        <f t="shared" si="5"/>
        <v>186</v>
      </c>
      <c r="Q173" s="71">
        <f>P173/P176</f>
        <v>0.032827391457818565</v>
      </c>
      <c r="S173" s="61" t="s">
        <v>3</v>
      </c>
      <c r="T173" s="67">
        <f>SUM(L173:L174)</f>
        <v>152</v>
      </c>
      <c r="U173" s="70">
        <f>T173/L176</f>
        <v>0.059190031152647975</v>
      </c>
      <c r="V173" s="67">
        <f>SUM(N173:N174)</f>
        <v>166</v>
      </c>
      <c r="W173" s="68">
        <f>V173/N176</f>
        <v>0.05358295674628793</v>
      </c>
      <c r="X173" s="67">
        <f>SUM(P173:P174)</f>
        <v>318</v>
      </c>
      <c r="Y173" s="71">
        <f>X173/P176</f>
        <v>0.056124249911754326</v>
      </c>
    </row>
    <row r="174" spans="11:25" ht="13.5">
      <c r="K174" s="61" t="s">
        <v>131</v>
      </c>
      <c r="L174" s="67">
        <f>'地区別5歳毎'!C65</f>
        <v>65</v>
      </c>
      <c r="M174" s="70">
        <f>L174/L176</f>
        <v>0.025311526479750778</v>
      </c>
      <c r="N174" s="67">
        <f>'地区別5歳毎'!C66</f>
        <v>67</v>
      </c>
      <c r="O174" s="68">
        <f>N174/N176</f>
        <v>0.021626856036152355</v>
      </c>
      <c r="P174" s="67">
        <f t="shared" si="5"/>
        <v>132</v>
      </c>
      <c r="Q174" s="71">
        <f>P174/P176</f>
        <v>0.023296858453935757</v>
      </c>
      <c r="S174" s="61" t="s">
        <v>111</v>
      </c>
      <c r="T174" s="67">
        <f>SUM(L174:L174)</f>
        <v>65</v>
      </c>
      <c r="U174" s="70">
        <f>T174/L176</f>
        <v>0.025311526479750778</v>
      </c>
      <c r="V174" s="67">
        <f>SUM(N174:N174)</f>
        <v>67</v>
      </c>
      <c r="W174" s="68">
        <f>V174/N176</f>
        <v>0.021626856036152355</v>
      </c>
      <c r="X174" s="67">
        <f>SUM(P174:P174)</f>
        <v>132</v>
      </c>
      <c r="Y174" s="71">
        <f>X174/P176</f>
        <v>0.023296858453935757</v>
      </c>
    </row>
    <row r="175" ht="13.5">
      <c r="K175" s="61"/>
    </row>
    <row r="176" spans="11:17" ht="13.5">
      <c r="K176" s="61"/>
      <c r="L176" s="67">
        <f>SUM(L154:L174)</f>
        <v>2568</v>
      </c>
      <c r="M176" s="66"/>
      <c r="N176" s="67">
        <f>SUM(N154:N174)</f>
        <v>3098</v>
      </c>
      <c r="O176" s="62"/>
      <c r="P176" s="67">
        <f>SUM(P154:P174)</f>
        <v>5666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0.00015135462388375965</v>
      </c>
      <c r="N184" s="67">
        <f>'地区別5歳毎'!W69</f>
        <v>89</v>
      </c>
      <c r="O184" s="68">
        <f>N184/N206</f>
        <v>0.0012042649924226022</v>
      </c>
      <c r="P184" s="67">
        <f aca="true" t="shared" si="6" ref="P184:P204">L184+N184</f>
        <v>99</v>
      </c>
      <c r="Q184" s="71">
        <f>P184/P206</f>
        <v>0.0007072742080672125</v>
      </c>
      <c r="S184" s="61" t="s">
        <v>1</v>
      </c>
      <c r="T184" s="67">
        <f>SUM(L184:L184)</f>
        <v>10</v>
      </c>
      <c r="U184" s="70">
        <f>T184/L206</f>
        <v>0.00015135462388375965</v>
      </c>
      <c r="V184" s="67">
        <f>SUM(N184:N184)</f>
        <v>89</v>
      </c>
      <c r="W184" s="68">
        <f>V184/N206</f>
        <v>0.0012042649924226022</v>
      </c>
      <c r="X184" s="67">
        <f>SUM(P184:P184)</f>
        <v>99</v>
      </c>
      <c r="Y184" s="71">
        <f>X184/P206</f>
        <v>0.0007072742080672125</v>
      </c>
    </row>
    <row r="185" spans="11:25" ht="13.5">
      <c r="K185" s="61" t="s">
        <v>112</v>
      </c>
      <c r="L185" s="67">
        <f>'地区別5歳毎'!V68</f>
        <v>66</v>
      </c>
      <c r="M185" s="70">
        <f>L185/L206</f>
        <v>0.0009989405176328136</v>
      </c>
      <c r="N185" s="67">
        <f>'地区別5歳毎'!V69</f>
        <v>393</v>
      </c>
      <c r="O185" s="68">
        <f>N185/N206</f>
        <v>0.005317709460922277</v>
      </c>
      <c r="P185" s="67">
        <f t="shared" si="6"/>
        <v>459</v>
      </c>
      <c r="Q185" s="71">
        <f>P185/P206</f>
        <v>0.0032791804192207124</v>
      </c>
      <c r="S185" s="61" t="s">
        <v>137</v>
      </c>
      <c r="T185" s="67">
        <f>SUM(L184:L185)</f>
        <v>76</v>
      </c>
      <c r="U185" s="70">
        <f>T185/L206</f>
        <v>0.0011502951415165734</v>
      </c>
      <c r="V185" s="67">
        <f>SUM(N184:N185)</f>
        <v>482</v>
      </c>
      <c r="W185" s="68">
        <f>V185/N206</f>
        <v>0.00652197445334488</v>
      </c>
      <c r="X185" s="67">
        <f>SUM(P184:P185)</f>
        <v>558</v>
      </c>
      <c r="Y185" s="71">
        <f>X185/P206</f>
        <v>0.003986454627287925</v>
      </c>
    </row>
    <row r="186" spans="11:25" ht="13.5">
      <c r="K186" s="61" t="s">
        <v>113</v>
      </c>
      <c r="L186" s="67">
        <f>'地区別5歳毎'!U68</f>
        <v>362</v>
      </c>
      <c r="M186" s="70">
        <f>L186/L206</f>
        <v>0.0054790373845920995</v>
      </c>
      <c r="N186" s="67">
        <f>'地区別5歳毎'!U69</f>
        <v>1244</v>
      </c>
      <c r="O186" s="68">
        <f>N186/N206</f>
        <v>0.01683264775925525</v>
      </c>
      <c r="P186" s="67">
        <f t="shared" si="6"/>
        <v>1606</v>
      </c>
      <c r="Q186" s="71">
        <f>P186/P206</f>
        <v>0.011473559375312558</v>
      </c>
      <c r="S186" s="61" t="s">
        <v>138</v>
      </c>
      <c r="T186" s="67">
        <f>SUM(L184:L186)</f>
        <v>438</v>
      </c>
      <c r="U186" s="70">
        <f>T186/L206</f>
        <v>0.006629332526108673</v>
      </c>
      <c r="V186" s="67">
        <f>SUM(N184:N186)</f>
        <v>1726</v>
      </c>
      <c r="W186" s="68">
        <f>V186/N206</f>
        <v>0.02335462221260013</v>
      </c>
      <c r="X186" s="67">
        <f>SUM(P184:P186)</f>
        <v>2164</v>
      </c>
      <c r="Y186" s="71">
        <f>X186/P206</f>
        <v>0.015460014002600483</v>
      </c>
    </row>
    <row r="187" spans="11:25" ht="13.5">
      <c r="K187" s="61" t="s">
        <v>114</v>
      </c>
      <c r="L187" s="67">
        <f>'地区別5歳毎'!T68</f>
        <v>1125</v>
      </c>
      <c r="M187" s="70">
        <f>L187/L206</f>
        <v>0.01702739518692296</v>
      </c>
      <c r="N187" s="67">
        <f>'地区別5歳毎'!T69</f>
        <v>2598</v>
      </c>
      <c r="O187" s="68">
        <f>N187/N206</f>
        <v>0.03515371292487551</v>
      </c>
      <c r="P187" s="67">
        <f t="shared" si="6"/>
        <v>3723</v>
      </c>
      <c r="Q187" s="71">
        <f>P187/P206</f>
        <v>0.02659779673367911</v>
      </c>
      <c r="S187" s="61" t="s">
        <v>139</v>
      </c>
      <c r="T187" s="67">
        <f>SUM(L184:L187)</f>
        <v>1563</v>
      </c>
      <c r="U187" s="70">
        <f>T187/L206</f>
        <v>0.023656727713031633</v>
      </c>
      <c r="V187" s="67">
        <f>SUM(N184:N187)</f>
        <v>4324</v>
      </c>
      <c r="W187" s="68">
        <f>V187/N206</f>
        <v>0.058508335137475644</v>
      </c>
      <c r="X187" s="67">
        <f>SUM(P184:P187)</f>
        <v>5887</v>
      </c>
      <c r="Y187" s="71">
        <f>X187/P206</f>
        <v>0.042057810736279594</v>
      </c>
    </row>
    <row r="188" spans="11:25" ht="13.5">
      <c r="K188" s="61" t="s">
        <v>115</v>
      </c>
      <c r="L188" s="67">
        <f>'地区別5歳毎'!S68</f>
        <v>2120</v>
      </c>
      <c r="M188" s="70">
        <f>L188/L206</f>
        <v>0.032087180263357044</v>
      </c>
      <c r="N188" s="67">
        <f>'地区別5歳毎'!S69</f>
        <v>3580</v>
      </c>
      <c r="O188" s="68">
        <f>N188/N206</f>
        <v>0.04844122104351591</v>
      </c>
      <c r="P188" s="67">
        <f t="shared" si="6"/>
        <v>5700</v>
      </c>
      <c r="Q188" s="71">
        <f>P188/P206</f>
        <v>0.04072184834326375</v>
      </c>
      <c r="S188" s="61" t="s">
        <v>140</v>
      </c>
      <c r="T188" s="67">
        <f>SUM(L184:L188)</f>
        <v>3683</v>
      </c>
      <c r="U188" s="70">
        <f>T188/L206</f>
        <v>0.05574390797638868</v>
      </c>
      <c r="V188" s="67">
        <f>SUM(N184:N188)</f>
        <v>7904</v>
      </c>
      <c r="W188" s="68">
        <f>V188/N206</f>
        <v>0.10694955618099156</v>
      </c>
      <c r="X188" s="67">
        <f>SUM(P184:P188)</f>
        <v>11587</v>
      </c>
      <c r="Y188" s="71">
        <f>X188/P206</f>
        <v>0.08277965907954335</v>
      </c>
    </row>
    <row r="189" spans="11:25" ht="13.5">
      <c r="K189" s="61" t="s">
        <v>116</v>
      </c>
      <c r="L189" s="67">
        <f>'地区別5歳毎'!R68</f>
        <v>2939</v>
      </c>
      <c r="M189" s="70">
        <f>L189/L206</f>
        <v>0.04448312395943696</v>
      </c>
      <c r="N189" s="67">
        <f>'地区別5歳毎'!R69</f>
        <v>3832</v>
      </c>
      <c r="O189" s="68">
        <f>N189/N206</f>
        <v>0.05185105001082485</v>
      </c>
      <c r="P189" s="67">
        <f t="shared" si="6"/>
        <v>6771</v>
      </c>
      <c r="Q189" s="71">
        <f>P189/P206</f>
        <v>0.04837326932144541</v>
      </c>
      <c r="S189" s="61" t="s">
        <v>141</v>
      </c>
      <c r="T189" s="67">
        <f>SUM(L184:L189)</f>
        <v>6622</v>
      </c>
      <c r="U189" s="70">
        <f>T189/L206</f>
        <v>0.10022703193582563</v>
      </c>
      <c r="V189" s="67">
        <f>SUM(N184:N189)</f>
        <v>11736</v>
      </c>
      <c r="W189" s="68">
        <f>V189/N206</f>
        <v>0.1588006061918164</v>
      </c>
      <c r="X189" s="67">
        <f>SUM(P184:P189)</f>
        <v>18358</v>
      </c>
      <c r="Y189" s="71">
        <f>X189/P206</f>
        <v>0.13115292840098874</v>
      </c>
    </row>
    <row r="190" spans="11:25" ht="13.5">
      <c r="K190" s="61" t="s">
        <v>117</v>
      </c>
      <c r="L190" s="67">
        <f>'地区別5歳毎'!Q68</f>
        <v>3596</v>
      </c>
      <c r="M190" s="70">
        <f>L190/L206</f>
        <v>0.05442712274859997</v>
      </c>
      <c r="N190" s="67">
        <f>'地区別5歳毎'!Q69</f>
        <v>4374</v>
      </c>
      <c r="O190" s="68">
        <f>N190/N206</f>
        <v>0.0591848885040052</v>
      </c>
      <c r="P190" s="67">
        <f t="shared" si="6"/>
        <v>7970</v>
      </c>
      <c r="Q190" s="71">
        <f>P190/P206</f>
        <v>0.05693914584137054</v>
      </c>
      <c r="S190" s="61" t="s">
        <v>142</v>
      </c>
      <c r="T190" s="67">
        <f>SUM(L184:L190)</f>
        <v>10218</v>
      </c>
      <c r="U190" s="70">
        <f>T190/L206</f>
        <v>0.15465415468442562</v>
      </c>
      <c r="V190" s="67">
        <f>SUM(N184:N190)</f>
        <v>16110</v>
      </c>
      <c r="W190" s="68">
        <f>V190/N206</f>
        <v>0.2179854946958216</v>
      </c>
      <c r="X190" s="67">
        <f>SUM(P184:P190)</f>
        <v>26328</v>
      </c>
      <c r="Y190" s="71">
        <f>X190/P206</f>
        <v>0.1880920742423593</v>
      </c>
    </row>
    <row r="191" spans="11:25" ht="13.5">
      <c r="K191" s="61" t="s">
        <v>118</v>
      </c>
      <c r="L191" s="67">
        <f>'地区別5歳毎'!P68</f>
        <v>4638</v>
      </c>
      <c r="M191" s="70">
        <f>L191/L206</f>
        <v>0.07019827455728772</v>
      </c>
      <c r="N191" s="67">
        <f>'地区別5歳毎'!P69</f>
        <v>5089</v>
      </c>
      <c r="O191" s="68">
        <f>N191/N206</f>
        <v>0.06885960164537779</v>
      </c>
      <c r="P191" s="67">
        <f t="shared" si="6"/>
        <v>9727</v>
      </c>
      <c r="Q191" s="71">
        <f>P191/P206</f>
        <v>0.0694914769885836</v>
      </c>
      <c r="S191" s="61" t="s">
        <v>143</v>
      </c>
      <c r="T191" s="67">
        <f>SUM(L184:L191)</f>
        <v>14856</v>
      </c>
      <c r="U191" s="70">
        <f>T191/L206</f>
        <v>0.22485242924171334</v>
      </c>
      <c r="V191" s="67">
        <f>SUM(N184:N191)</f>
        <v>21199</v>
      </c>
      <c r="W191" s="68">
        <f>V191/N206</f>
        <v>0.28684509634119937</v>
      </c>
      <c r="X191" s="67">
        <f>SUM(P184:P191)</f>
        <v>36055</v>
      </c>
      <c r="Y191" s="71">
        <f>X191/P206</f>
        <v>0.2575835512309429</v>
      </c>
    </row>
    <row r="192" spans="11:25" ht="13.5">
      <c r="K192" s="61" t="s">
        <v>119</v>
      </c>
      <c r="L192" s="67">
        <f>'地区別5歳毎'!O68</f>
        <v>5454</v>
      </c>
      <c r="M192" s="70">
        <f>L192/L206</f>
        <v>0.08254881186620251</v>
      </c>
      <c r="N192" s="67">
        <f>'地区別5歳毎'!O69</f>
        <v>5665</v>
      </c>
      <c r="O192" s="68">
        <f>N192/N206</f>
        <v>0.07665349642779823</v>
      </c>
      <c r="P192" s="67">
        <f t="shared" si="6"/>
        <v>11119</v>
      </c>
      <c r="Q192" s="71">
        <f>P192/P206</f>
        <v>0.0794361810050438</v>
      </c>
      <c r="S192" s="61" t="s">
        <v>144</v>
      </c>
      <c r="T192" s="67">
        <f>SUM(L184:L192)</f>
        <v>20310</v>
      </c>
      <c r="U192" s="70">
        <f>T192/L206</f>
        <v>0.30740124110791583</v>
      </c>
      <c r="V192" s="67">
        <f>SUM(N184:N192)</f>
        <v>26864</v>
      </c>
      <c r="W192" s="68">
        <f>V192/N206</f>
        <v>0.3634985927689976</v>
      </c>
      <c r="X192" s="67">
        <f>SUM(P184:P192)</f>
        <v>47174</v>
      </c>
      <c r="Y192" s="71">
        <f>X192/P206</f>
        <v>0.3370197322359867</v>
      </c>
    </row>
    <row r="193" spans="11:25" ht="13.5">
      <c r="K193" s="61" t="s">
        <v>120</v>
      </c>
      <c r="L193" s="67">
        <f>'地区別5歳毎'!N68</f>
        <v>4713</v>
      </c>
      <c r="M193" s="70">
        <f>L193/L206</f>
        <v>0.07133343423641592</v>
      </c>
      <c r="N193" s="67">
        <f>'地区別5歳毎'!N69</f>
        <v>4873</v>
      </c>
      <c r="O193" s="68">
        <f>N193/N206</f>
        <v>0.06593689110197012</v>
      </c>
      <c r="P193" s="67">
        <f t="shared" si="6"/>
        <v>9586</v>
      </c>
      <c r="Q193" s="71">
        <f>P193/P206</f>
        <v>0.06848414705588181</v>
      </c>
      <c r="S193" s="61" t="s">
        <v>145</v>
      </c>
      <c r="T193" s="67">
        <f>SUM(L184:L193)</f>
        <v>25023</v>
      </c>
      <c r="U193" s="70">
        <f>T193/L206</f>
        <v>0.37873467534433175</v>
      </c>
      <c r="V193" s="67">
        <f>SUM(N184:N193)</f>
        <v>31737</v>
      </c>
      <c r="W193" s="68">
        <f>V193/N206</f>
        <v>0.42943548387096775</v>
      </c>
      <c r="X193" s="67">
        <f>SUM(P184:P193)</f>
        <v>56760</v>
      </c>
      <c r="Y193" s="71">
        <f>X193/P206</f>
        <v>0.4055038792918685</v>
      </c>
    </row>
    <row r="194" spans="11:25" ht="13.5">
      <c r="K194" s="61" t="s">
        <v>121</v>
      </c>
      <c r="L194" s="67">
        <f>'地区別5歳毎'!M68</f>
        <v>4325</v>
      </c>
      <c r="M194" s="70">
        <f>L194/L206</f>
        <v>0.06546087482972605</v>
      </c>
      <c r="N194" s="67">
        <f>'地区別5歳毎'!M69</f>
        <v>4846</v>
      </c>
      <c r="O194" s="68">
        <f>N194/N206</f>
        <v>0.06557155228404417</v>
      </c>
      <c r="P194" s="67">
        <f t="shared" si="6"/>
        <v>9171</v>
      </c>
      <c r="Q194" s="71">
        <f>P194/P206</f>
        <v>0.06551931072913542</v>
      </c>
      <c r="S194" s="61" t="s">
        <v>146</v>
      </c>
      <c r="T194" s="67">
        <f>SUM(L184:L194)</f>
        <v>29348</v>
      </c>
      <c r="U194" s="70">
        <f>T194/L206</f>
        <v>0.4441955501740578</v>
      </c>
      <c r="V194" s="67">
        <f>SUM(N184:N194)</f>
        <v>36583</v>
      </c>
      <c r="W194" s="68">
        <f>V194/N206</f>
        <v>0.4950070361550119</v>
      </c>
      <c r="X194" s="67">
        <f>SUM(P184:P194)</f>
        <v>65931</v>
      </c>
      <c r="Y194" s="71">
        <f>X194/P206</f>
        <v>0.4710231900210039</v>
      </c>
    </row>
    <row r="195" spans="11:25" ht="13.5">
      <c r="K195" s="61" t="s">
        <v>122</v>
      </c>
      <c r="L195" s="67">
        <f>'地区別5歳毎'!L68</f>
        <v>4110</v>
      </c>
      <c r="M195" s="70">
        <f>L195/L206</f>
        <v>0.06220675041622522</v>
      </c>
      <c r="N195" s="67">
        <f>'地区別5歳毎'!L69</f>
        <v>4574</v>
      </c>
      <c r="O195" s="68">
        <f>N195/N206</f>
        <v>0.0618911019701234</v>
      </c>
      <c r="P195" s="67">
        <f t="shared" si="6"/>
        <v>8684</v>
      </c>
      <c r="Q195" s="71">
        <f>P195/P206</f>
        <v>0.062040093160158315</v>
      </c>
      <c r="S195" s="61" t="s">
        <v>147</v>
      </c>
      <c r="T195" s="67">
        <f>SUM(L184:L195)</f>
        <v>33458</v>
      </c>
      <c r="U195" s="70">
        <f>T195/L206</f>
        <v>0.506402300590283</v>
      </c>
      <c r="V195" s="67">
        <f>SUM(N184:N195)</f>
        <v>41157</v>
      </c>
      <c r="W195" s="68">
        <f>V195/N206</f>
        <v>0.5568981381251353</v>
      </c>
      <c r="X195" s="67">
        <f>SUM(P184:P195)</f>
        <v>74615</v>
      </c>
      <c r="Y195" s="71">
        <f>X195/P206</f>
        <v>0.5330632831811623</v>
      </c>
    </row>
    <row r="196" spans="11:25" ht="13.5">
      <c r="K196" s="61" t="s">
        <v>123</v>
      </c>
      <c r="L196" s="67">
        <f>'地区別5歳毎'!K68</f>
        <v>4647</v>
      </c>
      <c r="M196" s="70">
        <f>L196/L206</f>
        <v>0.07033449371878311</v>
      </c>
      <c r="N196" s="67">
        <f>'地区別5歳毎'!K69</f>
        <v>4844</v>
      </c>
      <c r="O196" s="68">
        <f>N196/N206</f>
        <v>0.06554449014938299</v>
      </c>
      <c r="P196" s="67">
        <f t="shared" si="6"/>
        <v>9491</v>
      </c>
      <c r="Q196" s="71">
        <f>P196/P206</f>
        <v>0.06780544958349408</v>
      </c>
      <c r="S196" s="61" t="s">
        <v>104</v>
      </c>
      <c r="T196" s="67">
        <f>SUM(L196:L204)</f>
        <v>32612</v>
      </c>
      <c r="U196" s="70">
        <f>T196/L206</f>
        <v>0.493597699409717</v>
      </c>
      <c r="V196" s="67">
        <f>SUM(N196:N204)</f>
        <v>32747</v>
      </c>
      <c r="W196" s="68">
        <f>V196/N206</f>
        <v>0.44310186187486467</v>
      </c>
      <c r="X196" s="67">
        <f>SUM(P196:P204)</f>
        <v>65359</v>
      </c>
      <c r="Y196" s="71">
        <f>X196/P206</f>
        <v>0.4669367168188378</v>
      </c>
    </row>
    <row r="197" spans="11:25" ht="13.5">
      <c r="K197" s="61" t="s">
        <v>124</v>
      </c>
      <c r="L197" s="67">
        <f>'地区別5歳毎'!J68</f>
        <v>4262</v>
      </c>
      <c r="M197" s="70">
        <f>L197/L206</f>
        <v>0.06450734069925836</v>
      </c>
      <c r="N197" s="67">
        <f>'地区別5歳毎'!J69</f>
        <v>4348</v>
      </c>
      <c r="O197" s="68">
        <f>N197/N206</f>
        <v>0.05883308075340983</v>
      </c>
      <c r="P197" s="67">
        <f t="shared" si="6"/>
        <v>8610</v>
      </c>
      <c r="Q197" s="71">
        <f>P197/P206</f>
        <v>0.061511423550087874</v>
      </c>
      <c r="S197" s="61" t="s">
        <v>105</v>
      </c>
      <c r="T197" s="67">
        <f>SUM(L197:L204)</f>
        <v>27965</v>
      </c>
      <c r="U197" s="70">
        <f>T197/L206</f>
        <v>0.42326320569093384</v>
      </c>
      <c r="V197" s="67">
        <f>SUM(N197:N204)</f>
        <v>27903</v>
      </c>
      <c r="W197" s="68">
        <f>V197/N206</f>
        <v>0.3775573717254817</v>
      </c>
      <c r="X197" s="67">
        <f>SUM(P197:P204)</f>
        <v>55868</v>
      </c>
      <c r="Y197" s="71">
        <f>X197/P206</f>
        <v>0.3991312672353437</v>
      </c>
    </row>
    <row r="198" spans="11:25" ht="13.5">
      <c r="K198" s="61" t="s">
        <v>125</v>
      </c>
      <c r="L198" s="67">
        <f>'地区別5歳毎'!I68</f>
        <v>3791</v>
      </c>
      <c r="M198" s="70">
        <f>L198/L206</f>
        <v>0.05737853791433328</v>
      </c>
      <c r="N198" s="67">
        <f>'地区別5歳毎'!I69</f>
        <v>3925</v>
      </c>
      <c r="O198" s="68">
        <f>N198/N206</f>
        <v>0.05310943927256982</v>
      </c>
      <c r="P198" s="67">
        <f t="shared" si="6"/>
        <v>7716</v>
      </c>
      <c r="Q198" s="71">
        <f>P198/P206</f>
        <v>0.05512452312572335</v>
      </c>
      <c r="S198" s="61" t="s">
        <v>106</v>
      </c>
      <c r="T198" s="67">
        <f>SUM(L198:L204)</f>
        <v>23703</v>
      </c>
      <c r="U198" s="70">
        <f>T198/L206</f>
        <v>0.3587558649916755</v>
      </c>
      <c r="V198" s="67">
        <f>SUM(N198:N204)</f>
        <v>23555</v>
      </c>
      <c r="W198" s="68">
        <f>V198/N206</f>
        <v>0.3187242909720719</v>
      </c>
      <c r="X198" s="67">
        <f>SUM(P198:P204)</f>
        <v>47258</v>
      </c>
      <c r="Y198" s="71">
        <f>X198/P206</f>
        <v>0.3376198436852558</v>
      </c>
    </row>
    <row r="199" spans="11:25" ht="13.5">
      <c r="K199" s="61" t="s">
        <v>126</v>
      </c>
      <c r="L199" s="67">
        <f>'地区別5歳毎'!H68</f>
        <v>3202</v>
      </c>
      <c r="M199" s="70">
        <f>L199/L206</f>
        <v>0.04846375056757984</v>
      </c>
      <c r="N199" s="67">
        <f>'地区別5歳毎'!H69</f>
        <v>3367</v>
      </c>
      <c r="O199" s="68">
        <f>N199/N206</f>
        <v>0.04555910370210002</v>
      </c>
      <c r="P199" s="67">
        <f t="shared" si="6"/>
        <v>6569</v>
      </c>
      <c r="Q199" s="71">
        <f>P199/P206</f>
        <v>0.0469301441696315</v>
      </c>
      <c r="S199" s="61" t="s">
        <v>107</v>
      </c>
      <c r="T199" s="67">
        <f>SUM(L199:L204)</f>
        <v>19912</v>
      </c>
      <c r="U199" s="70">
        <f>T199/L206</f>
        <v>0.3013773270773422</v>
      </c>
      <c r="V199" s="67">
        <f>SUM(N199:N204)</f>
        <v>19630</v>
      </c>
      <c r="W199" s="68">
        <f>V199/N206</f>
        <v>0.26561485169950205</v>
      </c>
      <c r="X199" s="67">
        <f>SUM(P199:P204)</f>
        <v>39542</v>
      </c>
      <c r="Y199" s="71">
        <f>X199/P206</f>
        <v>0.28249532055953247</v>
      </c>
    </row>
    <row r="200" spans="11:25" ht="13.5">
      <c r="K200" s="61" t="s">
        <v>127</v>
      </c>
      <c r="L200" s="67">
        <f>'地区別5歳毎'!G68</f>
        <v>3029</v>
      </c>
      <c r="M200" s="70">
        <f>L200/L206</f>
        <v>0.045845315574390796</v>
      </c>
      <c r="N200" s="67">
        <f>'地区別5歳毎'!G69</f>
        <v>3166</v>
      </c>
      <c r="O200" s="68">
        <f>N200/N206</f>
        <v>0.042839359168651225</v>
      </c>
      <c r="P200" s="67">
        <f t="shared" si="6"/>
        <v>6195</v>
      </c>
      <c r="Q200" s="71">
        <f>P200/P206</f>
        <v>0.04425821938359981</v>
      </c>
      <c r="S200" s="61" t="s">
        <v>108</v>
      </c>
      <c r="T200" s="67">
        <f>SUM(L200:L204)</f>
        <v>16710</v>
      </c>
      <c r="U200" s="70">
        <f>T200/L206</f>
        <v>0.2529135765097624</v>
      </c>
      <c r="V200" s="67">
        <f>SUM(N200:N204)</f>
        <v>16263</v>
      </c>
      <c r="W200" s="68">
        <f>V200/N206</f>
        <v>0.22005574799740205</v>
      </c>
      <c r="X200" s="67">
        <f>SUM(P200:P204)</f>
        <v>32973</v>
      </c>
      <c r="Y200" s="71">
        <f>X200/P206</f>
        <v>0.235565176389901</v>
      </c>
    </row>
    <row r="201" spans="11:25" ht="13.5">
      <c r="K201" s="61" t="s">
        <v>128</v>
      </c>
      <c r="L201" s="67">
        <f>'地区別5歳毎'!F68</f>
        <v>3689</v>
      </c>
      <c r="M201" s="70">
        <f>L201/L206</f>
        <v>0.055834720750718936</v>
      </c>
      <c r="N201" s="67">
        <f>'地区別5歳毎'!F69</f>
        <v>3672</v>
      </c>
      <c r="O201" s="68">
        <f>N201/N206</f>
        <v>0.04968607923793029</v>
      </c>
      <c r="P201" s="67">
        <f t="shared" si="6"/>
        <v>7361</v>
      </c>
      <c r="Q201" s="71">
        <f>P201/P206</f>
        <v>0.052588337834169205</v>
      </c>
      <c r="S201" s="61" t="s">
        <v>109</v>
      </c>
      <c r="T201" s="67">
        <f>SUM(L201:L204)</f>
        <v>13681</v>
      </c>
      <c r="U201" s="70">
        <f>T201/L206</f>
        <v>0.20706826093537156</v>
      </c>
      <c r="V201" s="67">
        <f>SUM(N201:N204)</f>
        <v>13097</v>
      </c>
      <c r="W201" s="68">
        <f>V201/N206</f>
        <v>0.17721638882875082</v>
      </c>
      <c r="X201" s="67">
        <f>SUM(P201:P204)</f>
        <v>26778</v>
      </c>
      <c r="Y201" s="71">
        <f>X201/P206</f>
        <v>0.19130695700630118</v>
      </c>
    </row>
    <row r="202" spans="11:25" ht="13.5">
      <c r="K202" s="61" t="s">
        <v>129</v>
      </c>
      <c r="L202" s="67">
        <f>'地区別5歳毎'!E68</f>
        <v>3485</v>
      </c>
      <c r="M202" s="70">
        <f>L202/L206</f>
        <v>0.052747086423490235</v>
      </c>
      <c r="N202" s="67">
        <f>'地区別5歳毎'!E69</f>
        <v>3433</v>
      </c>
      <c r="O202" s="68">
        <f>N202/N206</f>
        <v>0.04645215414591903</v>
      </c>
      <c r="P202" s="67">
        <f t="shared" si="6"/>
        <v>6918</v>
      </c>
      <c r="Q202" s="71">
        <f>P202/P206</f>
        <v>0.049423464357666425</v>
      </c>
      <c r="S202" s="61" t="s">
        <v>110</v>
      </c>
      <c r="T202" s="67">
        <f>SUM(L202:L204)</f>
        <v>9992</v>
      </c>
      <c r="U202" s="70">
        <f>T202/L206</f>
        <v>0.15123354018465265</v>
      </c>
      <c r="V202" s="67">
        <f>SUM(N202:N204)</f>
        <v>9425</v>
      </c>
      <c r="W202" s="68">
        <f>V202/N206</f>
        <v>0.1275303095908205</v>
      </c>
      <c r="X202" s="67">
        <f>SUM(P202:P204)</f>
        <v>19417</v>
      </c>
      <c r="Y202" s="71">
        <f>X202/P206</f>
        <v>0.13871861917213196</v>
      </c>
    </row>
    <row r="203" spans="11:25" ht="13.5">
      <c r="K203" s="61" t="s">
        <v>130</v>
      </c>
      <c r="L203" s="67">
        <f>'地区別5歳毎'!D68</f>
        <v>3341</v>
      </c>
      <c r="M203" s="70">
        <f>L203/L206</f>
        <v>0.0505675798395641</v>
      </c>
      <c r="N203" s="67">
        <f>'地区別5歳毎'!D69</f>
        <v>3078</v>
      </c>
      <c r="O203" s="68">
        <f>N203/N206</f>
        <v>0.04164862524355921</v>
      </c>
      <c r="P203" s="67">
        <f t="shared" si="6"/>
        <v>6419</v>
      </c>
      <c r="Q203" s="71">
        <f>P203/P206</f>
        <v>0.045858516581650875</v>
      </c>
      <c r="S203" s="61" t="s">
        <v>3</v>
      </c>
      <c r="T203" s="67">
        <f>SUM(L203:L204)</f>
        <v>6507</v>
      </c>
      <c r="U203" s="70">
        <f>T203/L206</f>
        <v>0.0984864537611624</v>
      </c>
      <c r="V203" s="67">
        <f>SUM(N203:N204)</f>
        <v>5992</v>
      </c>
      <c r="W203" s="68">
        <f>V203/N206</f>
        <v>0.08107815544490149</v>
      </c>
      <c r="X203" s="67">
        <f>SUM(P203:P204)</f>
        <v>12499</v>
      </c>
      <c r="Y203" s="71">
        <f>X203/P206</f>
        <v>0.08929515481446554</v>
      </c>
    </row>
    <row r="204" spans="11:25" ht="13.5">
      <c r="K204" s="61" t="s">
        <v>131</v>
      </c>
      <c r="L204" s="67">
        <f>'地区別5歳毎'!C68</f>
        <v>3166</v>
      </c>
      <c r="M204" s="70">
        <f>L204/L206</f>
        <v>0.047918873921598305</v>
      </c>
      <c r="N204" s="67">
        <f>'地区別5歳毎'!C69</f>
        <v>2914</v>
      </c>
      <c r="O204" s="68">
        <f>N204/N206</f>
        <v>0.03942953020134228</v>
      </c>
      <c r="P204" s="67">
        <f t="shared" si="6"/>
        <v>6080</v>
      </c>
      <c r="Q204" s="71">
        <f>P204/P206</f>
        <v>0.04343663823281466</v>
      </c>
      <c r="S204" s="61" t="s">
        <v>111</v>
      </c>
      <c r="T204" s="67">
        <f>SUM(L204:L204)</f>
        <v>3166</v>
      </c>
      <c r="U204" s="70">
        <f>T204/L206</f>
        <v>0.047918873921598305</v>
      </c>
      <c r="V204" s="67">
        <f>SUM(N204:N204)</f>
        <v>2914</v>
      </c>
      <c r="W204" s="68">
        <f>V204/N206</f>
        <v>0.03942953020134228</v>
      </c>
      <c r="X204" s="67">
        <f>SUM(P204:P204)</f>
        <v>6080</v>
      </c>
      <c r="Y204" s="71">
        <f>X204/P206</f>
        <v>0.04343663823281466</v>
      </c>
    </row>
    <row r="205" ht="13.5">
      <c r="K205" s="61"/>
    </row>
    <row r="206" spans="11:17" ht="13.5">
      <c r="K206" s="61"/>
      <c r="L206" s="67">
        <f>SUM(L184:L204)</f>
        <v>66070</v>
      </c>
      <c r="M206" s="66"/>
      <c r="N206" s="67">
        <f>SUM(N184:N204)</f>
        <v>73904</v>
      </c>
      <c r="O206" s="62"/>
      <c r="P206" s="67">
        <f>SUM(P184:P204)</f>
        <v>139974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2014-09-10T05:05:21Z</cp:lastPrinted>
  <dcterms:created xsi:type="dcterms:W3CDTF">2005-03-14T09:58:22Z</dcterms:created>
  <dcterms:modified xsi:type="dcterms:W3CDTF">2014-09-17T02:07:59Z</dcterms:modified>
  <cp:category/>
  <cp:version/>
  <cp:contentType/>
  <cp:contentStatus/>
</cp:coreProperties>
</file>