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<sst xmlns="http://schemas.openxmlformats.org/spreadsheetml/2006/main" count="1073" uniqueCount="157">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</sst>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8" applyNumberFormat="1" applyFill="1" applyBorder="1">
      <alignment/>
      <protection/>
    </xf>
    <xf numFmtId="182" fontId="4" fillId="33" borderId="13" xfId="68" applyNumberFormat="1" applyFill="1" applyBorder="1">
      <alignment/>
      <protection/>
    </xf>
    <xf numFmtId="182" fontId="4" fillId="33" borderId="14" xfId="68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68" applyNumberFormat="1" applyFill="1" applyBorder="1">
      <alignment/>
      <protection/>
    </xf>
    <xf numFmtId="182" fontId="4" fillId="0" borderId="13" xfId="68" applyNumberFormat="1" applyFill="1" applyBorder="1">
      <alignment/>
      <protection/>
    </xf>
    <xf numFmtId="182" fontId="4" fillId="0" borderId="14" xfId="68" applyNumberFormat="1" applyFill="1" applyBorder="1">
      <alignment/>
      <protection/>
    </xf>
    <xf numFmtId="182" fontId="4" fillId="0" borderId="17" xfId="68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33" borderId="14" xfId="62" applyNumberFormat="1" applyFill="1" applyBorder="1">
      <alignment/>
      <protection/>
    </xf>
    <xf numFmtId="182" fontId="4" fillId="33" borderId="17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0" xfId="49" applyFont="1" applyFill="1" applyBorder="1" applyAlignment="1" applyProtection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3 3" xfId="66"/>
    <cellStyle name="標準 4" xfId="67"/>
    <cellStyle name="標準_地区別10歳毎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0510811"/>
        <c:axId val="50379572"/>
      </c:barChart>
      <c:catAx>
        <c:axId val="205108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79572"/>
        <c:crosses val="autoZero"/>
        <c:auto val="1"/>
        <c:lblOffset val="100"/>
        <c:tickLblSkip val="1"/>
        <c:noMultiLvlLbl val="0"/>
      </c:catAx>
      <c:valAx>
        <c:axId val="50379572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26631461"/>
        <c:axId val="38356558"/>
      </c:barChart>
      <c:catAx>
        <c:axId val="266314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14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9664703"/>
        <c:axId val="19873464"/>
      </c:barChart>
      <c:catAx>
        <c:axId val="96647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4643449"/>
        <c:axId val="66246722"/>
      </c:barChart>
      <c:catAx>
        <c:axId val="446434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46722"/>
        <c:crosses val="autoZero"/>
        <c:auto val="1"/>
        <c:lblOffset val="100"/>
        <c:tickLblSkip val="1"/>
        <c:noMultiLvlLbl val="0"/>
      </c:catAx>
      <c:valAx>
        <c:axId val="66246722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4344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9349587"/>
        <c:axId val="64384236"/>
      </c:barChart>
      <c:catAx>
        <c:axId val="593495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84236"/>
        <c:crosses val="autoZero"/>
        <c:auto val="1"/>
        <c:lblOffset val="100"/>
        <c:tickLblSkip val="1"/>
        <c:noMultiLvlLbl val="0"/>
      </c:catAx>
      <c:valAx>
        <c:axId val="64384236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58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2587213"/>
        <c:axId val="47740598"/>
      </c:barChart>
      <c:catAx>
        <c:axId val="425872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40598"/>
        <c:crosses val="autoZero"/>
        <c:auto val="1"/>
        <c:lblOffset val="100"/>
        <c:tickLblSkip val="1"/>
        <c:noMultiLvlLbl val="0"/>
      </c:catAx>
      <c:valAx>
        <c:axId val="4774059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872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7012199"/>
        <c:axId val="41783200"/>
      </c:barChart>
      <c:catAx>
        <c:axId val="270121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200"/>
        <c:crosses val="autoZero"/>
        <c:auto val="1"/>
        <c:lblOffset val="100"/>
        <c:tickLblSkip val="1"/>
        <c:noMultiLvlLbl val="0"/>
      </c:catAx>
      <c:valAx>
        <c:axId val="417832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12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40504481"/>
        <c:axId val="28996010"/>
      </c:barChart>
      <c:catAx>
        <c:axId val="405044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010"/>
        <c:crosses val="autoZero"/>
        <c:auto val="1"/>
        <c:lblOffset val="100"/>
        <c:tickLblSkip val="1"/>
        <c:noMultiLvlLbl val="0"/>
      </c:catAx>
      <c:valAx>
        <c:axId val="2899601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9637499"/>
        <c:axId val="66975444"/>
      </c:barChart>
      <c:catAx>
        <c:axId val="596374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75444"/>
        <c:crosses val="autoZero"/>
        <c:auto val="1"/>
        <c:lblOffset val="100"/>
        <c:tickLblSkip val="1"/>
        <c:noMultiLvlLbl val="0"/>
      </c:catAx>
      <c:valAx>
        <c:axId val="6697544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3749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5908085"/>
        <c:axId val="56301854"/>
      </c:barChart>
      <c:catAx>
        <c:axId val="659080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01854"/>
        <c:crosses val="autoZero"/>
        <c:auto val="1"/>
        <c:lblOffset val="100"/>
        <c:tickLblSkip val="1"/>
        <c:noMultiLvlLbl val="0"/>
      </c:catAx>
      <c:valAx>
        <c:axId val="5630185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0808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6954639"/>
        <c:axId val="64156296"/>
      </c:barChart>
      <c:catAx>
        <c:axId val="369546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56296"/>
        <c:crosses val="autoZero"/>
        <c:auto val="1"/>
        <c:lblOffset val="100"/>
        <c:tickLblSkip val="1"/>
        <c:noMultiLvlLbl val="0"/>
      </c:catAx>
      <c:valAx>
        <c:axId val="6415629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0762965"/>
        <c:axId val="54213502"/>
      </c:barChart>
      <c:catAx>
        <c:axId val="507629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13502"/>
        <c:crosses val="autoZero"/>
        <c:auto val="1"/>
        <c:lblOffset val="100"/>
        <c:tickLblSkip val="1"/>
        <c:noMultiLvlLbl val="0"/>
      </c:catAx>
      <c:valAx>
        <c:axId val="5421350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96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0535753"/>
        <c:axId val="29277458"/>
      </c:barChart>
      <c:catAx>
        <c:axId val="405357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77458"/>
        <c:crosses val="autoZero"/>
        <c:auto val="1"/>
        <c:lblOffset val="100"/>
        <c:tickLblSkip val="1"/>
        <c:noMultiLvlLbl val="0"/>
      </c:catAx>
      <c:valAx>
        <c:axId val="2927745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3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62170531"/>
        <c:axId val="22663868"/>
      </c:barChart>
      <c:catAx>
        <c:axId val="621705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63868"/>
        <c:crosses val="autoZero"/>
        <c:auto val="1"/>
        <c:lblOffset val="100"/>
        <c:tickLblSkip val="1"/>
        <c:noMultiLvlLbl val="0"/>
      </c:catAx>
      <c:valAx>
        <c:axId val="2266386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70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648221"/>
        <c:axId val="23833990"/>
      </c:barChart>
      <c:catAx>
        <c:axId val="26482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990"/>
        <c:crosses val="autoZero"/>
        <c:auto val="1"/>
        <c:lblOffset val="100"/>
        <c:tickLblSkip val="1"/>
        <c:noMultiLvlLbl val="0"/>
      </c:catAx>
      <c:valAx>
        <c:axId val="2383399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8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3179319"/>
        <c:axId val="51505008"/>
      </c:barChart>
      <c:catAx>
        <c:axId val="131793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05008"/>
        <c:crosses val="autoZero"/>
        <c:auto val="1"/>
        <c:lblOffset val="100"/>
        <c:tickLblSkip val="1"/>
        <c:noMultiLvlLbl val="0"/>
      </c:catAx>
      <c:valAx>
        <c:axId val="515050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79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60891889"/>
        <c:axId val="11156090"/>
      </c:barChart>
      <c:catAx>
        <c:axId val="608918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56090"/>
        <c:crosses val="autoZero"/>
        <c:auto val="1"/>
        <c:lblOffset val="100"/>
        <c:tickLblSkip val="1"/>
        <c:noMultiLvlLbl val="0"/>
      </c:catAx>
      <c:valAx>
        <c:axId val="1115609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33295947"/>
        <c:axId val="31228068"/>
      </c:barChart>
      <c:catAx>
        <c:axId val="332959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28068"/>
        <c:crosses val="autoZero"/>
        <c:auto val="1"/>
        <c:lblOffset val="100"/>
        <c:tickLblSkip val="1"/>
        <c:noMultiLvlLbl val="0"/>
      </c:catAx>
      <c:valAx>
        <c:axId val="3122806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95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12617157"/>
        <c:axId val="46445550"/>
      </c:barChart>
      <c:catAx>
        <c:axId val="126171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45550"/>
        <c:crosses val="autoZero"/>
        <c:auto val="1"/>
        <c:lblOffset val="100"/>
        <c:tickLblSkip val="1"/>
        <c:noMultiLvlLbl val="0"/>
      </c:catAx>
      <c:valAx>
        <c:axId val="4644555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5356767"/>
        <c:axId val="3993176"/>
      </c:barChart>
      <c:catAx>
        <c:axId val="153567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3176"/>
        <c:crosses val="autoZero"/>
        <c:auto val="1"/>
        <c:lblOffset val="100"/>
        <c:tickLblSkip val="1"/>
        <c:noMultiLvlLbl val="0"/>
      </c:catAx>
      <c:valAx>
        <c:axId val="399317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5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35938585"/>
        <c:axId val="55011810"/>
      </c:barChart>
      <c:catAx>
        <c:axId val="359385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810"/>
        <c:crosses val="autoZero"/>
        <c:auto val="1"/>
        <c:lblOffset val="100"/>
        <c:tickLblSkip val="1"/>
        <c:noMultiLvlLbl val="0"/>
      </c:catAx>
      <c:valAx>
        <c:axId val="5501181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1</c:v>
                </c:pt>
                <c:pt idx="1">
                  <c:v>33</c:v>
                </c:pt>
                <c:pt idx="2">
                  <c:v>173</c:v>
                </c:pt>
                <c:pt idx="3">
                  <c:v>696</c:v>
                </c:pt>
                <c:pt idx="4">
                  <c:v>1294</c:v>
                </c:pt>
                <c:pt idx="5">
                  <c:v>1960</c:v>
                </c:pt>
                <c:pt idx="6">
                  <c:v>2292</c:v>
                </c:pt>
                <c:pt idx="7">
                  <c:v>2696</c:v>
                </c:pt>
                <c:pt idx="8">
                  <c:v>3441</c:v>
                </c:pt>
                <c:pt idx="9">
                  <c:v>3063</c:v>
                </c:pt>
                <c:pt idx="10">
                  <c:v>2852</c:v>
                </c:pt>
                <c:pt idx="11">
                  <c:v>2838</c:v>
                </c:pt>
                <c:pt idx="12">
                  <c:v>3122</c:v>
                </c:pt>
                <c:pt idx="13">
                  <c:v>3109</c:v>
                </c:pt>
                <c:pt idx="14">
                  <c:v>2706</c:v>
                </c:pt>
                <c:pt idx="15">
                  <c:v>2373</c:v>
                </c:pt>
                <c:pt idx="16">
                  <c:v>2112</c:v>
                </c:pt>
                <c:pt idx="17">
                  <c:v>2541</c:v>
                </c:pt>
                <c:pt idx="18">
                  <c:v>2473</c:v>
                </c:pt>
                <c:pt idx="19">
                  <c:v>2348</c:v>
                </c:pt>
                <c:pt idx="20">
                  <c:v>2352</c:v>
                </c:pt>
              </c:numCache>
            </c:numRef>
          </c:val>
        </c:ser>
        <c:gapWidth val="5"/>
        <c:axId val="25344243"/>
        <c:axId val="26771596"/>
      </c:barChart>
      <c:catAx>
        <c:axId val="253442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71596"/>
        <c:crosses val="autoZero"/>
        <c:auto val="1"/>
        <c:lblOffset val="100"/>
        <c:tickLblSkip val="1"/>
        <c:noMultiLvlLbl val="0"/>
      </c:catAx>
      <c:valAx>
        <c:axId val="2677159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4424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8159471"/>
        <c:axId val="29217512"/>
      </c:barChart>
      <c:catAx>
        <c:axId val="181594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17512"/>
        <c:crosses val="autoZero"/>
        <c:auto val="1"/>
        <c:lblOffset val="100"/>
        <c:tickLblSkip val="1"/>
        <c:noMultiLvlLbl val="0"/>
      </c:catAx>
      <c:valAx>
        <c:axId val="2921751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5947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38</c:v>
                </c:pt>
                <c:pt idx="1">
                  <c:v>231</c:v>
                </c:pt>
                <c:pt idx="2">
                  <c:v>699</c:v>
                </c:pt>
                <c:pt idx="3">
                  <c:v>1474</c:v>
                </c:pt>
                <c:pt idx="4">
                  <c:v>2079</c:v>
                </c:pt>
                <c:pt idx="5">
                  <c:v>2490</c:v>
                </c:pt>
                <c:pt idx="6">
                  <c:v>2872</c:v>
                </c:pt>
                <c:pt idx="7">
                  <c:v>3062</c:v>
                </c:pt>
                <c:pt idx="8">
                  <c:v>3795</c:v>
                </c:pt>
                <c:pt idx="9">
                  <c:v>3194</c:v>
                </c:pt>
                <c:pt idx="10">
                  <c:v>3142</c:v>
                </c:pt>
                <c:pt idx="11">
                  <c:v>3201</c:v>
                </c:pt>
                <c:pt idx="12">
                  <c:v>3402</c:v>
                </c:pt>
                <c:pt idx="13">
                  <c:v>3222</c:v>
                </c:pt>
                <c:pt idx="14">
                  <c:v>2834</c:v>
                </c:pt>
                <c:pt idx="15">
                  <c:v>2442</c:v>
                </c:pt>
                <c:pt idx="16">
                  <c:v>2176</c:v>
                </c:pt>
                <c:pt idx="17">
                  <c:v>2498</c:v>
                </c:pt>
                <c:pt idx="18">
                  <c:v>2458</c:v>
                </c:pt>
                <c:pt idx="19">
                  <c:v>2252</c:v>
                </c:pt>
                <c:pt idx="20">
                  <c:v>2129</c:v>
                </c:pt>
              </c:numCache>
            </c:numRef>
          </c:val>
        </c:ser>
        <c:gapWidth val="5"/>
        <c:axId val="39617773"/>
        <c:axId val="21015638"/>
      </c:barChart>
      <c:catAx>
        <c:axId val="396177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15638"/>
        <c:crosses val="autoZero"/>
        <c:auto val="1"/>
        <c:lblOffset val="100"/>
        <c:tickLblSkip val="1"/>
        <c:noMultiLvlLbl val="0"/>
      </c:catAx>
      <c:valAx>
        <c:axId val="2101563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1777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40</c:v>
                </c:pt>
                <c:pt idx="3">
                  <c:v>127</c:v>
                </c:pt>
                <c:pt idx="4">
                  <c:v>210</c:v>
                </c:pt>
                <c:pt idx="5">
                  <c:v>295</c:v>
                </c:pt>
                <c:pt idx="6">
                  <c:v>425</c:v>
                </c:pt>
                <c:pt idx="7">
                  <c:v>599</c:v>
                </c:pt>
                <c:pt idx="8">
                  <c:v>850</c:v>
                </c:pt>
                <c:pt idx="9">
                  <c:v>600</c:v>
                </c:pt>
                <c:pt idx="10">
                  <c:v>457</c:v>
                </c:pt>
                <c:pt idx="11">
                  <c:v>420</c:v>
                </c:pt>
                <c:pt idx="12">
                  <c:v>513</c:v>
                </c:pt>
                <c:pt idx="13">
                  <c:v>532</c:v>
                </c:pt>
                <c:pt idx="14">
                  <c:v>473</c:v>
                </c:pt>
                <c:pt idx="15">
                  <c:v>429</c:v>
                </c:pt>
                <c:pt idx="16">
                  <c:v>370</c:v>
                </c:pt>
                <c:pt idx="17">
                  <c:v>393</c:v>
                </c:pt>
                <c:pt idx="18">
                  <c:v>392</c:v>
                </c:pt>
                <c:pt idx="19">
                  <c:v>413</c:v>
                </c:pt>
                <c:pt idx="20">
                  <c:v>386</c:v>
                </c:pt>
              </c:numCache>
            </c:numRef>
          </c:val>
        </c:ser>
        <c:gapWidth val="5"/>
        <c:axId val="54923015"/>
        <c:axId val="24545088"/>
      </c:barChart>
      <c:catAx>
        <c:axId val="549230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088"/>
        <c:crosses val="autoZero"/>
        <c:auto val="1"/>
        <c:lblOffset val="100"/>
        <c:tickLblSkip val="1"/>
        <c:noMultiLvlLbl val="0"/>
      </c:catAx>
      <c:valAx>
        <c:axId val="2454508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2301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1</c:v>
                </c:pt>
                <c:pt idx="2">
                  <c:v>12</c:v>
                </c:pt>
                <c:pt idx="3">
                  <c:v>46</c:v>
                </c:pt>
                <c:pt idx="4">
                  <c:v>73</c:v>
                </c:pt>
                <c:pt idx="5">
                  <c:v>140</c:v>
                </c:pt>
                <c:pt idx="6">
                  <c:v>131</c:v>
                </c:pt>
                <c:pt idx="7">
                  <c:v>180</c:v>
                </c:pt>
                <c:pt idx="8">
                  <c:v>239</c:v>
                </c:pt>
                <c:pt idx="9">
                  <c:v>228</c:v>
                </c:pt>
                <c:pt idx="10">
                  <c:v>222</c:v>
                </c:pt>
                <c:pt idx="11">
                  <c:v>144</c:v>
                </c:pt>
                <c:pt idx="12">
                  <c:v>147</c:v>
                </c:pt>
                <c:pt idx="13">
                  <c:v>154</c:v>
                </c:pt>
                <c:pt idx="14">
                  <c:v>128</c:v>
                </c:pt>
                <c:pt idx="15">
                  <c:v>124</c:v>
                </c:pt>
                <c:pt idx="16">
                  <c:v>103</c:v>
                </c:pt>
                <c:pt idx="17">
                  <c:v>173</c:v>
                </c:pt>
                <c:pt idx="18">
                  <c:v>131</c:v>
                </c:pt>
                <c:pt idx="19">
                  <c:v>134</c:v>
                </c:pt>
                <c:pt idx="20">
                  <c:v>113</c:v>
                </c:pt>
              </c:numCache>
            </c:numRef>
          </c:val>
        </c:ser>
        <c:gapWidth val="5"/>
        <c:axId val="19579201"/>
        <c:axId val="41995082"/>
      </c:barChart>
      <c:catAx>
        <c:axId val="195792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95082"/>
        <c:crosses val="autoZero"/>
        <c:auto val="1"/>
        <c:lblOffset val="100"/>
        <c:tickLblSkip val="1"/>
        <c:noMultiLvlLbl val="0"/>
      </c:catAx>
      <c:valAx>
        <c:axId val="4199508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792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17</c:v>
                </c:pt>
                <c:pt idx="2">
                  <c:v>74</c:v>
                </c:pt>
                <c:pt idx="3">
                  <c:v>131</c:v>
                </c:pt>
                <c:pt idx="4">
                  <c:v>169</c:v>
                </c:pt>
                <c:pt idx="5">
                  <c:v>208</c:v>
                </c:pt>
                <c:pt idx="6">
                  <c:v>179</c:v>
                </c:pt>
                <c:pt idx="7">
                  <c:v>165</c:v>
                </c:pt>
                <c:pt idx="8">
                  <c:v>231</c:v>
                </c:pt>
                <c:pt idx="9">
                  <c:v>231</c:v>
                </c:pt>
                <c:pt idx="10">
                  <c:v>219</c:v>
                </c:pt>
                <c:pt idx="11">
                  <c:v>172</c:v>
                </c:pt>
                <c:pt idx="12">
                  <c:v>170</c:v>
                </c:pt>
                <c:pt idx="13">
                  <c:v>130</c:v>
                </c:pt>
                <c:pt idx="14">
                  <c:v>135</c:v>
                </c:pt>
                <c:pt idx="15">
                  <c:v>123</c:v>
                </c:pt>
                <c:pt idx="16">
                  <c:v>134</c:v>
                </c:pt>
                <c:pt idx="17">
                  <c:v>142</c:v>
                </c:pt>
                <c:pt idx="18">
                  <c:v>126</c:v>
                </c:pt>
                <c:pt idx="19">
                  <c:v>122</c:v>
                </c:pt>
                <c:pt idx="20">
                  <c:v>95</c:v>
                </c:pt>
              </c:numCache>
            </c:numRef>
          </c:val>
        </c:ser>
        <c:gapWidth val="5"/>
        <c:axId val="42411419"/>
        <c:axId val="46158452"/>
      </c:barChart>
      <c:catAx>
        <c:axId val="424114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58452"/>
        <c:crosses val="autoZero"/>
        <c:auto val="1"/>
        <c:lblOffset val="100"/>
        <c:tickLblSkip val="1"/>
        <c:noMultiLvlLbl val="0"/>
      </c:catAx>
      <c:valAx>
        <c:axId val="4615845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1141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10</c:v>
                </c:pt>
                <c:pt idx="1">
                  <c:v>48</c:v>
                </c:pt>
                <c:pt idx="2">
                  <c:v>136</c:v>
                </c:pt>
                <c:pt idx="3">
                  <c:v>285</c:v>
                </c:pt>
                <c:pt idx="4">
                  <c:v>370</c:v>
                </c:pt>
                <c:pt idx="5">
                  <c:v>410</c:v>
                </c:pt>
                <c:pt idx="6">
                  <c:v>458</c:v>
                </c:pt>
                <c:pt idx="7">
                  <c:v>585</c:v>
                </c:pt>
                <c:pt idx="8">
                  <c:v>886</c:v>
                </c:pt>
                <c:pt idx="9">
                  <c:v>641</c:v>
                </c:pt>
                <c:pt idx="10">
                  <c:v>531</c:v>
                </c:pt>
                <c:pt idx="11">
                  <c:v>465</c:v>
                </c:pt>
                <c:pt idx="12">
                  <c:v>560</c:v>
                </c:pt>
                <c:pt idx="13">
                  <c:v>562</c:v>
                </c:pt>
                <c:pt idx="14">
                  <c:v>510</c:v>
                </c:pt>
                <c:pt idx="15">
                  <c:v>491</c:v>
                </c:pt>
                <c:pt idx="16">
                  <c:v>399</c:v>
                </c:pt>
                <c:pt idx="17">
                  <c:v>388</c:v>
                </c:pt>
                <c:pt idx="18">
                  <c:v>407</c:v>
                </c:pt>
                <c:pt idx="19">
                  <c:v>356</c:v>
                </c:pt>
                <c:pt idx="20">
                  <c:v>335</c:v>
                </c:pt>
              </c:numCache>
            </c:numRef>
          </c:val>
        </c:ser>
        <c:gapWidth val="5"/>
        <c:axId val="12772885"/>
        <c:axId val="47847102"/>
      </c:barChart>
      <c:catAx>
        <c:axId val="127728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47102"/>
        <c:crosses val="autoZero"/>
        <c:auto val="1"/>
        <c:lblOffset val="100"/>
        <c:tickLblSkip val="1"/>
        <c:noMultiLvlLbl val="0"/>
      </c:catAx>
      <c:valAx>
        <c:axId val="4784710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88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21</c:v>
                </c:pt>
                <c:pt idx="3">
                  <c:v>85</c:v>
                </c:pt>
                <c:pt idx="4">
                  <c:v>148</c:v>
                </c:pt>
                <c:pt idx="5">
                  <c:v>185</c:v>
                </c:pt>
                <c:pt idx="6">
                  <c:v>214</c:v>
                </c:pt>
                <c:pt idx="7">
                  <c:v>204</c:v>
                </c:pt>
                <c:pt idx="8">
                  <c:v>374</c:v>
                </c:pt>
                <c:pt idx="9">
                  <c:v>311</c:v>
                </c:pt>
                <c:pt idx="10">
                  <c:v>270</c:v>
                </c:pt>
                <c:pt idx="11">
                  <c:v>234</c:v>
                </c:pt>
                <c:pt idx="12">
                  <c:v>224</c:v>
                </c:pt>
                <c:pt idx="13">
                  <c:v>191</c:v>
                </c:pt>
                <c:pt idx="14">
                  <c:v>206</c:v>
                </c:pt>
                <c:pt idx="15">
                  <c:v>164</c:v>
                </c:pt>
                <c:pt idx="16">
                  <c:v>173</c:v>
                </c:pt>
                <c:pt idx="17">
                  <c:v>194</c:v>
                </c:pt>
                <c:pt idx="18">
                  <c:v>194</c:v>
                </c:pt>
                <c:pt idx="19">
                  <c:v>143</c:v>
                </c:pt>
                <c:pt idx="20">
                  <c:v>125</c:v>
                </c:pt>
              </c:numCache>
            </c:numRef>
          </c:val>
        </c:ser>
        <c:gapWidth val="5"/>
        <c:axId val="27970735"/>
        <c:axId val="50410024"/>
      </c:barChart>
      <c:catAx>
        <c:axId val="279707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024"/>
        <c:crosses val="autoZero"/>
        <c:auto val="1"/>
        <c:lblOffset val="100"/>
        <c:tickLblSkip val="1"/>
        <c:noMultiLvlLbl val="0"/>
      </c:catAx>
      <c:valAx>
        <c:axId val="5041002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707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6</c:v>
                </c:pt>
                <c:pt idx="1">
                  <c:v>16</c:v>
                </c:pt>
                <c:pt idx="2">
                  <c:v>79</c:v>
                </c:pt>
                <c:pt idx="3">
                  <c:v>190</c:v>
                </c:pt>
                <c:pt idx="4">
                  <c:v>249</c:v>
                </c:pt>
                <c:pt idx="5">
                  <c:v>238</c:v>
                </c:pt>
                <c:pt idx="6">
                  <c:v>260</c:v>
                </c:pt>
                <c:pt idx="7">
                  <c:v>243</c:v>
                </c:pt>
                <c:pt idx="8">
                  <c:v>342</c:v>
                </c:pt>
                <c:pt idx="9">
                  <c:v>309</c:v>
                </c:pt>
                <c:pt idx="10">
                  <c:v>257</c:v>
                </c:pt>
                <c:pt idx="11">
                  <c:v>240</c:v>
                </c:pt>
                <c:pt idx="12">
                  <c:v>209</c:v>
                </c:pt>
                <c:pt idx="13">
                  <c:v>182</c:v>
                </c:pt>
                <c:pt idx="14">
                  <c:v>174</c:v>
                </c:pt>
                <c:pt idx="15">
                  <c:v>179</c:v>
                </c:pt>
                <c:pt idx="16">
                  <c:v>179</c:v>
                </c:pt>
                <c:pt idx="17">
                  <c:v>225</c:v>
                </c:pt>
                <c:pt idx="18">
                  <c:v>171</c:v>
                </c:pt>
                <c:pt idx="19">
                  <c:v>165</c:v>
                </c:pt>
                <c:pt idx="20">
                  <c:v>120</c:v>
                </c:pt>
              </c:numCache>
            </c:numRef>
          </c:val>
        </c:ser>
        <c:gapWidth val="5"/>
        <c:axId val="51037033"/>
        <c:axId val="56680114"/>
      </c:barChart>
      <c:catAx>
        <c:axId val="510370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80114"/>
        <c:crosses val="autoZero"/>
        <c:auto val="1"/>
        <c:lblOffset val="100"/>
        <c:tickLblSkip val="1"/>
        <c:noMultiLvlLbl val="0"/>
      </c:catAx>
      <c:valAx>
        <c:axId val="5668011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370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41</c:v>
                </c:pt>
                <c:pt idx="3">
                  <c:v>102</c:v>
                </c:pt>
                <c:pt idx="4">
                  <c:v>193</c:v>
                </c:pt>
                <c:pt idx="5">
                  <c:v>266</c:v>
                </c:pt>
                <c:pt idx="6">
                  <c:v>272</c:v>
                </c:pt>
                <c:pt idx="7">
                  <c:v>313</c:v>
                </c:pt>
                <c:pt idx="8">
                  <c:v>457</c:v>
                </c:pt>
                <c:pt idx="9">
                  <c:v>430</c:v>
                </c:pt>
                <c:pt idx="10">
                  <c:v>374</c:v>
                </c:pt>
                <c:pt idx="11">
                  <c:v>330</c:v>
                </c:pt>
                <c:pt idx="12">
                  <c:v>265</c:v>
                </c:pt>
                <c:pt idx="13">
                  <c:v>282</c:v>
                </c:pt>
                <c:pt idx="14">
                  <c:v>251</c:v>
                </c:pt>
                <c:pt idx="15">
                  <c:v>206</c:v>
                </c:pt>
                <c:pt idx="16">
                  <c:v>224</c:v>
                </c:pt>
                <c:pt idx="17">
                  <c:v>302</c:v>
                </c:pt>
                <c:pt idx="18">
                  <c:v>242</c:v>
                </c:pt>
                <c:pt idx="19">
                  <c:v>212</c:v>
                </c:pt>
                <c:pt idx="20">
                  <c:v>195</c:v>
                </c:pt>
              </c:numCache>
            </c:numRef>
          </c:val>
        </c:ser>
        <c:gapWidth val="5"/>
        <c:axId val="40358979"/>
        <c:axId val="27686492"/>
      </c:barChart>
      <c:catAx>
        <c:axId val="403589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86492"/>
        <c:crosses val="autoZero"/>
        <c:auto val="1"/>
        <c:lblOffset val="100"/>
        <c:tickLblSkip val="1"/>
        <c:noMultiLvlLbl val="0"/>
      </c:catAx>
      <c:valAx>
        <c:axId val="2768649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589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13</c:v>
                </c:pt>
                <c:pt idx="1">
                  <c:v>42</c:v>
                </c:pt>
                <c:pt idx="2">
                  <c:v>120</c:v>
                </c:pt>
                <c:pt idx="3">
                  <c:v>243</c:v>
                </c:pt>
                <c:pt idx="4">
                  <c:v>355</c:v>
                </c:pt>
                <c:pt idx="5">
                  <c:v>363</c:v>
                </c:pt>
                <c:pt idx="6">
                  <c:v>326</c:v>
                </c:pt>
                <c:pt idx="7">
                  <c:v>335</c:v>
                </c:pt>
                <c:pt idx="8">
                  <c:v>441</c:v>
                </c:pt>
                <c:pt idx="9">
                  <c:v>375</c:v>
                </c:pt>
                <c:pt idx="10">
                  <c:v>425</c:v>
                </c:pt>
                <c:pt idx="11">
                  <c:v>312</c:v>
                </c:pt>
                <c:pt idx="12">
                  <c:v>287</c:v>
                </c:pt>
                <c:pt idx="13">
                  <c:v>276</c:v>
                </c:pt>
                <c:pt idx="14">
                  <c:v>258</c:v>
                </c:pt>
                <c:pt idx="15">
                  <c:v>210</c:v>
                </c:pt>
                <c:pt idx="16">
                  <c:v>278</c:v>
                </c:pt>
                <c:pt idx="17">
                  <c:v>289</c:v>
                </c:pt>
                <c:pt idx="18">
                  <c:v>248</c:v>
                </c:pt>
                <c:pt idx="19">
                  <c:v>170</c:v>
                </c:pt>
                <c:pt idx="20">
                  <c:v>172</c:v>
                </c:pt>
              </c:numCache>
            </c:numRef>
          </c:val>
        </c:ser>
        <c:gapWidth val="5"/>
        <c:axId val="47851837"/>
        <c:axId val="28013350"/>
      </c:barChart>
      <c:catAx>
        <c:axId val="478518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13350"/>
        <c:crosses val="autoZero"/>
        <c:auto val="1"/>
        <c:lblOffset val="100"/>
        <c:tickLblSkip val="1"/>
        <c:noMultiLvlLbl val="0"/>
      </c:catAx>
      <c:valAx>
        <c:axId val="2801335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518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73</c:v>
                </c:pt>
                <c:pt idx="4">
                  <c:v>99</c:v>
                </c:pt>
                <c:pt idx="5">
                  <c:v>132</c:v>
                </c:pt>
                <c:pt idx="6">
                  <c:v>118</c:v>
                </c:pt>
                <c:pt idx="7">
                  <c:v>152</c:v>
                </c:pt>
                <c:pt idx="8">
                  <c:v>246</c:v>
                </c:pt>
                <c:pt idx="9">
                  <c:v>251</c:v>
                </c:pt>
                <c:pt idx="10">
                  <c:v>239</c:v>
                </c:pt>
                <c:pt idx="11">
                  <c:v>193</c:v>
                </c:pt>
                <c:pt idx="12">
                  <c:v>140</c:v>
                </c:pt>
                <c:pt idx="13">
                  <c:v>147</c:v>
                </c:pt>
                <c:pt idx="14">
                  <c:v>123</c:v>
                </c:pt>
                <c:pt idx="15">
                  <c:v>117</c:v>
                </c:pt>
                <c:pt idx="16">
                  <c:v>103</c:v>
                </c:pt>
                <c:pt idx="17">
                  <c:v>169</c:v>
                </c:pt>
                <c:pt idx="18">
                  <c:v>147</c:v>
                </c:pt>
                <c:pt idx="19">
                  <c:v>109</c:v>
                </c:pt>
                <c:pt idx="20">
                  <c:v>88</c:v>
                </c:pt>
              </c:numCache>
            </c:numRef>
          </c:val>
        </c:ser>
        <c:gapWidth val="5"/>
        <c:axId val="50793559"/>
        <c:axId val="54488848"/>
      </c:barChart>
      <c:catAx>
        <c:axId val="507935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88848"/>
        <c:crosses val="autoZero"/>
        <c:auto val="1"/>
        <c:lblOffset val="100"/>
        <c:tickLblSkip val="1"/>
        <c:noMultiLvlLbl val="0"/>
      </c:catAx>
      <c:valAx>
        <c:axId val="5448884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55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61631017"/>
        <c:axId val="17808242"/>
      </c:barChart>
      <c:catAx>
        <c:axId val="616310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242"/>
        <c:crosses val="autoZero"/>
        <c:auto val="1"/>
        <c:lblOffset val="100"/>
        <c:tickLblSkip val="1"/>
        <c:noMultiLvlLbl val="0"/>
      </c:catAx>
      <c:valAx>
        <c:axId val="1780824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0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27</c:v>
                </c:pt>
                <c:pt idx="2">
                  <c:v>58</c:v>
                </c:pt>
                <c:pt idx="3">
                  <c:v>141</c:v>
                </c:pt>
                <c:pt idx="4">
                  <c:v>260</c:v>
                </c:pt>
                <c:pt idx="5">
                  <c:v>212</c:v>
                </c:pt>
                <c:pt idx="6">
                  <c:v>165</c:v>
                </c:pt>
                <c:pt idx="7">
                  <c:v>184</c:v>
                </c:pt>
                <c:pt idx="8">
                  <c:v>273</c:v>
                </c:pt>
                <c:pt idx="9">
                  <c:v>265</c:v>
                </c:pt>
                <c:pt idx="10">
                  <c:v>260</c:v>
                </c:pt>
                <c:pt idx="11">
                  <c:v>216</c:v>
                </c:pt>
                <c:pt idx="12">
                  <c:v>163</c:v>
                </c:pt>
                <c:pt idx="13">
                  <c:v>148</c:v>
                </c:pt>
                <c:pt idx="14">
                  <c:v>114</c:v>
                </c:pt>
                <c:pt idx="15">
                  <c:v>129</c:v>
                </c:pt>
                <c:pt idx="16">
                  <c:v>109</c:v>
                </c:pt>
                <c:pt idx="17">
                  <c:v>178</c:v>
                </c:pt>
                <c:pt idx="18">
                  <c:v>128</c:v>
                </c:pt>
                <c:pt idx="19">
                  <c:v>99</c:v>
                </c:pt>
                <c:pt idx="20">
                  <c:v>81</c:v>
                </c:pt>
              </c:numCache>
            </c:numRef>
          </c:val>
        </c:ser>
        <c:gapWidth val="5"/>
        <c:axId val="20637585"/>
        <c:axId val="51520538"/>
      </c:barChart>
      <c:catAx>
        <c:axId val="206375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538"/>
        <c:crosses val="autoZero"/>
        <c:auto val="1"/>
        <c:lblOffset val="100"/>
        <c:tickLblSkip val="1"/>
        <c:noMultiLvlLbl val="0"/>
      </c:catAx>
      <c:valAx>
        <c:axId val="5152053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5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2.248454187745925E-05</c:v>
                </c:pt>
                <c:pt idx="1">
                  <c:v>0.0007419898819561551</c:v>
                </c:pt>
                <c:pt idx="2">
                  <c:v>0.0038898257448004496</c:v>
                </c:pt>
                <c:pt idx="3">
                  <c:v>0.015649241146711637</c:v>
                </c:pt>
                <c:pt idx="4">
                  <c:v>0.029094997189432266</c:v>
                </c:pt>
                <c:pt idx="5">
                  <c:v>0.044069702079820125</c:v>
                </c:pt>
                <c:pt idx="6">
                  <c:v>0.051534569983136595</c:v>
                </c:pt>
                <c:pt idx="7">
                  <c:v>0.060618324901630126</c:v>
                </c:pt>
                <c:pt idx="8">
                  <c:v>0.07736930860033726</c:v>
                </c:pt>
                <c:pt idx="9">
                  <c:v>0.06887015177065767</c:v>
                </c:pt>
                <c:pt idx="10">
                  <c:v>0.06412591343451376</c:v>
                </c:pt>
                <c:pt idx="11">
                  <c:v>0.06381112984822934</c:v>
                </c:pt>
                <c:pt idx="12">
                  <c:v>0.07019673974142777</c:v>
                </c:pt>
                <c:pt idx="13">
                  <c:v>0.0699044406970208</c:v>
                </c:pt>
                <c:pt idx="14">
                  <c:v>0.06084317032040472</c:v>
                </c:pt>
                <c:pt idx="15">
                  <c:v>0.05335581787521079</c:v>
                </c:pt>
                <c:pt idx="16">
                  <c:v>0.04748735244519393</c:v>
                </c:pt>
                <c:pt idx="17">
                  <c:v>0.05713322091062394</c:v>
                </c:pt>
                <c:pt idx="18">
                  <c:v>0.05560427206295672</c:v>
                </c:pt>
                <c:pt idx="19">
                  <c:v>0.052793704328274314</c:v>
                </c:pt>
                <c:pt idx="20">
                  <c:v>0.05288364249578415</c:v>
                </c:pt>
              </c:numCache>
            </c:numRef>
          </c:val>
        </c:ser>
        <c:gapWidth val="5"/>
        <c:axId val="61031659"/>
        <c:axId val="12414020"/>
      </c:barChart>
      <c:catAx>
        <c:axId val="610316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14020"/>
        <c:crosses val="autoZero"/>
        <c:auto val="1"/>
        <c:lblOffset val="100"/>
        <c:tickLblSkip val="1"/>
        <c:noMultiLvlLbl val="0"/>
      </c:catAx>
      <c:valAx>
        <c:axId val="124140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31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0.0007647413966592875</c:v>
                </c:pt>
                <c:pt idx="1">
                  <c:v>0.004648822700744616</c:v>
                </c:pt>
                <c:pt idx="2">
                  <c:v>0.014067216743811633</c:v>
                </c:pt>
                <c:pt idx="3">
                  <c:v>0.029663916280941838</c:v>
                </c:pt>
                <c:pt idx="4">
                  <c:v>0.04183940430670155</c:v>
                </c:pt>
                <c:pt idx="5">
                  <c:v>0.050110686254779636</c:v>
                </c:pt>
                <c:pt idx="6">
                  <c:v>0.057798349768565106</c:v>
                </c:pt>
                <c:pt idx="7">
                  <c:v>0.06162205675186154</c:v>
                </c:pt>
                <c:pt idx="8">
                  <c:v>0.07637351579794727</c:v>
                </c:pt>
                <c:pt idx="9">
                  <c:v>0.06427852686657275</c:v>
                </c:pt>
                <c:pt idx="10">
                  <c:v>0.06323203863956531</c:v>
                </c:pt>
                <c:pt idx="11">
                  <c:v>0.06441940028174684</c:v>
                </c:pt>
                <c:pt idx="12">
                  <c:v>0.06846447977460253</c:v>
                </c:pt>
                <c:pt idx="13">
                  <c:v>0.06484202052726906</c:v>
                </c:pt>
                <c:pt idx="14">
                  <c:v>0.05703360837190582</c:v>
                </c:pt>
                <c:pt idx="15">
                  <c:v>0.049144697122157376</c:v>
                </c:pt>
                <c:pt idx="16">
                  <c:v>0.043791507345542366</c:v>
                </c:pt>
                <c:pt idx="17">
                  <c:v>0.05027168444355001</c:v>
                </c:pt>
                <c:pt idx="18">
                  <c:v>0.04946669349969813</c:v>
                </c:pt>
                <c:pt idx="19">
                  <c:v>0.045320990138860935</c:v>
                </c:pt>
                <c:pt idx="20">
                  <c:v>0.0428456429865164</c:v>
                </c:pt>
              </c:numCache>
            </c:numRef>
          </c:val>
        </c:ser>
        <c:gapWidth val="5"/>
        <c:axId val="44617317"/>
        <c:axId val="66011534"/>
      </c:barChart>
      <c:catAx>
        <c:axId val="446173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534"/>
        <c:crosses val="autoZero"/>
        <c:auto val="1"/>
        <c:lblOffset val="100"/>
        <c:tickLblSkip val="1"/>
        <c:noMultiLvlLbl val="0"/>
      </c:catAx>
      <c:valAx>
        <c:axId val="6601153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0.00012605571662674902</c:v>
                </c:pt>
                <c:pt idx="1">
                  <c:v>0.0010084457330139921</c:v>
                </c:pt>
                <c:pt idx="2">
                  <c:v>0.005042228665069961</c:v>
                </c:pt>
                <c:pt idx="3">
                  <c:v>0.016009076011597127</c:v>
                </c:pt>
                <c:pt idx="4">
                  <c:v>0.026471700491617296</c:v>
                </c:pt>
                <c:pt idx="5">
                  <c:v>0.037186436404890964</c:v>
                </c:pt>
                <c:pt idx="6">
                  <c:v>0.05357367956636833</c:v>
                </c:pt>
                <c:pt idx="7">
                  <c:v>0.07550737425942267</c:v>
                </c:pt>
                <c:pt idx="8">
                  <c:v>0.10714735913273667</c:v>
                </c:pt>
                <c:pt idx="9">
                  <c:v>0.07563342997604941</c:v>
                </c:pt>
                <c:pt idx="10">
                  <c:v>0.05760746249842431</c:v>
                </c:pt>
                <c:pt idx="11">
                  <c:v>0.05294340098323459</c:v>
                </c:pt>
                <c:pt idx="12">
                  <c:v>0.06466658262952225</c:v>
                </c:pt>
                <c:pt idx="13">
                  <c:v>0.06706164124543049</c:v>
                </c:pt>
                <c:pt idx="14">
                  <c:v>0.05962435396445229</c:v>
                </c:pt>
                <c:pt idx="15">
                  <c:v>0.05407790243287533</c:v>
                </c:pt>
                <c:pt idx="16">
                  <c:v>0.04664061515189714</c:v>
                </c:pt>
                <c:pt idx="17">
                  <c:v>0.049539896634312366</c:v>
                </c:pt>
                <c:pt idx="18">
                  <c:v>0.049413840917685616</c:v>
                </c:pt>
                <c:pt idx="19">
                  <c:v>0.05206101096684734</c:v>
                </c:pt>
                <c:pt idx="20">
                  <c:v>0.048657506617925124</c:v>
                </c:pt>
              </c:numCache>
            </c:numRef>
          </c:val>
        </c:ser>
        <c:gapWidth val="5"/>
        <c:axId val="57232895"/>
        <c:axId val="45334008"/>
      </c:barChart>
      <c:catAx>
        <c:axId val="572328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34008"/>
        <c:crosses val="autoZero"/>
        <c:auto val="1"/>
        <c:lblOffset val="100"/>
        <c:tickLblSkip val="1"/>
        <c:noMultiLvlLbl val="0"/>
      </c:catAx>
      <c:valAx>
        <c:axId val="453340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3289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0.0007619047619047619</c:v>
                </c:pt>
                <c:pt idx="1">
                  <c:v>0.00038095238095238096</c:v>
                </c:pt>
                <c:pt idx="2">
                  <c:v>0.004571428571428572</c:v>
                </c:pt>
                <c:pt idx="3">
                  <c:v>0.017523809523809525</c:v>
                </c:pt>
                <c:pt idx="4">
                  <c:v>0.02780952380952381</c:v>
                </c:pt>
                <c:pt idx="5">
                  <c:v>0.05333333333333334</c:v>
                </c:pt>
                <c:pt idx="6">
                  <c:v>0.0499047619047619</c:v>
                </c:pt>
                <c:pt idx="7">
                  <c:v>0.06857142857142857</c:v>
                </c:pt>
                <c:pt idx="8">
                  <c:v>0.09104761904761904</c:v>
                </c:pt>
                <c:pt idx="9">
                  <c:v>0.08685714285714285</c:v>
                </c:pt>
                <c:pt idx="10">
                  <c:v>0.08457142857142858</c:v>
                </c:pt>
                <c:pt idx="11">
                  <c:v>0.054857142857142854</c:v>
                </c:pt>
                <c:pt idx="12">
                  <c:v>0.056</c:v>
                </c:pt>
                <c:pt idx="13">
                  <c:v>0.058666666666666666</c:v>
                </c:pt>
                <c:pt idx="14">
                  <c:v>0.04876190476190476</c:v>
                </c:pt>
                <c:pt idx="15">
                  <c:v>0.04723809523809524</c:v>
                </c:pt>
                <c:pt idx="16">
                  <c:v>0.03923809523809524</c:v>
                </c:pt>
                <c:pt idx="17">
                  <c:v>0.06590476190476191</c:v>
                </c:pt>
                <c:pt idx="18">
                  <c:v>0.0499047619047619</c:v>
                </c:pt>
                <c:pt idx="19">
                  <c:v>0.05104761904761905</c:v>
                </c:pt>
                <c:pt idx="20">
                  <c:v>0.04304761904761905</c:v>
                </c:pt>
              </c:numCache>
            </c:numRef>
          </c:val>
        </c:ser>
        <c:gapWidth val="5"/>
        <c:axId val="5352889"/>
        <c:axId val="48176002"/>
      </c:barChart>
      <c:catAx>
        <c:axId val="53528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76002"/>
        <c:crosses val="autoZero"/>
        <c:auto val="1"/>
        <c:lblOffset val="100"/>
        <c:tickLblSkip val="1"/>
        <c:noMultiLvlLbl val="0"/>
      </c:catAx>
      <c:valAx>
        <c:axId val="4817600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288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0.0010080645161290322</c:v>
                </c:pt>
                <c:pt idx="1">
                  <c:v>0.00571236559139785</c:v>
                </c:pt>
                <c:pt idx="2">
                  <c:v>0.02486559139784946</c:v>
                </c:pt>
                <c:pt idx="3">
                  <c:v>0.04401881720430108</c:v>
                </c:pt>
                <c:pt idx="4">
                  <c:v>0.05678763440860215</c:v>
                </c:pt>
                <c:pt idx="5">
                  <c:v>0.06989247311827956</c:v>
                </c:pt>
                <c:pt idx="6">
                  <c:v>0.060147849462365593</c:v>
                </c:pt>
                <c:pt idx="7">
                  <c:v>0.055443548387096774</c:v>
                </c:pt>
                <c:pt idx="8">
                  <c:v>0.07762096774193548</c:v>
                </c:pt>
                <c:pt idx="9">
                  <c:v>0.07762096774193548</c:v>
                </c:pt>
                <c:pt idx="10">
                  <c:v>0.07358870967741936</c:v>
                </c:pt>
                <c:pt idx="11">
                  <c:v>0.05779569892473118</c:v>
                </c:pt>
                <c:pt idx="12">
                  <c:v>0.05712365591397849</c:v>
                </c:pt>
                <c:pt idx="13">
                  <c:v>0.043682795698924734</c:v>
                </c:pt>
                <c:pt idx="14">
                  <c:v>0.04536290322580645</c:v>
                </c:pt>
                <c:pt idx="15">
                  <c:v>0.04133064516129032</c:v>
                </c:pt>
                <c:pt idx="16">
                  <c:v>0.04502688172043011</c:v>
                </c:pt>
                <c:pt idx="17">
                  <c:v>0.04771505376344086</c:v>
                </c:pt>
                <c:pt idx="18">
                  <c:v>0.04233870967741935</c:v>
                </c:pt>
                <c:pt idx="19">
                  <c:v>0.04099462365591398</c:v>
                </c:pt>
                <c:pt idx="20">
                  <c:v>0.03192204301075269</c:v>
                </c:pt>
              </c:numCache>
            </c:numRef>
          </c:val>
        </c:ser>
        <c:gapWidth val="5"/>
        <c:axId val="30930835"/>
        <c:axId val="9942060"/>
      </c:barChart>
      <c:catAx>
        <c:axId val="309308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2060"/>
        <c:crosses val="autoZero"/>
        <c:auto val="1"/>
        <c:lblOffset val="100"/>
        <c:tickLblSkip val="1"/>
        <c:noMultiLvlLbl val="0"/>
      </c:catAx>
      <c:valAx>
        <c:axId val="994206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30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0.0011321181931393638</c:v>
                </c:pt>
                <c:pt idx="1">
                  <c:v>0.005434167327068946</c:v>
                </c:pt>
                <c:pt idx="2">
                  <c:v>0.015396807426695348</c:v>
                </c:pt>
                <c:pt idx="3">
                  <c:v>0.03226536850447187</c:v>
                </c:pt>
                <c:pt idx="4">
                  <c:v>0.04188837314615646</c:v>
                </c:pt>
                <c:pt idx="5">
                  <c:v>0.046416845918713916</c:v>
                </c:pt>
                <c:pt idx="6">
                  <c:v>0.05185101324578286</c:v>
                </c:pt>
                <c:pt idx="7">
                  <c:v>0.06622891429865278</c:v>
                </c:pt>
                <c:pt idx="8">
                  <c:v>0.10030567191214763</c:v>
                </c:pt>
                <c:pt idx="9">
                  <c:v>0.07256877618023322</c:v>
                </c:pt>
                <c:pt idx="10">
                  <c:v>0.060115476055700216</c:v>
                </c:pt>
                <c:pt idx="11">
                  <c:v>0.05264349598098041</c:v>
                </c:pt>
                <c:pt idx="12">
                  <c:v>0.06339861881580437</c:v>
                </c:pt>
                <c:pt idx="13">
                  <c:v>0.06362504245443225</c:v>
                </c:pt>
                <c:pt idx="14">
                  <c:v>0.05773802785010755</c:v>
                </c:pt>
                <c:pt idx="15">
                  <c:v>0.05558700328314276</c:v>
                </c:pt>
                <c:pt idx="16">
                  <c:v>0.04517151590626061</c:v>
                </c:pt>
                <c:pt idx="17">
                  <c:v>0.04392618589380731</c:v>
                </c:pt>
                <c:pt idx="18">
                  <c:v>0.0460772104607721</c:v>
                </c:pt>
                <c:pt idx="19">
                  <c:v>0.04030340767576135</c:v>
                </c:pt>
                <c:pt idx="20">
                  <c:v>0.037925959470168684</c:v>
                </c:pt>
              </c:numCache>
            </c:numRef>
          </c:val>
        </c:ser>
        <c:gapWidth val="5"/>
        <c:axId val="22369677"/>
        <c:axId val="502"/>
      </c:barChart>
      <c:catAx>
        <c:axId val="223696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"/>
        <c:crosses val="autoZero"/>
        <c:auto val="1"/>
        <c:lblOffset val="100"/>
        <c:tickLblSkip val="1"/>
        <c:noMultiLvlLbl val="0"/>
      </c:catAx>
      <c:valAx>
        <c:axId val="50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69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0.0005451076587626056</c:v>
                </c:pt>
                <c:pt idx="1">
                  <c:v>0.0019078768056691197</c:v>
                </c:pt>
                <c:pt idx="2">
                  <c:v>0.005723630417007359</c:v>
                </c:pt>
                <c:pt idx="3">
                  <c:v>0.02316707549741074</c:v>
                </c:pt>
                <c:pt idx="4">
                  <c:v>0.04033796674843282</c:v>
                </c:pt>
                <c:pt idx="5">
                  <c:v>0.050422458435541016</c:v>
                </c:pt>
                <c:pt idx="6">
                  <c:v>0.0583265194875988</c:v>
                </c:pt>
                <c:pt idx="7">
                  <c:v>0.05560098119378577</c:v>
                </c:pt>
                <c:pt idx="8">
                  <c:v>0.10193513218860725</c:v>
                </c:pt>
                <c:pt idx="9">
                  <c:v>0.08476424093758517</c:v>
                </c:pt>
                <c:pt idx="10">
                  <c:v>0.07358953393295176</c:v>
                </c:pt>
                <c:pt idx="11">
                  <c:v>0.06377759607522486</c:v>
                </c:pt>
                <c:pt idx="12">
                  <c:v>0.06105205778141183</c:v>
                </c:pt>
                <c:pt idx="13">
                  <c:v>0.05205778141182884</c:v>
                </c:pt>
                <c:pt idx="14">
                  <c:v>0.056146088852548376</c:v>
                </c:pt>
                <c:pt idx="15">
                  <c:v>0.044698828018533664</c:v>
                </c:pt>
                <c:pt idx="16">
                  <c:v>0.047151812482965384</c:v>
                </c:pt>
                <c:pt idx="17">
                  <c:v>0.052875442899972744</c:v>
                </c:pt>
                <c:pt idx="18">
                  <c:v>0.052875442899972744</c:v>
                </c:pt>
                <c:pt idx="19">
                  <c:v>0.038975197601526304</c:v>
                </c:pt>
                <c:pt idx="20">
                  <c:v>0.03406922867266285</c:v>
                </c:pt>
              </c:numCache>
            </c:numRef>
          </c:val>
        </c:ser>
        <c:gapWidth val="5"/>
        <c:axId val="4519"/>
        <c:axId val="40672"/>
      </c:barChart>
      <c:catAx>
        <c:axId val="45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 val="autoZero"/>
        <c:auto val="1"/>
        <c:lblOffset val="100"/>
        <c:tickLblSkip val="1"/>
        <c:noMultiLvlLbl val="0"/>
      </c:catAx>
      <c:valAx>
        <c:axId val="4067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0.0014877262583684603</c:v>
                </c:pt>
                <c:pt idx="1">
                  <c:v>0.003967270022315894</c:v>
                </c:pt>
                <c:pt idx="2">
                  <c:v>0.019588395735184727</c:v>
                </c:pt>
                <c:pt idx="3">
                  <c:v>0.04711133151500124</c:v>
                </c:pt>
                <c:pt idx="4">
                  <c:v>0.0617406397222911</c:v>
                </c:pt>
                <c:pt idx="5">
                  <c:v>0.059013141581948925</c:v>
                </c:pt>
                <c:pt idx="6">
                  <c:v>0.06446813786263328</c:v>
                </c:pt>
                <c:pt idx="7">
                  <c:v>0.06025291346392264</c:v>
                </c:pt>
                <c:pt idx="8">
                  <c:v>0.08480039672700224</c:v>
                </c:pt>
                <c:pt idx="9">
                  <c:v>0.0766179023059757</c:v>
                </c:pt>
                <c:pt idx="10">
                  <c:v>0.06372427473344905</c:v>
                </c:pt>
                <c:pt idx="11">
                  <c:v>0.05950905033473841</c:v>
                </c:pt>
                <c:pt idx="12">
                  <c:v>0.05182246466650137</c:v>
                </c:pt>
                <c:pt idx="13">
                  <c:v>0.045127696503843295</c:v>
                </c:pt>
                <c:pt idx="14">
                  <c:v>0.04314406149268535</c:v>
                </c:pt>
                <c:pt idx="15">
                  <c:v>0.044383833374659065</c:v>
                </c:pt>
                <c:pt idx="16">
                  <c:v>0.044383833374659065</c:v>
                </c:pt>
                <c:pt idx="17">
                  <c:v>0.05578973468881726</c:v>
                </c:pt>
                <c:pt idx="18">
                  <c:v>0.04240019836350112</c:v>
                </c:pt>
                <c:pt idx="19">
                  <c:v>0.04091247210513266</c:v>
                </c:pt>
                <c:pt idx="20">
                  <c:v>0.029754525167369206</c:v>
                </c:pt>
              </c:numCache>
            </c:numRef>
          </c:val>
        </c:ser>
        <c:gapWidth val="5"/>
        <c:axId val="366049"/>
        <c:axId val="3294442"/>
      </c:barChart>
      <c:catAx>
        <c:axId val="3660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4442"/>
        <c:crosses val="autoZero"/>
        <c:auto val="1"/>
        <c:lblOffset val="100"/>
        <c:tickLblSkip val="1"/>
        <c:noMultiLvlLbl val="0"/>
      </c:catAx>
      <c:valAx>
        <c:axId val="329444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0.0012089462018940156</c:v>
                </c:pt>
                <c:pt idx="2">
                  <c:v>0.008261132379609107</c:v>
                </c:pt>
                <c:pt idx="3">
                  <c:v>0.020552085432198268</c:v>
                </c:pt>
                <c:pt idx="4">
                  <c:v>0.038887769494257506</c:v>
                </c:pt>
                <c:pt idx="5">
                  <c:v>0.0535966149506347</c:v>
                </c:pt>
                <c:pt idx="6">
                  <c:v>0.054805561152528715</c:v>
                </c:pt>
                <c:pt idx="7">
                  <c:v>0.06306669353213781</c:v>
                </c:pt>
                <c:pt idx="8">
                  <c:v>0.0920814023775942</c:v>
                </c:pt>
                <c:pt idx="9">
                  <c:v>0.08664114446907113</c:v>
                </c:pt>
                <c:pt idx="10">
                  <c:v>0.07535764658472698</c:v>
                </c:pt>
                <c:pt idx="11">
                  <c:v>0.06649204110417087</c:v>
                </c:pt>
                <c:pt idx="12">
                  <c:v>0.05339512391698569</c:v>
                </c:pt>
                <c:pt idx="13">
                  <c:v>0.05682047148901874</c:v>
                </c:pt>
                <c:pt idx="14">
                  <c:v>0.05057424944589966</c:v>
                </c:pt>
                <c:pt idx="15">
                  <c:v>0.04150715293169454</c:v>
                </c:pt>
                <c:pt idx="16">
                  <c:v>0.045133991537376586</c:v>
                </c:pt>
                <c:pt idx="17">
                  <c:v>0.06085029216199879</c:v>
                </c:pt>
                <c:pt idx="18">
                  <c:v>0.04876083014305863</c:v>
                </c:pt>
                <c:pt idx="19">
                  <c:v>0.04271609913358856</c:v>
                </c:pt>
                <c:pt idx="20">
                  <c:v>0.03929075156155551</c:v>
                </c:pt>
              </c:numCache>
            </c:numRef>
          </c:val>
        </c:ser>
        <c:gapWidth val="5"/>
        <c:axId val="29649979"/>
        <c:axId val="65523220"/>
      </c:barChart>
      <c:catAx>
        <c:axId val="296499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23220"/>
        <c:crosses val="autoZero"/>
        <c:auto val="1"/>
        <c:lblOffset val="100"/>
        <c:tickLblSkip val="1"/>
        <c:noMultiLvlLbl val="0"/>
      </c:catAx>
      <c:valAx>
        <c:axId val="655232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49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6056451"/>
        <c:axId val="33181468"/>
      </c:barChart>
      <c:catAx>
        <c:axId val="260564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81468"/>
        <c:crosses val="autoZero"/>
        <c:auto val="1"/>
        <c:lblOffset val="100"/>
        <c:tickLblSkip val="1"/>
        <c:noMultiLvlLbl val="0"/>
      </c:catAx>
      <c:valAx>
        <c:axId val="3318146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45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0.002347417840375587</c:v>
                </c:pt>
                <c:pt idx="1">
                  <c:v>0.007583965330444204</c:v>
                </c:pt>
                <c:pt idx="2">
                  <c:v>0.021668472372697724</c:v>
                </c:pt>
                <c:pt idx="3">
                  <c:v>0.043878656554712896</c:v>
                </c:pt>
                <c:pt idx="4">
                  <c:v>0.0641025641025641</c:v>
                </c:pt>
                <c:pt idx="5">
                  <c:v>0.06554712892741062</c:v>
                </c:pt>
                <c:pt idx="6">
                  <c:v>0.058866016612495485</c:v>
                </c:pt>
                <c:pt idx="7">
                  <c:v>0.06049115204044782</c:v>
                </c:pt>
                <c:pt idx="8">
                  <c:v>0.07963163596966413</c:v>
                </c:pt>
                <c:pt idx="9">
                  <c:v>0.06771397616468039</c:v>
                </c:pt>
                <c:pt idx="10">
                  <c:v>0.07674250631997111</c:v>
                </c:pt>
                <c:pt idx="11">
                  <c:v>0.056338028169014086</c:v>
                </c:pt>
                <c:pt idx="12">
                  <c:v>0.05182376309136873</c:v>
                </c:pt>
                <c:pt idx="13">
                  <c:v>0.04983748645720477</c:v>
                </c:pt>
                <c:pt idx="14">
                  <c:v>0.04658721560130011</c:v>
                </c:pt>
                <c:pt idx="15">
                  <c:v>0.03791982665222102</c:v>
                </c:pt>
                <c:pt idx="16">
                  <c:v>0.050198627663416394</c:v>
                </c:pt>
                <c:pt idx="17">
                  <c:v>0.05218490429758035</c:v>
                </c:pt>
                <c:pt idx="18">
                  <c:v>0.04478150957024196</c:v>
                </c:pt>
                <c:pt idx="19">
                  <c:v>0.030697002527988442</c:v>
                </c:pt>
                <c:pt idx="20">
                  <c:v>0.031058143734200072</c:v>
                </c:pt>
              </c:numCache>
            </c:numRef>
          </c:val>
        </c:ser>
        <c:gapWidth val="5"/>
        <c:axId val="52838069"/>
        <c:axId val="5780574"/>
      </c:barChart>
      <c:catAx>
        <c:axId val="528380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574"/>
        <c:crosses val="autoZero"/>
        <c:auto val="1"/>
        <c:lblOffset val="100"/>
        <c:tickLblSkip val="1"/>
        <c:noMultiLvlLbl val="0"/>
      </c:catAx>
      <c:valAx>
        <c:axId val="578057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38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0.002619760479041916</c:v>
                </c:pt>
                <c:pt idx="2">
                  <c:v>0.007110778443113772</c:v>
                </c:pt>
                <c:pt idx="3">
                  <c:v>0.027320359281437126</c:v>
                </c:pt>
                <c:pt idx="4">
                  <c:v>0.037050898203592815</c:v>
                </c:pt>
                <c:pt idx="5">
                  <c:v>0.04940119760479042</c:v>
                </c:pt>
                <c:pt idx="6">
                  <c:v>0.04416167664670659</c:v>
                </c:pt>
                <c:pt idx="7">
                  <c:v>0.05688622754491018</c:v>
                </c:pt>
                <c:pt idx="8">
                  <c:v>0.09206586826347306</c:v>
                </c:pt>
                <c:pt idx="9">
                  <c:v>0.09393712574850299</c:v>
                </c:pt>
                <c:pt idx="10">
                  <c:v>0.08944610778443114</c:v>
                </c:pt>
                <c:pt idx="11">
                  <c:v>0.07223053892215568</c:v>
                </c:pt>
                <c:pt idx="12">
                  <c:v>0.05239520958083832</c:v>
                </c:pt>
                <c:pt idx="13">
                  <c:v>0.05501497005988024</c:v>
                </c:pt>
                <c:pt idx="14">
                  <c:v>0.04603293413173653</c:v>
                </c:pt>
                <c:pt idx="15">
                  <c:v>0.0437874251497006</c:v>
                </c:pt>
                <c:pt idx="16">
                  <c:v>0.038547904191616765</c:v>
                </c:pt>
                <c:pt idx="17">
                  <c:v>0.06324850299401198</c:v>
                </c:pt>
                <c:pt idx="18">
                  <c:v>0.05501497005988024</c:v>
                </c:pt>
                <c:pt idx="19">
                  <c:v>0.0407934131736527</c:v>
                </c:pt>
                <c:pt idx="20">
                  <c:v>0.03293413173652695</c:v>
                </c:pt>
              </c:numCache>
            </c:numRef>
          </c:val>
        </c:ser>
        <c:gapWidth val="5"/>
        <c:axId val="52025167"/>
        <c:axId val="65573320"/>
      </c:barChart>
      <c:catAx>
        <c:axId val="520251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73320"/>
        <c:crosses val="autoZero"/>
        <c:auto val="1"/>
        <c:lblOffset val="100"/>
        <c:tickLblSkip val="1"/>
        <c:noMultiLvlLbl val="0"/>
      </c:catAx>
      <c:valAx>
        <c:axId val="655733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0.002486016159105034</c:v>
                </c:pt>
                <c:pt idx="1">
                  <c:v>0.00839030453697949</c:v>
                </c:pt>
                <c:pt idx="2">
                  <c:v>0.018023617153511497</c:v>
                </c:pt>
                <c:pt idx="3">
                  <c:v>0.043816034804226224</c:v>
                </c:pt>
                <c:pt idx="4">
                  <c:v>0.08079552517091361</c:v>
                </c:pt>
                <c:pt idx="5">
                  <c:v>0.06587942821628341</c:v>
                </c:pt>
                <c:pt idx="6">
                  <c:v>0.05127408328154133</c:v>
                </c:pt>
                <c:pt idx="7">
                  <c:v>0.057178371659415785</c:v>
                </c:pt>
                <c:pt idx="8">
                  <c:v>0.08483530142945929</c:v>
                </c:pt>
                <c:pt idx="9">
                  <c:v>0.08234928527035426</c:v>
                </c:pt>
                <c:pt idx="10">
                  <c:v>0.08079552517091361</c:v>
                </c:pt>
                <c:pt idx="11">
                  <c:v>0.06712243629583592</c:v>
                </c:pt>
                <c:pt idx="12">
                  <c:v>0.05065257924176507</c:v>
                </c:pt>
                <c:pt idx="13">
                  <c:v>0.04599129894344313</c:v>
                </c:pt>
                <c:pt idx="14">
                  <c:v>0.035425730267246734</c:v>
                </c:pt>
                <c:pt idx="15">
                  <c:v>0.040087010565568675</c:v>
                </c:pt>
                <c:pt idx="16">
                  <c:v>0.03387197016780609</c:v>
                </c:pt>
                <c:pt idx="17">
                  <c:v>0.05531385954008701</c:v>
                </c:pt>
                <c:pt idx="18">
                  <c:v>0.039776258545680544</c:v>
                </c:pt>
                <c:pt idx="19">
                  <c:v>0.030764449968924797</c:v>
                </c:pt>
                <c:pt idx="20">
                  <c:v>0.02517091361093847</c:v>
                </c:pt>
              </c:numCache>
            </c:numRef>
          </c:val>
        </c:ser>
        <c:gapWidth val="5"/>
        <c:axId val="53288969"/>
        <c:axId val="9838674"/>
      </c:barChart>
      <c:catAx>
        <c:axId val="532889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38674"/>
        <c:crosses val="autoZero"/>
        <c:auto val="1"/>
        <c:lblOffset val="100"/>
        <c:tickLblSkip val="1"/>
        <c:noMultiLvlLbl val="0"/>
      </c:catAx>
      <c:valAx>
        <c:axId val="983867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88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0197757"/>
        <c:axId val="3344358"/>
      </c:barChart>
      <c:catAx>
        <c:axId val="301977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9775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30099223"/>
        <c:axId val="2457552"/>
      </c:barChart>
      <c:catAx>
        <c:axId val="300992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552"/>
        <c:crosses val="autoZero"/>
        <c:auto val="1"/>
        <c:lblOffset val="100"/>
        <c:tickLblSkip val="1"/>
        <c:noMultiLvlLbl val="0"/>
      </c:catAx>
      <c:valAx>
        <c:axId val="245755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992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2117969"/>
        <c:axId val="64843994"/>
      </c:barChart>
      <c:catAx>
        <c:axId val="221179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43994"/>
        <c:crosses val="autoZero"/>
        <c:auto val="1"/>
        <c:lblOffset val="100"/>
        <c:tickLblSkip val="1"/>
        <c:noMultiLvlLbl val="0"/>
      </c:catAx>
      <c:valAx>
        <c:axId val="6484399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179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46725035"/>
        <c:axId val="17872132"/>
      </c:barChart>
      <c:catAx>
        <c:axId val="467250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132"/>
        <c:crosses val="autoZero"/>
        <c:auto val="1"/>
        <c:lblOffset val="100"/>
        <c:tickLblSkip val="1"/>
        <c:noMultiLvlLbl val="0"/>
      </c:catAx>
      <c:valAx>
        <c:axId val="1787213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250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7" t="s">
        <v>0</v>
      </c>
      <c r="B1" s="13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6" t="s">
        <v>24</v>
      </c>
      <c r="B3" s="3" t="s">
        <v>13</v>
      </c>
      <c r="C3" s="121">
        <v>410</v>
      </c>
      <c r="D3" s="121">
        <v>501</v>
      </c>
      <c r="E3" s="121">
        <v>466</v>
      </c>
      <c r="F3" s="121">
        <v>501</v>
      </c>
      <c r="G3" s="121">
        <v>474</v>
      </c>
      <c r="H3" s="121">
        <v>437</v>
      </c>
      <c r="I3" s="121">
        <v>463</v>
      </c>
      <c r="J3" s="121">
        <v>485</v>
      </c>
      <c r="K3" s="121">
        <v>472</v>
      </c>
      <c r="L3" s="121">
        <v>491</v>
      </c>
      <c r="M3" s="121">
        <v>469</v>
      </c>
      <c r="N3" s="121">
        <v>494</v>
      </c>
      <c r="O3" s="121">
        <v>468</v>
      </c>
      <c r="P3" s="121">
        <v>518</v>
      </c>
      <c r="Q3" s="121">
        <v>524</v>
      </c>
      <c r="R3" s="121">
        <v>555</v>
      </c>
      <c r="S3" s="121">
        <v>514</v>
      </c>
      <c r="T3" s="121">
        <v>523</v>
      </c>
      <c r="U3" s="121">
        <v>477</v>
      </c>
      <c r="V3" s="121">
        <v>472</v>
      </c>
      <c r="W3" s="121">
        <v>420</v>
      </c>
      <c r="X3" s="121">
        <v>427</v>
      </c>
      <c r="Y3" s="121">
        <v>417</v>
      </c>
      <c r="Z3" s="121">
        <v>411</v>
      </c>
      <c r="AA3" s="121">
        <v>437</v>
      </c>
      <c r="AB3" s="121">
        <v>448</v>
      </c>
      <c r="AC3" s="121">
        <v>445</v>
      </c>
      <c r="AD3" s="121">
        <v>461</v>
      </c>
      <c r="AE3" s="121">
        <v>495</v>
      </c>
      <c r="AF3" s="121">
        <v>524</v>
      </c>
      <c r="AG3" s="121">
        <v>501</v>
      </c>
      <c r="AH3" s="121">
        <v>511</v>
      </c>
      <c r="AI3" s="121">
        <v>524</v>
      </c>
      <c r="AJ3" s="121">
        <v>555</v>
      </c>
      <c r="AK3" s="121">
        <v>615</v>
      </c>
      <c r="AL3" s="121">
        <v>549</v>
      </c>
      <c r="AM3" s="121">
        <v>601</v>
      </c>
      <c r="AN3" s="121">
        <v>577</v>
      </c>
      <c r="AO3" s="121">
        <v>687</v>
      </c>
      <c r="AP3" s="121">
        <v>695</v>
      </c>
      <c r="AQ3" s="121">
        <v>691</v>
      </c>
      <c r="AR3" s="121">
        <v>642</v>
      </c>
      <c r="AS3" s="121">
        <v>607</v>
      </c>
      <c r="AT3" s="121">
        <v>604</v>
      </c>
      <c r="AU3" s="121">
        <v>578</v>
      </c>
      <c r="AV3" s="121">
        <v>632</v>
      </c>
      <c r="AW3" s="121">
        <v>518</v>
      </c>
      <c r="AX3" s="121">
        <v>549</v>
      </c>
      <c r="AY3" s="121">
        <v>565</v>
      </c>
      <c r="AZ3" s="121">
        <v>574</v>
      </c>
      <c r="BA3" s="121">
        <v>520</v>
      </c>
      <c r="BB3" s="121">
        <v>555</v>
      </c>
      <c r="BC3" s="121">
        <v>602</v>
      </c>
      <c r="BD3" s="121">
        <v>585</v>
      </c>
      <c r="BE3" s="121">
        <v>590</v>
      </c>
      <c r="BF3" s="121">
        <v>571</v>
      </c>
      <c r="BG3" s="121">
        <v>571</v>
      </c>
      <c r="BH3" s="121">
        <v>625</v>
      </c>
      <c r="BI3" s="121">
        <v>604</v>
      </c>
      <c r="BJ3" s="121">
        <v>692</v>
      </c>
      <c r="BK3" s="121">
        <v>667</v>
      </c>
      <c r="BL3" s="121">
        <v>661</v>
      </c>
      <c r="BM3" s="121">
        <v>692</v>
      </c>
      <c r="BN3" s="121">
        <v>679</v>
      </c>
      <c r="BO3" s="121">
        <v>742</v>
      </c>
      <c r="BP3" s="121">
        <v>704</v>
      </c>
      <c r="BQ3" s="121">
        <v>577</v>
      </c>
      <c r="BR3" s="121">
        <v>412</v>
      </c>
      <c r="BS3" s="121">
        <v>511</v>
      </c>
      <c r="BT3" s="121">
        <v>492</v>
      </c>
      <c r="BU3" s="121">
        <v>506</v>
      </c>
      <c r="BV3" s="121">
        <v>489</v>
      </c>
      <c r="BW3" s="121">
        <v>436</v>
      </c>
      <c r="BX3" s="121">
        <v>475</v>
      </c>
      <c r="BY3" s="121">
        <v>386</v>
      </c>
      <c r="BZ3" s="121">
        <v>428</v>
      </c>
      <c r="CA3" s="121">
        <v>435</v>
      </c>
      <c r="CB3" s="121">
        <v>361</v>
      </c>
      <c r="CC3" s="121">
        <v>387</v>
      </c>
      <c r="CD3" s="121">
        <v>349</v>
      </c>
      <c r="CE3" s="121">
        <v>339</v>
      </c>
      <c r="CF3" s="121">
        <v>260</v>
      </c>
      <c r="CG3" s="121">
        <v>263</v>
      </c>
      <c r="CH3" s="121">
        <v>235</v>
      </c>
      <c r="CI3" s="121">
        <v>197</v>
      </c>
      <c r="CJ3" s="121">
        <v>173</v>
      </c>
      <c r="CK3" s="121">
        <v>164</v>
      </c>
      <c r="CL3" s="121">
        <v>155</v>
      </c>
      <c r="CM3" s="121">
        <v>107</v>
      </c>
      <c r="CN3" s="121">
        <v>97</v>
      </c>
      <c r="CO3" s="121">
        <v>45</v>
      </c>
      <c r="CP3" s="121">
        <v>30</v>
      </c>
      <c r="CQ3" s="121">
        <v>50</v>
      </c>
      <c r="CR3" s="121">
        <v>30</v>
      </c>
      <c r="CS3" s="121">
        <v>18</v>
      </c>
      <c r="CT3" s="121">
        <v>8</v>
      </c>
      <c r="CU3" s="121">
        <v>9</v>
      </c>
      <c r="CV3" s="121">
        <v>5</v>
      </c>
      <c r="CW3" s="121">
        <v>8</v>
      </c>
      <c r="CX3" s="121">
        <v>3</v>
      </c>
      <c r="CY3" s="121">
        <v>1</v>
      </c>
      <c r="CZ3" s="76">
        <f aca="true" t="shared" si="0" ref="CZ3:CZ8">SUM(C3:CY3)</f>
        <v>44475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36"/>
      <c r="B4" s="4" t="s">
        <v>14</v>
      </c>
      <c r="C4" s="122">
        <v>405</v>
      </c>
      <c r="D4" s="122">
        <v>417</v>
      </c>
      <c r="E4" s="122">
        <v>433</v>
      </c>
      <c r="F4" s="122">
        <v>412</v>
      </c>
      <c r="G4" s="122">
        <v>462</v>
      </c>
      <c r="H4" s="122">
        <v>441</v>
      </c>
      <c r="I4" s="122">
        <v>453</v>
      </c>
      <c r="J4" s="122">
        <v>426</v>
      </c>
      <c r="K4" s="122">
        <v>438</v>
      </c>
      <c r="L4" s="122">
        <v>494</v>
      </c>
      <c r="M4" s="122">
        <v>457</v>
      </c>
      <c r="N4" s="122">
        <v>486</v>
      </c>
      <c r="O4" s="122">
        <v>502</v>
      </c>
      <c r="P4" s="122">
        <v>486</v>
      </c>
      <c r="Q4" s="122">
        <v>527</v>
      </c>
      <c r="R4" s="122">
        <v>490</v>
      </c>
      <c r="S4" s="122">
        <v>544</v>
      </c>
      <c r="T4" s="122">
        <v>515</v>
      </c>
      <c r="U4" s="122">
        <v>504</v>
      </c>
      <c r="V4" s="122">
        <v>445</v>
      </c>
      <c r="W4" s="122">
        <v>466</v>
      </c>
      <c r="X4" s="122">
        <v>416</v>
      </c>
      <c r="Y4" s="122">
        <v>416</v>
      </c>
      <c r="Z4" s="122">
        <v>421</v>
      </c>
      <c r="AA4" s="122">
        <v>457</v>
      </c>
      <c r="AB4" s="122">
        <v>450</v>
      </c>
      <c r="AC4" s="122">
        <v>492</v>
      </c>
      <c r="AD4" s="122">
        <v>477</v>
      </c>
      <c r="AE4" s="122">
        <v>524</v>
      </c>
      <c r="AF4" s="122">
        <v>499</v>
      </c>
      <c r="AG4" s="122">
        <v>545</v>
      </c>
      <c r="AH4" s="122">
        <v>533</v>
      </c>
      <c r="AI4" s="122">
        <v>515</v>
      </c>
      <c r="AJ4" s="122">
        <v>634</v>
      </c>
      <c r="AK4" s="122">
        <v>607</v>
      </c>
      <c r="AL4" s="122">
        <v>559</v>
      </c>
      <c r="AM4" s="122">
        <v>625</v>
      </c>
      <c r="AN4" s="122">
        <v>659</v>
      </c>
      <c r="AO4" s="122">
        <v>674</v>
      </c>
      <c r="AP4" s="122">
        <v>705</v>
      </c>
      <c r="AQ4" s="122">
        <v>713</v>
      </c>
      <c r="AR4" s="122">
        <v>700</v>
      </c>
      <c r="AS4" s="122">
        <v>671</v>
      </c>
      <c r="AT4" s="122">
        <v>656</v>
      </c>
      <c r="AU4" s="122">
        <v>662</v>
      </c>
      <c r="AV4" s="122">
        <v>697</v>
      </c>
      <c r="AW4" s="122">
        <v>554</v>
      </c>
      <c r="AX4" s="122">
        <v>619</v>
      </c>
      <c r="AY4" s="122">
        <v>639</v>
      </c>
      <c r="AZ4" s="122">
        <v>692</v>
      </c>
      <c r="BA4" s="122">
        <v>603</v>
      </c>
      <c r="BB4" s="122">
        <v>624</v>
      </c>
      <c r="BC4" s="122">
        <v>638</v>
      </c>
      <c r="BD4" s="122">
        <v>651</v>
      </c>
      <c r="BE4" s="122">
        <v>626</v>
      </c>
      <c r="BF4" s="122">
        <v>630</v>
      </c>
      <c r="BG4" s="122">
        <v>618</v>
      </c>
      <c r="BH4" s="122">
        <v>608</v>
      </c>
      <c r="BI4" s="122">
        <v>654</v>
      </c>
      <c r="BJ4" s="122">
        <v>684</v>
      </c>
      <c r="BK4" s="122">
        <v>670</v>
      </c>
      <c r="BL4" s="122">
        <v>771</v>
      </c>
      <c r="BM4" s="122">
        <v>741</v>
      </c>
      <c r="BN4" s="122">
        <v>778</v>
      </c>
      <c r="BO4" s="122">
        <v>835</v>
      </c>
      <c r="BP4" s="122">
        <v>822</v>
      </c>
      <c r="BQ4" s="122">
        <v>621</v>
      </c>
      <c r="BR4" s="122">
        <v>442</v>
      </c>
      <c r="BS4" s="122">
        <v>587</v>
      </c>
      <c r="BT4" s="122">
        <v>590</v>
      </c>
      <c r="BU4" s="122">
        <v>576</v>
      </c>
      <c r="BV4" s="122">
        <v>619</v>
      </c>
      <c r="BW4" s="122">
        <v>589</v>
      </c>
      <c r="BX4" s="122">
        <v>565</v>
      </c>
      <c r="BY4" s="122">
        <v>523</v>
      </c>
      <c r="BZ4" s="122">
        <v>511</v>
      </c>
      <c r="CA4" s="122">
        <v>480</v>
      </c>
      <c r="CB4" s="122">
        <v>496</v>
      </c>
      <c r="CC4" s="122">
        <v>517</v>
      </c>
      <c r="CD4" s="122">
        <v>486</v>
      </c>
      <c r="CE4" s="122">
        <v>453</v>
      </c>
      <c r="CF4" s="122">
        <v>474</v>
      </c>
      <c r="CG4" s="122">
        <v>395</v>
      </c>
      <c r="CH4" s="122">
        <v>383</v>
      </c>
      <c r="CI4" s="122">
        <v>374</v>
      </c>
      <c r="CJ4" s="122">
        <v>341</v>
      </c>
      <c r="CK4" s="122">
        <v>323</v>
      </c>
      <c r="CL4" s="122">
        <v>317</v>
      </c>
      <c r="CM4" s="122">
        <v>259</v>
      </c>
      <c r="CN4" s="122">
        <v>234</v>
      </c>
      <c r="CO4" s="122">
        <v>194</v>
      </c>
      <c r="CP4" s="122">
        <v>164</v>
      </c>
      <c r="CQ4" s="122">
        <v>133</v>
      </c>
      <c r="CR4" s="122">
        <v>116</v>
      </c>
      <c r="CS4" s="122">
        <v>92</v>
      </c>
      <c r="CT4" s="122">
        <v>65</v>
      </c>
      <c r="CU4" s="122">
        <v>61</v>
      </c>
      <c r="CV4" s="122">
        <v>45</v>
      </c>
      <c r="CW4" s="122">
        <v>34</v>
      </c>
      <c r="CX4" s="122">
        <v>26</v>
      </c>
      <c r="CY4" s="122">
        <v>38</v>
      </c>
      <c r="CZ4" s="78">
        <f t="shared" si="0"/>
        <v>49690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36"/>
      <c r="B5" s="5" t="s">
        <v>15</v>
      </c>
      <c r="C5" s="123">
        <v>815</v>
      </c>
      <c r="D5" s="123">
        <v>918</v>
      </c>
      <c r="E5" s="123">
        <v>899</v>
      </c>
      <c r="F5" s="123">
        <v>913</v>
      </c>
      <c r="G5" s="123">
        <v>936</v>
      </c>
      <c r="H5" s="123">
        <v>878</v>
      </c>
      <c r="I5" s="123">
        <v>916</v>
      </c>
      <c r="J5" s="123">
        <v>911</v>
      </c>
      <c r="K5" s="123">
        <v>910</v>
      </c>
      <c r="L5" s="123">
        <v>985</v>
      </c>
      <c r="M5" s="123">
        <v>926</v>
      </c>
      <c r="N5" s="123">
        <v>980</v>
      </c>
      <c r="O5" s="123">
        <v>970</v>
      </c>
      <c r="P5" s="123">
        <v>1004</v>
      </c>
      <c r="Q5" s="123">
        <v>1051</v>
      </c>
      <c r="R5" s="123">
        <v>1045</v>
      </c>
      <c r="S5" s="123">
        <v>1058</v>
      </c>
      <c r="T5" s="123">
        <v>1038</v>
      </c>
      <c r="U5" s="123">
        <v>981</v>
      </c>
      <c r="V5" s="123">
        <v>917</v>
      </c>
      <c r="W5" s="123">
        <v>886</v>
      </c>
      <c r="X5" s="123">
        <v>843</v>
      </c>
      <c r="Y5" s="123">
        <v>833</v>
      </c>
      <c r="Z5" s="123">
        <v>832</v>
      </c>
      <c r="AA5" s="123">
        <v>894</v>
      </c>
      <c r="AB5" s="123">
        <v>898</v>
      </c>
      <c r="AC5" s="123">
        <v>937</v>
      </c>
      <c r="AD5" s="123">
        <v>938</v>
      </c>
      <c r="AE5" s="123">
        <v>1019</v>
      </c>
      <c r="AF5" s="123">
        <v>1023</v>
      </c>
      <c r="AG5" s="123">
        <v>1046</v>
      </c>
      <c r="AH5" s="123">
        <v>1044</v>
      </c>
      <c r="AI5" s="123">
        <v>1039</v>
      </c>
      <c r="AJ5" s="123">
        <v>1189</v>
      </c>
      <c r="AK5" s="123">
        <v>1222</v>
      </c>
      <c r="AL5" s="123">
        <v>1108</v>
      </c>
      <c r="AM5" s="123">
        <v>1226</v>
      </c>
      <c r="AN5" s="123">
        <v>1236</v>
      </c>
      <c r="AO5" s="123">
        <v>1361</v>
      </c>
      <c r="AP5" s="123">
        <v>1400</v>
      </c>
      <c r="AQ5" s="123">
        <v>1404</v>
      </c>
      <c r="AR5" s="123">
        <v>1342</v>
      </c>
      <c r="AS5" s="123">
        <v>1278</v>
      </c>
      <c r="AT5" s="123">
        <v>1260</v>
      </c>
      <c r="AU5" s="123">
        <v>1240</v>
      </c>
      <c r="AV5" s="123">
        <v>1329</v>
      </c>
      <c r="AW5" s="123">
        <v>1072</v>
      </c>
      <c r="AX5" s="123">
        <v>1168</v>
      </c>
      <c r="AY5" s="123">
        <v>1204</v>
      </c>
      <c r="AZ5" s="123">
        <v>1266</v>
      </c>
      <c r="BA5" s="123">
        <v>1123</v>
      </c>
      <c r="BB5" s="123">
        <v>1179</v>
      </c>
      <c r="BC5" s="123">
        <v>1240</v>
      </c>
      <c r="BD5" s="123">
        <v>1236</v>
      </c>
      <c r="BE5" s="123">
        <v>1216</v>
      </c>
      <c r="BF5" s="123">
        <v>1201</v>
      </c>
      <c r="BG5" s="123">
        <v>1189</v>
      </c>
      <c r="BH5" s="123">
        <v>1233</v>
      </c>
      <c r="BI5" s="123">
        <v>1258</v>
      </c>
      <c r="BJ5" s="123">
        <v>1376</v>
      </c>
      <c r="BK5" s="123">
        <v>1337</v>
      </c>
      <c r="BL5" s="123">
        <v>1432</v>
      </c>
      <c r="BM5" s="123">
        <v>1433</v>
      </c>
      <c r="BN5" s="123">
        <v>1457</v>
      </c>
      <c r="BO5" s="123">
        <v>1577</v>
      </c>
      <c r="BP5" s="123">
        <v>1526</v>
      </c>
      <c r="BQ5" s="123">
        <v>1198</v>
      </c>
      <c r="BR5" s="123">
        <v>854</v>
      </c>
      <c r="BS5" s="123">
        <v>1098</v>
      </c>
      <c r="BT5" s="123">
        <v>1082</v>
      </c>
      <c r="BU5" s="123">
        <v>1082</v>
      </c>
      <c r="BV5" s="123">
        <v>1108</v>
      </c>
      <c r="BW5" s="123">
        <v>1025</v>
      </c>
      <c r="BX5" s="123">
        <v>1040</v>
      </c>
      <c r="BY5" s="123">
        <v>909</v>
      </c>
      <c r="BZ5" s="123">
        <v>939</v>
      </c>
      <c r="CA5" s="123">
        <v>915</v>
      </c>
      <c r="CB5" s="123">
        <v>857</v>
      </c>
      <c r="CC5" s="123">
        <v>904</v>
      </c>
      <c r="CD5" s="123">
        <v>835</v>
      </c>
      <c r="CE5" s="123">
        <v>792</v>
      </c>
      <c r="CF5" s="123">
        <v>734</v>
      </c>
      <c r="CG5" s="123">
        <v>658</v>
      </c>
      <c r="CH5" s="123">
        <v>618</v>
      </c>
      <c r="CI5" s="123">
        <v>571</v>
      </c>
      <c r="CJ5" s="123">
        <v>514</v>
      </c>
      <c r="CK5" s="123">
        <v>487</v>
      </c>
      <c r="CL5" s="123">
        <v>472</v>
      </c>
      <c r="CM5" s="123">
        <v>366</v>
      </c>
      <c r="CN5" s="123">
        <v>331</v>
      </c>
      <c r="CO5" s="123">
        <v>239</v>
      </c>
      <c r="CP5" s="123">
        <v>194</v>
      </c>
      <c r="CQ5" s="123">
        <v>183</v>
      </c>
      <c r="CR5" s="123">
        <v>146</v>
      </c>
      <c r="CS5" s="123">
        <v>110</v>
      </c>
      <c r="CT5" s="123">
        <v>73</v>
      </c>
      <c r="CU5" s="123">
        <v>70</v>
      </c>
      <c r="CV5" s="123">
        <v>50</v>
      </c>
      <c r="CW5" s="123">
        <v>42</v>
      </c>
      <c r="CX5" s="123">
        <v>29</v>
      </c>
      <c r="CY5" s="123">
        <v>39</v>
      </c>
      <c r="CZ5" s="78">
        <f t="shared" si="0"/>
        <v>94165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36" t="s">
        <v>25</v>
      </c>
      <c r="B6" s="3" t="s">
        <v>13</v>
      </c>
      <c r="C6" s="121">
        <v>63</v>
      </c>
      <c r="D6" s="121">
        <v>78</v>
      </c>
      <c r="E6" s="121">
        <v>85</v>
      </c>
      <c r="F6" s="121">
        <v>82</v>
      </c>
      <c r="G6" s="121">
        <v>78</v>
      </c>
      <c r="H6" s="121">
        <v>73</v>
      </c>
      <c r="I6" s="121">
        <v>74</v>
      </c>
      <c r="J6" s="121">
        <v>94</v>
      </c>
      <c r="K6" s="121">
        <v>98</v>
      </c>
      <c r="L6" s="121">
        <v>74</v>
      </c>
      <c r="M6" s="121">
        <v>70</v>
      </c>
      <c r="N6" s="121">
        <v>91</v>
      </c>
      <c r="O6" s="121">
        <v>66</v>
      </c>
      <c r="P6" s="121">
        <v>82</v>
      </c>
      <c r="Q6" s="121">
        <v>83</v>
      </c>
      <c r="R6" s="121">
        <v>67</v>
      </c>
      <c r="S6" s="121">
        <v>73</v>
      </c>
      <c r="T6" s="121">
        <v>84</v>
      </c>
      <c r="U6" s="121">
        <v>91</v>
      </c>
      <c r="V6" s="121">
        <v>78</v>
      </c>
      <c r="W6" s="121">
        <v>81</v>
      </c>
      <c r="X6" s="121">
        <v>65</v>
      </c>
      <c r="Y6" s="121">
        <v>80</v>
      </c>
      <c r="Z6" s="121">
        <v>62</v>
      </c>
      <c r="AA6" s="121">
        <v>82</v>
      </c>
      <c r="AB6" s="121">
        <v>73</v>
      </c>
      <c r="AC6" s="121">
        <v>85</v>
      </c>
      <c r="AD6" s="121">
        <v>85</v>
      </c>
      <c r="AE6" s="121">
        <v>87</v>
      </c>
      <c r="AF6" s="121">
        <v>99</v>
      </c>
      <c r="AG6" s="121">
        <v>82</v>
      </c>
      <c r="AH6" s="121">
        <v>95</v>
      </c>
      <c r="AI6" s="121">
        <v>69</v>
      </c>
      <c r="AJ6" s="121">
        <v>117</v>
      </c>
      <c r="AK6" s="121">
        <v>110</v>
      </c>
      <c r="AL6" s="121">
        <v>114</v>
      </c>
      <c r="AM6" s="121">
        <v>91</v>
      </c>
      <c r="AN6" s="121">
        <v>103</v>
      </c>
      <c r="AO6" s="121">
        <v>109</v>
      </c>
      <c r="AP6" s="121">
        <v>115</v>
      </c>
      <c r="AQ6" s="121">
        <v>101</v>
      </c>
      <c r="AR6" s="121">
        <v>108</v>
      </c>
      <c r="AS6" s="121">
        <v>101</v>
      </c>
      <c r="AT6" s="121">
        <v>92</v>
      </c>
      <c r="AU6" s="121">
        <v>111</v>
      </c>
      <c r="AV6" s="121">
        <v>89</v>
      </c>
      <c r="AW6" s="121">
        <v>72</v>
      </c>
      <c r="AX6" s="121">
        <v>88</v>
      </c>
      <c r="AY6" s="121">
        <v>75</v>
      </c>
      <c r="AZ6" s="121">
        <v>96</v>
      </c>
      <c r="BA6" s="121">
        <v>70</v>
      </c>
      <c r="BB6" s="121">
        <v>84</v>
      </c>
      <c r="BC6" s="121">
        <v>108</v>
      </c>
      <c r="BD6" s="121">
        <v>92</v>
      </c>
      <c r="BE6" s="121">
        <v>103</v>
      </c>
      <c r="BF6" s="121">
        <v>112</v>
      </c>
      <c r="BG6" s="121">
        <v>104</v>
      </c>
      <c r="BH6" s="121">
        <v>116</v>
      </c>
      <c r="BI6" s="121">
        <v>117</v>
      </c>
      <c r="BJ6" s="121">
        <v>151</v>
      </c>
      <c r="BK6" s="121">
        <v>146</v>
      </c>
      <c r="BL6" s="121">
        <v>173</v>
      </c>
      <c r="BM6" s="121">
        <v>157</v>
      </c>
      <c r="BN6" s="121">
        <v>186</v>
      </c>
      <c r="BO6" s="121">
        <v>188</v>
      </c>
      <c r="BP6" s="121">
        <v>178</v>
      </c>
      <c r="BQ6" s="121">
        <v>119</v>
      </c>
      <c r="BR6" s="121">
        <v>91</v>
      </c>
      <c r="BS6" s="121">
        <v>114</v>
      </c>
      <c r="BT6" s="121">
        <v>97</v>
      </c>
      <c r="BU6" s="121">
        <v>97</v>
      </c>
      <c r="BV6" s="121">
        <v>90</v>
      </c>
      <c r="BW6" s="121">
        <v>83</v>
      </c>
      <c r="BX6" s="121">
        <v>81</v>
      </c>
      <c r="BY6" s="121">
        <v>74</v>
      </c>
      <c r="BZ6" s="121">
        <v>67</v>
      </c>
      <c r="CA6" s="121">
        <v>71</v>
      </c>
      <c r="CB6" s="121">
        <v>56</v>
      </c>
      <c r="CC6" s="121">
        <v>50</v>
      </c>
      <c r="CD6" s="121">
        <v>51</v>
      </c>
      <c r="CE6" s="121">
        <v>61</v>
      </c>
      <c r="CF6" s="121">
        <v>38</v>
      </c>
      <c r="CG6" s="121">
        <v>41</v>
      </c>
      <c r="CH6" s="121">
        <v>47</v>
      </c>
      <c r="CI6" s="121">
        <v>23</v>
      </c>
      <c r="CJ6" s="121">
        <v>39</v>
      </c>
      <c r="CK6" s="121">
        <v>31</v>
      </c>
      <c r="CL6" s="121">
        <v>21</v>
      </c>
      <c r="CM6" s="121">
        <v>20</v>
      </c>
      <c r="CN6" s="121">
        <v>16</v>
      </c>
      <c r="CO6" s="121">
        <v>15</v>
      </c>
      <c r="CP6" s="121">
        <v>7</v>
      </c>
      <c r="CQ6" s="121">
        <v>6</v>
      </c>
      <c r="CR6" s="121">
        <v>5</v>
      </c>
      <c r="CS6" s="121">
        <v>7</v>
      </c>
      <c r="CT6" s="121">
        <v>3</v>
      </c>
      <c r="CU6" s="121">
        <v>3</v>
      </c>
      <c r="CV6" s="121">
        <v>0</v>
      </c>
      <c r="CW6" s="121">
        <v>1</v>
      </c>
      <c r="CX6" s="121">
        <v>1</v>
      </c>
      <c r="CY6" s="121">
        <v>1</v>
      </c>
      <c r="CZ6" s="76">
        <f t="shared" si="0"/>
        <v>7933</v>
      </c>
      <c r="DA6" s="79"/>
    </row>
    <row r="7" spans="1:105" s="12" customFormat="1" ht="11.25" customHeight="1">
      <c r="A7" s="136"/>
      <c r="B7" s="4" t="s">
        <v>14</v>
      </c>
      <c r="C7" s="122">
        <v>68</v>
      </c>
      <c r="D7" s="122">
        <v>88</v>
      </c>
      <c r="E7" s="122">
        <v>64</v>
      </c>
      <c r="F7" s="122">
        <v>54</v>
      </c>
      <c r="G7" s="122">
        <v>61</v>
      </c>
      <c r="H7" s="122">
        <v>71</v>
      </c>
      <c r="I7" s="122">
        <v>58</v>
      </c>
      <c r="J7" s="122">
        <v>70</v>
      </c>
      <c r="K7" s="122">
        <v>77</v>
      </c>
      <c r="L7" s="122">
        <v>80</v>
      </c>
      <c r="M7" s="122">
        <v>72</v>
      </c>
      <c r="N7" s="122">
        <v>80</v>
      </c>
      <c r="O7" s="122">
        <v>90</v>
      </c>
      <c r="P7" s="122">
        <v>75</v>
      </c>
      <c r="Q7" s="122">
        <v>90</v>
      </c>
      <c r="R7" s="122">
        <v>82</v>
      </c>
      <c r="S7" s="122">
        <v>79</v>
      </c>
      <c r="T7" s="122">
        <v>72</v>
      </c>
      <c r="U7" s="122">
        <v>91</v>
      </c>
      <c r="V7" s="122">
        <v>64</v>
      </c>
      <c r="W7" s="122">
        <v>69</v>
      </c>
      <c r="X7" s="122">
        <v>79</v>
      </c>
      <c r="Y7" s="122">
        <v>63</v>
      </c>
      <c r="Z7" s="122">
        <v>95</v>
      </c>
      <c r="AA7" s="122">
        <v>93</v>
      </c>
      <c r="AB7" s="122">
        <v>93</v>
      </c>
      <c r="AC7" s="122">
        <v>86</v>
      </c>
      <c r="AD7" s="122">
        <v>96</v>
      </c>
      <c r="AE7" s="122">
        <v>108</v>
      </c>
      <c r="AF7" s="122">
        <v>108</v>
      </c>
      <c r="AG7" s="122">
        <v>103</v>
      </c>
      <c r="AH7" s="122">
        <v>96</v>
      </c>
      <c r="AI7" s="122">
        <v>92</v>
      </c>
      <c r="AJ7" s="122">
        <v>114</v>
      </c>
      <c r="AK7" s="122">
        <v>105</v>
      </c>
      <c r="AL7" s="122">
        <v>117</v>
      </c>
      <c r="AM7" s="122">
        <v>103</v>
      </c>
      <c r="AN7" s="122">
        <v>94</v>
      </c>
      <c r="AO7" s="122">
        <v>114</v>
      </c>
      <c r="AP7" s="122">
        <v>134</v>
      </c>
      <c r="AQ7" s="122">
        <v>107</v>
      </c>
      <c r="AR7" s="122">
        <v>109</v>
      </c>
      <c r="AS7" s="122">
        <v>121</v>
      </c>
      <c r="AT7" s="122">
        <v>110</v>
      </c>
      <c r="AU7" s="122">
        <v>113</v>
      </c>
      <c r="AV7" s="122">
        <v>94</v>
      </c>
      <c r="AW7" s="122">
        <v>96</v>
      </c>
      <c r="AX7" s="122">
        <v>101</v>
      </c>
      <c r="AY7" s="122">
        <v>88</v>
      </c>
      <c r="AZ7" s="122">
        <v>86</v>
      </c>
      <c r="BA7" s="122">
        <v>81</v>
      </c>
      <c r="BB7" s="122">
        <v>100</v>
      </c>
      <c r="BC7" s="122">
        <v>100</v>
      </c>
      <c r="BD7" s="122">
        <v>121</v>
      </c>
      <c r="BE7" s="122">
        <v>129</v>
      </c>
      <c r="BF7" s="122">
        <v>114</v>
      </c>
      <c r="BG7" s="122">
        <v>120</v>
      </c>
      <c r="BH7" s="122">
        <v>118</v>
      </c>
      <c r="BI7" s="122">
        <v>121</v>
      </c>
      <c r="BJ7" s="122">
        <v>168</v>
      </c>
      <c r="BK7" s="122">
        <v>179</v>
      </c>
      <c r="BL7" s="122">
        <v>174</v>
      </c>
      <c r="BM7" s="122">
        <v>174</v>
      </c>
      <c r="BN7" s="122">
        <v>192</v>
      </c>
      <c r="BO7" s="122">
        <v>167</v>
      </c>
      <c r="BP7" s="122">
        <v>175</v>
      </c>
      <c r="BQ7" s="122">
        <v>135</v>
      </c>
      <c r="BR7" s="122">
        <v>84</v>
      </c>
      <c r="BS7" s="122">
        <v>97</v>
      </c>
      <c r="BT7" s="122">
        <v>94</v>
      </c>
      <c r="BU7" s="122">
        <v>91</v>
      </c>
      <c r="BV7" s="122">
        <v>112</v>
      </c>
      <c r="BW7" s="122">
        <v>82</v>
      </c>
      <c r="BX7" s="122">
        <v>91</v>
      </c>
      <c r="BY7" s="122">
        <v>82</v>
      </c>
      <c r="BZ7" s="122">
        <v>90</v>
      </c>
      <c r="CA7" s="122">
        <v>78</v>
      </c>
      <c r="CB7" s="122">
        <v>79</v>
      </c>
      <c r="CC7" s="122">
        <v>78</v>
      </c>
      <c r="CD7" s="122">
        <v>85</v>
      </c>
      <c r="CE7" s="122">
        <v>79</v>
      </c>
      <c r="CF7" s="122">
        <v>66</v>
      </c>
      <c r="CG7" s="122">
        <v>72</v>
      </c>
      <c r="CH7" s="122">
        <v>84</v>
      </c>
      <c r="CI7" s="122">
        <v>69</v>
      </c>
      <c r="CJ7" s="122">
        <v>51</v>
      </c>
      <c r="CK7" s="122">
        <v>61</v>
      </c>
      <c r="CL7" s="122">
        <v>74</v>
      </c>
      <c r="CM7" s="122">
        <v>58</v>
      </c>
      <c r="CN7" s="122">
        <v>41</v>
      </c>
      <c r="CO7" s="122">
        <v>44</v>
      </c>
      <c r="CP7" s="122">
        <v>28</v>
      </c>
      <c r="CQ7" s="122">
        <v>23</v>
      </c>
      <c r="CR7" s="122">
        <v>25</v>
      </c>
      <c r="CS7" s="122">
        <v>16</v>
      </c>
      <c r="CT7" s="122">
        <v>19</v>
      </c>
      <c r="CU7" s="122">
        <v>9</v>
      </c>
      <c r="CV7" s="122">
        <v>7</v>
      </c>
      <c r="CW7" s="122">
        <v>8</v>
      </c>
      <c r="CX7" s="122">
        <v>5</v>
      </c>
      <c r="CY7" s="122">
        <v>10</v>
      </c>
      <c r="CZ7" s="78">
        <f t="shared" si="0"/>
        <v>8833</v>
      </c>
      <c r="DA7" s="79"/>
    </row>
    <row r="8" spans="1:105" s="12" customFormat="1" ht="11.25" customHeight="1">
      <c r="A8" s="136"/>
      <c r="B8" s="5" t="s">
        <v>15</v>
      </c>
      <c r="C8" s="123">
        <v>131</v>
      </c>
      <c r="D8" s="123">
        <v>166</v>
      </c>
      <c r="E8" s="123">
        <v>149</v>
      </c>
      <c r="F8" s="123">
        <v>136</v>
      </c>
      <c r="G8" s="123">
        <v>139</v>
      </c>
      <c r="H8" s="123">
        <v>144</v>
      </c>
      <c r="I8" s="123">
        <v>132</v>
      </c>
      <c r="J8" s="123">
        <v>164</v>
      </c>
      <c r="K8" s="123">
        <v>175</v>
      </c>
      <c r="L8" s="123">
        <v>154</v>
      </c>
      <c r="M8" s="123">
        <v>142</v>
      </c>
      <c r="N8" s="123">
        <v>171</v>
      </c>
      <c r="O8" s="123">
        <v>156</v>
      </c>
      <c r="P8" s="123">
        <v>157</v>
      </c>
      <c r="Q8" s="123">
        <v>173</v>
      </c>
      <c r="R8" s="123">
        <v>149</v>
      </c>
      <c r="S8" s="123">
        <v>152</v>
      </c>
      <c r="T8" s="123">
        <v>156</v>
      </c>
      <c r="U8" s="123">
        <v>182</v>
      </c>
      <c r="V8" s="123">
        <v>142</v>
      </c>
      <c r="W8" s="123">
        <v>150</v>
      </c>
      <c r="X8" s="123">
        <v>144</v>
      </c>
      <c r="Y8" s="123">
        <v>143</v>
      </c>
      <c r="Z8" s="123">
        <v>157</v>
      </c>
      <c r="AA8" s="123">
        <v>175</v>
      </c>
      <c r="AB8" s="123">
        <v>166</v>
      </c>
      <c r="AC8" s="123">
        <v>171</v>
      </c>
      <c r="AD8" s="123">
        <v>181</v>
      </c>
      <c r="AE8" s="123">
        <v>195</v>
      </c>
      <c r="AF8" s="123">
        <v>207</v>
      </c>
      <c r="AG8" s="123">
        <v>185</v>
      </c>
      <c r="AH8" s="123">
        <v>191</v>
      </c>
      <c r="AI8" s="123">
        <v>161</v>
      </c>
      <c r="AJ8" s="123">
        <v>231</v>
      </c>
      <c r="AK8" s="123">
        <v>215</v>
      </c>
      <c r="AL8" s="123">
        <v>231</v>
      </c>
      <c r="AM8" s="123">
        <v>194</v>
      </c>
      <c r="AN8" s="123">
        <v>197</v>
      </c>
      <c r="AO8" s="123">
        <v>223</v>
      </c>
      <c r="AP8" s="123">
        <v>249</v>
      </c>
      <c r="AQ8" s="123">
        <v>208</v>
      </c>
      <c r="AR8" s="123">
        <v>217</v>
      </c>
      <c r="AS8" s="123">
        <v>222</v>
      </c>
      <c r="AT8" s="123">
        <v>202</v>
      </c>
      <c r="AU8" s="123">
        <v>224</v>
      </c>
      <c r="AV8" s="123">
        <v>183</v>
      </c>
      <c r="AW8" s="123">
        <v>168</v>
      </c>
      <c r="AX8" s="123">
        <v>189</v>
      </c>
      <c r="AY8" s="123">
        <v>163</v>
      </c>
      <c r="AZ8" s="123">
        <v>182</v>
      </c>
      <c r="BA8" s="123">
        <v>151</v>
      </c>
      <c r="BB8" s="123">
        <v>184</v>
      </c>
      <c r="BC8" s="123">
        <v>208</v>
      </c>
      <c r="BD8" s="123">
        <v>213</v>
      </c>
      <c r="BE8" s="123">
        <v>232</v>
      </c>
      <c r="BF8" s="123">
        <v>226</v>
      </c>
      <c r="BG8" s="123">
        <v>224</v>
      </c>
      <c r="BH8" s="123">
        <v>234</v>
      </c>
      <c r="BI8" s="123">
        <v>238</v>
      </c>
      <c r="BJ8" s="123">
        <v>319</v>
      </c>
      <c r="BK8" s="123">
        <v>325</v>
      </c>
      <c r="BL8" s="123">
        <v>347</v>
      </c>
      <c r="BM8" s="123">
        <v>331</v>
      </c>
      <c r="BN8" s="123">
        <v>378</v>
      </c>
      <c r="BO8" s="123">
        <v>355</v>
      </c>
      <c r="BP8" s="123">
        <v>353</v>
      </c>
      <c r="BQ8" s="123">
        <v>254</v>
      </c>
      <c r="BR8" s="123">
        <v>175</v>
      </c>
      <c r="BS8" s="123">
        <v>211</v>
      </c>
      <c r="BT8" s="123">
        <v>191</v>
      </c>
      <c r="BU8" s="123">
        <v>188</v>
      </c>
      <c r="BV8" s="123">
        <v>202</v>
      </c>
      <c r="BW8" s="123">
        <v>165</v>
      </c>
      <c r="BX8" s="123">
        <v>172</v>
      </c>
      <c r="BY8" s="123">
        <v>156</v>
      </c>
      <c r="BZ8" s="123">
        <v>157</v>
      </c>
      <c r="CA8" s="123">
        <v>149</v>
      </c>
      <c r="CB8" s="123">
        <v>135</v>
      </c>
      <c r="CC8" s="123">
        <v>128</v>
      </c>
      <c r="CD8" s="123">
        <v>136</v>
      </c>
      <c r="CE8" s="123">
        <v>140</v>
      </c>
      <c r="CF8" s="123">
        <v>104</v>
      </c>
      <c r="CG8" s="123">
        <v>113</v>
      </c>
      <c r="CH8" s="123">
        <v>131</v>
      </c>
      <c r="CI8" s="123">
        <v>92</v>
      </c>
      <c r="CJ8" s="123">
        <v>90</v>
      </c>
      <c r="CK8" s="123">
        <v>92</v>
      </c>
      <c r="CL8" s="123">
        <v>95</v>
      </c>
      <c r="CM8" s="123">
        <v>78</v>
      </c>
      <c r="CN8" s="123">
        <v>57</v>
      </c>
      <c r="CO8" s="123">
        <v>59</v>
      </c>
      <c r="CP8" s="123">
        <v>35</v>
      </c>
      <c r="CQ8" s="123">
        <v>29</v>
      </c>
      <c r="CR8" s="123">
        <v>30</v>
      </c>
      <c r="CS8" s="123">
        <v>23</v>
      </c>
      <c r="CT8" s="123">
        <v>22</v>
      </c>
      <c r="CU8" s="123">
        <v>12</v>
      </c>
      <c r="CV8" s="123">
        <v>7</v>
      </c>
      <c r="CW8" s="123">
        <v>9</v>
      </c>
      <c r="CX8" s="123">
        <v>6</v>
      </c>
      <c r="CY8" s="123">
        <v>11</v>
      </c>
      <c r="CZ8" s="78">
        <f t="shared" si="0"/>
        <v>16766</v>
      </c>
      <c r="DA8" s="79"/>
    </row>
    <row r="9" spans="1:113" s="12" customFormat="1" ht="11.25" customHeight="1">
      <c r="A9" s="136" t="s">
        <v>26</v>
      </c>
      <c r="B9" s="3" t="s">
        <v>13</v>
      </c>
      <c r="C9" s="121">
        <v>20</v>
      </c>
      <c r="D9" s="121">
        <v>28</v>
      </c>
      <c r="E9" s="121">
        <v>15</v>
      </c>
      <c r="F9" s="121">
        <v>22</v>
      </c>
      <c r="G9" s="121">
        <v>28</v>
      </c>
      <c r="H9" s="121">
        <v>23</v>
      </c>
      <c r="I9" s="121">
        <v>29</v>
      </c>
      <c r="J9" s="121">
        <v>28</v>
      </c>
      <c r="K9" s="121">
        <v>19</v>
      </c>
      <c r="L9" s="121">
        <v>35</v>
      </c>
      <c r="M9" s="121">
        <v>33</v>
      </c>
      <c r="N9" s="121">
        <v>19</v>
      </c>
      <c r="O9" s="121">
        <v>21</v>
      </c>
      <c r="P9" s="121">
        <v>27</v>
      </c>
      <c r="Q9" s="121">
        <v>31</v>
      </c>
      <c r="R9" s="121">
        <v>36</v>
      </c>
      <c r="S9" s="121">
        <v>33</v>
      </c>
      <c r="T9" s="121">
        <v>37</v>
      </c>
      <c r="U9" s="121">
        <v>28</v>
      </c>
      <c r="V9" s="121">
        <v>39</v>
      </c>
      <c r="W9" s="121">
        <v>20</v>
      </c>
      <c r="X9" s="121">
        <v>20</v>
      </c>
      <c r="Y9" s="121">
        <v>22</v>
      </c>
      <c r="Z9" s="121">
        <v>21</v>
      </c>
      <c r="AA9" s="121">
        <v>20</v>
      </c>
      <c r="AB9" s="121">
        <v>20</v>
      </c>
      <c r="AC9" s="121">
        <v>22</v>
      </c>
      <c r="AD9" s="121">
        <v>29</v>
      </c>
      <c r="AE9" s="121">
        <v>35</v>
      </c>
      <c r="AF9" s="121">
        <v>18</v>
      </c>
      <c r="AG9" s="121">
        <v>23</v>
      </c>
      <c r="AH9" s="121">
        <v>23</v>
      </c>
      <c r="AI9" s="121">
        <v>25</v>
      </c>
      <c r="AJ9" s="121">
        <v>30</v>
      </c>
      <c r="AK9" s="121">
        <v>27</v>
      </c>
      <c r="AL9" s="121">
        <v>33</v>
      </c>
      <c r="AM9" s="121">
        <v>22</v>
      </c>
      <c r="AN9" s="121">
        <v>31</v>
      </c>
      <c r="AO9" s="121">
        <v>38</v>
      </c>
      <c r="AP9" s="121">
        <v>30</v>
      </c>
      <c r="AQ9" s="121">
        <v>33</v>
      </c>
      <c r="AR9" s="121">
        <v>20</v>
      </c>
      <c r="AS9" s="121">
        <v>43</v>
      </c>
      <c r="AT9" s="121">
        <v>23</v>
      </c>
      <c r="AU9" s="121">
        <v>28</v>
      </c>
      <c r="AV9" s="121">
        <v>31</v>
      </c>
      <c r="AW9" s="121">
        <v>20</v>
      </c>
      <c r="AX9" s="121">
        <v>30</v>
      </c>
      <c r="AY9" s="121">
        <v>24</v>
      </c>
      <c r="AZ9" s="121">
        <v>39</v>
      </c>
      <c r="BA9" s="121">
        <v>29</v>
      </c>
      <c r="BB9" s="121">
        <v>37</v>
      </c>
      <c r="BC9" s="121">
        <v>50</v>
      </c>
      <c r="BD9" s="121">
        <v>45</v>
      </c>
      <c r="BE9" s="121">
        <v>61</v>
      </c>
      <c r="BF9" s="121">
        <v>39</v>
      </c>
      <c r="BG9" s="121">
        <v>44</v>
      </c>
      <c r="BH9" s="121">
        <v>55</v>
      </c>
      <c r="BI9" s="121">
        <v>45</v>
      </c>
      <c r="BJ9" s="121">
        <v>45</v>
      </c>
      <c r="BK9" s="121">
        <v>47</v>
      </c>
      <c r="BL9" s="121">
        <v>51</v>
      </c>
      <c r="BM9" s="121">
        <v>47</v>
      </c>
      <c r="BN9" s="121">
        <v>39</v>
      </c>
      <c r="BO9" s="121">
        <v>55</v>
      </c>
      <c r="BP9" s="121">
        <v>48</v>
      </c>
      <c r="BQ9" s="121">
        <v>50</v>
      </c>
      <c r="BR9" s="121">
        <v>20</v>
      </c>
      <c r="BS9" s="121">
        <v>24</v>
      </c>
      <c r="BT9" s="121">
        <v>38</v>
      </c>
      <c r="BU9" s="121">
        <v>17</v>
      </c>
      <c r="BV9" s="121">
        <v>35</v>
      </c>
      <c r="BW9" s="121">
        <v>33</v>
      </c>
      <c r="BX9" s="121">
        <v>26</v>
      </c>
      <c r="BY9" s="121">
        <v>20</v>
      </c>
      <c r="BZ9" s="121">
        <v>36</v>
      </c>
      <c r="CA9" s="121">
        <v>27</v>
      </c>
      <c r="CB9" s="121">
        <v>33</v>
      </c>
      <c r="CC9" s="121">
        <v>23</v>
      </c>
      <c r="CD9" s="121">
        <v>21</v>
      </c>
      <c r="CE9" s="121">
        <v>17</v>
      </c>
      <c r="CF9" s="121">
        <v>12</v>
      </c>
      <c r="CG9" s="121">
        <v>17</v>
      </c>
      <c r="CH9" s="121">
        <v>12</v>
      </c>
      <c r="CI9" s="121">
        <v>15</v>
      </c>
      <c r="CJ9" s="121">
        <v>16</v>
      </c>
      <c r="CK9" s="121">
        <v>14</v>
      </c>
      <c r="CL9" s="121">
        <v>6</v>
      </c>
      <c r="CM9" s="121">
        <v>3</v>
      </c>
      <c r="CN9" s="121">
        <v>7</v>
      </c>
      <c r="CO9" s="121">
        <v>3</v>
      </c>
      <c r="CP9" s="121">
        <v>4</v>
      </c>
      <c r="CQ9" s="121">
        <v>1</v>
      </c>
      <c r="CR9" s="121">
        <v>4</v>
      </c>
      <c r="CS9" s="121">
        <v>0</v>
      </c>
      <c r="CT9" s="121">
        <v>1</v>
      </c>
      <c r="CU9" s="121">
        <v>0</v>
      </c>
      <c r="CV9" s="121">
        <v>0</v>
      </c>
      <c r="CW9" s="121">
        <v>0</v>
      </c>
      <c r="CX9" s="121">
        <v>0</v>
      </c>
      <c r="CY9" s="121">
        <v>2</v>
      </c>
      <c r="CZ9" s="76">
        <f aca="true" t="shared" si="1" ref="CZ9:CZ20">SUM(C9:CY9)</f>
        <v>2625</v>
      </c>
      <c r="DA9" s="79"/>
      <c r="DI9" s="79"/>
    </row>
    <row r="10" spans="1:113" s="12" customFormat="1" ht="11.25" customHeight="1">
      <c r="A10" s="136"/>
      <c r="B10" s="4" t="s">
        <v>14</v>
      </c>
      <c r="C10" s="122">
        <v>16</v>
      </c>
      <c r="D10" s="122">
        <v>20</v>
      </c>
      <c r="E10" s="122">
        <v>20</v>
      </c>
      <c r="F10" s="122">
        <v>20</v>
      </c>
      <c r="G10" s="122">
        <v>19</v>
      </c>
      <c r="H10" s="122">
        <v>24</v>
      </c>
      <c r="I10" s="122">
        <v>21</v>
      </c>
      <c r="J10" s="122">
        <v>27</v>
      </c>
      <c r="K10" s="122">
        <v>23</v>
      </c>
      <c r="L10" s="122">
        <v>27</v>
      </c>
      <c r="M10" s="122">
        <v>17</v>
      </c>
      <c r="N10" s="122">
        <v>26</v>
      </c>
      <c r="O10" s="122">
        <v>24</v>
      </c>
      <c r="P10" s="122">
        <v>28</v>
      </c>
      <c r="Q10" s="122">
        <v>31</v>
      </c>
      <c r="R10" s="122">
        <v>33</v>
      </c>
      <c r="S10" s="122">
        <v>32</v>
      </c>
      <c r="T10" s="122">
        <v>32</v>
      </c>
      <c r="U10" s="122">
        <v>16</v>
      </c>
      <c r="V10" s="122">
        <v>29</v>
      </c>
      <c r="W10" s="122">
        <v>23</v>
      </c>
      <c r="X10" s="122">
        <v>34</v>
      </c>
      <c r="Y10" s="122">
        <v>34</v>
      </c>
      <c r="Z10" s="122">
        <v>22</v>
      </c>
      <c r="AA10" s="122">
        <v>21</v>
      </c>
      <c r="AB10" s="122">
        <v>26</v>
      </c>
      <c r="AC10" s="122">
        <v>27</v>
      </c>
      <c r="AD10" s="122">
        <v>33</v>
      </c>
      <c r="AE10" s="122">
        <v>15</v>
      </c>
      <c r="AF10" s="122">
        <v>22</v>
      </c>
      <c r="AG10" s="122">
        <v>26</v>
      </c>
      <c r="AH10" s="122">
        <v>23</v>
      </c>
      <c r="AI10" s="122">
        <v>24</v>
      </c>
      <c r="AJ10" s="122">
        <v>29</v>
      </c>
      <c r="AK10" s="122">
        <v>33</v>
      </c>
      <c r="AL10" s="122">
        <v>22</v>
      </c>
      <c r="AM10" s="122">
        <v>25</v>
      </c>
      <c r="AN10" s="122">
        <v>26</v>
      </c>
      <c r="AO10" s="122">
        <v>25</v>
      </c>
      <c r="AP10" s="122">
        <v>32</v>
      </c>
      <c r="AQ10" s="122">
        <v>35</v>
      </c>
      <c r="AR10" s="122">
        <v>32</v>
      </c>
      <c r="AS10" s="122">
        <v>30</v>
      </c>
      <c r="AT10" s="122">
        <v>39</v>
      </c>
      <c r="AU10" s="122">
        <v>34</v>
      </c>
      <c r="AV10" s="122">
        <v>42</v>
      </c>
      <c r="AW10" s="122">
        <v>28</v>
      </c>
      <c r="AX10" s="122">
        <v>30</v>
      </c>
      <c r="AY10" s="122">
        <v>33</v>
      </c>
      <c r="AZ10" s="122">
        <v>39</v>
      </c>
      <c r="BA10" s="122">
        <v>56</v>
      </c>
      <c r="BB10" s="122">
        <v>45</v>
      </c>
      <c r="BC10" s="122">
        <v>34</v>
      </c>
      <c r="BD10" s="122">
        <v>45</v>
      </c>
      <c r="BE10" s="122">
        <v>39</v>
      </c>
      <c r="BF10" s="122">
        <v>54</v>
      </c>
      <c r="BG10" s="122">
        <v>36</v>
      </c>
      <c r="BH10" s="122">
        <v>42</v>
      </c>
      <c r="BI10" s="122">
        <v>59</v>
      </c>
      <c r="BJ10" s="122">
        <v>40</v>
      </c>
      <c r="BK10" s="122">
        <v>30</v>
      </c>
      <c r="BL10" s="122">
        <v>53</v>
      </c>
      <c r="BM10" s="122">
        <v>38</v>
      </c>
      <c r="BN10" s="122">
        <v>48</v>
      </c>
      <c r="BO10" s="122">
        <v>62</v>
      </c>
      <c r="BP10" s="122">
        <v>45</v>
      </c>
      <c r="BQ10" s="122">
        <v>45</v>
      </c>
      <c r="BR10" s="122">
        <v>13</v>
      </c>
      <c r="BS10" s="122">
        <v>27</v>
      </c>
      <c r="BT10" s="122">
        <v>35</v>
      </c>
      <c r="BU10" s="122">
        <v>36</v>
      </c>
      <c r="BV10" s="122">
        <v>28</v>
      </c>
      <c r="BW10" s="122">
        <v>38</v>
      </c>
      <c r="BX10" s="122">
        <v>41</v>
      </c>
      <c r="BY10" s="122">
        <v>36</v>
      </c>
      <c r="BZ10" s="122">
        <v>45</v>
      </c>
      <c r="CA10" s="122">
        <v>33</v>
      </c>
      <c r="CB10" s="122">
        <v>35</v>
      </c>
      <c r="CC10" s="122">
        <v>47</v>
      </c>
      <c r="CD10" s="122">
        <v>48</v>
      </c>
      <c r="CE10" s="122">
        <v>35</v>
      </c>
      <c r="CF10" s="122">
        <v>30</v>
      </c>
      <c r="CG10" s="122">
        <v>38</v>
      </c>
      <c r="CH10" s="122">
        <v>38</v>
      </c>
      <c r="CI10" s="122">
        <v>28</v>
      </c>
      <c r="CJ10" s="122">
        <v>30</v>
      </c>
      <c r="CK10" s="122">
        <v>35</v>
      </c>
      <c r="CL10" s="122">
        <v>26</v>
      </c>
      <c r="CM10" s="122">
        <v>25</v>
      </c>
      <c r="CN10" s="122">
        <v>15</v>
      </c>
      <c r="CO10" s="122">
        <v>24</v>
      </c>
      <c r="CP10" s="122">
        <v>14</v>
      </c>
      <c r="CQ10" s="122">
        <v>13</v>
      </c>
      <c r="CR10" s="122">
        <v>15</v>
      </c>
      <c r="CS10" s="122">
        <v>8</v>
      </c>
      <c r="CT10" s="122">
        <v>2</v>
      </c>
      <c r="CU10" s="122">
        <v>2</v>
      </c>
      <c r="CV10" s="122">
        <v>8</v>
      </c>
      <c r="CW10" s="122">
        <v>0</v>
      </c>
      <c r="CX10" s="122">
        <v>5</v>
      </c>
      <c r="CY10" s="122">
        <v>3</v>
      </c>
      <c r="CZ10" s="78">
        <f t="shared" si="1"/>
        <v>2976</v>
      </c>
      <c r="DA10" s="79"/>
      <c r="DI10" s="9"/>
    </row>
    <row r="11" spans="1:113" s="12" customFormat="1" ht="11.25" customHeight="1">
      <c r="A11" s="136"/>
      <c r="B11" s="5" t="s">
        <v>15</v>
      </c>
      <c r="C11" s="123">
        <v>36</v>
      </c>
      <c r="D11" s="123">
        <v>48</v>
      </c>
      <c r="E11" s="123">
        <v>35</v>
      </c>
      <c r="F11" s="123">
        <v>42</v>
      </c>
      <c r="G11" s="123">
        <v>47</v>
      </c>
      <c r="H11" s="123">
        <v>47</v>
      </c>
      <c r="I11" s="123">
        <v>50</v>
      </c>
      <c r="J11" s="123">
        <v>55</v>
      </c>
      <c r="K11" s="123">
        <v>42</v>
      </c>
      <c r="L11" s="123">
        <v>62</v>
      </c>
      <c r="M11" s="123">
        <v>50</v>
      </c>
      <c r="N11" s="123">
        <v>45</v>
      </c>
      <c r="O11" s="123">
        <v>45</v>
      </c>
      <c r="P11" s="123">
        <v>55</v>
      </c>
      <c r="Q11" s="123">
        <v>62</v>
      </c>
      <c r="R11" s="123">
        <v>69</v>
      </c>
      <c r="S11" s="123">
        <v>65</v>
      </c>
      <c r="T11" s="123">
        <v>69</v>
      </c>
      <c r="U11" s="123">
        <v>44</v>
      </c>
      <c r="V11" s="123">
        <v>68</v>
      </c>
      <c r="W11" s="123">
        <v>43</v>
      </c>
      <c r="X11" s="123">
        <v>54</v>
      </c>
      <c r="Y11" s="123">
        <v>56</v>
      </c>
      <c r="Z11" s="123">
        <v>43</v>
      </c>
      <c r="AA11" s="123">
        <v>41</v>
      </c>
      <c r="AB11" s="123">
        <v>46</v>
      </c>
      <c r="AC11" s="123">
        <v>49</v>
      </c>
      <c r="AD11" s="123">
        <v>62</v>
      </c>
      <c r="AE11" s="123">
        <v>50</v>
      </c>
      <c r="AF11" s="123">
        <v>40</v>
      </c>
      <c r="AG11" s="123">
        <v>49</v>
      </c>
      <c r="AH11" s="123">
        <v>46</v>
      </c>
      <c r="AI11" s="123">
        <v>49</v>
      </c>
      <c r="AJ11" s="123">
        <v>59</v>
      </c>
      <c r="AK11" s="123">
        <v>60</v>
      </c>
      <c r="AL11" s="123">
        <v>55</v>
      </c>
      <c r="AM11" s="123">
        <v>47</v>
      </c>
      <c r="AN11" s="123">
        <v>57</v>
      </c>
      <c r="AO11" s="123">
        <v>63</v>
      </c>
      <c r="AP11" s="123">
        <v>62</v>
      </c>
      <c r="AQ11" s="123">
        <v>68</v>
      </c>
      <c r="AR11" s="123">
        <v>52</v>
      </c>
      <c r="AS11" s="123">
        <v>73</v>
      </c>
      <c r="AT11" s="123">
        <v>62</v>
      </c>
      <c r="AU11" s="123">
        <v>62</v>
      </c>
      <c r="AV11" s="123">
        <v>73</v>
      </c>
      <c r="AW11" s="123">
        <v>48</v>
      </c>
      <c r="AX11" s="123">
        <v>60</v>
      </c>
      <c r="AY11" s="123">
        <v>57</v>
      </c>
      <c r="AZ11" s="123">
        <v>78</v>
      </c>
      <c r="BA11" s="123">
        <v>85</v>
      </c>
      <c r="BB11" s="123">
        <v>82</v>
      </c>
      <c r="BC11" s="123">
        <v>84</v>
      </c>
      <c r="BD11" s="123">
        <v>90</v>
      </c>
      <c r="BE11" s="123">
        <v>100</v>
      </c>
      <c r="BF11" s="123">
        <v>93</v>
      </c>
      <c r="BG11" s="123">
        <v>80</v>
      </c>
      <c r="BH11" s="123">
        <v>97</v>
      </c>
      <c r="BI11" s="123">
        <v>104</v>
      </c>
      <c r="BJ11" s="123">
        <v>85</v>
      </c>
      <c r="BK11" s="123">
        <v>77</v>
      </c>
      <c r="BL11" s="123">
        <v>104</v>
      </c>
      <c r="BM11" s="123">
        <v>85</v>
      </c>
      <c r="BN11" s="123">
        <v>87</v>
      </c>
      <c r="BO11" s="123">
        <v>117</v>
      </c>
      <c r="BP11" s="123">
        <v>93</v>
      </c>
      <c r="BQ11" s="123">
        <v>95</v>
      </c>
      <c r="BR11" s="123">
        <v>33</v>
      </c>
      <c r="BS11" s="123">
        <v>51</v>
      </c>
      <c r="BT11" s="123">
        <v>73</v>
      </c>
      <c r="BU11" s="123">
        <v>53</v>
      </c>
      <c r="BV11" s="123">
        <v>63</v>
      </c>
      <c r="BW11" s="123">
        <v>71</v>
      </c>
      <c r="BX11" s="123">
        <v>67</v>
      </c>
      <c r="BY11" s="123">
        <v>56</v>
      </c>
      <c r="BZ11" s="123">
        <v>81</v>
      </c>
      <c r="CA11" s="123">
        <v>60</v>
      </c>
      <c r="CB11" s="123">
        <v>68</v>
      </c>
      <c r="CC11" s="123">
        <v>70</v>
      </c>
      <c r="CD11" s="123">
        <v>69</v>
      </c>
      <c r="CE11" s="123">
        <v>52</v>
      </c>
      <c r="CF11" s="123">
        <v>42</v>
      </c>
      <c r="CG11" s="123">
        <v>55</v>
      </c>
      <c r="CH11" s="123">
        <v>50</v>
      </c>
      <c r="CI11" s="123">
        <v>43</v>
      </c>
      <c r="CJ11" s="123">
        <v>46</v>
      </c>
      <c r="CK11" s="123">
        <v>49</v>
      </c>
      <c r="CL11" s="123">
        <v>32</v>
      </c>
      <c r="CM11" s="123">
        <v>28</v>
      </c>
      <c r="CN11" s="123">
        <v>22</v>
      </c>
      <c r="CO11" s="123">
        <v>27</v>
      </c>
      <c r="CP11" s="123">
        <v>18</v>
      </c>
      <c r="CQ11" s="123">
        <v>14</v>
      </c>
      <c r="CR11" s="123">
        <v>19</v>
      </c>
      <c r="CS11" s="123">
        <v>8</v>
      </c>
      <c r="CT11" s="123">
        <v>3</v>
      </c>
      <c r="CU11" s="123">
        <v>2</v>
      </c>
      <c r="CV11" s="123">
        <v>8</v>
      </c>
      <c r="CW11" s="123">
        <v>0</v>
      </c>
      <c r="CX11" s="123">
        <v>5</v>
      </c>
      <c r="CY11" s="123">
        <v>5</v>
      </c>
      <c r="CZ11" s="78">
        <f t="shared" si="1"/>
        <v>5601</v>
      </c>
      <c r="DA11" s="79"/>
      <c r="DI11" s="9"/>
    </row>
    <row r="12" spans="1:105" s="12" customFormat="1" ht="11.25" customHeight="1">
      <c r="A12" s="136" t="s">
        <v>27</v>
      </c>
      <c r="B12" s="3" t="s">
        <v>13</v>
      </c>
      <c r="C12" s="121">
        <v>16</v>
      </c>
      <c r="D12" s="121">
        <v>26</v>
      </c>
      <c r="E12" s="121">
        <v>22</v>
      </c>
      <c r="F12" s="121">
        <v>28</v>
      </c>
      <c r="G12" s="121">
        <v>33</v>
      </c>
      <c r="H12" s="121">
        <v>23</v>
      </c>
      <c r="I12" s="121">
        <v>31</v>
      </c>
      <c r="J12" s="121">
        <v>30</v>
      </c>
      <c r="K12" s="121">
        <v>30</v>
      </c>
      <c r="L12" s="121">
        <v>29</v>
      </c>
      <c r="M12" s="121">
        <v>35</v>
      </c>
      <c r="N12" s="121">
        <v>31</v>
      </c>
      <c r="O12" s="121">
        <v>43</v>
      </c>
      <c r="P12" s="121">
        <v>40</v>
      </c>
      <c r="Q12" s="121">
        <v>45</v>
      </c>
      <c r="R12" s="121">
        <v>33</v>
      </c>
      <c r="S12" s="121">
        <v>44</v>
      </c>
      <c r="T12" s="121">
        <v>39</v>
      </c>
      <c r="U12" s="121">
        <v>42</v>
      </c>
      <c r="V12" s="121">
        <v>36</v>
      </c>
      <c r="W12" s="121">
        <v>45</v>
      </c>
      <c r="X12" s="121">
        <v>35</v>
      </c>
      <c r="Y12" s="121">
        <v>29</v>
      </c>
      <c r="Z12" s="121">
        <v>33</v>
      </c>
      <c r="AA12" s="121">
        <v>31</v>
      </c>
      <c r="AB12" s="121">
        <v>40</v>
      </c>
      <c r="AC12" s="121">
        <v>29</v>
      </c>
      <c r="AD12" s="121">
        <v>31</v>
      </c>
      <c r="AE12" s="121">
        <v>41</v>
      </c>
      <c r="AF12" s="121">
        <v>23</v>
      </c>
      <c r="AG12" s="121">
        <v>44</v>
      </c>
      <c r="AH12" s="121">
        <v>41</v>
      </c>
      <c r="AI12" s="121">
        <v>39</v>
      </c>
      <c r="AJ12" s="121">
        <v>50</v>
      </c>
      <c r="AK12" s="121">
        <v>32</v>
      </c>
      <c r="AL12" s="121">
        <v>31</v>
      </c>
      <c r="AM12" s="121">
        <v>37</v>
      </c>
      <c r="AN12" s="121">
        <v>40</v>
      </c>
      <c r="AO12" s="121">
        <v>39</v>
      </c>
      <c r="AP12" s="121">
        <v>44</v>
      </c>
      <c r="AQ12" s="121">
        <v>43</v>
      </c>
      <c r="AR12" s="121">
        <v>45</v>
      </c>
      <c r="AS12" s="121">
        <v>46</v>
      </c>
      <c r="AT12" s="121">
        <v>48</v>
      </c>
      <c r="AU12" s="121">
        <v>42</v>
      </c>
      <c r="AV12" s="121">
        <v>48</v>
      </c>
      <c r="AW12" s="121">
        <v>46</v>
      </c>
      <c r="AX12" s="121">
        <v>47</v>
      </c>
      <c r="AY12" s="121">
        <v>39</v>
      </c>
      <c r="AZ12" s="121">
        <v>54</v>
      </c>
      <c r="BA12" s="121">
        <v>49</v>
      </c>
      <c r="BB12" s="121">
        <v>66</v>
      </c>
      <c r="BC12" s="121">
        <v>52</v>
      </c>
      <c r="BD12" s="121">
        <v>57</v>
      </c>
      <c r="BE12" s="121">
        <v>46</v>
      </c>
      <c r="BF12" s="121">
        <v>55</v>
      </c>
      <c r="BG12" s="121">
        <v>66</v>
      </c>
      <c r="BH12" s="121">
        <v>56</v>
      </c>
      <c r="BI12" s="121">
        <v>60</v>
      </c>
      <c r="BJ12" s="121">
        <v>74</v>
      </c>
      <c r="BK12" s="121">
        <v>70</v>
      </c>
      <c r="BL12" s="121">
        <v>85</v>
      </c>
      <c r="BM12" s="121">
        <v>67</v>
      </c>
      <c r="BN12" s="121">
        <v>84</v>
      </c>
      <c r="BO12" s="121">
        <v>68</v>
      </c>
      <c r="BP12" s="121">
        <v>63</v>
      </c>
      <c r="BQ12" s="121">
        <v>40</v>
      </c>
      <c r="BR12" s="121">
        <v>28</v>
      </c>
      <c r="BS12" s="121">
        <v>36</v>
      </c>
      <c r="BT12" s="121">
        <v>37</v>
      </c>
      <c r="BU12" s="121">
        <v>47</v>
      </c>
      <c r="BV12" s="121">
        <v>49</v>
      </c>
      <c r="BW12" s="121">
        <v>45</v>
      </c>
      <c r="BX12" s="121">
        <v>32</v>
      </c>
      <c r="BY12" s="121">
        <v>41</v>
      </c>
      <c r="BZ12" s="121">
        <v>44</v>
      </c>
      <c r="CA12" s="121">
        <v>38</v>
      </c>
      <c r="CB12" s="121">
        <v>39</v>
      </c>
      <c r="CC12" s="121">
        <v>29</v>
      </c>
      <c r="CD12" s="121">
        <v>35</v>
      </c>
      <c r="CE12" s="121">
        <v>28</v>
      </c>
      <c r="CF12" s="121">
        <v>26</v>
      </c>
      <c r="CG12" s="121">
        <v>29</v>
      </c>
      <c r="CH12" s="121">
        <v>29</v>
      </c>
      <c r="CI12" s="121">
        <v>36</v>
      </c>
      <c r="CJ12" s="121">
        <v>20</v>
      </c>
      <c r="CK12" s="121">
        <v>22</v>
      </c>
      <c r="CL12" s="121">
        <v>18</v>
      </c>
      <c r="CM12" s="121">
        <v>13</v>
      </c>
      <c r="CN12" s="121">
        <v>12</v>
      </c>
      <c r="CO12" s="121">
        <v>5</v>
      </c>
      <c r="CP12" s="121">
        <v>6</v>
      </c>
      <c r="CQ12" s="121">
        <v>4</v>
      </c>
      <c r="CR12" s="121">
        <v>2</v>
      </c>
      <c r="CS12" s="121">
        <v>4</v>
      </c>
      <c r="CT12" s="121">
        <v>1</v>
      </c>
      <c r="CU12" s="121">
        <v>1</v>
      </c>
      <c r="CV12" s="121">
        <v>2</v>
      </c>
      <c r="CW12" s="121">
        <v>2</v>
      </c>
      <c r="CX12" s="121">
        <v>1</v>
      </c>
      <c r="CY12" s="121">
        <v>2</v>
      </c>
      <c r="CZ12" s="76">
        <f t="shared" si="1"/>
        <v>3669</v>
      </c>
      <c r="DA12" s="79"/>
    </row>
    <row r="13" spans="1:105" s="12" customFormat="1" ht="11.25" customHeight="1">
      <c r="A13" s="136"/>
      <c r="B13" s="4" t="s">
        <v>14</v>
      </c>
      <c r="C13" s="122">
        <v>20</v>
      </c>
      <c r="D13" s="122">
        <v>26</v>
      </c>
      <c r="E13" s="122">
        <v>18</v>
      </c>
      <c r="F13" s="122">
        <v>32</v>
      </c>
      <c r="G13" s="122">
        <v>24</v>
      </c>
      <c r="H13" s="122">
        <v>35</v>
      </c>
      <c r="I13" s="122">
        <v>29</v>
      </c>
      <c r="J13" s="122">
        <v>36</v>
      </c>
      <c r="K13" s="122">
        <v>28</v>
      </c>
      <c r="L13" s="122">
        <v>37</v>
      </c>
      <c r="M13" s="122">
        <v>29</v>
      </c>
      <c r="N13" s="122">
        <v>34</v>
      </c>
      <c r="O13" s="122">
        <v>34</v>
      </c>
      <c r="P13" s="122">
        <v>39</v>
      </c>
      <c r="Q13" s="122">
        <v>35</v>
      </c>
      <c r="R13" s="122">
        <v>41</v>
      </c>
      <c r="S13" s="122">
        <v>50</v>
      </c>
      <c r="T13" s="122">
        <v>42</v>
      </c>
      <c r="U13" s="122">
        <v>50</v>
      </c>
      <c r="V13" s="122">
        <v>42</v>
      </c>
      <c r="W13" s="122">
        <v>44</v>
      </c>
      <c r="X13" s="122">
        <v>43</v>
      </c>
      <c r="Y13" s="122">
        <v>23</v>
      </c>
      <c r="Z13" s="122">
        <v>38</v>
      </c>
      <c r="AA13" s="122">
        <v>31</v>
      </c>
      <c r="AB13" s="122">
        <v>38</v>
      </c>
      <c r="AC13" s="122">
        <v>33</v>
      </c>
      <c r="AD13" s="122">
        <v>30</v>
      </c>
      <c r="AE13" s="122">
        <v>39</v>
      </c>
      <c r="AF13" s="122">
        <v>39</v>
      </c>
      <c r="AG13" s="122">
        <v>31</v>
      </c>
      <c r="AH13" s="122">
        <v>38</v>
      </c>
      <c r="AI13" s="122">
        <v>32</v>
      </c>
      <c r="AJ13" s="122">
        <v>47</v>
      </c>
      <c r="AK13" s="122">
        <v>26</v>
      </c>
      <c r="AL13" s="122">
        <v>34</v>
      </c>
      <c r="AM13" s="122">
        <v>39</v>
      </c>
      <c r="AN13" s="122">
        <v>40</v>
      </c>
      <c r="AO13" s="122">
        <v>36</v>
      </c>
      <c r="AP13" s="122">
        <v>33</v>
      </c>
      <c r="AQ13" s="122">
        <v>44</v>
      </c>
      <c r="AR13" s="122">
        <v>43</v>
      </c>
      <c r="AS13" s="122">
        <v>46</v>
      </c>
      <c r="AT13" s="122">
        <v>39</v>
      </c>
      <c r="AU13" s="122">
        <v>37</v>
      </c>
      <c r="AV13" s="122">
        <v>59</v>
      </c>
      <c r="AW13" s="122">
        <v>43</v>
      </c>
      <c r="AX13" s="122">
        <v>46</v>
      </c>
      <c r="AY13" s="122">
        <v>46</v>
      </c>
      <c r="AZ13" s="122">
        <v>46</v>
      </c>
      <c r="BA13" s="122">
        <v>55</v>
      </c>
      <c r="BB13" s="122">
        <v>52</v>
      </c>
      <c r="BC13" s="122">
        <v>48</v>
      </c>
      <c r="BD13" s="122">
        <v>61</v>
      </c>
      <c r="BE13" s="122">
        <v>41</v>
      </c>
      <c r="BF13" s="122">
        <v>57</v>
      </c>
      <c r="BG13" s="122">
        <v>63</v>
      </c>
      <c r="BH13" s="122">
        <v>53</v>
      </c>
      <c r="BI13" s="122">
        <v>62</v>
      </c>
      <c r="BJ13" s="122">
        <v>74</v>
      </c>
      <c r="BK13" s="122">
        <v>67</v>
      </c>
      <c r="BL13" s="122">
        <v>67</v>
      </c>
      <c r="BM13" s="122">
        <v>61</v>
      </c>
      <c r="BN13" s="122">
        <v>72</v>
      </c>
      <c r="BO13" s="122">
        <v>75</v>
      </c>
      <c r="BP13" s="122">
        <v>59</v>
      </c>
      <c r="BQ13" s="122">
        <v>50</v>
      </c>
      <c r="BR13" s="122">
        <v>34</v>
      </c>
      <c r="BS13" s="122">
        <v>57</v>
      </c>
      <c r="BT13" s="122">
        <v>43</v>
      </c>
      <c r="BU13" s="122">
        <v>50</v>
      </c>
      <c r="BV13" s="122">
        <v>53</v>
      </c>
      <c r="BW13" s="122">
        <v>48</v>
      </c>
      <c r="BX13" s="122">
        <v>54</v>
      </c>
      <c r="BY13" s="122">
        <v>55</v>
      </c>
      <c r="BZ13" s="122">
        <v>47</v>
      </c>
      <c r="CA13" s="122">
        <v>40</v>
      </c>
      <c r="CB13" s="122">
        <v>53</v>
      </c>
      <c r="CC13" s="122">
        <v>52</v>
      </c>
      <c r="CD13" s="122">
        <v>46</v>
      </c>
      <c r="CE13" s="122">
        <v>52</v>
      </c>
      <c r="CF13" s="122">
        <v>44</v>
      </c>
      <c r="CG13" s="122">
        <v>56</v>
      </c>
      <c r="CH13" s="122">
        <v>52</v>
      </c>
      <c r="CI13" s="122">
        <v>45</v>
      </c>
      <c r="CJ13" s="122">
        <v>47</v>
      </c>
      <c r="CK13" s="122">
        <v>40</v>
      </c>
      <c r="CL13" s="122">
        <v>41</v>
      </c>
      <c r="CM13" s="122">
        <v>28</v>
      </c>
      <c r="CN13" s="122">
        <v>34</v>
      </c>
      <c r="CO13" s="122">
        <v>30</v>
      </c>
      <c r="CP13" s="122">
        <v>15</v>
      </c>
      <c r="CQ13" s="122">
        <v>9</v>
      </c>
      <c r="CR13" s="122">
        <v>15</v>
      </c>
      <c r="CS13" s="122">
        <v>10</v>
      </c>
      <c r="CT13" s="122">
        <v>4</v>
      </c>
      <c r="CU13" s="122">
        <v>5</v>
      </c>
      <c r="CV13" s="122">
        <v>3</v>
      </c>
      <c r="CW13" s="122">
        <v>1</v>
      </c>
      <c r="CX13" s="122">
        <v>3</v>
      </c>
      <c r="CY13" s="122">
        <v>6</v>
      </c>
      <c r="CZ13" s="78">
        <f t="shared" si="1"/>
        <v>4033</v>
      </c>
      <c r="DA13" s="79"/>
    </row>
    <row r="14" spans="1:105" s="12" customFormat="1" ht="11.25" customHeight="1">
      <c r="A14" s="136"/>
      <c r="B14" s="5" t="s">
        <v>15</v>
      </c>
      <c r="C14" s="123">
        <v>36</v>
      </c>
      <c r="D14" s="123">
        <v>52</v>
      </c>
      <c r="E14" s="123">
        <v>40</v>
      </c>
      <c r="F14" s="123">
        <v>60</v>
      </c>
      <c r="G14" s="123">
        <v>57</v>
      </c>
      <c r="H14" s="123">
        <v>58</v>
      </c>
      <c r="I14" s="123">
        <v>60</v>
      </c>
      <c r="J14" s="123">
        <v>66</v>
      </c>
      <c r="K14" s="123">
        <v>58</v>
      </c>
      <c r="L14" s="123">
        <v>66</v>
      </c>
      <c r="M14" s="123">
        <v>64</v>
      </c>
      <c r="N14" s="123">
        <v>65</v>
      </c>
      <c r="O14" s="123">
        <v>77</v>
      </c>
      <c r="P14" s="123">
        <v>79</v>
      </c>
      <c r="Q14" s="123">
        <v>80</v>
      </c>
      <c r="R14" s="123">
        <v>74</v>
      </c>
      <c r="S14" s="123">
        <v>94</v>
      </c>
      <c r="T14" s="123">
        <v>81</v>
      </c>
      <c r="U14" s="123">
        <v>92</v>
      </c>
      <c r="V14" s="123">
        <v>78</v>
      </c>
      <c r="W14" s="123">
        <v>89</v>
      </c>
      <c r="X14" s="123">
        <v>78</v>
      </c>
      <c r="Y14" s="123">
        <v>52</v>
      </c>
      <c r="Z14" s="123">
        <v>71</v>
      </c>
      <c r="AA14" s="123">
        <v>62</v>
      </c>
      <c r="AB14" s="123">
        <v>78</v>
      </c>
      <c r="AC14" s="123">
        <v>62</v>
      </c>
      <c r="AD14" s="123">
        <v>61</v>
      </c>
      <c r="AE14" s="123">
        <v>80</v>
      </c>
      <c r="AF14" s="123">
        <v>62</v>
      </c>
      <c r="AG14" s="123">
        <v>75</v>
      </c>
      <c r="AH14" s="123">
        <v>79</v>
      </c>
      <c r="AI14" s="123">
        <v>71</v>
      </c>
      <c r="AJ14" s="123">
        <v>97</v>
      </c>
      <c r="AK14" s="123">
        <v>58</v>
      </c>
      <c r="AL14" s="123">
        <v>65</v>
      </c>
      <c r="AM14" s="123">
        <v>76</v>
      </c>
      <c r="AN14" s="123">
        <v>80</v>
      </c>
      <c r="AO14" s="123">
        <v>75</v>
      </c>
      <c r="AP14" s="123">
        <v>77</v>
      </c>
      <c r="AQ14" s="123">
        <v>87</v>
      </c>
      <c r="AR14" s="123">
        <v>88</v>
      </c>
      <c r="AS14" s="123">
        <v>92</v>
      </c>
      <c r="AT14" s="123">
        <v>87</v>
      </c>
      <c r="AU14" s="123">
        <v>79</v>
      </c>
      <c r="AV14" s="123">
        <v>107</v>
      </c>
      <c r="AW14" s="123">
        <v>89</v>
      </c>
      <c r="AX14" s="123">
        <v>93</v>
      </c>
      <c r="AY14" s="123">
        <v>85</v>
      </c>
      <c r="AZ14" s="123">
        <v>100</v>
      </c>
      <c r="BA14" s="123">
        <v>104</v>
      </c>
      <c r="BB14" s="123">
        <v>118</v>
      </c>
      <c r="BC14" s="123">
        <v>100</v>
      </c>
      <c r="BD14" s="123">
        <v>118</v>
      </c>
      <c r="BE14" s="123">
        <v>87</v>
      </c>
      <c r="BF14" s="123">
        <v>112</v>
      </c>
      <c r="BG14" s="123">
        <v>129</v>
      </c>
      <c r="BH14" s="123">
        <v>109</v>
      </c>
      <c r="BI14" s="123">
        <v>122</v>
      </c>
      <c r="BJ14" s="123">
        <v>148</v>
      </c>
      <c r="BK14" s="123">
        <v>137</v>
      </c>
      <c r="BL14" s="123">
        <v>152</v>
      </c>
      <c r="BM14" s="123">
        <v>128</v>
      </c>
      <c r="BN14" s="123">
        <v>156</v>
      </c>
      <c r="BO14" s="123">
        <v>143</v>
      </c>
      <c r="BP14" s="123">
        <v>122</v>
      </c>
      <c r="BQ14" s="123">
        <v>90</v>
      </c>
      <c r="BR14" s="123">
        <v>62</v>
      </c>
      <c r="BS14" s="123">
        <v>93</v>
      </c>
      <c r="BT14" s="123">
        <v>80</v>
      </c>
      <c r="BU14" s="123">
        <v>97</v>
      </c>
      <c r="BV14" s="123">
        <v>102</v>
      </c>
      <c r="BW14" s="123">
        <v>93</v>
      </c>
      <c r="BX14" s="123">
        <v>86</v>
      </c>
      <c r="BY14" s="123">
        <v>96</v>
      </c>
      <c r="BZ14" s="123">
        <v>91</v>
      </c>
      <c r="CA14" s="123">
        <v>78</v>
      </c>
      <c r="CB14" s="123">
        <v>92</v>
      </c>
      <c r="CC14" s="123">
        <v>81</v>
      </c>
      <c r="CD14" s="123">
        <v>81</v>
      </c>
      <c r="CE14" s="123">
        <v>80</v>
      </c>
      <c r="CF14" s="123">
        <v>70</v>
      </c>
      <c r="CG14" s="123">
        <v>85</v>
      </c>
      <c r="CH14" s="123">
        <v>81</v>
      </c>
      <c r="CI14" s="123">
        <v>81</v>
      </c>
      <c r="CJ14" s="123">
        <v>67</v>
      </c>
      <c r="CK14" s="123">
        <v>62</v>
      </c>
      <c r="CL14" s="123">
        <v>59</v>
      </c>
      <c r="CM14" s="123">
        <v>41</v>
      </c>
      <c r="CN14" s="123">
        <v>46</v>
      </c>
      <c r="CO14" s="123">
        <v>35</v>
      </c>
      <c r="CP14" s="123">
        <v>21</v>
      </c>
      <c r="CQ14" s="123">
        <v>13</v>
      </c>
      <c r="CR14" s="123">
        <v>17</v>
      </c>
      <c r="CS14" s="123">
        <v>14</v>
      </c>
      <c r="CT14" s="123">
        <v>5</v>
      </c>
      <c r="CU14" s="123">
        <v>6</v>
      </c>
      <c r="CV14" s="123">
        <v>5</v>
      </c>
      <c r="CW14" s="123">
        <v>3</v>
      </c>
      <c r="CX14" s="123">
        <v>4</v>
      </c>
      <c r="CY14" s="123">
        <v>8</v>
      </c>
      <c r="CZ14" s="78">
        <f t="shared" si="1"/>
        <v>7702</v>
      </c>
      <c r="DA14" s="79"/>
    </row>
    <row r="15" spans="1:105" s="12" customFormat="1" ht="11.25" customHeight="1">
      <c r="A15" s="136" t="s">
        <v>28</v>
      </c>
      <c r="B15" s="3" t="s">
        <v>13</v>
      </c>
      <c r="C15" s="118">
        <v>28</v>
      </c>
      <c r="D15" s="118">
        <v>33</v>
      </c>
      <c r="E15" s="118">
        <v>40</v>
      </c>
      <c r="F15" s="118">
        <v>50</v>
      </c>
      <c r="G15" s="118">
        <v>44</v>
      </c>
      <c r="H15" s="118">
        <v>41</v>
      </c>
      <c r="I15" s="118">
        <v>42</v>
      </c>
      <c r="J15" s="118">
        <v>40</v>
      </c>
      <c r="K15" s="118">
        <v>58</v>
      </c>
      <c r="L15" s="118">
        <v>31</v>
      </c>
      <c r="M15" s="118">
        <v>55</v>
      </c>
      <c r="N15" s="118">
        <v>43</v>
      </c>
      <c r="O15" s="118">
        <v>43</v>
      </c>
      <c r="P15" s="118">
        <v>45</v>
      </c>
      <c r="Q15" s="118">
        <v>56</v>
      </c>
      <c r="R15" s="118">
        <v>54</v>
      </c>
      <c r="S15" s="118">
        <v>61</v>
      </c>
      <c r="T15" s="118">
        <v>69</v>
      </c>
      <c r="U15" s="118">
        <v>56</v>
      </c>
      <c r="V15" s="118">
        <v>62</v>
      </c>
      <c r="W15" s="118">
        <v>48</v>
      </c>
      <c r="X15" s="118">
        <v>48</v>
      </c>
      <c r="Y15" s="118">
        <v>41</v>
      </c>
      <c r="Z15" s="118">
        <v>43</v>
      </c>
      <c r="AA15" s="118">
        <v>44</v>
      </c>
      <c r="AB15" s="118">
        <v>36</v>
      </c>
      <c r="AC15" s="118">
        <v>44</v>
      </c>
      <c r="AD15" s="118">
        <v>32</v>
      </c>
      <c r="AE15" s="118">
        <v>46</v>
      </c>
      <c r="AF15" s="118">
        <v>48</v>
      </c>
      <c r="AG15" s="118">
        <v>45</v>
      </c>
      <c r="AH15" s="118">
        <v>43</v>
      </c>
      <c r="AI15" s="118">
        <v>51</v>
      </c>
      <c r="AJ15" s="118">
        <v>53</v>
      </c>
      <c r="AK15" s="118">
        <v>59</v>
      </c>
      <c r="AL15" s="118">
        <v>59</v>
      </c>
      <c r="AM15" s="118">
        <v>56</v>
      </c>
      <c r="AN15" s="118">
        <v>58</v>
      </c>
      <c r="AO15" s="118">
        <v>56</v>
      </c>
      <c r="AP15" s="118">
        <v>53</v>
      </c>
      <c r="AQ15" s="118">
        <v>56</v>
      </c>
      <c r="AR15" s="118">
        <v>66</v>
      </c>
      <c r="AS15" s="118">
        <v>51</v>
      </c>
      <c r="AT15" s="118">
        <v>43</v>
      </c>
      <c r="AU15" s="118">
        <v>49</v>
      </c>
      <c r="AV15" s="118">
        <v>77</v>
      </c>
      <c r="AW15" s="118">
        <v>58</v>
      </c>
      <c r="AX15" s="118">
        <v>57</v>
      </c>
      <c r="AY15" s="118">
        <v>60</v>
      </c>
      <c r="AZ15" s="118">
        <v>78</v>
      </c>
      <c r="BA15" s="118">
        <v>62</v>
      </c>
      <c r="BB15" s="118">
        <v>76</v>
      </c>
      <c r="BC15" s="118">
        <v>75</v>
      </c>
      <c r="BD15" s="118">
        <v>73</v>
      </c>
      <c r="BE15" s="118">
        <v>88</v>
      </c>
      <c r="BF15" s="118">
        <v>74</v>
      </c>
      <c r="BG15" s="118">
        <v>76</v>
      </c>
      <c r="BH15" s="118">
        <v>80</v>
      </c>
      <c r="BI15" s="118">
        <v>105</v>
      </c>
      <c r="BJ15" s="118">
        <v>95</v>
      </c>
      <c r="BK15" s="118">
        <v>86</v>
      </c>
      <c r="BL15" s="118">
        <v>86</v>
      </c>
      <c r="BM15" s="118">
        <v>91</v>
      </c>
      <c r="BN15" s="118">
        <v>100</v>
      </c>
      <c r="BO15" s="118">
        <v>94</v>
      </c>
      <c r="BP15" s="118">
        <v>76</v>
      </c>
      <c r="BQ15" s="118">
        <v>82</v>
      </c>
      <c r="BR15" s="118">
        <v>42</v>
      </c>
      <c r="BS15" s="118">
        <v>58</v>
      </c>
      <c r="BT15" s="118">
        <v>55</v>
      </c>
      <c r="BU15" s="118">
        <v>61</v>
      </c>
      <c r="BV15" s="118">
        <v>71</v>
      </c>
      <c r="BW15" s="118">
        <v>50</v>
      </c>
      <c r="BX15" s="118">
        <v>54</v>
      </c>
      <c r="BY15" s="118">
        <v>36</v>
      </c>
      <c r="BZ15" s="118">
        <v>44</v>
      </c>
      <c r="CA15" s="118">
        <v>50</v>
      </c>
      <c r="CB15" s="118">
        <v>51</v>
      </c>
      <c r="CC15" s="118">
        <v>70</v>
      </c>
      <c r="CD15" s="118">
        <v>51</v>
      </c>
      <c r="CE15" s="118">
        <v>39</v>
      </c>
      <c r="CF15" s="118">
        <v>45</v>
      </c>
      <c r="CG15" s="118">
        <v>34</v>
      </c>
      <c r="CH15" s="118">
        <v>38</v>
      </c>
      <c r="CI15" s="118">
        <v>37</v>
      </c>
      <c r="CJ15" s="118">
        <v>27</v>
      </c>
      <c r="CK15" s="118">
        <v>22</v>
      </c>
      <c r="CL15" s="118">
        <v>17</v>
      </c>
      <c r="CM15" s="118">
        <v>23</v>
      </c>
      <c r="CN15" s="118">
        <v>13</v>
      </c>
      <c r="CO15" s="118">
        <v>12</v>
      </c>
      <c r="CP15" s="118">
        <v>8</v>
      </c>
      <c r="CQ15" s="118">
        <v>11</v>
      </c>
      <c r="CR15" s="118">
        <v>7</v>
      </c>
      <c r="CS15" s="118">
        <v>3</v>
      </c>
      <c r="CT15" s="118">
        <v>4</v>
      </c>
      <c r="CU15" s="118">
        <v>1</v>
      </c>
      <c r="CV15" s="118">
        <v>1</v>
      </c>
      <c r="CW15" s="118">
        <v>0</v>
      </c>
      <c r="CX15" s="118">
        <v>0</v>
      </c>
      <c r="CY15" s="118">
        <v>0</v>
      </c>
      <c r="CZ15" s="76">
        <f t="shared" si="1"/>
        <v>4963</v>
      </c>
      <c r="DA15" s="79"/>
    </row>
    <row r="16" spans="1:113" s="12" customFormat="1" ht="11.25" customHeight="1">
      <c r="A16" s="136"/>
      <c r="B16" s="4" t="s">
        <v>14</v>
      </c>
      <c r="C16" s="119">
        <v>24</v>
      </c>
      <c r="D16" s="119">
        <v>28</v>
      </c>
      <c r="E16" s="119">
        <v>39</v>
      </c>
      <c r="F16" s="119">
        <v>38</v>
      </c>
      <c r="G16" s="119">
        <v>43</v>
      </c>
      <c r="H16" s="119">
        <v>42</v>
      </c>
      <c r="I16" s="119">
        <v>30</v>
      </c>
      <c r="J16" s="119">
        <v>33</v>
      </c>
      <c r="K16" s="119">
        <v>31</v>
      </c>
      <c r="L16" s="119">
        <v>34</v>
      </c>
      <c r="M16" s="119">
        <v>33</v>
      </c>
      <c r="N16" s="119">
        <v>48</v>
      </c>
      <c r="O16" s="119">
        <v>51</v>
      </c>
      <c r="P16" s="119">
        <v>63</v>
      </c>
      <c r="Q16" s="119">
        <v>53</v>
      </c>
      <c r="R16" s="119">
        <v>65</v>
      </c>
      <c r="S16" s="119">
        <v>43</v>
      </c>
      <c r="T16" s="119">
        <v>58</v>
      </c>
      <c r="U16" s="119">
        <v>69</v>
      </c>
      <c r="V16" s="119">
        <v>54</v>
      </c>
      <c r="W16" s="119">
        <v>73</v>
      </c>
      <c r="X16" s="119">
        <v>51</v>
      </c>
      <c r="Y16" s="119">
        <v>52</v>
      </c>
      <c r="Z16" s="119">
        <v>56</v>
      </c>
      <c r="AA16" s="119">
        <v>46</v>
      </c>
      <c r="AB16" s="119">
        <v>48</v>
      </c>
      <c r="AC16" s="119">
        <v>37</v>
      </c>
      <c r="AD16" s="119">
        <v>31</v>
      </c>
      <c r="AE16" s="119">
        <v>49</v>
      </c>
      <c r="AF16" s="119">
        <v>45</v>
      </c>
      <c r="AG16" s="119">
        <v>49</v>
      </c>
      <c r="AH16" s="119">
        <v>56</v>
      </c>
      <c r="AI16" s="119">
        <v>52</v>
      </c>
      <c r="AJ16" s="119">
        <v>43</v>
      </c>
      <c r="AK16" s="119">
        <v>58</v>
      </c>
      <c r="AL16" s="119">
        <v>47</v>
      </c>
      <c r="AM16" s="119">
        <v>50</v>
      </c>
      <c r="AN16" s="119">
        <v>57</v>
      </c>
      <c r="AO16" s="119">
        <v>68</v>
      </c>
      <c r="AP16" s="119">
        <v>54</v>
      </c>
      <c r="AQ16" s="119">
        <v>58</v>
      </c>
      <c r="AR16" s="119">
        <v>68</v>
      </c>
      <c r="AS16" s="119">
        <v>68</v>
      </c>
      <c r="AT16" s="119">
        <v>48</v>
      </c>
      <c r="AU16" s="119">
        <v>45</v>
      </c>
      <c r="AV16" s="119">
        <v>62</v>
      </c>
      <c r="AW16" s="119">
        <v>71</v>
      </c>
      <c r="AX16" s="119">
        <v>53</v>
      </c>
      <c r="AY16" s="119">
        <v>55</v>
      </c>
      <c r="AZ16" s="119">
        <v>71</v>
      </c>
      <c r="BA16" s="119">
        <v>84</v>
      </c>
      <c r="BB16" s="119">
        <v>73</v>
      </c>
      <c r="BC16" s="119">
        <v>92</v>
      </c>
      <c r="BD16" s="119">
        <v>90</v>
      </c>
      <c r="BE16" s="119">
        <v>86</v>
      </c>
      <c r="BF16" s="119">
        <v>75</v>
      </c>
      <c r="BG16" s="119">
        <v>77</v>
      </c>
      <c r="BH16" s="119">
        <v>72</v>
      </c>
      <c r="BI16" s="119">
        <v>81</v>
      </c>
      <c r="BJ16" s="119">
        <v>70</v>
      </c>
      <c r="BK16" s="119">
        <v>82</v>
      </c>
      <c r="BL16" s="119">
        <v>85</v>
      </c>
      <c r="BM16" s="119">
        <v>95</v>
      </c>
      <c r="BN16" s="119">
        <v>99</v>
      </c>
      <c r="BO16" s="119">
        <v>80</v>
      </c>
      <c r="BP16" s="119">
        <v>95</v>
      </c>
      <c r="BQ16" s="119">
        <v>72</v>
      </c>
      <c r="BR16" s="119">
        <v>44</v>
      </c>
      <c r="BS16" s="119">
        <v>63</v>
      </c>
      <c r="BT16" s="119">
        <v>61</v>
      </c>
      <c r="BU16" s="119">
        <v>61</v>
      </c>
      <c r="BV16" s="119">
        <v>72</v>
      </c>
      <c r="BW16" s="119">
        <v>67</v>
      </c>
      <c r="BX16" s="119">
        <v>71</v>
      </c>
      <c r="BY16" s="119">
        <v>55</v>
      </c>
      <c r="BZ16" s="119">
        <v>73</v>
      </c>
      <c r="CA16" s="119">
        <v>85</v>
      </c>
      <c r="CB16" s="119">
        <v>70</v>
      </c>
      <c r="CC16" s="119">
        <v>66</v>
      </c>
      <c r="CD16" s="119">
        <v>69</v>
      </c>
      <c r="CE16" s="119">
        <v>73</v>
      </c>
      <c r="CF16" s="119">
        <v>79</v>
      </c>
      <c r="CG16" s="119">
        <v>71</v>
      </c>
      <c r="CH16" s="119">
        <v>66</v>
      </c>
      <c r="CI16" s="119">
        <v>66</v>
      </c>
      <c r="CJ16" s="119">
        <v>51</v>
      </c>
      <c r="CK16" s="119">
        <v>58</v>
      </c>
      <c r="CL16" s="119">
        <v>51</v>
      </c>
      <c r="CM16" s="119">
        <v>42</v>
      </c>
      <c r="CN16" s="119">
        <v>41</v>
      </c>
      <c r="CO16" s="119">
        <v>32</v>
      </c>
      <c r="CP16" s="119">
        <v>25</v>
      </c>
      <c r="CQ16" s="119">
        <v>20</v>
      </c>
      <c r="CR16" s="119">
        <v>25</v>
      </c>
      <c r="CS16" s="119">
        <v>18</v>
      </c>
      <c r="CT16" s="119">
        <v>9</v>
      </c>
      <c r="CU16" s="119">
        <v>15</v>
      </c>
      <c r="CV16" s="119">
        <v>8</v>
      </c>
      <c r="CW16" s="119">
        <v>4</v>
      </c>
      <c r="CX16" s="119">
        <v>6</v>
      </c>
      <c r="CY16" s="119">
        <v>13</v>
      </c>
      <c r="CZ16" s="78">
        <f t="shared" si="1"/>
        <v>5538</v>
      </c>
      <c r="DA16" s="79"/>
      <c r="DI16" s="79"/>
    </row>
    <row r="17" spans="1:104" s="12" customFormat="1" ht="11.25" customHeight="1">
      <c r="A17" s="136"/>
      <c r="B17" s="5" t="s">
        <v>15</v>
      </c>
      <c r="C17" s="120">
        <v>52</v>
      </c>
      <c r="D17" s="120">
        <v>61</v>
      </c>
      <c r="E17" s="120">
        <v>79</v>
      </c>
      <c r="F17" s="120">
        <v>88</v>
      </c>
      <c r="G17" s="120">
        <v>87</v>
      </c>
      <c r="H17" s="120">
        <v>83</v>
      </c>
      <c r="I17" s="120">
        <v>72</v>
      </c>
      <c r="J17" s="120">
        <v>73</v>
      </c>
      <c r="K17" s="120">
        <v>89</v>
      </c>
      <c r="L17" s="120">
        <v>65</v>
      </c>
      <c r="M17" s="120">
        <v>88</v>
      </c>
      <c r="N17" s="120">
        <v>91</v>
      </c>
      <c r="O17" s="120">
        <v>94</v>
      </c>
      <c r="P17" s="120">
        <v>108</v>
      </c>
      <c r="Q17" s="120">
        <v>109</v>
      </c>
      <c r="R17" s="120">
        <v>119</v>
      </c>
      <c r="S17" s="120">
        <v>104</v>
      </c>
      <c r="T17" s="120">
        <v>127</v>
      </c>
      <c r="U17" s="120">
        <v>125</v>
      </c>
      <c r="V17" s="120">
        <v>116</v>
      </c>
      <c r="W17" s="120">
        <v>121</v>
      </c>
      <c r="X17" s="120">
        <v>99</v>
      </c>
      <c r="Y17" s="120">
        <v>93</v>
      </c>
      <c r="Z17" s="120">
        <v>99</v>
      </c>
      <c r="AA17" s="120">
        <v>90</v>
      </c>
      <c r="AB17" s="120">
        <v>84</v>
      </c>
      <c r="AC17" s="120">
        <v>81</v>
      </c>
      <c r="AD17" s="120">
        <v>63</v>
      </c>
      <c r="AE17" s="120">
        <v>95</v>
      </c>
      <c r="AF17" s="120">
        <v>93</v>
      </c>
      <c r="AG17" s="120">
        <v>94</v>
      </c>
      <c r="AH17" s="120">
        <v>99</v>
      </c>
      <c r="AI17" s="120">
        <v>103</v>
      </c>
      <c r="AJ17" s="120">
        <v>96</v>
      </c>
      <c r="AK17" s="120">
        <v>117</v>
      </c>
      <c r="AL17" s="120">
        <v>106</v>
      </c>
      <c r="AM17" s="120">
        <v>106</v>
      </c>
      <c r="AN17" s="120">
        <v>115</v>
      </c>
      <c r="AO17" s="120">
        <v>124</v>
      </c>
      <c r="AP17" s="120">
        <v>107</v>
      </c>
      <c r="AQ17" s="120">
        <v>114</v>
      </c>
      <c r="AR17" s="120">
        <v>134</v>
      </c>
      <c r="AS17" s="120">
        <v>119</v>
      </c>
      <c r="AT17" s="120">
        <v>91</v>
      </c>
      <c r="AU17" s="120">
        <v>94</v>
      </c>
      <c r="AV17" s="120">
        <v>139</v>
      </c>
      <c r="AW17" s="120">
        <v>129</v>
      </c>
      <c r="AX17" s="120">
        <v>110</v>
      </c>
      <c r="AY17" s="120">
        <v>115</v>
      </c>
      <c r="AZ17" s="120">
        <v>149</v>
      </c>
      <c r="BA17" s="120">
        <v>146</v>
      </c>
      <c r="BB17" s="120">
        <v>149</v>
      </c>
      <c r="BC17" s="120">
        <v>167</v>
      </c>
      <c r="BD17" s="120">
        <v>163</v>
      </c>
      <c r="BE17" s="120">
        <v>174</v>
      </c>
      <c r="BF17" s="120">
        <v>149</v>
      </c>
      <c r="BG17" s="120">
        <v>153</v>
      </c>
      <c r="BH17" s="120">
        <v>152</v>
      </c>
      <c r="BI17" s="120">
        <v>186</v>
      </c>
      <c r="BJ17" s="120">
        <v>165</v>
      </c>
      <c r="BK17" s="120">
        <v>168</v>
      </c>
      <c r="BL17" s="120">
        <v>171</v>
      </c>
      <c r="BM17" s="120">
        <v>186</v>
      </c>
      <c r="BN17" s="120">
        <v>199</v>
      </c>
      <c r="BO17" s="120">
        <v>174</v>
      </c>
      <c r="BP17" s="120">
        <v>171</v>
      </c>
      <c r="BQ17" s="120">
        <v>154</v>
      </c>
      <c r="BR17" s="120">
        <v>86</v>
      </c>
      <c r="BS17" s="120">
        <v>121</v>
      </c>
      <c r="BT17" s="120">
        <v>116</v>
      </c>
      <c r="BU17" s="120">
        <v>122</v>
      </c>
      <c r="BV17" s="120">
        <v>143</v>
      </c>
      <c r="BW17" s="120">
        <v>117</v>
      </c>
      <c r="BX17" s="120">
        <v>125</v>
      </c>
      <c r="BY17" s="120">
        <v>91</v>
      </c>
      <c r="BZ17" s="120">
        <v>117</v>
      </c>
      <c r="CA17" s="120">
        <v>135</v>
      </c>
      <c r="CB17" s="120">
        <v>121</v>
      </c>
      <c r="CC17" s="120">
        <v>136</v>
      </c>
      <c r="CD17" s="120">
        <v>120</v>
      </c>
      <c r="CE17" s="120">
        <v>112</v>
      </c>
      <c r="CF17" s="120">
        <v>124</v>
      </c>
      <c r="CG17" s="120">
        <v>105</v>
      </c>
      <c r="CH17" s="120">
        <v>104</v>
      </c>
      <c r="CI17" s="120">
        <v>103</v>
      </c>
      <c r="CJ17" s="120">
        <v>78</v>
      </c>
      <c r="CK17" s="120">
        <v>80</v>
      </c>
      <c r="CL17" s="120">
        <v>68</v>
      </c>
      <c r="CM17" s="120">
        <v>65</v>
      </c>
      <c r="CN17" s="120">
        <v>54</v>
      </c>
      <c r="CO17" s="120">
        <v>44</v>
      </c>
      <c r="CP17" s="120">
        <v>33</v>
      </c>
      <c r="CQ17" s="120">
        <v>31</v>
      </c>
      <c r="CR17" s="120">
        <v>32</v>
      </c>
      <c r="CS17" s="120">
        <v>21</v>
      </c>
      <c r="CT17" s="120">
        <v>13</v>
      </c>
      <c r="CU17" s="120">
        <v>16</v>
      </c>
      <c r="CV17" s="120">
        <v>9</v>
      </c>
      <c r="CW17" s="120">
        <v>4</v>
      </c>
      <c r="CX17" s="120">
        <v>6</v>
      </c>
      <c r="CY17" s="120">
        <v>13</v>
      </c>
      <c r="CZ17" s="78">
        <f t="shared" si="1"/>
        <v>10501</v>
      </c>
    </row>
    <row r="18" spans="1:227" s="12" customFormat="1" ht="11.25" customHeight="1">
      <c r="A18" s="136" t="s">
        <v>29</v>
      </c>
      <c r="B18" s="3" t="s">
        <v>13</v>
      </c>
      <c r="C18" s="121">
        <v>16</v>
      </c>
      <c r="D18" s="121">
        <v>16</v>
      </c>
      <c r="E18" s="121">
        <v>14</v>
      </c>
      <c r="F18" s="121">
        <v>25</v>
      </c>
      <c r="G18" s="121">
        <v>17</v>
      </c>
      <c r="H18" s="121">
        <v>25</v>
      </c>
      <c r="I18" s="121">
        <v>17</v>
      </c>
      <c r="J18" s="121">
        <v>17</v>
      </c>
      <c r="K18" s="121">
        <v>19</v>
      </c>
      <c r="L18" s="121">
        <v>31</v>
      </c>
      <c r="M18" s="121">
        <v>25</v>
      </c>
      <c r="N18" s="121">
        <v>35</v>
      </c>
      <c r="O18" s="121">
        <v>17</v>
      </c>
      <c r="P18" s="121">
        <v>34</v>
      </c>
      <c r="Q18" s="121">
        <v>36</v>
      </c>
      <c r="R18" s="121">
        <v>41</v>
      </c>
      <c r="S18" s="121">
        <v>37</v>
      </c>
      <c r="T18" s="121">
        <v>37</v>
      </c>
      <c r="U18" s="121">
        <v>27</v>
      </c>
      <c r="V18" s="121">
        <v>27</v>
      </c>
      <c r="W18" s="121">
        <v>19</v>
      </c>
      <c r="X18" s="121">
        <v>22</v>
      </c>
      <c r="Y18" s="121">
        <v>22</v>
      </c>
      <c r="Z18" s="121">
        <v>18</v>
      </c>
      <c r="AA18" s="121">
        <v>22</v>
      </c>
      <c r="AB18" s="121">
        <v>19</v>
      </c>
      <c r="AC18" s="121">
        <v>30</v>
      </c>
      <c r="AD18" s="121">
        <v>21</v>
      </c>
      <c r="AE18" s="121">
        <v>19</v>
      </c>
      <c r="AF18" s="121">
        <v>28</v>
      </c>
      <c r="AG18" s="121">
        <v>23</v>
      </c>
      <c r="AH18" s="121">
        <v>32</v>
      </c>
      <c r="AI18" s="121">
        <v>20</v>
      </c>
      <c r="AJ18" s="121">
        <v>29</v>
      </c>
      <c r="AK18" s="121">
        <v>19</v>
      </c>
      <c r="AL18" s="121">
        <v>37</v>
      </c>
      <c r="AM18" s="121">
        <v>29</v>
      </c>
      <c r="AN18" s="121">
        <v>25</v>
      </c>
      <c r="AO18" s="121">
        <v>36</v>
      </c>
      <c r="AP18" s="121">
        <v>20</v>
      </c>
      <c r="AQ18" s="121">
        <v>38</v>
      </c>
      <c r="AR18" s="121">
        <v>28</v>
      </c>
      <c r="AS18" s="121">
        <v>31</v>
      </c>
      <c r="AT18" s="121">
        <v>19</v>
      </c>
      <c r="AU18" s="121">
        <v>24</v>
      </c>
      <c r="AV18" s="121">
        <v>38</v>
      </c>
      <c r="AW18" s="121">
        <v>29</v>
      </c>
      <c r="AX18" s="121">
        <v>33</v>
      </c>
      <c r="AY18" s="121">
        <v>44</v>
      </c>
      <c r="AZ18" s="121">
        <v>49</v>
      </c>
      <c r="BA18" s="121">
        <v>40</v>
      </c>
      <c r="BB18" s="121">
        <v>47</v>
      </c>
      <c r="BC18" s="121">
        <v>56</v>
      </c>
      <c r="BD18" s="121">
        <v>42</v>
      </c>
      <c r="BE18" s="121">
        <v>54</v>
      </c>
      <c r="BF18" s="121">
        <v>45</v>
      </c>
      <c r="BG18" s="121">
        <v>54</v>
      </c>
      <c r="BH18" s="121">
        <v>50</v>
      </c>
      <c r="BI18" s="121">
        <v>47</v>
      </c>
      <c r="BJ18" s="121">
        <v>55</v>
      </c>
      <c r="BK18" s="121">
        <v>36</v>
      </c>
      <c r="BL18" s="121">
        <v>56</v>
      </c>
      <c r="BM18" s="121">
        <v>48</v>
      </c>
      <c r="BN18" s="121">
        <v>52</v>
      </c>
      <c r="BO18" s="121">
        <v>54</v>
      </c>
      <c r="BP18" s="121">
        <v>57</v>
      </c>
      <c r="BQ18" s="121">
        <v>27</v>
      </c>
      <c r="BR18" s="121">
        <v>21</v>
      </c>
      <c r="BS18" s="121">
        <v>22</v>
      </c>
      <c r="BT18" s="121">
        <v>25</v>
      </c>
      <c r="BU18" s="121">
        <v>25</v>
      </c>
      <c r="BV18" s="121">
        <v>18</v>
      </c>
      <c r="BW18" s="121">
        <v>34</v>
      </c>
      <c r="BX18" s="121">
        <v>24</v>
      </c>
      <c r="BY18" s="121">
        <v>17</v>
      </c>
      <c r="BZ18" s="121">
        <v>25</v>
      </c>
      <c r="CA18" s="121">
        <v>29</v>
      </c>
      <c r="CB18" s="121">
        <v>34</v>
      </c>
      <c r="CC18" s="121">
        <v>25</v>
      </c>
      <c r="CD18" s="121">
        <v>19</v>
      </c>
      <c r="CE18" s="121">
        <v>26</v>
      </c>
      <c r="CF18" s="121">
        <v>25</v>
      </c>
      <c r="CG18" s="121">
        <v>19</v>
      </c>
      <c r="CH18" s="121">
        <v>16</v>
      </c>
      <c r="CI18" s="121">
        <v>13</v>
      </c>
      <c r="CJ18" s="121">
        <v>20</v>
      </c>
      <c r="CK18" s="121">
        <v>13</v>
      </c>
      <c r="CL18" s="121">
        <v>16</v>
      </c>
      <c r="CM18" s="121">
        <v>12</v>
      </c>
      <c r="CN18" s="121">
        <v>12</v>
      </c>
      <c r="CO18" s="121">
        <v>7</v>
      </c>
      <c r="CP18" s="121">
        <v>4</v>
      </c>
      <c r="CQ18" s="121">
        <v>4</v>
      </c>
      <c r="CR18" s="121">
        <v>0</v>
      </c>
      <c r="CS18" s="121">
        <v>4</v>
      </c>
      <c r="CT18" s="121">
        <v>2</v>
      </c>
      <c r="CU18" s="121">
        <v>3</v>
      </c>
      <c r="CV18" s="121">
        <v>2</v>
      </c>
      <c r="CW18" s="121">
        <v>0</v>
      </c>
      <c r="CX18" s="121">
        <v>0</v>
      </c>
      <c r="CY18" s="121">
        <v>0</v>
      </c>
      <c r="CZ18" s="76">
        <f t="shared" si="1"/>
        <v>2672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6"/>
      <c r="B19" s="4" t="s">
        <v>14</v>
      </c>
      <c r="C19" s="122">
        <v>19</v>
      </c>
      <c r="D19" s="122">
        <v>14</v>
      </c>
      <c r="E19" s="122">
        <v>18</v>
      </c>
      <c r="F19" s="122">
        <v>15</v>
      </c>
      <c r="G19" s="122">
        <v>15</v>
      </c>
      <c r="H19" s="122">
        <v>23</v>
      </c>
      <c r="I19" s="122">
        <v>22</v>
      </c>
      <c r="J19" s="122">
        <v>23</v>
      </c>
      <c r="K19" s="122">
        <v>13</v>
      </c>
      <c r="L19" s="122">
        <v>18</v>
      </c>
      <c r="M19" s="122">
        <v>22</v>
      </c>
      <c r="N19" s="122">
        <v>21</v>
      </c>
      <c r="O19" s="122">
        <v>27</v>
      </c>
      <c r="P19" s="122">
        <v>27</v>
      </c>
      <c r="Q19" s="122">
        <v>31</v>
      </c>
      <c r="R19" s="122">
        <v>28</v>
      </c>
      <c r="S19" s="122">
        <v>42</v>
      </c>
      <c r="T19" s="122">
        <v>38</v>
      </c>
      <c r="U19" s="122">
        <v>39</v>
      </c>
      <c r="V19" s="122">
        <v>31</v>
      </c>
      <c r="W19" s="122">
        <v>27</v>
      </c>
      <c r="X19" s="122">
        <v>21</v>
      </c>
      <c r="Y19" s="122">
        <v>22</v>
      </c>
      <c r="Z19" s="122">
        <v>16</v>
      </c>
      <c r="AA19" s="122">
        <v>23</v>
      </c>
      <c r="AB19" s="122">
        <v>24</v>
      </c>
      <c r="AC19" s="122">
        <v>26</v>
      </c>
      <c r="AD19" s="122">
        <v>23</v>
      </c>
      <c r="AE19" s="122">
        <v>24</v>
      </c>
      <c r="AF19" s="122">
        <v>32</v>
      </c>
      <c r="AG19" s="122">
        <v>29</v>
      </c>
      <c r="AH19" s="122">
        <v>23</v>
      </c>
      <c r="AI19" s="122">
        <v>18</v>
      </c>
      <c r="AJ19" s="122">
        <v>14</v>
      </c>
      <c r="AK19" s="122">
        <v>30</v>
      </c>
      <c r="AL19" s="122">
        <v>29</v>
      </c>
      <c r="AM19" s="122">
        <v>23</v>
      </c>
      <c r="AN19" s="122">
        <v>32</v>
      </c>
      <c r="AO19" s="122">
        <v>34</v>
      </c>
      <c r="AP19" s="122">
        <v>30</v>
      </c>
      <c r="AQ19" s="122">
        <v>27</v>
      </c>
      <c r="AR19" s="122">
        <v>37</v>
      </c>
      <c r="AS19" s="122">
        <v>37</v>
      </c>
      <c r="AT19" s="122">
        <v>32</v>
      </c>
      <c r="AU19" s="122">
        <v>30</v>
      </c>
      <c r="AV19" s="122">
        <v>47</v>
      </c>
      <c r="AW19" s="122">
        <v>34</v>
      </c>
      <c r="AX19" s="122">
        <v>31</v>
      </c>
      <c r="AY19" s="122">
        <v>49</v>
      </c>
      <c r="AZ19" s="122">
        <v>55</v>
      </c>
      <c r="BA19" s="122">
        <v>44</v>
      </c>
      <c r="BB19" s="122">
        <v>53</v>
      </c>
      <c r="BC19" s="122">
        <v>48</v>
      </c>
      <c r="BD19" s="122">
        <v>66</v>
      </c>
      <c r="BE19" s="122">
        <v>49</v>
      </c>
      <c r="BF19" s="122">
        <v>55</v>
      </c>
      <c r="BG19" s="122">
        <v>48</v>
      </c>
      <c r="BH19" s="122">
        <v>54</v>
      </c>
      <c r="BI19" s="122">
        <v>59</v>
      </c>
      <c r="BJ19" s="122">
        <v>49</v>
      </c>
      <c r="BK19" s="122">
        <v>56</v>
      </c>
      <c r="BL19" s="122">
        <v>53</v>
      </c>
      <c r="BM19" s="122">
        <v>62</v>
      </c>
      <c r="BN19" s="122">
        <v>45</v>
      </c>
      <c r="BO19" s="122">
        <v>57</v>
      </c>
      <c r="BP19" s="122">
        <v>45</v>
      </c>
      <c r="BQ19" s="122">
        <v>40</v>
      </c>
      <c r="BR19" s="122">
        <v>31</v>
      </c>
      <c r="BS19" s="122">
        <v>35</v>
      </c>
      <c r="BT19" s="122">
        <v>33</v>
      </c>
      <c r="BU19" s="122">
        <v>34</v>
      </c>
      <c r="BV19" s="122">
        <v>29</v>
      </c>
      <c r="BW19" s="122">
        <v>36</v>
      </c>
      <c r="BX19" s="122">
        <v>34</v>
      </c>
      <c r="BY19" s="122">
        <v>32</v>
      </c>
      <c r="BZ19" s="122">
        <v>33</v>
      </c>
      <c r="CA19" s="122">
        <v>47</v>
      </c>
      <c r="CB19" s="122">
        <v>32</v>
      </c>
      <c r="CC19" s="122">
        <v>57</v>
      </c>
      <c r="CD19" s="122">
        <v>43</v>
      </c>
      <c r="CE19" s="122">
        <v>56</v>
      </c>
      <c r="CF19" s="122">
        <v>59</v>
      </c>
      <c r="CG19" s="122">
        <v>41</v>
      </c>
      <c r="CH19" s="122">
        <v>48</v>
      </c>
      <c r="CI19" s="122">
        <v>56</v>
      </c>
      <c r="CJ19" s="122">
        <v>38</v>
      </c>
      <c r="CK19" s="122">
        <v>35</v>
      </c>
      <c r="CL19" s="122">
        <v>28</v>
      </c>
      <c r="CM19" s="122">
        <v>19</v>
      </c>
      <c r="CN19" s="122">
        <v>21</v>
      </c>
      <c r="CO19" s="122">
        <v>10</v>
      </c>
      <c r="CP19" s="122">
        <v>16</v>
      </c>
      <c r="CQ19" s="122">
        <v>14</v>
      </c>
      <c r="CR19" s="122">
        <v>11</v>
      </c>
      <c r="CS19" s="122">
        <v>7</v>
      </c>
      <c r="CT19" s="122">
        <v>6</v>
      </c>
      <c r="CU19" s="122">
        <v>6</v>
      </c>
      <c r="CV19" s="122">
        <v>4</v>
      </c>
      <c r="CW19" s="122">
        <v>4</v>
      </c>
      <c r="CX19" s="122">
        <v>7</v>
      </c>
      <c r="CY19" s="122">
        <v>8</v>
      </c>
      <c r="CZ19" s="78">
        <f t="shared" si="1"/>
        <v>3218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6"/>
      <c r="B20" s="5" t="s">
        <v>15</v>
      </c>
      <c r="C20" s="123">
        <v>35</v>
      </c>
      <c r="D20" s="123">
        <v>30</v>
      </c>
      <c r="E20" s="123">
        <v>32</v>
      </c>
      <c r="F20" s="123">
        <v>40</v>
      </c>
      <c r="G20" s="123">
        <v>32</v>
      </c>
      <c r="H20" s="123">
        <v>48</v>
      </c>
      <c r="I20" s="123">
        <v>39</v>
      </c>
      <c r="J20" s="123">
        <v>40</v>
      </c>
      <c r="K20" s="123">
        <v>32</v>
      </c>
      <c r="L20" s="123">
        <v>49</v>
      </c>
      <c r="M20" s="123">
        <v>47</v>
      </c>
      <c r="N20" s="123">
        <v>56</v>
      </c>
      <c r="O20" s="123">
        <v>44</v>
      </c>
      <c r="P20" s="123">
        <v>61</v>
      </c>
      <c r="Q20" s="123">
        <v>67</v>
      </c>
      <c r="R20" s="123">
        <v>69</v>
      </c>
      <c r="S20" s="123">
        <v>79</v>
      </c>
      <c r="T20" s="123">
        <v>75</v>
      </c>
      <c r="U20" s="123">
        <v>66</v>
      </c>
      <c r="V20" s="123">
        <v>58</v>
      </c>
      <c r="W20" s="123">
        <v>46</v>
      </c>
      <c r="X20" s="123">
        <v>43</v>
      </c>
      <c r="Y20" s="123">
        <v>44</v>
      </c>
      <c r="Z20" s="123">
        <v>34</v>
      </c>
      <c r="AA20" s="123">
        <v>45</v>
      </c>
      <c r="AB20" s="123">
        <v>43</v>
      </c>
      <c r="AC20" s="123">
        <v>56</v>
      </c>
      <c r="AD20" s="123">
        <v>44</v>
      </c>
      <c r="AE20" s="123">
        <v>43</v>
      </c>
      <c r="AF20" s="123">
        <v>60</v>
      </c>
      <c r="AG20" s="123">
        <v>52</v>
      </c>
      <c r="AH20" s="123">
        <v>55</v>
      </c>
      <c r="AI20" s="123">
        <v>38</v>
      </c>
      <c r="AJ20" s="123">
        <v>43</v>
      </c>
      <c r="AK20" s="123">
        <v>49</v>
      </c>
      <c r="AL20" s="123">
        <v>66</v>
      </c>
      <c r="AM20" s="123">
        <v>52</v>
      </c>
      <c r="AN20" s="123">
        <v>57</v>
      </c>
      <c r="AO20" s="123">
        <v>70</v>
      </c>
      <c r="AP20" s="123">
        <v>50</v>
      </c>
      <c r="AQ20" s="123">
        <v>65</v>
      </c>
      <c r="AR20" s="123">
        <v>65</v>
      </c>
      <c r="AS20" s="123">
        <v>68</v>
      </c>
      <c r="AT20" s="123">
        <v>51</v>
      </c>
      <c r="AU20" s="123">
        <v>54</v>
      </c>
      <c r="AV20" s="123">
        <v>85</v>
      </c>
      <c r="AW20" s="123">
        <v>63</v>
      </c>
      <c r="AX20" s="123">
        <v>64</v>
      </c>
      <c r="AY20" s="123">
        <v>93</v>
      </c>
      <c r="AZ20" s="123">
        <v>104</v>
      </c>
      <c r="BA20" s="123">
        <v>84</v>
      </c>
      <c r="BB20" s="123">
        <v>100</v>
      </c>
      <c r="BC20" s="123">
        <v>104</v>
      </c>
      <c r="BD20" s="123">
        <v>108</v>
      </c>
      <c r="BE20" s="123">
        <v>103</v>
      </c>
      <c r="BF20" s="123">
        <v>100</v>
      </c>
      <c r="BG20" s="123">
        <v>102</v>
      </c>
      <c r="BH20" s="123">
        <v>104</v>
      </c>
      <c r="BI20" s="123">
        <v>106</v>
      </c>
      <c r="BJ20" s="123">
        <v>104</v>
      </c>
      <c r="BK20" s="123">
        <v>92</v>
      </c>
      <c r="BL20" s="123">
        <v>109</v>
      </c>
      <c r="BM20" s="123">
        <v>110</v>
      </c>
      <c r="BN20" s="123">
        <v>97</v>
      </c>
      <c r="BO20" s="123">
        <v>111</v>
      </c>
      <c r="BP20" s="123">
        <v>102</v>
      </c>
      <c r="BQ20" s="123">
        <v>67</v>
      </c>
      <c r="BR20" s="123">
        <v>52</v>
      </c>
      <c r="BS20" s="123">
        <v>57</v>
      </c>
      <c r="BT20" s="123">
        <v>58</v>
      </c>
      <c r="BU20" s="123">
        <v>59</v>
      </c>
      <c r="BV20" s="123">
        <v>47</v>
      </c>
      <c r="BW20" s="123">
        <v>70</v>
      </c>
      <c r="BX20" s="123">
        <v>58</v>
      </c>
      <c r="BY20" s="123">
        <v>49</v>
      </c>
      <c r="BZ20" s="123">
        <v>58</v>
      </c>
      <c r="CA20" s="123">
        <v>76</v>
      </c>
      <c r="CB20" s="123">
        <v>66</v>
      </c>
      <c r="CC20" s="123">
        <v>82</v>
      </c>
      <c r="CD20" s="123">
        <v>62</v>
      </c>
      <c r="CE20" s="123">
        <v>82</v>
      </c>
      <c r="CF20" s="123">
        <v>84</v>
      </c>
      <c r="CG20" s="123">
        <v>60</v>
      </c>
      <c r="CH20" s="123">
        <v>64</v>
      </c>
      <c r="CI20" s="123">
        <v>69</v>
      </c>
      <c r="CJ20" s="123">
        <v>58</v>
      </c>
      <c r="CK20" s="123">
        <v>48</v>
      </c>
      <c r="CL20" s="123">
        <v>44</v>
      </c>
      <c r="CM20" s="123">
        <v>31</v>
      </c>
      <c r="CN20" s="123">
        <v>33</v>
      </c>
      <c r="CO20" s="123">
        <v>17</v>
      </c>
      <c r="CP20" s="123">
        <v>20</v>
      </c>
      <c r="CQ20" s="123">
        <v>18</v>
      </c>
      <c r="CR20" s="123">
        <v>11</v>
      </c>
      <c r="CS20" s="123">
        <v>11</v>
      </c>
      <c r="CT20" s="123">
        <v>8</v>
      </c>
      <c r="CU20" s="123">
        <v>9</v>
      </c>
      <c r="CV20" s="123">
        <v>6</v>
      </c>
      <c r="CW20" s="123">
        <v>4</v>
      </c>
      <c r="CX20" s="123">
        <v>7</v>
      </c>
      <c r="CY20" s="123">
        <v>8</v>
      </c>
      <c r="CZ20" s="78">
        <f t="shared" si="1"/>
        <v>5890</v>
      </c>
    </row>
    <row r="21" spans="1:104" s="12" customFormat="1" ht="11.25" customHeight="1">
      <c r="A21" s="134" t="s">
        <v>2</v>
      </c>
      <c r="B21" s="6" t="s">
        <v>13</v>
      </c>
      <c r="C21" s="41">
        <f>SUM(C3,C6,C9,C12,C15,C18)</f>
        <v>553</v>
      </c>
      <c r="D21" s="41">
        <f aca="true" t="shared" si="2" ref="D21:BO22">SUM(D3,D6,D9,D12,D15,D18)</f>
        <v>682</v>
      </c>
      <c r="E21" s="41">
        <f t="shared" si="2"/>
        <v>642</v>
      </c>
      <c r="F21" s="41">
        <f t="shared" si="2"/>
        <v>708</v>
      </c>
      <c r="G21" s="41">
        <f t="shared" si="2"/>
        <v>674</v>
      </c>
      <c r="H21" s="41">
        <f t="shared" si="2"/>
        <v>622</v>
      </c>
      <c r="I21" s="41">
        <f t="shared" si="2"/>
        <v>656</v>
      </c>
      <c r="J21" s="41">
        <f t="shared" si="2"/>
        <v>694</v>
      </c>
      <c r="K21" s="41">
        <f t="shared" si="2"/>
        <v>696</v>
      </c>
      <c r="L21" s="41">
        <f t="shared" si="2"/>
        <v>691</v>
      </c>
      <c r="M21" s="41">
        <f t="shared" si="2"/>
        <v>687</v>
      </c>
      <c r="N21" s="41">
        <f t="shared" si="2"/>
        <v>713</v>
      </c>
      <c r="O21" s="41">
        <f t="shared" si="2"/>
        <v>658</v>
      </c>
      <c r="P21" s="41">
        <f t="shared" si="2"/>
        <v>746</v>
      </c>
      <c r="Q21" s="41">
        <f t="shared" si="2"/>
        <v>775</v>
      </c>
      <c r="R21" s="41">
        <f t="shared" si="2"/>
        <v>786</v>
      </c>
      <c r="S21" s="41">
        <f t="shared" si="2"/>
        <v>762</v>
      </c>
      <c r="T21" s="41">
        <f t="shared" si="2"/>
        <v>789</v>
      </c>
      <c r="U21" s="41">
        <f t="shared" si="2"/>
        <v>721</v>
      </c>
      <c r="V21" s="41">
        <f t="shared" si="2"/>
        <v>714</v>
      </c>
      <c r="W21" s="41">
        <f t="shared" si="2"/>
        <v>633</v>
      </c>
      <c r="X21" s="41">
        <f t="shared" si="2"/>
        <v>617</v>
      </c>
      <c r="Y21" s="41">
        <f t="shared" si="2"/>
        <v>611</v>
      </c>
      <c r="Z21" s="41">
        <f t="shared" si="2"/>
        <v>588</v>
      </c>
      <c r="AA21" s="41">
        <f t="shared" si="2"/>
        <v>636</v>
      </c>
      <c r="AB21" s="41">
        <f t="shared" si="2"/>
        <v>636</v>
      </c>
      <c r="AC21" s="41">
        <f t="shared" si="2"/>
        <v>655</v>
      </c>
      <c r="AD21" s="41">
        <f t="shared" si="2"/>
        <v>659</v>
      </c>
      <c r="AE21" s="41">
        <f t="shared" si="2"/>
        <v>723</v>
      </c>
      <c r="AF21" s="41">
        <f t="shared" si="2"/>
        <v>740</v>
      </c>
      <c r="AG21" s="41">
        <f t="shared" si="2"/>
        <v>718</v>
      </c>
      <c r="AH21" s="41">
        <f t="shared" si="2"/>
        <v>745</v>
      </c>
      <c r="AI21" s="41">
        <f t="shared" si="2"/>
        <v>728</v>
      </c>
      <c r="AJ21" s="41">
        <f t="shared" si="2"/>
        <v>834</v>
      </c>
      <c r="AK21" s="41">
        <f t="shared" si="2"/>
        <v>862</v>
      </c>
      <c r="AL21" s="41">
        <f t="shared" si="2"/>
        <v>823</v>
      </c>
      <c r="AM21" s="41">
        <f t="shared" si="2"/>
        <v>836</v>
      </c>
      <c r="AN21" s="41">
        <f t="shared" si="2"/>
        <v>834</v>
      </c>
      <c r="AO21" s="41">
        <f t="shared" si="2"/>
        <v>965</v>
      </c>
      <c r="AP21" s="41">
        <f t="shared" si="2"/>
        <v>957</v>
      </c>
      <c r="AQ21" s="41">
        <f t="shared" si="2"/>
        <v>962</v>
      </c>
      <c r="AR21" s="41">
        <f t="shared" si="2"/>
        <v>909</v>
      </c>
      <c r="AS21" s="41">
        <f t="shared" si="2"/>
        <v>879</v>
      </c>
      <c r="AT21" s="41">
        <f t="shared" si="2"/>
        <v>829</v>
      </c>
      <c r="AU21" s="41">
        <f t="shared" si="2"/>
        <v>832</v>
      </c>
      <c r="AV21" s="41">
        <f t="shared" si="2"/>
        <v>915</v>
      </c>
      <c r="AW21" s="41">
        <f t="shared" si="2"/>
        <v>743</v>
      </c>
      <c r="AX21" s="41">
        <f t="shared" si="2"/>
        <v>804</v>
      </c>
      <c r="AY21" s="41">
        <f t="shared" si="2"/>
        <v>807</v>
      </c>
      <c r="AZ21" s="41">
        <f t="shared" si="2"/>
        <v>890</v>
      </c>
      <c r="BA21" s="41">
        <f t="shared" si="2"/>
        <v>770</v>
      </c>
      <c r="BB21" s="41">
        <f t="shared" si="2"/>
        <v>865</v>
      </c>
      <c r="BC21" s="41">
        <f t="shared" si="2"/>
        <v>943</v>
      </c>
      <c r="BD21" s="41">
        <f t="shared" si="2"/>
        <v>894</v>
      </c>
      <c r="BE21" s="41">
        <f t="shared" si="2"/>
        <v>942</v>
      </c>
      <c r="BF21" s="41">
        <f t="shared" si="2"/>
        <v>896</v>
      </c>
      <c r="BG21" s="41">
        <f t="shared" si="2"/>
        <v>915</v>
      </c>
      <c r="BH21" s="41">
        <f t="shared" si="2"/>
        <v>982</v>
      </c>
      <c r="BI21" s="41">
        <f t="shared" si="2"/>
        <v>978</v>
      </c>
      <c r="BJ21" s="41">
        <f t="shared" si="2"/>
        <v>1112</v>
      </c>
      <c r="BK21" s="41">
        <f t="shared" si="2"/>
        <v>1052</v>
      </c>
      <c r="BL21" s="41">
        <f t="shared" si="2"/>
        <v>1112</v>
      </c>
      <c r="BM21" s="41">
        <f t="shared" si="2"/>
        <v>1102</v>
      </c>
      <c r="BN21" s="41">
        <f t="shared" si="2"/>
        <v>1140</v>
      </c>
      <c r="BO21" s="41">
        <f t="shared" si="2"/>
        <v>1201</v>
      </c>
      <c r="BP21" s="41">
        <f aca="true" t="shared" si="3" ref="BP21:CY23">SUM(BP3,BP6,BP9,BP12,BP15,BP18)</f>
        <v>1126</v>
      </c>
      <c r="BQ21" s="41">
        <f t="shared" si="3"/>
        <v>895</v>
      </c>
      <c r="BR21" s="41">
        <f t="shared" si="3"/>
        <v>614</v>
      </c>
      <c r="BS21" s="41">
        <f t="shared" si="3"/>
        <v>765</v>
      </c>
      <c r="BT21" s="41">
        <f t="shared" si="3"/>
        <v>744</v>
      </c>
      <c r="BU21" s="41">
        <f t="shared" si="3"/>
        <v>753</v>
      </c>
      <c r="BV21" s="41">
        <f t="shared" si="3"/>
        <v>752</v>
      </c>
      <c r="BW21" s="41">
        <f t="shared" si="3"/>
        <v>681</v>
      </c>
      <c r="BX21" s="41">
        <f t="shared" si="3"/>
        <v>692</v>
      </c>
      <c r="BY21" s="41">
        <f t="shared" si="3"/>
        <v>574</v>
      </c>
      <c r="BZ21" s="41">
        <f t="shared" si="3"/>
        <v>644</v>
      </c>
      <c r="CA21" s="41">
        <f t="shared" si="3"/>
        <v>650</v>
      </c>
      <c r="CB21" s="41">
        <f t="shared" si="3"/>
        <v>574</v>
      </c>
      <c r="CC21" s="41">
        <f t="shared" si="3"/>
        <v>584</v>
      </c>
      <c r="CD21" s="41">
        <f t="shared" si="3"/>
        <v>526</v>
      </c>
      <c r="CE21" s="41">
        <f t="shared" si="3"/>
        <v>510</v>
      </c>
      <c r="CF21" s="41">
        <f t="shared" si="3"/>
        <v>406</v>
      </c>
      <c r="CG21" s="41">
        <f t="shared" si="3"/>
        <v>403</v>
      </c>
      <c r="CH21" s="41">
        <f t="shared" si="3"/>
        <v>377</v>
      </c>
      <c r="CI21" s="41">
        <f t="shared" si="3"/>
        <v>321</v>
      </c>
      <c r="CJ21" s="41">
        <f t="shared" si="3"/>
        <v>295</v>
      </c>
      <c r="CK21" s="41">
        <f t="shared" si="3"/>
        <v>266</v>
      </c>
      <c r="CL21" s="41">
        <f t="shared" si="3"/>
        <v>233</v>
      </c>
      <c r="CM21" s="41">
        <f t="shared" si="3"/>
        <v>178</v>
      </c>
      <c r="CN21" s="41">
        <f t="shared" si="3"/>
        <v>157</v>
      </c>
      <c r="CO21" s="41">
        <f t="shared" si="3"/>
        <v>87</v>
      </c>
      <c r="CP21" s="41">
        <f t="shared" si="3"/>
        <v>59</v>
      </c>
      <c r="CQ21" s="41">
        <f t="shared" si="3"/>
        <v>76</v>
      </c>
      <c r="CR21" s="41">
        <f t="shared" si="3"/>
        <v>48</v>
      </c>
      <c r="CS21" s="41">
        <f t="shared" si="3"/>
        <v>36</v>
      </c>
      <c r="CT21" s="41">
        <f t="shared" si="3"/>
        <v>19</v>
      </c>
      <c r="CU21" s="41">
        <f t="shared" si="3"/>
        <v>17</v>
      </c>
      <c r="CV21" s="41">
        <f t="shared" si="3"/>
        <v>10</v>
      </c>
      <c r="CW21" s="41">
        <f t="shared" si="3"/>
        <v>11</v>
      </c>
      <c r="CX21" s="41">
        <f t="shared" si="3"/>
        <v>5</v>
      </c>
      <c r="CY21" s="41">
        <f>SUM(CY3,CY6,CY9,CY12,CY15,CY18)</f>
        <v>6</v>
      </c>
      <c r="CZ21" s="80">
        <f>SUM(C21:CY21)</f>
        <v>66337</v>
      </c>
    </row>
    <row r="22" spans="1:104" s="12" customFormat="1" ht="11.25" customHeight="1">
      <c r="A22" s="135"/>
      <c r="B22" s="7" t="s">
        <v>14</v>
      </c>
      <c r="C22" s="46">
        <f aca="true" t="shared" si="4" ref="C22:R23">SUM(C4,C7,C10,C13,C16,C19)</f>
        <v>552</v>
      </c>
      <c r="D22" s="46">
        <f t="shared" si="4"/>
        <v>593</v>
      </c>
      <c r="E22" s="46">
        <f t="shared" si="4"/>
        <v>592</v>
      </c>
      <c r="F22" s="46">
        <f t="shared" si="4"/>
        <v>571</v>
      </c>
      <c r="G22" s="46">
        <f t="shared" si="4"/>
        <v>624</v>
      </c>
      <c r="H22" s="46">
        <f t="shared" si="4"/>
        <v>636</v>
      </c>
      <c r="I22" s="46">
        <f t="shared" si="4"/>
        <v>613</v>
      </c>
      <c r="J22" s="46">
        <f t="shared" si="4"/>
        <v>615</v>
      </c>
      <c r="K22" s="46">
        <f t="shared" si="4"/>
        <v>610</v>
      </c>
      <c r="L22" s="46">
        <f t="shared" si="4"/>
        <v>690</v>
      </c>
      <c r="M22" s="46">
        <f t="shared" si="4"/>
        <v>630</v>
      </c>
      <c r="N22" s="46">
        <f t="shared" si="4"/>
        <v>695</v>
      </c>
      <c r="O22" s="46">
        <f t="shared" si="4"/>
        <v>728</v>
      </c>
      <c r="P22" s="46">
        <f t="shared" si="4"/>
        <v>718</v>
      </c>
      <c r="Q22" s="46">
        <f t="shared" si="4"/>
        <v>767</v>
      </c>
      <c r="R22" s="46">
        <f t="shared" si="4"/>
        <v>739</v>
      </c>
      <c r="S22" s="46">
        <f t="shared" si="2"/>
        <v>790</v>
      </c>
      <c r="T22" s="46">
        <f t="shared" si="2"/>
        <v>757</v>
      </c>
      <c r="U22" s="46">
        <f t="shared" si="2"/>
        <v>769</v>
      </c>
      <c r="V22" s="46">
        <f t="shared" si="2"/>
        <v>665</v>
      </c>
      <c r="W22" s="46">
        <f t="shared" si="2"/>
        <v>702</v>
      </c>
      <c r="X22" s="46">
        <f t="shared" si="2"/>
        <v>644</v>
      </c>
      <c r="Y22" s="46">
        <f t="shared" si="2"/>
        <v>610</v>
      </c>
      <c r="Z22" s="46">
        <f t="shared" si="2"/>
        <v>648</v>
      </c>
      <c r="AA22" s="46">
        <f t="shared" si="2"/>
        <v>671</v>
      </c>
      <c r="AB22" s="46">
        <f t="shared" si="2"/>
        <v>679</v>
      </c>
      <c r="AC22" s="46">
        <f t="shared" si="2"/>
        <v>701</v>
      </c>
      <c r="AD22" s="46">
        <f t="shared" si="2"/>
        <v>690</v>
      </c>
      <c r="AE22" s="46">
        <f t="shared" si="2"/>
        <v>759</v>
      </c>
      <c r="AF22" s="46">
        <f t="shared" si="2"/>
        <v>745</v>
      </c>
      <c r="AG22" s="46">
        <f t="shared" si="2"/>
        <v>783</v>
      </c>
      <c r="AH22" s="46">
        <f t="shared" si="2"/>
        <v>769</v>
      </c>
      <c r="AI22" s="46">
        <f t="shared" si="2"/>
        <v>733</v>
      </c>
      <c r="AJ22" s="46">
        <f t="shared" si="2"/>
        <v>881</v>
      </c>
      <c r="AK22" s="46">
        <f t="shared" si="2"/>
        <v>859</v>
      </c>
      <c r="AL22" s="46">
        <f t="shared" si="2"/>
        <v>808</v>
      </c>
      <c r="AM22" s="46">
        <f t="shared" si="2"/>
        <v>865</v>
      </c>
      <c r="AN22" s="46">
        <f t="shared" si="2"/>
        <v>908</v>
      </c>
      <c r="AO22" s="46">
        <f t="shared" si="2"/>
        <v>951</v>
      </c>
      <c r="AP22" s="46">
        <f t="shared" si="2"/>
        <v>988</v>
      </c>
      <c r="AQ22" s="46">
        <f t="shared" si="2"/>
        <v>984</v>
      </c>
      <c r="AR22" s="46">
        <f t="shared" si="2"/>
        <v>989</v>
      </c>
      <c r="AS22" s="46">
        <f t="shared" si="2"/>
        <v>973</v>
      </c>
      <c r="AT22" s="46">
        <f t="shared" si="2"/>
        <v>924</v>
      </c>
      <c r="AU22" s="46">
        <f t="shared" si="2"/>
        <v>921</v>
      </c>
      <c r="AV22" s="46">
        <f t="shared" si="2"/>
        <v>1001</v>
      </c>
      <c r="AW22" s="46">
        <f t="shared" si="2"/>
        <v>826</v>
      </c>
      <c r="AX22" s="46">
        <f t="shared" si="2"/>
        <v>880</v>
      </c>
      <c r="AY22" s="46">
        <f t="shared" si="2"/>
        <v>910</v>
      </c>
      <c r="AZ22" s="46">
        <f t="shared" si="2"/>
        <v>989</v>
      </c>
      <c r="BA22" s="46">
        <f t="shared" si="2"/>
        <v>923</v>
      </c>
      <c r="BB22" s="46">
        <f t="shared" si="2"/>
        <v>947</v>
      </c>
      <c r="BC22" s="46">
        <f t="shared" si="2"/>
        <v>960</v>
      </c>
      <c r="BD22" s="46">
        <f t="shared" si="2"/>
        <v>1034</v>
      </c>
      <c r="BE22" s="46">
        <f t="shared" si="2"/>
        <v>970</v>
      </c>
      <c r="BF22" s="46">
        <f t="shared" si="2"/>
        <v>985</v>
      </c>
      <c r="BG22" s="46">
        <f t="shared" si="2"/>
        <v>962</v>
      </c>
      <c r="BH22" s="46">
        <f t="shared" si="2"/>
        <v>947</v>
      </c>
      <c r="BI22" s="46">
        <f t="shared" si="2"/>
        <v>1036</v>
      </c>
      <c r="BJ22" s="46">
        <f t="shared" si="2"/>
        <v>1085</v>
      </c>
      <c r="BK22" s="46">
        <f t="shared" si="2"/>
        <v>1084</v>
      </c>
      <c r="BL22" s="46">
        <f t="shared" si="2"/>
        <v>1203</v>
      </c>
      <c r="BM22" s="46">
        <f t="shared" si="2"/>
        <v>1171</v>
      </c>
      <c r="BN22" s="46">
        <f t="shared" si="2"/>
        <v>1234</v>
      </c>
      <c r="BO22" s="46">
        <f t="shared" si="2"/>
        <v>1276</v>
      </c>
      <c r="BP22" s="46">
        <f t="shared" si="3"/>
        <v>1241</v>
      </c>
      <c r="BQ22" s="46">
        <f t="shared" si="3"/>
        <v>963</v>
      </c>
      <c r="BR22" s="46">
        <f t="shared" si="3"/>
        <v>648</v>
      </c>
      <c r="BS22" s="46">
        <f t="shared" si="3"/>
        <v>866</v>
      </c>
      <c r="BT22" s="46">
        <f t="shared" si="3"/>
        <v>856</v>
      </c>
      <c r="BU22" s="46">
        <f t="shared" si="3"/>
        <v>848</v>
      </c>
      <c r="BV22" s="46">
        <f t="shared" si="3"/>
        <v>913</v>
      </c>
      <c r="BW22" s="46">
        <f t="shared" si="3"/>
        <v>860</v>
      </c>
      <c r="BX22" s="46">
        <f t="shared" si="3"/>
        <v>856</v>
      </c>
      <c r="BY22" s="46">
        <f t="shared" si="3"/>
        <v>783</v>
      </c>
      <c r="BZ22" s="46">
        <f t="shared" si="3"/>
        <v>799</v>
      </c>
      <c r="CA22" s="46">
        <f t="shared" si="3"/>
        <v>763</v>
      </c>
      <c r="CB22" s="46">
        <f t="shared" si="3"/>
        <v>765</v>
      </c>
      <c r="CC22" s="46">
        <f t="shared" si="3"/>
        <v>817</v>
      </c>
      <c r="CD22" s="46">
        <f t="shared" si="3"/>
        <v>777</v>
      </c>
      <c r="CE22" s="46">
        <f t="shared" si="3"/>
        <v>748</v>
      </c>
      <c r="CF22" s="46">
        <f t="shared" si="3"/>
        <v>752</v>
      </c>
      <c r="CG22" s="46">
        <f t="shared" si="3"/>
        <v>673</v>
      </c>
      <c r="CH22" s="46">
        <f t="shared" si="3"/>
        <v>671</v>
      </c>
      <c r="CI22" s="46">
        <f t="shared" si="3"/>
        <v>638</v>
      </c>
      <c r="CJ22" s="46">
        <f t="shared" si="3"/>
        <v>558</v>
      </c>
      <c r="CK22" s="46">
        <f t="shared" si="3"/>
        <v>552</v>
      </c>
      <c r="CL22" s="46">
        <f t="shared" si="3"/>
        <v>537</v>
      </c>
      <c r="CM22" s="46">
        <f t="shared" si="3"/>
        <v>431</v>
      </c>
      <c r="CN22" s="46">
        <f t="shared" si="3"/>
        <v>386</v>
      </c>
      <c r="CO22" s="46">
        <f t="shared" si="3"/>
        <v>334</v>
      </c>
      <c r="CP22" s="46">
        <f t="shared" si="3"/>
        <v>262</v>
      </c>
      <c r="CQ22" s="46">
        <f t="shared" si="3"/>
        <v>212</v>
      </c>
      <c r="CR22" s="46">
        <f t="shared" si="3"/>
        <v>207</v>
      </c>
      <c r="CS22" s="46">
        <f t="shared" si="3"/>
        <v>151</v>
      </c>
      <c r="CT22" s="46">
        <f t="shared" si="3"/>
        <v>105</v>
      </c>
      <c r="CU22" s="46">
        <f t="shared" si="3"/>
        <v>98</v>
      </c>
      <c r="CV22" s="46">
        <f t="shared" si="3"/>
        <v>75</v>
      </c>
      <c r="CW22" s="46">
        <f t="shared" si="3"/>
        <v>51</v>
      </c>
      <c r="CX22" s="46">
        <f t="shared" si="3"/>
        <v>52</v>
      </c>
      <c r="CY22" s="46">
        <f t="shared" si="3"/>
        <v>78</v>
      </c>
      <c r="CZ22" s="81">
        <f>SUM(C22:CY22)</f>
        <v>74288</v>
      </c>
    </row>
    <row r="23" spans="1:104" s="12" customFormat="1" ht="11.25" customHeight="1">
      <c r="A23" s="135"/>
      <c r="B23" s="8" t="s">
        <v>15</v>
      </c>
      <c r="C23" s="82">
        <f t="shared" si="4"/>
        <v>1105</v>
      </c>
      <c r="D23" s="82">
        <f aca="true" t="shared" si="5" ref="D23:BO23">SUM(D5,D8,D11,D14,D17,D20)</f>
        <v>1275</v>
      </c>
      <c r="E23" s="82">
        <f t="shared" si="5"/>
        <v>1234</v>
      </c>
      <c r="F23" s="82">
        <f t="shared" si="5"/>
        <v>1279</v>
      </c>
      <c r="G23" s="82">
        <f t="shared" si="5"/>
        <v>1298</v>
      </c>
      <c r="H23" s="82">
        <f t="shared" si="5"/>
        <v>1258</v>
      </c>
      <c r="I23" s="82">
        <f t="shared" si="5"/>
        <v>1269</v>
      </c>
      <c r="J23" s="82">
        <f t="shared" si="5"/>
        <v>1309</v>
      </c>
      <c r="K23" s="82">
        <f t="shared" si="5"/>
        <v>1306</v>
      </c>
      <c r="L23" s="82">
        <f t="shared" si="5"/>
        <v>1381</v>
      </c>
      <c r="M23" s="82">
        <f t="shared" si="5"/>
        <v>1317</v>
      </c>
      <c r="N23" s="82">
        <f t="shared" si="5"/>
        <v>1408</v>
      </c>
      <c r="O23" s="82">
        <f t="shared" si="5"/>
        <v>1386</v>
      </c>
      <c r="P23" s="82">
        <f t="shared" si="5"/>
        <v>1464</v>
      </c>
      <c r="Q23" s="82">
        <f t="shared" si="5"/>
        <v>1542</v>
      </c>
      <c r="R23" s="82">
        <f t="shared" si="5"/>
        <v>1525</v>
      </c>
      <c r="S23" s="82">
        <f t="shared" si="5"/>
        <v>1552</v>
      </c>
      <c r="T23" s="82">
        <f t="shared" si="5"/>
        <v>1546</v>
      </c>
      <c r="U23" s="82">
        <f t="shared" si="5"/>
        <v>1490</v>
      </c>
      <c r="V23" s="82">
        <f t="shared" si="5"/>
        <v>1379</v>
      </c>
      <c r="W23" s="82">
        <f t="shared" si="5"/>
        <v>1335</v>
      </c>
      <c r="X23" s="82">
        <f t="shared" si="5"/>
        <v>1261</v>
      </c>
      <c r="Y23" s="82">
        <f t="shared" si="5"/>
        <v>1221</v>
      </c>
      <c r="Z23" s="82">
        <f t="shared" si="5"/>
        <v>1236</v>
      </c>
      <c r="AA23" s="82">
        <f t="shared" si="5"/>
        <v>1307</v>
      </c>
      <c r="AB23" s="82">
        <f t="shared" si="5"/>
        <v>1315</v>
      </c>
      <c r="AC23" s="82">
        <f t="shared" si="5"/>
        <v>1356</v>
      </c>
      <c r="AD23" s="82">
        <f t="shared" si="5"/>
        <v>1349</v>
      </c>
      <c r="AE23" s="82">
        <f t="shared" si="5"/>
        <v>1482</v>
      </c>
      <c r="AF23" s="82">
        <f t="shared" si="5"/>
        <v>1485</v>
      </c>
      <c r="AG23" s="82">
        <f t="shared" si="5"/>
        <v>1501</v>
      </c>
      <c r="AH23" s="82">
        <f t="shared" si="5"/>
        <v>1514</v>
      </c>
      <c r="AI23" s="82">
        <f t="shared" si="5"/>
        <v>1461</v>
      </c>
      <c r="AJ23" s="82">
        <f t="shared" si="5"/>
        <v>1715</v>
      </c>
      <c r="AK23" s="82">
        <f t="shared" si="5"/>
        <v>1721</v>
      </c>
      <c r="AL23" s="82">
        <f t="shared" si="5"/>
        <v>1631</v>
      </c>
      <c r="AM23" s="82">
        <f t="shared" si="5"/>
        <v>1701</v>
      </c>
      <c r="AN23" s="82">
        <f t="shared" si="5"/>
        <v>1742</v>
      </c>
      <c r="AO23" s="82">
        <f t="shared" si="5"/>
        <v>1916</v>
      </c>
      <c r="AP23" s="82">
        <f t="shared" si="5"/>
        <v>1945</v>
      </c>
      <c r="AQ23" s="82">
        <f t="shared" si="5"/>
        <v>1946</v>
      </c>
      <c r="AR23" s="82">
        <f t="shared" si="5"/>
        <v>1898</v>
      </c>
      <c r="AS23" s="82">
        <f t="shared" si="5"/>
        <v>1852</v>
      </c>
      <c r="AT23" s="82">
        <f t="shared" si="5"/>
        <v>1753</v>
      </c>
      <c r="AU23" s="82">
        <f t="shared" si="5"/>
        <v>1753</v>
      </c>
      <c r="AV23" s="82">
        <f t="shared" si="5"/>
        <v>1916</v>
      </c>
      <c r="AW23" s="82">
        <f t="shared" si="5"/>
        <v>1569</v>
      </c>
      <c r="AX23" s="82">
        <f t="shared" si="5"/>
        <v>1684</v>
      </c>
      <c r="AY23" s="82">
        <f t="shared" si="5"/>
        <v>1717</v>
      </c>
      <c r="AZ23" s="82">
        <f t="shared" si="5"/>
        <v>1879</v>
      </c>
      <c r="BA23" s="82">
        <f t="shared" si="5"/>
        <v>1693</v>
      </c>
      <c r="BB23" s="82">
        <f t="shared" si="5"/>
        <v>1812</v>
      </c>
      <c r="BC23" s="82">
        <f t="shared" si="5"/>
        <v>1903</v>
      </c>
      <c r="BD23" s="82">
        <f t="shared" si="5"/>
        <v>1928</v>
      </c>
      <c r="BE23" s="82">
        <f t="shared" si="5"/>
        <v>1912</v>
      </c>
      <c r="BF23" s="82">
        <f t="shared" si="5"/>
        <v>1881</v>
      </c>
      <c r="BG23" s="82">
        <f t="shared" si="5"/>
        <v>1877</v>
      </c>
      <c r="BH23" s="82">
        <f t="shared" si="5"/>
        <v>1929</v>
      </c>
      <c r="BI23" s="82">
        <f t="shared" si="5"/>
        <v>2014</v>
      </c>
      <c r="BJ23" s="82">
        <f t="shared" si="5"/>
        <v>2197</v>
      </c>
      <c r="BK23" s="82">
        <f t="shared" si="5"/>
        <v>2136</v>
      </c>
      <c r="BL23" s="82">
        <f t="shared" si="5"/>
        <v>2315</v>
      </c>
      <c r="BM23" s="82">
        <f t="shared" si="5"/>
        <v>2273</v>
      </c>
      <c r="BN23" s="82">
        <f t="shared" si="5"/>
        <v>2374</v>
      </c>
      <c r="BO23" s="82">
        <f t="shared" si="5"/>
        <v>2477</v>
      </c>
      <c r="BP23" s="82">
        <f t="shared" si="3"/>
        <v>2367</v>
      </c>
      <c r="BQ23" s="82">
        <f t="shared" si="3"/>
        <v>1858</v>
      </c>
      <c r="BR23" s="82">
        <f t="shared" si="3"/>
        <v>1262</v>
      </c>
      <c r="BS23" s="82">
        <f t="shared" si="3"/>
        <v>1631</v>
      </c>
      <c r="BT23" s="82">
        <f t="shared" si="3"/>
        <v>1600</v>
      </c>
      <c r="BU23" s="82">
        <f t="shared" si="3"/>
        <v>1601</v>
      </c>
      <c r="BV23" s="82">
        <f t="shared" si="3"/>
        <v>1665</v>
      </c>
      <c r="BW23" s="82">
        <f t="shared" si="3"/>
        <v>1541</v>
      </c>
      <c r="BX23" s="82">
        <f t="shared" si="3"/>
        <v>1548</v>
      </c>
      <c r="BY23" s="82">
        <f t="shared" si="3"/>
        <v>1357</v>
      </c>
      <c r="BZ23" s="82">
        <f t="shared" si="3"/>
        <v>1443</v>
      </c>
      <c r="CA23" s="82">
        <f t="shared" si="3"/>
        <v>1413</v>
      </c>
      <c r="CB23" s="82">
        <f t="shared" si="3"/>
        <v>1339</v>
      </c>
      <c r="CC23" s="82">
        <f t="shared" si="3"/>
        <v>1401</v>
      </c>
      <c r="CD23" s="82">
        <f t="shared" si="3"/>
        <v>1303</v>
      </c>
      <c r="CE23" s="82">
        <f t="shared" si="3"/>
        <v>1258</v>
      </c>
      <c r="CF23" s="82">
        <f t="shared" si="3"/>
        <v>1158</v>
      </c>
      <c r="CG23" s="82">
        <f t="shared" si="3"/>
        <v>1076</v>
      </c>
      <c r="CH23" s="82">
        <f t="shared" si="3"/>
        <v>1048</v>
      </c>
      <c r="CI23" s="82">
        <f t="shared" si="3"/>
        <v>959</v>
      </c>
      <c r="CJ23" s="82">
        <f t="shared" si="3"/>
        <v>853</v>
      </c>
      <c r="CK23" s="82">
        <f t="shared" si="3"/>
        <v>818</v>
      </c>
      <c r="CL23" s="82">
        <f t="shared" si="3"/>
        <v>770</v>
      </c>
      <c r="CM23" s="82">
        <f t="shared" si="3"/>
        <v>609</v>
      </c>
      <c r="CN23" s="82">
        <f t="shared" si="3"/>
        <v>543</v>
      </c>
      <c r="CO23" s="82">
        <f t="shared" si="3"/>
        <v>421</v>
      </c>
      <c r="CP23" s="82">
        <f t="shared" si="3"/>
        <v>321</v>
      </c>
      <c r="CQ23" s="82">
        <f t="shared" si="3"/>
        <v>288</v>
      </c>
      <c r="CR23" s="82">
        <f t="shared" si="3"/>
        <v>255</v>
      </c>
      <c r="CS23" s="82">
        <f t="shared" si="3"/>
        <v>187</v>
      </c>
      <c r="CT23" s="82">
        <f t="shared" si="3"/>
        <v>124</v>
      </c>
      <c r="CU23" s="82">
        <f t="shared" si="3"/>
        <v>115</v>
      </c>
      <c r="CV23" s="82">
        <f t="shared" si="3"/>
        <v>85</v>
      </c>
      <c r="CW23" s="82">
        <f t="shared" si="3"/>
        <v>62</v>
      </c>
      <c r="CX23" s="82">
        <f t="shared" si="3"/>
        <v>57</v>
      </c>
      <c r="CY23" s="82">
        <f t="shared" si="3"/>
        <v>84</v>
      </c>
      <c r="CZ23" s="83">
        <f>SUM(C23:CY23)</f>
        <v>140625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&amp;L&amp;P/5&amp;C町別・年齢各歳別（1歳毎）人口&amp;R平成25年4月1日現在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3">
      <selection activeCell="C65" sqref="C65:M6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1" t="s">
        <v>16</v>
      </c>
      <c r="B1" s="141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8" t="s">
        <v>45</v>
      </c>
      <c r="B2" s="20" t="s">
        <v>13</v>
      </c>
      <c r="C2" s="126">
        <v>1885</v>
      </c>
      <c r="D2" s="126">
        <v>1899</v>
      </c>
      <c r="E2" s="126">
        <v>1800</v>
      </c>
      <c r="F2" s="126">
        <v>2355</v>
      </c>
      <c r="G2" s="126">
        <v>2405</v>
      </c>
      <c r="H2" s="126">
        <v>2436</v>
      </c>
      <c r="I2" s="126">
        <v>2438</v>
      </c>
      <c r="J2" s="126">
        <v>1603</v>
      </c>
      <c r="K2" s="126">
        <v>795</v>
      </c>
      <c r="L2" s="126">
        <v>96</v>
      </c>
      <c r="M2" s="126">
        <v>0</v>
      </c>
      <c r="N2" s="106">
        <f>SUM(C2:M2)</f>
        <v>17712</v>
      </c>
    </row>
    <row r="3" spans="1:14" s="66" customFormat="1" ht="13.5" customHeight="1" outlineLevel="1">
      <c r="A3" s="139"/>
      <c r="B3" s="21" t="s">
        <v>14</v>
      </c>
      <c r="C3" s="124">
        <v>1684</v>
      </c>
      <c r="D3" s="124">
        <v>1926</v>
      </c>
      <c r="E3" s="124">
        <v>1938</v>
      </c>
      <c r="F3" s="124">
        <v>2518</v>
      </c>
      <c r="G3" s="124">
        <v>2738</v>
      </c>
      <c r="H3" s="124">
        <v>2610</v>
      </c>
      <c r="I3" s="124">
        <v>2804</v>
      </c>
      <c r="J3" s="124">
        <v>2107</v>
      </c>
      <c r="K3" s="124">
        <v>1444</v>
      </c>
      <c r="L3" s="124">
        <v>367</v>
      </c>
      <c r="M3" s="124">
        <v>16</v>
      </c>
      <c r="N3" s="107">
        <f aca="true" t="shared" si="0" ref="N3:N22">SUM(C3:M3)</f>
        <v>20152</v>
      </c>
    </row>
    <row r="4" spans="1:14" s="66" customFormat="1" ht="13.5" customHeight="1" outlineLevel="1">
      <c r="A4" s="140"/>
      <c r="B4" s="22" t="s">
        <v>15</v>
      </c>
      <c r="C4" s="125">
        <v>3569</v>
      </c>
      <c r="D4" s="125">
        <v>3825</v>
      </c>
      <c r="E4" s="125">
        <v>3738</v>
      </c>
      <c r="F4" s="125">
        <v>4873</v>
      </c>
      <c r="G4" s="125">
        <v>5143</v>
      </c>
      <c r="H4" s="125">
        <v>5046</v>
      </c>
      <c r="I4" s="125">
        <v>5242</v>
      </c>
      <c r="J4" s="125">
        <v>3710</v>
      </c>
      <c r="K4" s="125">
        <v>2239</v>
      </c>
      <c r="L4" s="125">
        <v>463</v>
      </c>
      <c r="M4" s="125">
        <v>16</v>
      </c>
      <c r="N4" s="108">
        <f t="shared" si="0"/>
        <v>37864</v>
      </c>
    </row>
    <row r="5" spans="1:14" s="68" customFormat="1" ht="12" outlineLevel="1">
      <c r="A5" s="138" t="s">
        <v>44</v>
      </c>
      <c r="B5" s="20" t="s">
        <v>13</v>
      </c>
      <c r="C5" s="126">
        <v>648</v>
      </c>
      <c r="D5" s="126">
        <v>587</v>
      </c>
      <c r="E5" s="126">
        <v>578</v>
      </c>
      <c r="F5" s="126">
        <v>683</v>
      </c>
      <c r="G5" s="126">
        <v>660</v>
      </c>
      <c r="H5" s="126">
        <v>608</v>
      </c>
      <c r="I5" s="126">
        <v>544</v>
      </c>
      <c r="J5" s="126">
        <v>396</v>
      </c>
      <c r="K5" s="126">
        <v>149</v>
      </c>
      <c r="L5" s="126">
        <v>17</v>
      </c>
      <c r="M5" s="126">
        <v>0</v>
      </c>
      <c r="N5" s="106">
        <f t="shared" si="0"/>
        <v>4870</v>
      </c>
    </row>
    <row r="6" spans="1:14" s="68" customFormat="1" ht="12" outlineLevel="1">
      <c r="A6" s="139"/>
      <c r="B6" s="21" t="s">
        <v>14</v>
      </c>
      <c r="C6" s="124">
        <v>575</v>
      </c>
      <c r="D6" s="124">
        <v>582</v>
      </c>
      <c r="E6" s="124">
        <v>511</v>
      </c>
      <c r="F6" s="124">
        <v>694</v>
      </c>
      <c r="G6" s="124">
        <v>682</v>
      </c>
      <c r="H6" s="124">
        <v>624</v>
      </c>
      <c r="I6" s="124">
        <v>625</v>
      </c>
      <c r="J6" s="124">
        <v>452</v>
      </c>
      <c r="K6" s="124">
        <v>271</v>
      </c>
      <c r="L6" s="124">
        <v>57</v>
      </c>
      <c r="M6" s="124">
        <v>3</v>
      </c>
      <c r="N6" s="107">
        <f t="shared" si="0"/>
        <v>5076</v>
      </c>
    </row>
    <row r="7" spans="1:14" s="68" customFormat="1" ht="12" outlineLevel="1">
      <c r="A7" s="140"/>
      <c r="B7" s="22" t="s">
        <v>15</v>
      </c>
      <c r="C7" s="125">
        <v>1223</v>
      </c>
      <c r="D7" s="125">
        <v>1169</v>
      </c>
      <c r="E7" s="125">
        <v>1089</v>
      </c>
      <c r="F7" s="125">
        <v>1377</v>
      </c>
      <c r="G7" s="125">
        <v>1342</v>
      </c>
      <c r="H7" s="125">
        <v>1232</v>
      </c>
      <c r="I7" s="125">
        <v>1169</v>
      </c>
      <c r="J7" s="125">
        <v>848</v>
      </c>
      <c r="K7" s="125">
        <v>420</v>
      </c>
      <c r="L7" s="125">
        <v>74</v>
      </c>
      <c r="M7" s="125">
        <v>3</v>
      </c>
      <c r="N7" s="108">
        <f t="shared" si="0"/>
        <v>9946</v>
      </c>
    </row>
    <row r="8" spans="1:14" s="68" customFormat="1" ht="12" outlineLevel="1">
      <c r="A8" s="138" t="s">
        <v>43</v>
      </c>
      <c r="B8" s="20" t="s">
        <v>13</v>
      </c>
      <c r="C8" s="126">
        <v>258</v>
      </c>
      <c r="D8" s="126">
        <v>283</v>
      </c>
      <c r="E8" s="126">
        <v>258</v>
      </c>
      <c r="F8" s="126">
        <v>374</v>
      </c>
      <c r="G8" s="126">
        <v>338</v>
      </c>
      <c r="H8" s="126">
        <v>396</v>
      </c>
      <c r="I8" s="126">
        <v>463</v>
      </c>
      <c r="J8" s="126">
        <v>264</v>
      </c>
      <c r="K8" s="126">
        <v>137</v>
      </c>
      <c r="L8" s="126">
        <v>7</v>
      </c>
      <c r="M8" s="126">
        <v>0</v>
      </c>
      <c r="N8" s="106">
        <f t="shared" si="0"/>
        <v>2778</v>
      </c>
    </row>
    <row r="9" spans="1:14" s="68" customFormat="1" ht="12" outlineLevel="1">
      <c r="A9" s="139"/>
      <c r="B9" s="21" t="s">
        <v>14</v>
      </c>
      <c r="C9" s="124">
        <v>212</v>
      </c>
      <c r="D9" s="124">
        <v>269</v>
      </c>
      <c r="E9" s="124">
        <v>255</v>
      </c>
      <c r="F9" s="124">
        <v>355</v>
      </c>
      <c r="G9" s="124">
        <v>351</v>
      </c>
      <c r="H9" s="124">
        <v>396</v>
      </c>
      <c r="I9" s="124">
        <v>461</v>
      </c>
      <c r="J9" s="124">
        <v>330</v>
      </c>
      <c r="K9" s="124">
        <v>284</v>
      </c>
      <c r="L9" s="124">
        <v>80</v>
      </c>
      <c r="M9" s="124">
        <v>2</v>
      </c>
      <c r="N9" s="107">
        <f t="shared" si="0"/>
        <v>2995</v>
      </c>
    </row>
    <row r="10" spans="1:14" s="68" customFormat="1" ht="12" outlineLevel="1">
      <c r="A10" s="140"/>
      <c r="B10" s="22" t="s">
        <v>15</v>
      </c>
      <c r="C10" s="125">
        <v>470</v>
      </c>
      <c r="D10" s="125">
        <v>552</v>
      </c>
      <c r="E10" s="125">
        <v>513</v>
      </c>
      <c r="F10" s="125">
        <v>729</v>
      </c>
      <c r="G10" s="125">
        <v>689</v>
      </c>
      <c r="H10" s="125">
        <v>792</v>
      </c>
      <c r="I10" s="125">
        <v>924</v>
      </c>
      <c r="J10" s="125">
        <v>594</v>
      </c>
      <c r="K10" s="125">
        <v>421</v>
      </c>
      <c r="L10" s="125">
        <v>87</v>
      </c>
      <c r="M10" s="125">
        <v>2</v>
      </c>
      <c r="N10" s="108">
        <f t="shared" si="0"/>
        <v>5773</v>
      </c>
    </row>
    <row r="11" spans="1:14" s="68" customFormat="1" ht="12" outlineLevel="1">
      <c r="A11" s="138" t="s">
        <v>42</v>
      </c>
      <c r="B11" s="20" t="s">
        <v>13</v>
      </c>
      <c r="C11" s="126">
        <v>133</v>
      </c>
      <c r="D11" s="126">
        <v>212</v>
      </c>
      <c r="E11" s="126">
        <v>157</v>
      </c>
      <c r="F11" s="126">
        <v>174</v>
      </c>
      <c r="G11" s="126">
        <v>268</v>
      </c>
      <c r="H11" s="126">
        <v>320</v>
      </c>
      <c r="I11" s="126">
        <v>348</v>
      </c>
      <c r="J11" s="126">
        <v>259</v>
      </c>
      <c r="K11" s="126">
        <v>170</v>
      </c>
      <c r="L11" s="126">
        <v>17</v>
      </c>
      <c r="M11" s="126">
        <v>0</v>
      </c>
      <c r="N11" s="106">
        <f t="shared" si="0"/>
        <v>2058</v>
      </c>
    </row>
    <row r="12" spans="1:14" s="68" customFormat="1" ht="12" outlineLevel="1">
      <c r="A12" s="139"/>
      <c r="B12" s="21" t="s">
        <v>14</v>
      </c>
      <c r="C12" s="124">
        <v>139</v>
      </c>
      <c r="D12" s="124">
        <v>224</v>
      </c>
      <c r="E12" s="124">
        <v>174</v>
      </c>
      <c r="F12" s="124">
        <v>181</v>
      </c>
      <c r="G12" s="124">
        <v>281</v>
      </c>
      <c r="H12" s="124">
        <v>300</v>
      </c>
      <c r="I12" s="124">
        <v>333</v>
      </c>
      <c r="J12" s="124">
        <v>356</v>
      </c>
      <c r="K12" s="124">
        <v>338</v>
      </c>
      <c r="L12" s="124">
        <v>113</v>
      </c>
      <c r="M12" s="124">
        <v>6</v>
      </c>
      <c r="N12" s="107">
        <f t="shared" si="0"/>
        <v>2445</v>
      </c>
    </row>
    <row r="13" spans="1:14" s="68" customFormat="1" ht="12" outlineLevel="1">
      <c r="A13" s="140"/>
      <c r="B13" s="22" t="s">
        <v>15</v>
      </c>
      <c r="C13" s="125">
        <v>272</v>
      </c>
      <c r="D13" s="125">
        <v>436</v>
      </c>
      <c r="E13" s="125">
        <v>331</v>
      </c>
      <c r="F13" s="125">
        <v>355</v>
      </c>
      <c r="G13" s="125">
        <v>549</v>
      </c>
      <c r="H13" s="125">
        <v>620</v>
      </c>
      <c r="I13" s="125">
        <v>681</v>
      </c>
      <c r="J13" s="125">
        <v>615</v>
      </c>
      <c r="K13" s="125">
        <v>508</v>
      </c>
      <c r="L13" s="125">
        <v>130</v>
      </c>
      <c r="M13" s="125">
        <v>6</v>
      </c>
      <c r="N13" s="108">
        <f t="shared" si="0"/>
        <v>4503</v>
      </c>
    </row>
    <row r="14" spans="1:14" s="68" customFormat="1" ht="12" outlineLevel="1">
      <c r="A14" s="138" t="s">
        <v>41</v>
      </c>
      <c r="B14" s="20" t="s">
        <v>13</v>
      </c>
      <c r="C14" s="126">
        <v>1547</v>
      </c>
      <c r="D14" s="126">
        <v>1645</v>
      </c>
      <c r="E14" s="126">
        <v>1377</v>
      </c>
      <c r="F14" s="126">
        <v>1853</v>
      </c>
      <c r="G14" s="126">
        <v>1828</v>
      </c>
      <c r="H14" s="126">
        <v>1545</v>
      </c>
      <c r="I14" s="126">
        <v>1707</v>
      </c>
      <c r="J14" s="126">
        <v>1301</v>
      </c>
      <c r="K14" s="126">
        <v>475</v>
      </c>
      <c r="L14" s="126">
        <v>51</v>
      </c>
      <c r="M14" s="126">
        <v>1</v>
      </c>
      <c r="N14" s="106">
        <f t="shared" si="0"/>
        <v>13330</v>
      </c>
    </row>
    <row r="15" spans="1:14" s="68" customFormat="1" ht="12" outlineLevel="1">
      <c r="A15" s="139"/>
      <c r="B15" s="21" t="s">
        <v>14</v>
      </c>
      <c r="C15" s="124">
        <v>1557</v>
      </c>
      <c r="D15" s="124">
        <v>1572</v>
      </c>
      <c r="E15" s="124">
        <v>1372</v>
      </c>
      <c r="F15" s="124">
        <v>1966</v>
      </c>
      <c r="G15" s="124">
        <v>2080</v>
      </c>
      <c r="H15" s="124">
        <v>1804</v>
      </c>
      <c r="I15" s="124">
        <v>1985</v>
      </c>
      <c r="J15" s="124">
        <v>1541</v>
      </c>
      <c r="K15" s="124">
        <v>741</v>
      </c>
      <c r="L15" s="124">
        <v>190</v>
      </c>
      <c r="M15" s="124">
        <v>8</v>
      </c>
      <c r="N15" s="107">
        <f t="shared" si="0"/>
        <v>14816</v>
      </c>
    </row>
    <row r="16" spans="1:14" s="68" customFormat="1" ht="12" outlineLevel="1">
      <c r="A16" s="140"/>
      <c r="B16" s="22" t="s">
        <v>15</v>
      </c>
      <c r="C16" s="125">
        <v>3104</v>
      </c>
      <c r="D16" s="125">
        <v>3217</v>
      </c>
      <c r="E16" s="125">
        <v>2749</v>
      </c>
      <c r="F16" s="125">
        <v>3819</v>
      </c>
      <c r="G16" s="125">
        <v>3908</v>
      </c>
      <c r="H16" s="125">
        <v>3349</v>
      </c>
      <c r="I16" s="125">
        <v>3692</v>
      </c>
      <c r="J16" s="125">
        <v>2842</v>
      </c>
      <c r="K16" s="125">
        <v>1216</v>
      </c>
      <c r="L16" s="125">
        <v>241</v>
      </c>
      <c r="M16" s="125">
        <v>9</v>
      </c>
      <c r="N16" s="108">
        <f t="shared" si="0"/>
        <v>28146</v>
      </c>
    </row>
    <row r="17" spans="1:14" s="68" customFormat="1" ht="12" outlineLevel="1">
      <c r="A17" s="138" t="s">
        <v>40</v>
      </c>
      <c r="B17" s="20" t="s">
        <v>13</v>
      </c>
      <c r="C17" s="126">
        <v>53</v>
      </c>
      <c r="D17" s="126">
        <v>127</v>
      </c>
      <c r="E17" s="126">
        <v>85</v>
      </c>
      <c r="F17" s="126">
        <v>109</v>
      </c>
      <c r="G17" s="126">
        <v>151</v>
      </c>
      <c r="H17" s="126">
        <v>185</v>
      </c>
      <c r="I17" s="126">
        <v>185</v>
      </c>
      <c r="J17" s="126">
        <v>125</v>
      </c>
      <c r="K17" s="126">
        <v>96</v>
      </c>
      <c r="L17" s="126">
        <v>3</v>
      </c>
      <c r="M17" s="126">
        <v>0</v>
      </c>
      <c r="N17" s="106">
        <f t="shared" si="0"/>
        <v>1119</v>
      </c>
    </row>
    <row r="18" spans="1:14" s="68" customFormat="1" ht="12" outlineLevel="1">
      <c r="A18" s="139"/>
      <c r="B18" s="21" t="s">
        <v>14</v>
      </c>
      <c r="C18" s="124">
        <v>52</v>
      </c>
      <c r="D18" s="124">
        <v>109</v>
      </c>
      <c r="E18" s="124">
        <v>94</v>
      </c>
      <c r="F18" s="124">
        <v>91</v>
      </c>
      <c r="G18" s="124">
        <v>136</v>
      </c>
      <c r="H18" s="124">
        <v>170</v>
      </c>
      <c r="I18" s="124">
        <v>192</v>
      </c>
      <c r="J18" s="124">
        <v>186</v>
      </c>
      <c r="K18" s="124">
        <v>135</v>
      </c>
      <c r="L18" s="124">
        <v>39</v>
      </c>
      <c r="M18" s="124">
        <v>2</v>
      </c>
      <c r="N18" s="107">
        <f t="shared" si="0"/>
        <v>1206</v>
      </c>
    </row>
    <row r="19" spans="1:14" s="68" customFormat="1" ht="12" outlineLevel="1">
      <c r="A19" s="140"/>
      <c r="B19" s="22" t="s">
        <v>15</v>
      </c>
      <c r="C19" s="125">
        <v>105</v>
      </c>
      <c r="D19" s="125">
        <v>236</v>
      </c>
      <c r="E19" s="125">
        <v>179</v>
      </c>
      <c r="F19" s="125">
        <v>200</v>
      </c>
      <c r="G19" s="125">
        <v>287</v>
      </c>
      <c r="H19" s="125">
        <v>355</v>
      </c>
      <c r="I19" s="125">
        <v>377</v>
      </c>
      <c r="J19" s="125">
        <v>311</v>
      </c>
      <c r="K19" s="125">
        <v>231</v>
      </c>
      <c r="L19" s="125">
        <v>42</v>
      </c>
      <c r="M19" s="125">
        <v>2</v>
      </c>
      <c r="N19" s="108">
        <f t="shared" si="0"/>
        <v>2325</v>
      </c>
    </row>
    <row r="20" spans="1:14" s="68" customFormat="1" ht="12" outlineLevel="1">
      <c r="A20" s="138" t="s">
        <v>39</v>
      </c>
      <c r="B20" s="20" t="s">
        <v>13</v>
      </c>
      <c r="C20" s="126">
        <v>176</v>
      </c>
      <c r="D20" s="126">
        <v>261</v>
      </c>
      <c r="E20" s="126">
        <v>230</v>
      </c>
      <c r="F20" s="126">
        <v>267</v>
      </c>
      <c r="G20" s="126">
        <v>310</v>
      </c>
      <c r="H20" s="126">
        <v>425</v>
      </c>
      <c r="I20" s="126">
        <v>452</v>
      </c>
      <c r="J20" s="126">
        <v>304</v>
      </c>
      <c r="K20" s="126">
        <v>168</v>
      </c>
      <c r="L20" s="126">
        <v>15</v>
      </c>
      <c r="M20" s="126">
        <v>0</v>
      </c>
      <c r="N20" s="106">
        <f t="shared" si="0"/>
        <v>2608</v>
      </c>
    </row>
    <row r="21" spans="1:14" s="68" customFormat="1" ht="12" outlineLevel="1">
      <c r="A21" s="139"/>
      <c r="B21" s="21" t="s">
        <v>14</v>
      </c>
      <c r="C21" s="127">
        <v>162</v>
      </c>
      <c r="D21" s="127">
        <v>274</v>
      </c>
      <c r="E21" s="127">
        <v>274</v>
      </c>
      <c r="F21" s="127">
        <v>251</v>
      </c>
      <c r="G21" s="127">
        <v>335</v>
      </c>
      <c r="H21" s="127">
        <v>432</v>
      </c>
      <c r="I21" s="127">
        <v>457</v>
      </c>
      <c r="J21" s="127">
        <v>390</v>
      </c>
      <c r="K21" s="127">
        <v>340</v>
      </c>
      <c r="L21" s="127">
        <v>84</v>
      </c>
      <c r="M21" s="127">
        <v>1</v>
      </c>
      <c r="N21" s="109">
        <f t="shared" si="0"/>
        <v>3000</v>
      </c>
    </row>
    <row r="22" spans="1:14" s="68" customFormat="1" ht="12" outlineLevel="1">
      <c r="A22" s="140"/>
      <c r="B22" s="22" t="s">
        <v>15</v>
      </c>
      <c r="C22" s="125">
        <v>338</v>
      </c>
      <c r="D22" s="125">
        <v>535</v>
      </c>
      <c r="E22" s="125">
        <v>504</v>
      </c>
      <c r="F22" s="125">
        <v>518</v>
      </c>
      <c r="G22" s="125">
        <v>645</v>
      </c>
      <c r="H22" s="125">
        <v>857</v>
      </c>
      <c r="I22" s="125">
        <v>909</v>
      </c>
      <c r="J22" s="125">
        <v>694</v>
      </c>
      <c r="K22" s="125">
        <v>508</v>
      </c>
      <c r="L22" s="125">
        <v>99</v>
      </c>
      <c r="M22" s="125">
        <v>1</v>
      </c>
      <c r="N22" s="108">
        <f t="shared" si="0"/>
        <v>5608</v>
      </c>
    </row>
    <row r="23" spans="1:14" s="66" customFormat="1" ht="13.5" customHeight="1">
      <c r="A23" s="142" t="s">
        <v>32</v>
      </c>
      <c r="B23" s="6" t="s">
        <v>13</v>
      </c>
      <c r="C23" s="41">
        <f>SUM(C2,C5,C8,C11,C14,C17,C20)</f>
        <v>4700</v>
      </c>
      <c r="D23" s="41">
        <f aca="true" t="shared" si="1" ref="D23:K23">SUM(D2,D5,D8,D11,D14,D17,D20)</f>
        <v>5014</v>
      </c>
      <c r="E23" s="41">
        <f t="shared" si="1"/>
        <v>4485</v>
      </c>
      <c r="F23" s="41">
        <f t="shared" si="1"/>
        <v>5815</v>
      </c>
      <c r="G23" s="41">
        <f t="shared" si="1"/>
        <v>5960</v>
      </c>
      <c r="H23" s="41">
        <f t="shared" si="1"/>
        <v>5915</v>
      </c>
      <c r="I23" s="41">
        <f t="shared" si="1"/>
        <v>6137</v>
      </c>
      <c r="J23" s="41">
        <f t="shared" si="1"/>
        <v>4252</v>
      </c>
      <c r="K23" s="41">
        <f t="shared" si="1"/>
        <v>1990</v>
      </c>
      <c r="L23" s="41">
        <f>SUM(L2,L5,L8,L11,L14,L17,L20)</f>
        <v>206</v>
      </c>
      <c r="M23" s="41">
        <f>SUM(M2,M5,M8,M11,M14,M17,M20)</f>
        <v>1</v>
      </c>
      <c r="N23" s="41">
        <f>SUM(C23:M23)</f>
        <v>44475</v>
      </c>
    </row>
    <row r="24" spans="1:14" s="66" customFormat="1" ht="13.5" customHeight="1">
      <c r="A24" s="143"/>
      <c r="B24" s="7" t="s">
        <v>14</v>
      </c>
      <c r="C24" s="46">
        <f>SUM(C3,C6,C9,C12,C15,C18,C21)</f>
        <v>4381</v>
      </c>
      <c r="D24" s="46">
        <f aca="true" t="shared" si="2" ref="D24:L24">SUM(D3,D6,D9,D12,D15,D18,D21)</f>
        <v>4956</v>
      </c>
      <c r="E24" s="46">
        <f t="shared" si="2"/>
        <v>4618</v>
      </c>
      <c r="F24" s="46">
        <f t="shared" si="2"/>
        <v>6056</v>
      </c>
      <c r="G24" s="46">
        <f t="shared" si="2"/>
        <v>6603</v>
      </c>
      <c r="H24" s="46">
        <f t="shared" si="2"/>
        <v>6336</v>
      </c>
      <c r="I24" s="46">
        <f t="shared" si="2"/>
        <v>6857</v>
      </c>
      <c r="J24" s="46">
        <f t="shared" si="2"/>
        <v>5362</v>
      </c>
      <c r="K24" s="46">
        <f t="shared" si="2"/>
        <v>3553</v>
      </c>
      <c r="L24" s="46">
        <f t="shared" si="2"/>
        <v>930</v>
      </c>
      <c r="M24" s="46">
        <f>SUM(M3,M6,M9,M12,M15,M18,M21)</f>
        <v>38</v>
      </c>
      <c r="N24" s="46">
        <f>SUM(C24:M24)</f>
        <v>49690</v>
      </c>
    </row>
    <row r="25" spans="1:14" s="66" customFormat="1" ht="13.5" customHeight="1">
      <c r="A25" s="144"/>
      <c r="B25" s="8" t="s">
        <v>15</v>
      </c>
      <c r="C25" s="50">
        <f>SUM(C4,C7,C10,C13,C16,C19,C22)</f>
        <v>9081</v>
      </c>
      <c r="D25" s="50">
        <f aca="true" t="shared" si="3" ref="D25:L25">SUM(D4,D7,D10,D13,D16,D19,D22)</f>
        <v>9970</v>
      </c>
      <c r="E25" s="50">
        <f t="shared" si="3"/>
        <v>9103</v>
      </c>
      <c r="F25" s="50">
        <f t="shared" si="3"/>
        <v>11871</v>
      </c>
      <c r="G25" s="50">
        <f t="shared" si="3"/>
        <v>12563</v>
      </c>
      <c r="H25" s="50">
        <f t="shared" si="3"/>
        <v>12251</v>
      </c>
      <c r="I25" s="50">
        <f t="shared" si="3"/>
        <v>12994</v>
      </c>
      <c r="J25" s="50">
        <f t="shared" si="3"/>
        <v>9614</v>
      </c>
      <c r="K25" s="50">
        <f t="shared" si="3"/>
        <v>5543</v>
      </c>
      <c r="L25" s="50">
        <f t="shared" si="3"/>
        <v>1136</v>
      </c>
      <c r="M25" s="50">
        <f>SUM(M4,M7,M10,M13,M16,M19,M22)</f>
        <v>39</v>
      </c>
      <c r="N25" s="50">
        <f>SUM(C25:M25)</f>
        <v>94165</v>
      </c>
    </row>
    <row r="26" spans="1:14" s="68" customFormat="1" ht="12" outlineLevel="1">
      <c r="A26" s="138" t="s">
        <v>52</v>
      </c>
      <c r="B26" s="20" t="s">
        <v>13</v>
      </c>
      <c r="C26" s="129">
        <v>695</v>
      </c>
      <c r="D26" s="129">
        <v>647</v>
      </c>
      <c r="E26" s="129">
        <v>681</v>
      </c>
      <c r="F26" s="129">
        <v>889</v>
      </c>
      <c r="G26" s="129">
        <v>772</v>
      </c>
      <c r="H26" s="129">
        <v>845</v>
      </c>
      <c r="I26" s="129">
        <v>1226</v>
      </c>
      <c r="J26" s="129">
        <v>565</v>
      </c>
      <c r="K26" s="129">
        <v>255</v>
      </c>
      <c r="L26" s="129">
        <v>32</v>
      </c>
      <c r="M26" s="129">
        <v>0</v>
      </c>
      <c r="N26" s="42">
        <f aca="true" t="shared" si="4" ref="N26:N34">SUM(C26:M26)</f>
        <v>6607</v>
      </c>
    </row>
    <row r="27" spans="1:14" s="68" customFormat="1" ht="12" outlineLevel="1">
      <c r="A27" s="139"/>
      <c r="B27" s="21" t="s">
        <v>14</v>
      </c>
      <c r="C27" s="130">
        <v>600</v>
      </c>
      <c r="D27" s="130">
        <v>637</v>
      </c>
      <c r="E27" s="130">
        <v>738</v>
      </c>
      <c r="F27" s="130">
        <v>933</v>
      </c>
      <c r="G27" s="130">
        <v>838</v>
      </c>
      <c r="H27" s="130">
        <v>990</v>
      </c>
      <c r="I27" s="130">
        <v>1250</v>
      </c>
      <c r="J27" s="130">
        <v>661</v>
      </c>
      <c r="K27" s="130">
        <v>463</v>
      </c>
      <c r="L27" s="130">
        <v>126</v>
      </c>
      <c r="M27" s="130">
        <v>6</v>
      </c>
      <c r="N27" s="47">
        <f t="shared" si="4"/>
        <v>7242</v>
      </c>
    </row>
    <row r="28" spans="1:14" s="68" customFormat="1" ht="12" outlineLevel="1">
      <c r="A28" s="140"/>
      <c r="B28" s="22" t="s">
        <v>15</v>
      </c>
      <c r="C28" s="131">
        <v>1295</v>
      </c>
      <c r="D28" s="131">
        <v>1284</v>
      </c>
      <c r="E28" s="131">
        <v>1419</v>
      </c>
      <c r="F28" s="131">
        <v>1822</v>
      </c>
      <c r="G28" s="131">
        <v>1610</v>
      </c>
      <c r="H28" s="131">
        <v>1835</v>
      </c>
      <c r="I28" s="131">
        <v>2476</v>
      </c>
      <c r="J28" s="131">
        <v>1226</v>
      </c>
      <c r="K28" s="131">
        <v>718</v>
      </c>
      <c r="L28" s="131">
        <v>158</v>
      </c>
      <c r="M28" s="131">
        <v>6</v>
      </c>
      <c r="N28" s="51">
        <f>SUM(C28:M28)</f>
        <v>13849</v>
      </c>
    </row>
    <row r="29" spans="1:14" s="68" customFormat="1" ht="12" outlineLevel="1">
      <c r="A29" s="138" t="s">
        <v>53</v>
      </c>
      <c r="B29" s="20" t="s">
        <v>13</v>
      </c>
      <c r="C29" s="129">
        <v>50</v>
      </c>
      <c r="D29" s="129">
        <v>57</v>
      </c>
      <c r="E29" s="129">
        <v>53</v>
      </c>
      <c r="F29" s="129">
        <v>49</v>
      </c>
      <c r="G29" s="129">
        <v>67</v>
      </c>
      <c r="H29" s="129">
        <v>107</v>
      </c>
      <c r="I29" s="129">
        <v>100</v>
      </c>
      <c r="J29" s="129">
        <v>74</v>
      </c>
      <c r="K29" s="129">
        <v>46</v>
      </c>
      <c r="L29" s="129">
        <v>6</v>
      </c>
      <c r="M29" s="129">
        <v>1</v>
      </c>
      <c r="N29" s="42">
        <f>SUM(C29:M29)</f>
        <v>610</v>
      </c>
    </row>
    <row r="30" spans="1:14" s="68" customFormat="1" ht="12" outlineLevel="1">
      <c r="A30" s="139"/>
      <c r="B30" s="21" t="s">
        <v>14</v>
      </c>
      <c r="C30" s="130">
        <v>39</v>
      </c>
      <c r="D30" s="130">
        <v>64</v>
      </c>
      <c r="E30" s="130">
        <v>74</v>
      </c>
      <c r="F30" s="130">
        <v>68</v>
      </c>
      <c r="G30" s="130">
        <v>80</v>
      </c>
      <c r="H30" s="130">
        <v>95</v>
      </c>
      <c r="I30" s="130">
        <v>103</v>
      </c>
      <c r="J30" s="130">
        <v>99</v>
      </c>
      <c r="K30" s="130">
        <v>108</v>
      </c>
      <c r="L30" s="130">
        <v>37</v>
      </c>
      <c r="M30" s="130">
        <v>3</v>
      </c>
      <c r="N30" s="47">
        <f t="shared" si="4"/>
        <v>770</v>
      </c>
    </row>
    <row r="31" spans="1:14" s="68" customFormat="1" ht="12" outlineLevel="1">
      <c r="A31" s="140"/>
      <c r="B31" s="22" t="s">
        <v>15</v>
      </c>
      <c r="C31" s="131">
        <v>89</v>
      </c>
      <c r="D31" s="131">
        <v>121</v>
      </c>
      <c r="E31" s="131">
        <v>127</v>
      </c>
      <c r="F31" s="131">
        <v>117</v>
      </c>
      <c r="G31" s="131">
        <v>147</v>
      </c>
      <c r="H31" s="131">
        <v>202</v>
      </c>
      <c r="I31" s="131">
        <v>203</v>
      </c>
      <c r="J31" s="131">
        <v>173</v>
      </c>
      <c r="K31" s="131">
        <v>154</v>
      </c>
      <c r="L31" s="131">
        <v>43</v>
      </c>
      <c r="M31" s="131">
        <v>4</v>
      </c>
      <c r="N31" s="51">
        <f t="shared" si="4"/>
        <v>1380</v>
      </c>
    </row>
    <row r="32" spans="1:14" s="68" customFormat="1" ht="12" outlineLevel="1">
      <c r="A32" s="138" t="s">
        <v>54</v>
      </c>
      <c r="B32" s="20" t="s">
        <v>13</v>
      </c>
      <c r="C32" s="129">
        <v>54</v>
      </c>
      <c r="D32" s="129">
        <v>81</v>
      </c>
      <c r="E32" s="129">
        <v>65</v>
      </c>
      <c r="F32" s="129">
        <v>67</v>
      </c>
      <c r="G32" s="129">
        <v>94</v>
      </c>
      <c r="H32" s="129">
        <v>105</v>
      </c>
      <c r="I32" s="129">
        <v>123</v>
      </c>
      <c r="J32" s="129">
        <v>81</v>
      </c>
      <c r="K32" s="129">
        <v>36</v>
      </c>
      <c r="L32" s="129">
        <v>10</v>
      </c>
      <c r="M32" s="129">
        <v>0</v>
      </c>
      <c r="N32" s="42">
        <f t="shared" si="4"/>
        <v>716</v>
      </c>
    </row>
    <row r="33" spans="1:14" s="68" customFormat="1" ht="12" outlineLevel="1">
      <c r="A33" s="139"/>
      <c r="B33" s="21" t="s">
        <v>14</v>
      </c>
      <c r="C33" s="130">
        <v>52</v>
      </c>
      <c r="D33" s="130">
        <v>94</v>
      </c>
      <c r="E33" s="130">
        <v>78</v>
      </c>
      <c r="F33" s="130">
        <v>71</v>
      </c>
      <c r="G33" s="130">
        <v>107</v>
      </c>
      <c r="H33" s="130">
        <v>87</v>
      </c>
      <c r="I33" s="130">
        <v>118</v>
      </c>
      <c r="J33" s="130">
        <v>108</v>
      </c>
      <c r="K33" s="130">
        <v>84</v>
      </c>
      <c r="L33" s="130">
        <v>21</v>
      </c>
      <c r="M33" s="130">
        <v>1</v>
      </c>
      <c r="N33" s="47">
        <f t="shared" si="4"/>
        <v>821</v>
      </c>
    </row>
    <row r="34" spans="1:14" s="68" customFormat="1" ht="12" outlineLevel="1">
      <c r="A34" s="140"/>
      <c r="B34" s="22" t="s">
        <v>15</v>
      </c>
      <c r="C34" s="131">
        <v>106</v>
      </c>
      <c r="D34" s="131">
        <v>175</v>
      </c>
      <c r="E34" s="131">
        <v>143</v>
      </c>
      <c r="F34" s="131">
        <v>138</v>
      </c>
      <c r="G34" s="131">
        <v>201</v>
      </c>
      <c r="H34" s="131">
        <v>192</v>
      </c>
      <c r="I34" s="131">
        <v>241</v>
      </c>
      <c r="J34" s="131">
        <v>189</v>
      </c>
      <c r="K34" s="131">
        <v>120</v>
      </c>
      <c r="L34" s="131">
        <v>31</v>
      </c>
      <c r="M34" s="131">
        <v>1</v>
      </c>
      <c r="N34" s="51">
        <f t="shared" si="4"/>
        <v>1537</v>
      </c>
    </row>
    <row r="35" spans="1:14" s="66" customFormat="1" ht="13.5" customHeight="1">
      <c r="A35" s="134" t="s">
        <v>30</v>
      </c>
      <c r="B35" s="6" t="s">
        <v>13</v>
      </c>
      <c r="C35" s="41">
        <f>SUM(C26,C29,C32)</f>
        <v>799</v>
      </c>
      <c r="D35" s="41">
        <f aca="true" t="shared" si="5" ref="D35:M35">SUM(D26,D29,D32)</f>
        <v>785</v>
      </c>
      <c r="E35" s="41">
        <f t="shared" si="5"/>
        <v>799</v>
      </c>
      <c r="F35" s="41">
        <f>SUM(F26,F29,F32)</f>
        <v>1005</v>
      </c>
      <c r="G35" s="41">
        <f t="shared" si="5"/>
        <v>933</v>
      </c>
      <c r="H35" s="41">
        <f t="shared" si="5"/>
        <v>1057</v>
      </c>
      <c r="I35" s="41">
        <f t="shared" si="5"/>
        <v>1449</v>
      </c>
      <c r="J35" s="41">
        <f t="shared" si="5"/>
        <v>720</v>
      </c>
      <c r="K35" s="41">
        <f t="shared" si="5"/>
        <v>337</v>
      </c>
      <c r="L35" s="41">
        <f t="shared" si="5"/>
        <v>48</v>
      </c>
      <c r="M35" s="41">
        <f t="shared" si="5"/>
        <v>1</v>
      </c>
      <c r="N35" s="41">
        <f aca="true" t="shared" si="6" ref="N35:N40">SUM(C35:M35)</f>
        <v>7933</v>
      </c>
    </row>
    <row r="36" spans="1:14" s="66" customFormat="1" ht="13.5" customHeight="1">
      <c r="A36" s="135"/>
      <c r="B36" s="7" t="s">
        <v>14</v>
      </c>
      <c r="C36" s="46">
        <f aca="true" t="shared" si="7" ref="C36:M37">SUM(C27,C30,C33)</f>
        <v>691</v>
      </c>
      <c r="D36" s="46">
        <f t="shared" si="7"/>
        <v>795</v>
      </c>
      <c r="E36" s="46">
        <f t="shared" si="7"/>
        <v>890</v>
      </c>
      <c r="F36" s="46">
        <f t="shared" si="7"/>
        <v>1072</v>
      </c>
      <c r="G36" s="46">
        <f t="shared" si="7"/>
        <v>1025</v>
      </c>
      <c r="H36" s="46">
        <f t="shared" si="7"/>
        <v>1172</v>
      </c>
      <c r="I36" s="46">
        <f t="shared" si="7"/>
        <v>1471</v>
      </c>
      <c r="J36" s="46">
        <f t="shared" si="7"/>
        <v>868</v>
      </c>
      <c r="K36" s="46">
        <f t="shared" si="7"/>
        <v>655</v>
      </c>
      <c r="L36" s="46">
        <f t="shared" si="7"/>
        <v>184</v>
      </c>
      <c r="M36" s="46">
        <f t="shared" si="7"/>
        <v>10</v>
      </c>
      <c r="N36" s="46">
        <f t="shared" si="6"/>
        <v>8833</v>
      </c>
    </row>
    <row r="37" spans="1:14" s="66" customFormat="1" ht="13.5" customHeight="1">
      <c r="A37" s="135"/>
      <c r="B37" s="8" t="s">
        <v>15</v>
      </c>
      <c r="C37" s="50">
        <f t="shared" si="7"/>
        <v>1490</v>
      </c>
      <c r="D37" s="50">
        <f t="shared" si="7"/>
        <v>1580</v>
      </c>
      <c r="E37" s="50">
        <f t="shared" si="7"/>
        <v>1689</v>
      </c>
      <c r="F37" s="50">
        <f t="shared" si="7"/>
        <v>2077</v>
      </c>
      <c r="G37" s="50">
        <f t="shared" si="7"/>
        <v>1958</v>
      </c>
      <c r="H37" s="50">
        <f t="shared" si="7"/>
        <v>2229</v>
      </c>
      <c r="I37" s="50">
        <f t="shared" si="7"/>
        <v>2920</v>
      </c>
      <c r="J37" s="50">
        <f t="shared" si="7"/>
        <v>1588</v>
      </c>
      <c r="K37" s="50">
        <f t="shared" si="7"/>
        <v>992</v>
      </c>
      <c r="L37" s="50">
        <f t="shared" si="7"/>
        <v>232</v>
      </c>
      <c r="M37" s="50">
        <f t="shared" si="7"/>
        <v>11</v>
      </c>
      <c r="N37" s="50">
        <f t="shared" si="6"/>
        <v>16766</v>
      </c>
    </row>
    <row r="38" spans="1:14" s="66" customFormat="1" ht="13.5" customHeight="1">
      <c r="A38" s="142" t="s">
        <v>31</v>
      </c>
      <c r="B38" s="6" t="s">
        <v>13</v>
      </c>
      <c r="C38" s="128">
        <v>247</v>
      </c>
      <c r="D38" s="128">
        <v>304</v>
      </c>
      <c r="E38" s="128">
        <v>227</v>
      </c>
      <c r="F38" s="128">
        <v>282</v>
      </c>
      <c r="G38" s="128">
        <v>291</v>
      </c>
      <c r="H38" s="128">
        <v>450</v>
      </c>
      <c r="I38" s="128">
        <v>419</v>
      </c>
      <c r="J38" s="128">
        <v>271</v>
      </c>
      <c r="K38" s="128">
        <v>119</v>
      </c>
      <c r="L38" s="128">
        <v>13</v>
      </c>
      <c r="M38" s="128">
        <v>2</v>
      </c>
      <c r="N38" s="41">
        <f t="shared" si="6"/>
        <v>2625</v>
      </c>
    </row>
    <row r="39" spans="1:14" s="66" customFormat="1" ht="13.5" customHeight="1">
      <c r="A39" s="143"/>
      <c r="B39" s="7" t="s">
        <v>14</v>
      </c>
      <c r="C39" s="113">
        <v>217</v>
      </c>
      <c r="D39" s="113">
        <v>268</v>
      </c>
      <c r="E39" s="113">
        <v>257</v>
      </c>
      <c r="F39" s="113">
        <v>265</v>
      </c>
      <c r="G39" s="113">
        <v>342</v>
      </c>
      <c r="H39" s="113">
        <v>450</v>
      </c>
      <c r="I39" s="113">
        <v>396</v>
      </c>
      <c r="J39" s="113">
        <v>387</v>
      </c>
      <c r="K39" s="113">
        <v>300</v>
      </c>
      <c r="L39" s="113">
        <v>91</v>
      </c>
      <c r="M39" s="113">
        <v>3</v>
      </c>
      <c r="N39" s="46">
        <f t="shared" si="6"/>
        <v>2976</v>
      </c>
    </row>
    <row r="40" spans="1:14" s="66" customFormat="1" ht="13.5" customHeight="1">
      <c r="A40" s="144"/>
      <c r="B40" s="8" t="s">
        <v>15</v>
      </c>
      <c r="C40" s="132">
        <v>464</v>
      </c>
      <c r="D40" s="132">
        <v>572</v>
      </c>
      <c r="E40" s="132">
        <v>484</v>
      </c>
      <c r="F40" s="132">
        <v>547</v>
      </c>
      <c r="G40" s="132">
        <v>633</v>
      </c>
      <c r="H40" s="132">
        <v>900</v>
      </c>
      <c r="I40" s="132">
        <v>815</v>
      </c>
      <c r="J40" s="132">
        <v>658</v>
      </c>
      <c r="K40" s="132">
        <v>419</v>
      </c>
      <c r="L40" s="132">
        <v>104</v>
      </c>
      <c r="M40" s="132">
        <v>5</v>
      </c>
      <c r="N40" s="50">
        <f t="shared" si="6"/>
        <v>5601</v>
      </c>
    </row>
    <row r="41" spans="1:14" s="68" customFormat="1" ht="12" outlineLevel="1">
      <c r="A41" s="138" t="s">
        <v>55</v>
      </c>
      <c r="B41" s="20" t="s">
        <v>13</v>
      </c>
      <c r="C41" s="126">
        <v>215</v>
      </c>
      <c r="D41" s="126">
        <v>309</v>
      </c>
      <c r="E41" s="126">
        <v>255</v>
      </c>
      <c r="F41" s="126">
        <v>320</v>
      </c>
      <c r="G41" s="126">
        <v>350</v>
      </c>
      <c r="H41" s="126">
        <v>430</v>
      </c>
      <c r="I41" s="126">
        <v>432</v>
      </c>
      <c r="J41" s="126">
        <v>291</v>
      </c>
      <c r="K41" s="126">
        <v>167</v>
      </c>
      <c r="L41" s="126">
        <v>22</v>
      </c>
      <c r="M41" s="126">
        <v>2</v>
      </c>
      <c r="N41" s="42">
        <f aca="true" t="shared" si="8" ref="N41:N46">SUM(C41:M41)</f>
        <v>2793</v>
      </c>
    </row>
    <row r="42" spans="1:14" s="68" customFormat="1" ht="12" outlineLevel="1">
      <c r="A42" s="139"/>
      <c r="B42" s="21" t="s">
        <v>14</v>
      </c>
      <c r="C42" s="127">
        <v>232</v>
      </c>
      <c r="D42" s="127">
        <v>310</v>
      </c>
      <c r="E42" s="127">
        <v>254</v>
      </c>
      <c r="F42" s="127">
        <v>285</v>
      </c>
      <c r="G42" s="127">
        <v>346</v>
      </c>
      <c r="H42" s="127">
        <v>409</v>
      </c>
      <c r="I42" s="127">
        <v>460</v>
      </c>
      <c r="J42" s="127">
        <v>353</v>
      </c>
      <c r="K42" s="127">
        <v>320</v>
      </c>
      <c r="L42" s="127">
        <v>69</v>
      </c>
      <c r="M42" s="127">
        <v>2</v>
      </c>
      <c r="N42" s="47">
        <f t="shared" si="8"/>
        <v>3040</v>
      </c>
    </row>
    <row r="43" spans="1:14" s="68" customFormat="1" ht="12" outlineLevel="1">
      <c r="A43" s="140"/>
      <c r="B43" s="22" t="s">
        <v>15</v>
      </c>
      <c r="C43" s="114">
        <v>447</v>
      </c>
      <c r="D43" s="114">
        <v>619</v>
      </c>
      <c r="E43" s="114">
        <v>509</v>
      </c>
      <c r="F43" s="114">
        <v>605</v>
      </c>
      <c r="G43" s="114">
        <v>696</v>
      </c>
      <c r="H43" s="114">
        <v>839</v>
      </c>
      <c r="I43" s="114">
        <v>892</v>
      </c>
      <c r="J43" s="114">
        <v>644</v>
      </c>
      <c r="K43" s="114">
        <v>487</v>
      </c>
      <c r="L43" s="114">
        <v>91</v>
      </c>
      <c r="M43" s="114">
        <v>4</v>
      </c>
      <c r="N43" s="51">
        <f t="shared" si="8"/>
        <v>5833</v>
      </c>
    </row>
    <row r="44" spans="1:14" s="68" customFormat="1" ht="12" outlineLevel="1">
      <c r="A44" s="138" t="s">
        <v>56</v>
      </c>
      <c r="B44" s="20" t="s">
        <v>13</v>
      </c>
      <c r="C44" s="126">
        <v>53</v>
      </c>
      <c r="D44" s="126">
        <v>79</v>
      </c>
      <c r="E44" s="126">
        <v>82</v>
      </c>
      <c r="F44" s="126">
        <v>77</v>
      </c>
      <c r="G44" s="126">
        <v>108</v>
      </c>
      <c r="H44" s="126">
        <v>151</v>
      </c>
      <c r="I44" s="126">
        <v>146</v>
      </c>
      <c r="J44" s="126">
        <v>108</v>
      </c>
      <c r="K44" s="126">
        <v>66</v>
      </c>
      <c r="L44" s="126">
        <v>6</v>
      </c>
      <c r="M44" s="126">
        <v>0</v>
      </c>
      <c r="N44" s="42">
        <f t="shared" si="8"/>
        <v>876</v>
      </c>
    </row>
    <row r="45" spans="1:14" s="68" customFormat="1" ht="12" outlineLevel="1">
      <c r="A45" s="139"/>
      <c r="B45" s="21" t="s">
        <v>14</v>
      </c>
      <c r="C45" s="127">
        <v>53</v>
      </c>
      <c r="D45" s="127">
        <v>86</v>
      </c>
      <c r="E45" s="127">
        <v>104</v>
      </c>
      <c r="F45" s="127">
        <v>71</v>
      </c>
      <c r="G45" s="127">
        <v>103</v>
      </c>
      <c r="H45" s="127">
        <v>157</v>
      </c>
      <c r="I45" s="127">
        <v>125</v>
      </c>
      <c r="J45" s="127">
        <v>145</v>
      </c>
      <c r="K45" s="127">
        <v>119</v>
      </c>
      <c r="L45" s="127">
        <v>26</v>
      </c>
      <c r="M45" s="127">
        <v>4</v>
      </c>
      <c r="N45" s="47">
        <f t="shared" si="8"/>
        <v>993</v>
      </c>
    </row>
    <row r="46" spans="1:14" s="68" customFormat="1" ht="12" outlineLevel="1">
      <c r="A46" s="140"/>
      <c r="B46" s="22" t="s">
        <v>15</v>
      </c>
      <c r="C46" s="114">
        <v>106</v>
      </c>
      <c r="D46" s="114">
        <v>165</v>
      </c>
      <c r="E46" s="114">
        <v>186</v>
      </c>
      <c r="F46" s="114">
        <v>148</v>
      </c>
      <c r="G46" s="114">
        <v>211</v>
      </c>
      <c r="H46" s="114">
        <v>308</v>
      </c>
      <c r="I46" s="114">
        <v>271</v>
      </c>
      <c r="J46" s="114">
        <v>253</v>
      </c>
      <c r="K46" s="114">
        <v>185</v>
      </c>
      <c r="L46" s="114">
        <v>32</v>
      </c>
      <c r="M46" s="114">
        <v>4</v>
      </c>
      <c r="N46" s="51">
        <f t="shared" si="8"/>
        <v>1869</v>
      </c>
    </row>
    <row r="47" spans="1:14" s="66" customFormat="1" ht="13.5" customHeight="1">
      <c r="A47" s="142" t="s">
        <v>33</v>
      </c>
      <c r="B47" s="6" t="s">
        <v>13</v>
      </c>
      <c r="C47" s="41">
        <f aca="true" t="shared" si="9" ref="C47:M47">SUM(C41,C44)</f>
        <v>268</v>
      </c>
      <c r="D47" s="41">
        <f t="shared" si="9"/>
        <v>388</v>
      </c>
      <c r="E47" s="41">
        <f t="shared" si="9"/>
        <v>337</v>
      </c>
      <c r="F47" s="41">
        <f t="shared" si="9"/>
        <v>397</v>
      </c>
      <c r="G47" s="41">
        <f t="shared" si="9"/>
        <v>458</v>
      </c>
      <c r="H47" s="41">
        <f t="shared" si="9"/>
        <v>581</v>
      </c>
      <c r="I47" s="41">
        <f t="shared" si="9"/>
        <v>578</v>
      </c>
      <c r="J47" s="41">
        <f t="shared" si="9"/>
        <v>399</v>
      </c>
      <c r="K47" s="41">
        <f t="shared" si="9"/>
        <v>233</v>
      </c>
      <c r="L47" s="41">
        <f t="shared" si="9"/>
        <v>28</v>
      </c>
      <c r="M47" s="41">
        <f t="shared" si="9"/>
        <v>2</v>
      </c>
      <c r="N47" s="41">
        <f>SUM(C47:M47)</f>
        <v>3669</v>
      </c>
    </row>
    <row r="48" spans="1:14" s="66" customFormat="1" ht="13.5" customHeight="1">
      <c r="A48" s="143"/>
      <c r="B48" s="7" t="s">
        <v>14</v>
      </c>
      <c r="C48" s="46">
        <f>SUM(C42,C45)</f>
        <v>285</v>
      </c>
      <c r="D48" s="46">
        <f>SUM(D42,D45)</f>
        <v>396</v>
      </c>
      <c r="E48" s="46">
        <f aca="true" t="shared" si="10" ref="E48:M48">SUM(E42,E45)</f>
        <v>358</v>
      </c>
      <c r="F48" s="46">
        <f t="shared" si="10"/>
        <v>356</v>
      </c>
      <c r="G48" s="46">
        <f t="shared" si="10"/>
        <v>449</v>
      </c>
      <c r="H48" s="46">
        <f t="shared" si="10"/>
        <v>566</v>
      </c>
      <c r="I48" s="46">
        <f t="shared" si="10"/>
        <v>585</v>
      </c>
      <c r="J48" s="46">
        <f t="shared" si="10"/>
        <v>498</v>
      </c>
      <c r="K48" s="46">
        <f t="shared" si="10"/>
        <v>439</v>
      </c>
      <c r="L48" s="46">
        <f t="shared" si="10"/>
        <v>95</v>
      </c>
      <c r="M48" s="46">
        <f t="shared" si="10"/>
        <v>6</v>
      </c>
      <c r="N48" s="46">
        <f>SUM(C48:M48)</f>
        <v>4033</v>
      </c>
    </row>
    <row r="49" spans="1:14" s="66" customFormat="1" ht="13.5" customHeight="1">
      <c r="A49" s="144"/>
      <c r="B49" s="8" t="s">
        <v>15</v>
      </c>
      <c r="C49" s="50">
        <f>SUM(C43,C46)</f>
        <v>553</v>
      </c>
      <c r="D49" s="50">
        <f>SUM(D43,D46)</f>
        <v>784</v>
      </c>
      <c r="E49" s="50">
        <f aca="true" t="shared" si="11" ref="E49:M49">SUM(E43,E46)</f>
        <v>695</v>
      </c>
      <c r="F49" s="50">
        <f t="shared" si="11"/>
        <v>753</v>
      </c>
      <c r="G49" s="50">
        <f t="shared" si="11"/>
        <v>907</v>
      </c>
      <c r="H49" s="50">
        <f t="shared" si="11"/>
        <v>1147</v>
      </c>
      <c r="I49" s="50">
        <f t="shared" si="11"/>
        <v>1163</v>
      </c>
      <c r="J49" s="50">
        <f t="shared" si="11"/>
        <v>897</v>
      </c>
      <c r="K49" s="50">
        <f t="shared" si="11"/>
        <v>672</v>
      </c>
      <c r="L49" s="50">
        <f t="shared" si="11"/>
        <v>123</v>
      </c>
      <c r="M49" s="50">
        <f t="shared" si="11"/>
        <v>8</v>
      </c>
      <c r="N49" s="50">
        <f>SUM(C49:M49)</f>
        <v>7702</v>
      </c>
    </row>
    <row r="50" spans="1:14" s="68" customFormat="1" ht="12" outlineLevel="1">
      <c r="A50" s="138" t="s">
        <v>58</v>
      </c>
      <c r="B50" s="20" t="s">
        <v>13</v>
      </c>
      <c r="C50" s="126">
        <v>152</v>
      </c>
      <c r="D50" s="126">
        <v>194</v>
      </c>
      <c r="E50" s="126">
        <v>153</v>
      </c>
      <c r="F50" s="126">
        <v>191</v>
      </c>
      <c r="G50" s="126">
        <v>193</v>
      </c>
      <c r="H50" s="126">
        <v>280</v>
      </c>
      <c r="I50" s="126">
        <v>269</v>
      </c>
      <c r="J50" s="126">
        <v>178</v>
      </c>
      <c r="K50" s="126">
        <v>113</v>
      </c>
      <c r="L50" s="126">
        <v>22</v>
      </c>
      <c r="M50" s="126">
        <v>0</v>
      </c>
      <c r="N50" s="42">
        <f aca="true" t="shared" si="12" ref="N50:N61">SUM(C50:M50)</f>
        <v>1745</v>
      </c>
    </row>
    <row r="51" spans="1:14" s="68" customFormat="1" ht="12" outlineLevel="1">
      <c r="A51" s="139"/>
      <c r="B51" s="21" t="s">
        <v>14</v>
      </c>
      <c r="C51" s="124">
        <v>130</v>
      </c>
      <c r="D51" s="124">
        <v>196</v>
      </c>
      <c r="E51" s="124">
        <v>181</v>
      </c>
      <c r="F51" s="124">
        <v>194</v>
      </c>
      <c r="G51" s="124">
        <v>222</v>
      </c>
      <c r="H51" s="124">
        <v>278</v>
      </c>
      <c r="I51" s="124">
        <v>279</v>
      </c>
      <c r="J51" s="124">
        <v>207</v>
      </c>
      <c r="K51" s="124">
        <v>217</v>
      </c>
      <c r="L51" s="124">
        <v>93</v>
      </c>
      <c r="M51" s="124">
        <v>8</v>
      </c>
      <c r="N51" s="47">
        <f t="shared" si="12"/>
        <v>2005</v>
      </c>
    </row>
    <row r="52" spans="1:14" s="68" customFormat="1" ht="12" outlineLevel="1">
      <c r="A52" s="140"/>
      <c r="B52" s="22" t="s">
        <v>15</v>
      </c>
      <c r="C52" s="125">
        <v>282</v>
      </c>
      <c r="D52" s="125">
        <v>390</v>
      </c>
      <c r="E52" s="125">
        <v>334</v>
      </c>
      <c r="F52" s="125">
        <v>385</v>
      </c>
      <c r="G52" s="125">
        <v>415</v>
      </c>
      <c r="H52" s="125">
        <v>558</v>
      </c>
      <c r="I52" s="125">
        <v>548</v>
      </c>
      <c r="J52" s="125">
        <v>385</v>
      </c>
      <c r="K52" s="125">
        <v>330</v>
      </c>
      <c r="L52" s="125">
        <v>115</v>
      </c>
      <c r="M52" s="125">
        <v>8</v>
      </c>
      <c r="N52" s="51">
        <f t="shared" si="12"/>
        <v>3750</v>
      </c>
    </row>
    <row r="53" spans="1:14" s="68" customFormat="1" ht="12" outlineLevel="1">
      <c r="A53" s="138" t="s">
        <v>59</v>
      </c>
      <c r="B53" s="20" t="s">
        <v>13</v>
      </c>
      <c r="C53" s="126">
        <v>95</v>
      </c>
      <c r="D53" s="126">
        <v>130</v>
      </c>
      <c r="E53" s="126">
        <v>103</v>
      </c>
      <c r="F53" s="126">
        <v>138</v>
      </c>
      <c r="G53" s="126">
        <v>133</v>
      </c>
      <c r="H53" s="126">
        <v>185</v>
      </c>
      <c r="I53" s="126">
        <v>193</v>
      </c>
      <c r="J53" s="126">
        <v>132</v>
      </c>
      <c r="K53" s="126">
        <v>80</v>
      </c>
      <c r="L53" s="126">
        <v>9</v>
      </c>
      <c r="M53" s="126">
        <v>0</v>
      </c>
      <c r="N53" s="42">
        <f t="shared" si="12"/>
        <v>1198</v>
      </c>
    </row>
    <row r="54" spans="1:14" s="68" customFormat="1" ht="12" outlineLevel="1">
      <c r="A54" s="139"/>
      <c r="B54" s="21" t="s">
        <v>14</v>
      </c>
      <c r="C54" s="124">
        <v>77</v>
      </c>
      <c r="D54" s="124">
        <v>116</v>
      </c>
      <c r="E54" s="124">
        <v>116</v>
      </c>
      <c r="F54" s="124">
        <v>144</v>
      </c>
      <c r="G54" s="124">
        <v>136</v>
      </c>
      <c r="H54" s="124">
        <v>203</v>
      </c>
      <c r="I54" s="124">
        <v>190</v>
      </c>
      <c r="J54" s="124">
        <v>165</v>
      </c>
      <c r="K54" s="124">
        <v>173</v>
      </c>
      <c r="L54" s="124">
        <v>18</v>
      </c>
      <c r="M54" s="124">
        <v>3</v>
      </c>
      <c r="N54" s="47">
        <f t="shared" si="12"/>
        <v>1341</v>
      </c>
    </row>
    <row r="55" spans="1:14" s="68" customFormat="1" ht="12" outlineLevel="1">
      <c r="A55" s="140"/>
      <c r="B55" s="22" t="s">
        <v>15</v>
      </c>
      <c r="C55" s="125">
        <v>172</v>
      </c>
      <c r="D55" s="125">
        <v>246</v>
      </c>
      <c r="E55" s="125">
        <v>219</v>
      </c>
      <c r="F55" s="125">
        <v>282</v>
      </c>
      <c r="G55" s="125">
        <v>269</v>
      </c>
      <c r="H55" s="125">
        <v>388</v>
      </c>
      <c r="I55" s="125">
        <v>383</v>
      </c>
      <c r="J55" s="125">
        <v>297</v>
      </c>
      <c r="K55" s="125">
        <v>253</v>
      </c>
      <c r="L55" s="125">
        <v>27</v>
      </c>
      <c r="M55" s="125">
        <v>3</v>
      </c>
      <c r="N55" s="51">
        <f t="shared" si="12"/>
        <v>2539</v>
      </c>
    </row>
    <row r="56" spans="1:14" s="68" customFormat="1" ht="12" outlineLevel="1">
      <c r="A56" s="138" t="s">
        <v>60</v>
      </c>
      <c r="B56" s="20" t="s">
        <v>13</v>
      </c>
      <c r="C56" s="126">
        <v>104</v>
      </c>
      <c r="D56" s="126">
        <v>133</v>
      </c>
      <c r="E56" s="126">
        <v>118</v>
      </c>
      <c r="F56" s="126">
        <v>129</v>
      </c>
      <c r="G56" s="126">
        <v>159</v>
      </c>
      <c r="H56" s="126">
        <v>203</v>
      </c>
      <c r="I56" s="126">
        <v>171</v>
      </c>
      <c r="J56" s="126">
        <v>139</v>
      </c>
      <c r="K56" s="126">
        <v>64</v>
      </c>
      <c r="L56" s="126">
        <v>8</v>
      </c>
      <c r="M56" s="126">
        <v>0</v>
      </c>
      <c r="N56" s="42">
        <f t="shared" si="12"/>
        <v>1228</v>
      </c>
    </row>
    <row r="57" spans="1:14" s="68" customFormat="1" ht="12" outlineLevel="1">
      <c r="A57" s="139"/>
      <c r="B57" s="21" t="s">
        <v>14</v>
      </c>
      <c r="C57" s="124">
        <v>86</v>
      </c>
      <c r="D57" s="124">
        <v>137</v>
      </c>
      <c r="E57" s="124">
        <v>113</v>
      </c>
      <c r="F57" s="124">
        <v>122</v>
      </c>
      <c r="G57" s="124">
        <v>143</v>
      </c>
      <c r="H57" s="124">
        <v>204</v>
      </c>
      <c r="I57" s="124">
        <v>180</v>
      </c>
      <c r="J57" s="124">
        <v>183</v>
      </c>
      <c r="K57" s="124">
        <v>123</v>
      </c>
      <c r="L57" s="124">
        <v>35</v>
      </c>
      <c r="M57" s="124">
        <v>1</v>
      </c>
      <c r="N57" s="47">
        <f t="shared" si="12"/>
        <v>1327</v>
      </c>
    </row>
    <row r="58" spans="1:14" s="68" customFormat="1" ht="12" outlineLevel="1">
      <c r="A58" s="140"/>
      <c r="B58" s="22" t="s">
        <v>15</v>
      </c>
      <c r="C58" s="125">
        <v>190</v>
      </c>
      <c r="D58" s="125">
        <v>270</v>
      </c>
      <c r="E58" s="125">
        <v>231</v>
      </c>
      <c r="F58" s="125">
        <v>251</v>
      </c>
      <c r="G58" s="125">
        <v>302</v>
      </c>
      <c r="H58" s="125">
        <v>407</v>
      </c>
      <c r="I58" s="125">
        <v>351</v>
      </c>
      <c r="J58" s="125">
        <v>322</v>
      </c>
      <c r="K58" s="125">
        <v>187</v>
      </c>
      <c r="L58" s="125">
        <v>43</v>
      </c>
      <c r="M58" s="125">
        <v>1</v>
      </c>
      <c r="N58" s="51">
        <f t="shared" si="12"/>
        <v>2555</v>
      </c>
    </row>
    <row r="59" spans="1:14" s="68" customFormat="1" ht="12" outlineLevel="1">
      <c r="A59" s="138" t="s">
        <v>61</v>
      </c>
      <c r="B59" s="20" t="s">
        <v>13</v>
      </c>
      <c r="C59" s="126">
        <v>56</v>
      </c>
      <c r="D59" s="126">
        <v>87</v>
      </c>
      <c r="E59" s="126">
        <v>56</v>
      </c>
      <c r="F59" s="126">
        <v>75</v>
      </c>
      <c r="G59" s="126">
        <v>110</v>
      </c>
      <c r="H59" s="126">
        <v>136</v>
      </c>
      <c r="I59" s="126">
        <v>137</v>
      </c>
      <c r="J59" s="126">
        <v>89</v>
      </c>
      <c r="K59" s="126">
        <v>38</v>
      </c>
      <c r="L59" s="126">
        <v>8</v>
      </c>
      <c r="M59" s="126">
        <v>0</v>
      </c>
      <c r="N59" s="42">
        <f t="shared" si="12"/>
        <v>792</v>
      </c>
    </row>
    <row r="60" spans="1:14" s="68" customFormat="1" ht="12" outlineLevel="1">
      <c r="A60" s="139"/>
      <c r="B60" s="21" t="s">
        <v>14</v>
      </c>
      <c r="C60" s="124">
        <v>49</v>
      </c>
      <c r="D60" s="124">
        <v>88</v>
      </c>
      <c r="E60" s="124">
        <v>78</v>
      </c>
      <c r="F60" s="124">
        <v>74</v>
      </c>
      <c r="G60" s="124">
        <v>98</v>
      </c>
      <c r="H60" s="124">
        <v>115</v>
      </c>
      <c r="I60" s="124">
        <v>127</v>
      </c>
      <c r="J60" s="124">
        <v>134</v>
      </c>
      <c r="K60" s="124">
        <v>85</v>
      </c>
      <c r="L60" s="124">
        <v>16</v>
      </c>
      <c r="M60" s="124">
        <v>1</v>
      </c>
      <c r="N60" s="47">
        <f t="shared" si="12"/>
        <v>865</v>
      </c>
    </row>
    <row r="61" spans="1:14" s="68" customFormat="1" ht="12" outlineLevel="1">
      <c r="A61" s="140"/>
      <c r="B61" s="22" t="s">
        <v>15</v>
      </c>
      <c r="C61" s="125">
        <v>105</v>
      </c>
      <c r="D61" s="125">
        <v>175</v>
      </c>
      <c r="E61" s="125">
        <v>134</v>
      </c>
      <c r="F61" s="125">
        <v>149</v>
      </c>
      <c r="G61" s="125">
        <v>208</v>
      </c>
      <c r="H61" s="125">
        <v>251</v>
      </c>
      <c r="I61" s="125">
        <v>264</v>
      </c>
      <c r="J61" s="125">
        <v>223</v>
      </c>
      <c r="K61" s="125">
        <v>123</v>
      </c>
      <c r="L61" s="125">
        <v>24</v>
      </c>
      <c r="M61" s="125">
        <v>1</v>
      </c>
      <c r="N61" s="51">
        <f t="shared" si="12"/>
        <v>1657</v>
      </c>
    </row>
    <row r="62" spans="1:14" ht="12">
      <c r="A62" s="142" t="s">
        <v>34</v>
      </c>
      <c r="B62" s="6" t="s">
        <v>13</v>
      </c>
      <c r="C62" s="84">
        <f>SUM(C50,C53,C56,C59)</f>
        <v>407</v>
      </c>
      <c r="D62" s="84">
        <f aca="true" t="shared" si="13" ref="D62:M62">SUM(D50,D53,D56,D59)</f>
        <v>544</v>
      </c>
      <c r="E62" s="84">
        <f t="shared" si="13"/>
        <v>430</v>
      </c>
      <c r="F62" s="84">
        <f t="shared" si="13"/>
        <v>533</v>
      </c>
      <c r="G62" s="84">
        <f t="shared" si="13"/>
        <v>595</v>
      </c>
      <c r="H62" s="84">
        <f t="shared" si="13"/>
        <v>804</v>
      </c>
      <c r="I62" s="84">
        <f t="shared" si="13"/>
        <v>770</v>
      </c>
      <c r="J62" s="84">
        <f t="shared" si="13"/>
        <v>538</v>
      </c>
      <c r="K62" s="84">
        <f t="shared" si="13"/>
        <v>295</v>
      </c>
      <c r="L62" s="84">
        <f t="shared" si="13"/>
        <v>47</v>
      </c>
      <c r="M62" s="84">
        <f t="shared" si="13"/>
        <v>0</v>
      </c>
      <c r="N62" s="69">
        <f>SUM(C62:M62)</f>
        <v>4963</v>
      </c>
    </row>
    <row r="63" spans="1:14" ht="12">
      <c r="A63" s="143"/>
      <c r="B63" s="7" t="s">
        <v>14</v>
      </c>
      <c r="C63" s="85">
        <f aca="true" t="shared" si="14" ref="C63:M64">SUM(C51,C54,C57,C60)</f>
        <v>342</v>
      </c>
      <c r="D63" s="85">
        <f t="shared" si="14"/>
        <v>537</v>
      </c>
      <c r="E63" s="85">
        <f t="shared" si="14"/>
        <v>488</v>
      </c>
      <c r="F63" s="85">
        <f t="shared" si="14"/>
        <v>534</v>
      </c>
      <c r="G63" s="85">
        <f t="shared" si="14"/>
        <v>599</v>
      </c>
      <c r="H63" s="85">
        <f t="shared" si="14"/>
        <v>800</v>
      </c>
      <c r="I63" s="85">
        <f t="shared" si="14"/>
        <v>776</v>
      </c>
      <c r="J63" s="85">
        <f t="shared" si="14"/>
        <v>689</v>
      </c>
      <c r="K63" s="85">
        <f t="shared" si="14"/>
        <v>598</v>
      </c>
      <c r="L63" s="85">
        <f t="shared" si="14"/>
        <v>162</v>
      </c>
      <c r="M63" s="85">
        <f t="shared" si="14"/>
        <v>13</v>
      </c>
      <c r="N63" s="46">
        <f>SUM(C63:M63)</f>
        <v>5538</v>
      </c>
    </row>
    <row r="64" spans="1:14" ht="12">
      <c r="A64" s="144"/>
      <c r="B64" s="8" t="s">
        <v>15</v>
      </c>
      <c r="C64" s="86">
        <f t="shared" si="14"/>
        <v>749</v>
      </c>
      <c r="D64" s="86">
        <f t="shared" si="14"/>
        <v>1081</v>
      </c>
      <c r="E64" s="86">
        <f t="shared" si="14"/>
        <v>918</v>
      </c>
      <c r="F64" s="86">
        <f t="shared" si="14"/>
        <v>1067</v>
      </c>
      <c r="G64" s="86">
        <f t="shared" si="14"/>
        <v>1194</v>
      </c>
      <c r="H64" s="86">
        <f t="shared" si="14"/>
        <v>1604</v>
      </c>
      <c r="I64" s="86">
        <f t="shared" si="14"/>
        <v>1546</v>
      </c>
      <c r="J64" s="86">
        <f>SUM(J52,J55,J58,J61)</f>
        <v>1227</v>
      </c>
      <c r="K64" s="86">
        <f t="shared" si="14"/>
        <v>893</v>
      </c>
      <c r="L64" s="86">
        <f t="shared" si="14"/>
        <v>209</v>
      </c>
      <c r="M64" s="86">
        <f t="shared" si="14"/>
        <v>13</v>
      </c>
      <c r="N64" s="70">
        <f>SUM(C64:M64)</f>
        <v>10501</v>
      </c>
    </row>
    <row r="65" spans="1:14" ht="12">
      <c r="A65" s="142" t="s">
        <v>23</v>
      </c>
      <c r="B65" s="6" t="s">
        <v>13</v>
      </c>
      <c r="C65" s="128">
        <v>197</v>
      </c>
      <c r="D65" s="128">
        <v>316</v>
      </c>
      <c r="E65" s="128">
        <v>220</v>
      </c>
      <c r="F65" s="128">
        <v>270</v>
      </c>
      <c r="G65" s="128">
        <v>333</v>
      </c>
      <c r="H65" s="128">
        <v>490</v>
      </c>
      <c r="I65" s="128">
        <v>398</v>
      </c>
      <c r="J65" s="128">
        <v>250</v>
      </c>
      <c r="K65" s="128">
        <v>172</v>
      </c>
      <c r="L65" s="128">
        <v>26</v>
      </c>
      <c r="M65" s="128">
        <v>0</v>
      </c>
      <c r="N65" s="41">
        <f aca="true" t="shared" si="15" ref="N65:N70">SUM(C65:M65)</f>
        <v>2672</v>
      </c>
    </row>
    <row r="66" spans="1:14" ht="12">
      <c r="A66" s="143"/>
      <c r="B66" s="7" t="s">
        <v>14</v>
      </c>
      <c r="C66" s="113">
        <v>180</v>
      </c>
      <c r="D66" s="113">
        <v>306</v>
      </c>
      <c r="E66" s="113">
        <v>238</v>
      </c>
      <c r="F66" s="113">
        <v>262</v>
      </c>
      <c r="G66" s="113">
        <v>379</v>
      </c>
      <c r="H66" s="113">
        <v>525</v>
      </c>
      <c r="I66" s="113">
        <v>457</v>
      </c>
      <c r="J66" s="113">
        <v>377</v>
      </c>
      <c r="K66" s="113">
        <v>401</v>
      </c>
      <c r="L66" s="113">
        <v>85</v>
      </c>
      <c r="M66" s="113">
        <v>8</v>
      </c>
      <c r="N66" s="46">
        <f t="shared" si="15"/>
        <v>3218</v>
      </c>
    </row>
    <row r="67" spans="1:14" ht="12">
      <c r="A67" s="144"/>
      <c r="B67" s="8" t="s">
        <v>15</v>
      </c>
      <c r="C67" s="132">
        <v>377</v>
      </c>
      <c r="D67" s="132">
        <v>622</v>
      </c>
      <c r="E67" s="132">
        <v>458</v>
      </c>
      <c r="F67" s="132">
        <v>532</v>
      </c>
      <c r="G67" s="132">
        <v>712</v>
      </c>
      <c r="H67" s="132">
        <v>1015</v>
      </c>
      <c r="I67" s="132">
        <v>855</v>
      </c>
      <c r="J67" s="132">
        <v>627</v>
      </c>
      <c r="K67" s="132">
        <v>573</v>
      </c>
      <c r="L67" s="132">
        <v>111</v>
      </c>
      <c r="M67" s="132">
        <v>8</v>
      </c>
      <c r="N67" s="50">
        <f t="shared" si="15"/>
        <v>5890</v>
      </c>
    </row>
    <row r="68" spans="1:14" ht="12">
      <c r="A68" s="145" t="s">
        <v>2</v>
      </c>
      <c r="B68" s="23" t="s">
        <v>13</v>
      </c>
      <c r="C68" s="74">
        <f>SUM(C23,C35,C38,C47,C62,C65)</f>
        <v>6618</v>
      </c>
      <c r="D68" s="74">
        <f aca="true" t="shared" si="16" ref="D68:L68">SUM(D23,D35,D38,D47,D62,D65)</f>
        <v>7351</v>
      </c>
      <c r="E68" s="74">
        <f t="shared" si="16"/>
        <v>6498</v>
      </c>
      <c r="F68" s="74">
        <f t="shared" si="16"/>
        <v>8302</v>
      </c>
      <c r="G68" s="74">
        <f t="shared" si="16"/>
        <v>8570</v>
      </c>
      <c r="H68" s="74">
        <f t="shared" si="16"/>
        <v>9297</v>
      </c>
      <c r="I68" s="74">
        <f t="shared" si="16"/>
        <v>9751</v>
      </c>
      <c r="J68" s="74">
        <f t="shared" si="16"/>
        <v>6430</v>
      </c>
      <c r="K68" s="74">
        <f t="shared" si="16"/>
        <v>3146</v>
      </c>
      <c r="L68" s="74">
        <f t="shared" si="16"/>
        <v>368</v>
      </c>
      <c r="M68" s="74">
        <f>SUM(M23,M35,M38,M47,M62,M65)</f>
        <v>6</v>
      </c>
      <c r="N68" s="75">
        <f t="shared" si="15"/>
        <v>66337</v>
      </c>
    </row>
    <row r="69" spans="1:14" ht="12">
      <c r="A69" s="146"/>
      <c r="B69" s="24" t="s">
        <v>14</v>
      </c>
      <c r="C69" s="62">
        <f aca="true" t="shared" si="17" ref="C69:M69">SUM(C24,C36,C39,C48,C63,C66)</f>
        <v>6096</v>
      </c>
      <c r="D69" s="62">
        <f t="shared" si="17"/>
        <v>7258</v>
      </c>
      <c r="E69" s="62">
        <f t="shared" si="17"/>
        <v>6849</v>
      </c>
      <c r="F69" s="62">
        <f t="shared" si="17"/>
        <v>8545</v>
      </c>
      <c r="G69" s="62">
        <f t="shared" si="17"/>
        <v>9397</v>
      </c>
      <c r="H69" s="62">
        <f t="shared" si="17"/>
        <v>9849</v>
      </c>
      <c r="I69" s="62">
        <f t="shared" si="17"/>
        <v>10542</v>
      </c>
      <c r="J69" s="62">
        <f t="shared" si="17"/>
        <v>8181</v>
      </c>
      <c r="K69" s="62">
        <f t="shared" si="17"/>
        <v>5946</v>
      </c>
      <c r="L69" s="62">
        <f t="shared" si="17"/>
        <v>1547</v>
      </c>
      <c r="M69" s="62">
        <f t="shared" si="17"/>
        <v>78</v>
      </c>
      <c r="N69" s="62">
        <f t="shared" si="15"/>
        <v>74288</v>
      </c>
    </row>
    <row r="70" spans="1:14" ht="12">
      <c r="A70" s="146"/>
      <c r="B70" s="25" t="s">
        <v>15</v>
      </c>
      <c r="C70" s="63">
        <f>SUM(C68:C69)</f>
        <v>12714</v>
      </c>
      <c r="D70" s="63">
        <f aca="true" t="shared" si="18" ref="D70:M70">SUM(D68:D69)</f>
        <v>14609</v>
      </c>
      <c r="E70" s="63">
        <f t="shared" si="18"/>
        <v>13347</v>
      </c>
      <c r="F70" s="63">
        <f t="shared" si="18"/>
        <v>16847</v>
      </c>
      <c r="G70" s="63">
        <f t="shared" si="18"/>
        <v>17967</v>
      </c>
      <c r="H70" s="63">
        <f t="shared" si="18"/>
        <v>19146</v>
      </c>
      <c r="I70" s="63">
        <f t="shared" si="18"/>
        <v>20293</v>
      </c>
      <c r="J70" s="63">
        <f t="shared" si="18"/>
        <v>14611</v>
      </c>
      <c r="K70" s="63">
        <f t="shared" si="18"/>
        <v>9092</v>
      </c>
      <c r="L70" s="63">
        <f t="shared" si="18"/>
        <v>1915</v>
      </c>
      <c r="M70" s="63">
        <f t="shared" si="18"/>
        <v>84</v>
      </c>
      <c r="N70" s="63">
        <f t="shared" si="15"/>
        <v>140625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&amp;N&amp;C町別・年齢10歳毎人口&amp;R平成25年4月1日現在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50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1" t="s">
        <v>149</v>
      </c>
      <c r="B1" s="141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8" t="s">
        <v>45</v>
      </c>
      <c r="B2" s="20" t="s">
        <v>13</v>
      </c>
      <c r="C2" s="126">
        <v>2801</v>
      </c>
      <c r="D2" s="126">
        <v>11369</v>
      </c>
      <c r="E2" s="126">
        <v>3542</v>
      </c>
      <c r="F2" s="126">
        <v>1608</v>
      </c>
      <c r="G2" s="42">
        <f>SUM(C2:E2)</f>
        <v>17712</v>
      </c>
      <c r="H2" s="65">
        <f>C2/$G2</f>
        <v>0.15814137308039747</v>
      </c>
      <c r="I2" s="65">
        <f>D2/$G2</f>
        <v>0.6418812104787714</v>
      </c>
      <c r="J2" s="65">
        <f>E2/$G2</f>
        <v>0.19997741644083109</v>
      </c>
      <c r="K2" s="65">
        <f>F2/$G2</f>
        <v>0.09078590785907859</v>
      </c>
      <c r="L2" s="27">
        <f>SUM(H2:J2)</f>
        <v>1</v>
      </c>
    </row>
    <row r="3" spans="1:12" s="66" customFormat="1" ht="13.5" customHeight="1" outlineLevel="1">
      <c r="A3" s="139"/>
      <c r="B3" s="21" t="s">
        <v>14</v>
      </c>
      <c r="C3" s="124">
        <v>2608</v>
      </c>
      <c r="D3" s="124">
        <v>12384</v>
      </c>
      <c r="E3" s="124">
        <v>5160</v>
      </c>
      <c r="F3" s="124">
        <v>2853</v>
      </c>
      <c r="G3" s="47">
        <f aca="true" t="shared" si="0" ref="G3:G25">SUM(C3:E3)</f>
        <v>20152</v>
      </c>
      <c r="H3" s="48">
        <f aca="true" t="shared" si="1" ref="H3:H22">C3/$G3</f>
        <v>0.12941643509329098</v>
      </c>
      <c r="I3" s="48">
        <f aca="true" t="shared" si="2" ref="I3:I22">D3/$G3</f>
        <v>0.6145295752282652</v>
      </c>
      <c r="J3" s="48">
        <f aca="true" t="shared" si="3" ref="J3:J22">E3/$G3</f>
        <v>0.25605398967844384</v>
      </c>
      <c r="K3" s="48">
        <f aca="true" t="shared" si="4" ref="K3:K22">F3/$G3</f>
        <v>0.1415740373163954</v>
      </c>
      <c r="L3" s="27">
        <f>SUM(H3:J3)</f>
        <v>1</v>
      </c>
    </row>
    <row r="4" spans="1:12" s="66" customFormat="1" ht="13.5" customHeight="1" outlineLevel="1">
      <c r="A4" s="140"/>
      <c r="B4" s="22" t="s">
        <v>15</v>
      </c>
      <c r="C4" s="125">
        <v>5409</v>
      </c>
      <c r="D4" s="125">
        <v>23753</v>
      </c>
      <c r="E4" s="125">
        <v>8702</v>
      </c>
      <c r="F4" s="125">
        <v>4461</v>
      </c>
      <c r="G4" s="51">
        <f t="shared" si="0"/>
        <v>37864</v>
      </c>
      <c r="H4" s="67">
        <f t="shared" si="1"/>
        <v>0.14285336995563067</v>
      </c>
      <c r="I4" s="67">
        <f t="shared" si="2"/>
        <v>0.6273241073315022</v>
      </c>
      <c r="J4" s="67">
        <f t="shared" si="3"/>
        <v>0.2298225227128671</v>
      </c>
      <c r="K4" s="67">
        <f t="shared" si="4"/>
        <v>0.11781639552081133</v>
      </c>
      <c r="L4" s="27">
        <f>SUM(H4:J4)</f>
        <v>1</v>
      </c>
    </row>
    <row r="5" spans="1:12" s="68" customFormat="1" ht="12" outlineLevel="1">
      <c r="A5" s="138" t="s">
        <v>44</v>
      </c>
      <c r="B5" s="20" t="s">
        <v>13</v>
      </c>
      <c r="C5" s="126">
        <v>971</v>
      </c>
      <c r="D5" s="126">
        <v>3109</v>
      </c>
      <c r="E5" s="126">
        <v>790</v>
      </c>
      <c r="F5" s="126">
        <v>342</v>
      </c>
      <c r="G5" s="42">
        <f t="shared" si="0"/>
        <v>4870</v>
      </c>
      <c r="H5" s="65">
        <f t="shared" si="1"/>
        <v>0.19938398357289527</v>
      </c>
      <c r="I5" s="65">
        <f t="shared" si="2"/>
        <v>0.6383983572895278</v>
      </c>
      <c r="J5" s="65">
        <f t="shared" si="3"/>
        <v>0.162217659137577</v>
      </c>
      <c r="K5" s="65">
        <f t="shared" si="4"/>
        <v>0.07022587268993839</v>
      </c>
      <c r="L5" s="27">
        <f>SUM(H5:J5)</f>
        <v>1</v>
      </c>
    </row>
    <row r="6" spans="1:12" s="68" customFormat="1" ht="12" outlineLevel="1">
      <c r="A6" s="139"/>
      <c r="B6" s="21" t="s">
        <v>14</v>
      </c>
      <c r="C6" s="124">
        <v>893</v>
      </c>
      <c r="D6" s="124">
        <v>3115</v>
      </c>
      <c r="E6" s="124">
        <v>1068</v>
      </c>
      <c r="F6" s="124">
        <v>516</v>
      </c>
      <c r="G6" s="47">
        <f t="shared" si="0"/>
        <v>5076</v>
      </c>
      <c r="H6" s="48">
        <f t="shared" si="1"/>
        <v>0.17592592592592593</v>
      </c>
      <c r="I6" s="48">
        <f t="shared" si="2"/>
        <v>0.613672182821119</v>
      </c>
      <c r="J6" s="48">
        <f t="shared" si="3"/>
        <v>0.21040189125295508</v>
      </c>
      <c r="K6" s="48">
        <f t="shared" si="4"/>
        <v>0.1016548463356974</v>
      </c>
      <c r="L6" s="27">
        <f aca="true" t="shared" si="5" ref="L6:L22">SUM(H6:J6)</f>
        <v>1</v>
      </c>
    </row>
    <row r="7" spans="1:12" s="68" customFormat="1" ht="12" outlineLevel="1">
      <c r="A7" s="140"/>
      <c r="B7" s="22" t="s">
        <v>15</v>
      </c>
      <c r="C7" s="125">
        <v>1864</v>
      </c>
      <c r="D7" s="125">
        <v>6224</v>
      </c>
      <c r="E7" s="125">
        <v>1858</v>
      </c>
      <c r="F7" s="125">
        <v>858</v>
      </c>
      <c r="G7" s="51">
        <f t="shared" si="0"/>
        <v>9946</v>
      </c>
      <c r="H7" s="67">
        <f t="shared" si="1"/>
        <v>0.1874120249346471</v>
      </c>
      <c r="I7" s="67">
        <f t="shared" si="2"/>
        <v>0.6257792077216972</v>
      </c>
      <c r="J7" s="67">
        <f t="shared" si="3"/>
        <v>0.18680876734365573</v>
      </c>
      <c r="K7" s="67">
        <f t="shared" si="4"/>
        <v>0.08626583551176352</v>
      </c>
      <c r="L7" s="27">
        <f t="shared" si="5"/>
        <v>0.9999999999999999</v>
      </c>
    </row>
    <row r="8" spans="1:12" s="68" customFormat="1" ht="12" outlineLevel="1">
      <c r="A8" s="138" t="s">
        <v>43</v>
      </c>
      <c r="B8" s="20" t="s">
        <v>13</v>
      </c>
      <c r="C8" s="126">
        <v>396</v>
      </c>
      <c r="D8" s="126">
        <v>1775</v>
      </c>
      <c r="E8" s="126">
        <v>607</v>
      </c>
      <c r="F8" s="126">
        <v>263</v>
      </c>
      <c r="G8" s="42">
        <f t="shared" si="0"/>
        <v>2778</v>
      </c>
      <c r="H8" s="65">
        <f t="shared" si="1"/>
        <v>0.14254859611231102</v>
      </c>
      <c r="I8" s="65">
        <f t="shared" si="2"/>
        <v>0.6389488840892729</v>
      </c>
      <c r="J8" s="65">
        <f t="shared" si="3"/>
        <v>0.21850251979841612</v>
      </c>
      <c r="K8" s="65">
        <f t="shared" si="4"/>
        <v>0.09467242620590353</v>
      </c>
      <c r="L8" s="27">
        <f t="shared" si="5"/>
        <v>1</v>
      </c>
    </row>
    <row r="9" spans="1:12" s="68" customFormat="1" ht="12" outlineLevel="1">
      <c r="A9" s="139"/>
      <c r="B9" s="21" t="s">
        <v>14</v>
      </c>
      <c r="C9" s="124">
        <v>345</v>
      </c>
      <c r="D9" s="124">
        <v>1781</v>
      </c>
      <c r="E9" s="124">
        <v>869</v>
      </c>
      <c r="F9" s="124">
        <v>521</v>
      </c>
      <c r="G9" s="47">
        <f t="shared" si="0"/>
        <v>2995</v>
      </c>
      <c r="H9" s="48">
        <f t="shared" si="1"/>
        <v>0.11519198664440734</v>
      </c>
      <c r="I9" s="48">
        <f t="shared" si="2"/>
        <v>0.5946577629382304</v>
      </c>
      <c r="J9" s="48">
        <f t="shared" si="3"/>
        <v>0.29015025041736225</v>
      </c>
      <c r="K9" s="48">
        <f t="shared" si="4"/>
        <v>0.17395659432387311</v>
      </c>
      <c r="L9" s="27">
        <f t="shared" si="5"/>
        <v>1</v>
      </c>
    </row>
    <row r="10" spans="1:12" s="68" customFormat="1" ht="12" outlineLevel="1">
      <c r="A10" s="140"/>
      <c r="B10" s="22" t="s">
        <v>15</v>
      </c>
      <c r="C10" s="125">
        <v>741</v>
      </c>
      <c r="D10" s="125">
        <v>3556</v>
      </c>
      <c r="E10" s="125">
        <v>1476</v>
      </c>
      <c r="F10" s="125">
        <v>784</v>
      </c>
      <c r="G10" s="51">
        <f t="shared" si="0"/>
        <v>5773</v>
      </c>
      <c r="H10" s="67">
        <f t="shared" si="1"/>
        <v>0.12835614065477222</v>
      </c>
      <c r="I10" s="67">
        <f t="shared" si="2"/>
        <v>0.6159708990126451</v>
      </c>
      <c r="J10" s="67">
        <f t="shared" si="3"/>
        <v>0.2556729603325827</v>
      </c>
      <c r="K10" s="67">
        <f t="shared" si="4"/>
        <v>0.1358046076563312</v>
      </c>
      <c r="L10" s="27">
        <f t="shared" si="5"/>
        <v>1</v>
      </c>
    </row>
    <row r="11" spans="1:12" s="68" customFormat="1" ht="12" outlineLevel="1">
      <c r="A11" s="138" t="s">
        <v>42</v>
      </c>
      <c r="B11" s="20" t="s">
        <v>13</v>
      </c>
      <c r="C11" s="126">
        <v>238</v>
      </c>
      <c r="D11" s="126">
        <v>1221</v>
      </c>
      <c r="E11" s="126">
        <v>599</v>
      </c>
      <c r="F11" s="126">
        <v>326</v>
      </c>
      <c r="G11" s="42">
        <f t="shared" si="0"/>
        <v>2058</v>
      </c>
      <c r="H11" s="65">
        <f t="shared" si="1"/>
        <v>0.11564625850340136</v>
      </c>
      <c r="I11" s="65">
        <f t="shared" si="2"/>
        <v>0.5932944606413995</v>
      </c>
      <c r="J11" s="65">
        <f t="shared" si="3"/>
        <v>0.2910592808551992</v>
      </c>
      <c r="K11" s="65">
        <f t="shared" si="4"/>
        <v>0.15840621963070942</v>
      </c>
      <c r="L11" s="27">
        <f t="shared" si="5"/>
        <v>1</v>
      </c>
    </row>
    <row r="12" spans="1:12" s="68" customFormat="1" ht="12" outlineLevel="1">
      <c r="A12" s="139"/>
      <c r="B12" s="21" t="s">
        <v>14</v>
      </c>
      <c r="C12" s="124">
        <v>231</v>
      </c>
      <c r="D12" s="124">
        <v>1253</v>
      </c>
      <c r="E12" s="124">
        <v>961</v>
      </c>
      <c r="F12" s="124">
        <v>637</v>
      </c>
      <c r="G12" s="47">
        <f t="shared" si="0"/>
        <v>2445</v>
      </c>
      <c r="H12" s="48">
        <f t="shared" si="1"/>
        <v>0.09447852760736196</v>
      </c>
      <c r="I12" s="48">
        <f t="shared" si="2"/>
        <v>0.5124744376278119</v>
      </c>
      <c r="J12" s="48">
        <f t="shared" si="3"/>
        <v>0.39304703476482616</v>
      </c>
      <c r="K12" s="48">
        <f t="shared" si="4"/>
        <v>0.26053169734151327</v>
      </c>
      <c r="L12" s="27">
        <f t="shared" si="5"/>
        <v>1</v>
      </c>
    </row>
    <row r="13" spans="1:12" s="68" customFormat="1" ht="12" outlineLevel="1">
      <c r="A13" s="140"/>
      <c r="B13" s="22" t="s">
        <v>15</v>
      </c>
      <c r="C13" s="125">
        <v>469</v>
      </c>
      <c r="D13" s="125">
        <v>2474</v>
      </c>
      <c r="E13" s="125">
        <v>1560</v>
      </c>
      <c r="F13" s="125">
        <v>963</v>
      </c>
      <c r="G13" s="51">
        <f t="shared" si="0"/>
        <v>4503</v>
      </c>
      <c r="H13" s="67">
        <f t="shared" si="1"/>
        <v>0.1041527870308683</v>
      </c>
      <c r="I13" s="67">
        <f t="shared" si="2"/>
        <v>0.5494115034421497</v>
      </c>
      <c r="J13" s="67">
        <f t="shared" si="3"/>
        <v>0.346435709526982</v>
      </c>
      <c r="K13" s="67">
        <f t="shared" si="4"/>
        <v>0.21385742838107927</v>
      </c>
      <c r="L13" s="27">
        <f t="shared" si="5"/>
        <v>1</v>
      </c>
    </row>
    <row r="14" spans="1:12" s="68" customFormat="1" ht="12" outlineLevel="1">
      <c r="A14" s="138" t="s">
        <v>41</v>
      </c>
      <c r="B14" s="20" t="s">
        <v>13</v>
      </c>
      <c r="C14" s="126">
        <v>2364</v>
      </c>
      <c r="D14" s="126">
        <v>8328</v>
      </c>
      <c r="E14" s="126">
        <v>2638</v>
      </c>
      <c r="F14" s="126">
        <v>1125</v>
      </c>
      <c r="G14" s="42">
        <f t="shared" si="0"/>
        <v>13330</v>
      </c>
      <c r="H14" s="65">
        <f t="shared" si="1"/>
        <v>0.177344336084021</v>
      </c>
      <c r="I14" s="65">
        <f t="shared" si="2"/>
        <v>0.6247561890472618</v>
      </c>
      <c r="J14" s="65">
        <f t="shared" si="3"/>
        <v>0.19789947486871717</v>
      </c>
      <c r="K14" s="65">
        <f t="shared" si="4"/>
        <v>0.08439609902475619</v>
      </c>
      <c r="L14" s="27">
        <f t="shared" si="5"/>
        <v>1</v>
      </c>
    </row>
    <row r="15" spans="1:12" s="68" customFormat="1" ht="12" outlineLevel="1">
      <c r="A15" s="139"/>
      <c r="B15" s="21" t="s">
        <v>14</v>
      </c>
      <c r="C15" s="124">
        <v>2374</v>
      </c>
      <c r="D15" s="124">
        <v>9035</v>
      </c>
      <c r="E15" s="124">
        <v>3407</v>
      </c>
      <c r="F15" s="124">
        <v>1601</v>
      </c>
      <c r="G15" s="47">
        <f t="shared" si="0"/>
        <v>14816</v>
      </c>
      <c r="H15" s="48">
        <f t="shared" si="1"/>
        <v>0.16023218142548595</v>
      </c>
      <c r="I15" s="48">
        <f t="shared" si="2"/>
        <v>0.6098137149028078</v>
      </c>
      <c r="J15" s="48">
        <f t="shared" si="3"/>
        <v>0.22995410367170627</v>
      </c>
      <c r="K15" s="48">
        <f t="shared" si="4"/>
        <v>0.10805885529157667</v>
      </c>
      <c r="L15" s="27">
        <f t="shared" si="5"/>
        <v>1</v>
      </c>
    </row>
    <row r="16" spans="1:12" s="68" customFormat="1" ht="12" outlineLevel="1">
      <c r="A16" s="140"/>
      <c r="B16" s="22" t="s">
        <v>15</v>
      </c>
      <c r="C16" s="125">
        <v>4738</v>
      </c>
      <c r="D16" s="125">
        <v>17363</v>
      </c>
      <c r="E16" s="125">
        <v>6045</v>
      </c>
      <c r="F16" s="125">
        <v>2726</v>
      </c>
      <c r="G16" s="51">
        <f t="shared" si="0"/>
        <v>28146</v>
      </c>
      <c r="H16" s="67">
        <f t="shared" si="1"/>
        <v>0.16833653094578271</v>
      </c>
      <c r="I16" s="67">
        <f t="shared" si="2"/>
        <v>0.6168904995381227</v>
      </c>
      <c r="J16" s="67">
        <f t="shared" si="3"/>
        <v>0.21477296951609465</v>
      </c>
      <c r="K16" s="67">
        <f t="shared" si="4"/>
        <v>0.0968521281887302</v>
      </c>
      <c r="L16" s="27">
        <f t="shared" si="5"/>
        <v>1</v>
      </c>
    </row>
    <row r="17" spans="1:12" s="68" customFormat="1" ht="12" outlineLevel="1">
      <c r="A17" s="138" t="s">
        <v>40</v>
      </c>
      <c r="B17" s="20" t="s">
        <v>13</v>
      </c>
      <c r="C17" s="126">
        <v>114</v>
      </c>
      <c r="D17" s="126">
        <v>711</v>
      </c>
      <c r="E17" s="126">
        <v>294</v>
      </c>
      <c r="F17" s="126">
        <v>157</v>
      </c>
      <c r="G17" s="42">
        <f t="shared" si="0"/>
        <v>1119</v>
      </c>
      <c r="H17" s="65">
        <f t="shared" si="1"/>
        <v>0.10187667560321716</v>
      </c>
      <c r="I17" s="65">
        <f t="shared" si="2"/>
        <v>0.6353887399463807</v>
      </c>
      <c r="J17" s="65">
        <f t="shared" si="3"/>
        <v>0.26273458445040215</v>
      </c>
      <c r="K17" s="65">
        <f t="shared" si="4"/>
        <v>0.14030384271671134</v>
      </c>
      <c r="L17" s="27">
        <f t="shared" si="5"/>
        <v>1</v>
      </c>
    </row>
    <row r="18" spans="1:12" s="68" customFormat="1" ht="12" outlineLevel="1">
      <c r="A18" s="139"/>
      <c r="B18" s="21" t="s">
        <v>14</v>
      </c>
      <c r="C18" s="124">
        <v>105</v>
      </c>
      <c r="D18" s="124">
        <v>644</v>
      </c>
      <c r="E18" s="124">
        <v>457</v>
      </c>
      <c r="F18" s="124">
        <v>267</v>
      </c>
      <c r="G18" s="47">
        <f t="shared" si="0"/>
        <v>1206</v>
      </c>
      <c r="H18" s="48">
        <f t="shared" si="1"/>
        <v>0.08706467661691543</v>
      </c>
      <c r="I18" s="48">
        <f t="shared" si="2"/>
        <v>0.5339966832504146</v>
      </c>
      <c r="J18" s="48">
        <f t="shared" si="3"/>
        <v>0.37893864013267</v>
      </c>
      <c r="K18" s="48">
        <f t="shared" si="4"/>
        <v>0.22139303482587064</v>
      </c>
      <c r="L18" s="27">
        <f t="shared" si="5"/>
        <v>1</v>
      </c>
    </row>
    <row r="19" spans="1:12" s="68" customFormat="1" ht="12" outlineLevel="1">
      <c r="A19" s="140"/>
      <c r="B19" s="22" t="s">
        <v>15</v>
      </c>
      <c r="C19" s="125">
        <v>219</v>
      </c>
      <c r="D19" s="125">
        <v>1355</v>
      </c>
      <c r="E19" s="125">
        <v>751</v>
      </c>
      <c r="F19" s="125">
        <v>424</v>
      </c>
      <c r="G19" s="51">
        <f t="shared" si="0"/>
        <v>2325</v>
      </c>
      <c r="H19" s="67">
        <f t="shared" si="1"/>
        <v>0.09419354838709677</v>
      </c>
      <c r="I19" s="67">
        <f t="shared" si="2"/>
        <v>0.5827956989247312</v>
      </c>
      <c r="J19" s="67">
        <f t="shared" si="3"/>
        <v>0.32301075268817203</v>
      </c>
      <c r="K19" s="67">
        <f t="shared" si="4"/>
        <v>0.18236559139784947</v>
      </c>
      <c r="L19" s="27">
        <f t="shared" si="5"/>
        <v>1</v>
      </c>
    </row>
    <row r="20" spans="1:12" s="68" customFormat="1" ht="12" outlineLevel="1">
      <c r="A20" s="138" t="s">
        <v>39</v>
      </c>
      <c r="B20" s="20" t="s">
        <v>13</v>
      </c>
      <c r="C20" s="126">
        <v>289</v>
      </c>
      <c r="D20" s="126">
        <v>1644</v>
      </c>
      <c r="E20" s="126">
        <v>675</v>
      </c>
      <c r="F20" s="126">
        <v>336</v>
      </c>
      <c r="G20" s="42">
        <f t="shared" si="0"/>
        <v>2608</v>
      </c>
      <c r="H20" s="65">
        <f t="shared" si="1"/>
        <v>0.11081288343558282</v>
      </c>
      <c r="I20" s="65">
        <f t="shared" si="2"/>
        <v>0.6303680981595092</v>
      </c>
      <c r="J20" s="65">
        <f t="shared" si="3"/>
        <v>0.25881901840490795</v>
      </c>
      <c r="K20" s="65">
        <f t="shared" si="4"/>
        <v>0.12883435582822086</v>
      </c>
      <c r="L20" s="27">
        <f t="shared" si="5"/>
        <v>1</v>
      </c>
    </row>
    <row r="21" spans="1:12" s="68" customFormat="1" ht="12" outlineLevel="1">
      <c r="A21" s="139"/>
      <c r="B21" s="21" t="s">
        <v>14</v>
      </c>
      <c r="C21" s="127">
        <v>283</v>
      </c>
      <c r="D21" s="127">
        <v>1694</v>
      </c>
      <c r="E21" s="127">
        <v>1023</v>
      </c>
      <c r="F21" s="127">
        <v>616</v>
      </c>
      <c r="G21" s="47">
        <f t="shared" si="0"/>
        <v>3000</v>
      </c>
      <c r="H21" s="48">
        <f t="shared" si="1"/>
        <v>0.09433333333333334</v>
      </c>
      <c r="I21" s="48">
        <f t="shared" si="2"/>
        <v>0.5646666666666667</v>
      </c>
      <c r="J21" s="48">
        <f t="shared" si="3"/>
        <v>0.341</v>
      </c>
      <c r="K21" s="48">
        <f t="shared" si="4"/>
        <v>0.20533333333333334</v>
      </c>
      <c r="L21" s="27">
        <f t="shared" si="5"/>
        <v>1</v>
      </c>
    </row>
    <row r="22" spans="1:12" s="68" customFormat="1" ht="12" outlineLevel="1">
      <c r="A22" s="140"/>
      <c r="B22" s="22" t="s">
        <v>15</v>
      </c>
      <c r="C22" s="125">
        <v>572</v>
      </c>
      <c r="D22" s="125">
        <v>3338</v>
      </c>
      <c r="E22" s="125">
        <v>1698</v>
      </c>
      <c r="F22" s="125">
        <v>952</v>
      </c>
      <c r="G22" s="51">
        <f t="shared" si="0"/>
        <v>5608</v>
      </c>
      <c r="H22" s="67">
        <f t="shared" si="1"/>
        <v>0.10199714693295292</v>
      </c>
      <c r="I22" s="67">
        <f t="shared" si="2"/>
        <v>0.5952211126961484</v>
      </c>
      <c r="J22" s="67">
        <f t="shared" si="3"/>
        <v>0.3027817403708987</v>
      </c>
      <c r="K22" s="67">
        <f t="shared" si="4"/>
        <v>0.16975748930099857</v>
      </c>
      <c r="L22" s="27">
        <f t="shared" si="5"/>
        <v>1</v>
      </c>
    </row>
    <row r="23" spans="1:12" ht="12">
      <c r="A23" s="142" t="s">
        <v>32</v>
      </c>
      <c r="B23" s="6" t="s">
        <v>13</v>
      </c>
      <c r="C23" s="41">
        <f>SUM(C2,C5,C8,C11,C14,C17,C20)</f>
        <v>7173</v>
      </c>
      <c r="D23" s="41">
        <f>SUM(D2,D5,D8,D11,D14,D17,D20)</f>
        <v>28157</v>
      </c>
      <c r="E23" s="41">
        <f>SUM(E2,E5,E8,E11,E14,E17,E20)</f>
        <v>9145</v>
      </c>
      <c r="F23" s="41">
        <f>SUM(F2,F5,F8,F11,F14,F17,F20)</f>
        <v>4157</v>
      </c>
      <c r="G23" s="69">
        <f t="shared" si="0"/>
        <v>44475</v>
      </c>
      <c r="H23" s="110">
        <f aca="true" t="shared" si="6" ref="H23:K25">C23/$G23</f>
        <v>0.16128161888701517</v>
      </c>
      <c r="I23" s="110">
        <f t="shared" si="6"/>
        <v>0.63309724564362</v>
      </c>
      <c r="J23" s="110">
        <f t="shared" si="6"/>
        <v>0.2056211354693648</v>
      </c>
      <c r="K23" s="110">
        <f t="shared" si="6"/>
        <v>0.09346824058459809</v>
      </c>
      <c r="L23" s="27">
        <f>SUM(H23:J23)</f>
        <v>1</v>
      </c>
    </row>
    <row r="24" spans="1:12" ht="12">
      <c r="A24" s="143"/>
      <c r="B24" s="7" t="s">
        <v>14</v>
      </c>
      <c r="C24" s="46">
        <f aca="true" t="shared" si="7" ref="C24:F25">SUM(C3,C6,C9,C12,C15,C18,C21)</f>
        <v>6839</v>
      </c>
      <c r="D24" s="46">
        <f t="shared" si="7"/>
        <v>29906</v>
      </c>
      <c r="E24" s="46">
        <f t="shared" si="7"/>
        <v>12945</v>
      </c>
      <c r="F24" s="46">
        <f t="shared" si="7"/>
        <v>7011</v>
      </c>
      <c r="G24" s="46">
        <f t="shared" si="0"/>
        <v>49690</v>
      </c>
      <c r="H24" s="111">
        <f t="shared" si="6"/>
        <v>0.13763332662507546</v>
      </c>
      <c r="I24" s="111">
        <f t="shared" si="6"/>
        <v>0.6018514791708593</v>
      </c>
      <c r="J24" s="111">
        <f t="shared" si="6"/>
        <v>0.2605151942040652</v>
      </c>
      <c r="K24" s="111">
        <f t="shared" si="6"/>
        <v>0.14109478768363856</v>
      </c>
      <c r="L24" s="27">
        <f>SUM(H24:J24)</f>
        <v>1</v>
      </c>
    </row>
    <row r="25" spans="1:12" ht="12">
      <c r="A25" s="144"/>
      <c r="B25" s="8" t="s">
        <v>15</v>
      </c>
      <c r="C25" s="50">
        <f t="shared" si="7"/>
        <v>14012</v>
      </c>
      <c r="D25" s="50">
        <f t="shared" si="7"/>
        <v>58063</v>
      </c>
      <c r="E25" s="50">
        <f t="shared" si="7"/>
        <v>22090</v>
      </c>
      <c r="F25" s="50">
        <f t="shared" si="7"/>
        <v>11168</v>
      </c>
      <c r="G25" s="70">
        <f t="shared" si="0"/>
        <v>94165</v>
      </c>
      <c r="H25" s="112">
        <f t="shared" si="6"/>
        <v>0.1488026336749323</v>
      </c>
      <c r="I25" s="112">
        <f t="shared" si="6"/>
        <v>0.6166091435246641</v>
      </c>
      <c r="J25" s="112">
        <f t="shared" si="6"/>
        <v>0.23458822280040353</v>
      </c>
      <c r="K25" s="112">
        <f t="shared" si="6"/>
        <v>0.11860032920936654</v>
      </c>
      <c r="L25" s="27">
        <f>SUM(H25:J25)</f>
        <v>1</v>
      </c>
    </row>
    <row r="26" spans="1:12" s="68" customFormat="1" ht="12" outlineLevel="1">
      <c r="A26" s="138" t="s">
        <v>52</v>
      </c>
      <c r="B26" s="20" t="s">
        <v>13</v>
      </c>
      <c r="C26" s="129">
        <v>1026</v>
      </c>
      <c r="D26" s="129">
        <v>4226</v>
      </c>
      <c r="E26" s="129">
        <v>1355</v>
      </c>
      <c r="F26" s="129">
        <v>510</v>
      </c>
      <c r="G26" s="42">
        <f aca="true" t="shared" si="8" ref="G26:G34">SUM(C26:E26)</f>
        <v>6607</v>
      </c>
      <c r="H26" s="65">
        <f aca="true" t="shared" si="9" ref="H26:H34">C26/$G26</f>
        <v>0.1552898441047374</v>
      </c>
      <c r="I26" s="65">
        <f aca="true" t="shared" si="10" ref="I26:I34">D26/$G26</f>
        <v>0.6396246405327682</v>
      </c>
      <c r="J26" s="65">
        <f aca="true" t="shared" si="11" ref="J26:J34">E26/$G26</f>
        <v>0.20508551536249434</v>
      </c>
      <c r="K26" s="65">
        <f aca="true" t="shared" si="12" ref="K26:K34">F26/$G26</f>
        <v>0.07719085818071741</v>
      </c>
      <c r="L26" s="27">
        <f aca="true" t="shared" si="13" ref="L26:L34">SUM(H26:J26)</f>
        <v>0.9999999999999999</v>
      </c>
    </row>
    <row r="27" spans="1:12" s="68" customFormat="1" ht="12" outlineLevel="1">
      <c r="A27" s="139"/>
      <c r="B27" s="21" t="s">
        <v>14</v>
      </c>
      <c r="C27" s="130">
        <v>932</v>
      </c>
      <c r="D27" s="130">
        <v>4565</v>
      </c>
      <c r="E27" s="130">
        <v>1745</v>
      </c>
      <c r="F27" s="130">
        <v>905</v>
      </c>
      <c r="G27" s="47">
        <f t="shared" si="8"/>
        <v>7242</v>
      </c>
      <c r="H27" s="48">
        <f t="shared" si="9"/>
        <v>0.12869373101353218</v>
      </c>
      <c r="I27" s="48">
        <f t="shared" si="10"/>
        <v>0.6303507318420326</v>
      </c>
      <c r="J27" s="48">
        <f t="shared" si="11"/>
        <v>0.24095553714443524</v>
      </c>
      <c r="K27" s="48">
        <f t="shared" si="12"/>
        <v>0.12496547914940624</v>
      </c>
      <c r="L27" s="27">
        <f t="shared" si="13"/>
        <v>1</v>
      </c>
    </row>
    <row r="28" spans="1:12" s="68" customFormat="1" ht="12" outlineLevel="1">
      <c r="A28" s="140"/>
      <c r="B28" s="22" t="s">
        <v>15</v>
      </c>
      <c r="C28" s="131">
        <v>1958</v>
      </c>
      <c r="D28" s="131">
        <v>8791</v>
      </c>
      <c r="E28" s="131">
        <v>3100</v>
      </c>
      <c r="F28" s="131">
        <v>1415</v>
      </c>
      <c r="G28" s="51">
        <f t="shared" si="8"/>
        <v>13849</v>
      </c>
      <c r="H28" s="67">
        <f t="shared" si="9"/>
        <v>0.14138204924543288</v>
      </c>
      <c r="I28" s="67">
        <f t="shared" si="10"/>
        <v>0.6347750740125641</v>
      </c>
      <c r="J28" s="67">
        <f t="shared" si="11"/>
        <v>0.22384287674200304</v>
      </c>
      <c r="K28" s="67">
        <f t="shared" si="12"/>
        <v>0.10217344212578526</v>
      </c>
      <c r="L28" s="27">
        <f t="shared" si="13"/>
        <v>1</v>
      </c>
    </row>
    <row r="29" spans="1:12" s="68" customFormat="1" ht="12" outlineLevel="1">
      <c r="A29" s="138" t="s">
        <v>53</v>
      </c>
      <c r="B29" s="20" t="s">
        <v>13</v>
      </c>
      <c r="C29" s="129">
        <v>74</v>
      </c>
      <c r="D29" s="129">
        <v>366</v>
      </c>
      <c r="E29" s="129">
        <v>170</v>
      </c>
      <c r="F29" s="129">
        <v>86</v>
      </c>
      <c r="G29" s="42">
        <f t="shared" si="8"/>
        <v>610</v>
      </c>
      <c r="H29" s="65">
        <f t="shared" si="9"/>
        <v>0.12131147540983607</v>
      </c>
      <c r="I29" s="65">
        <f t="shared" si="10"/>
        <v>0.6</v>
      </c>
      <c r="J29" s="65">
        <f t="shared" si="11"/>
        <v>0.2786885245901639</v>
      </c>
      <c r="K29" s="65">
        <f t="shared" si="12"/>
        <v>0.14098360655737704</v>
      </c>
      <c r="L29" s="27">
        <f t="shared" si="13"/>
        <v>1</v>
      </c>
    </row>
    <row r="30" spans="1:12" s="68" customFormat="1" ht="12" outlineLevel="1">
      <c r="A30" s="139"/>
      <c r="B30" s="21" t="s">
        <v>14</v>
      </c>
      <c r="C30" s="130">
        <v>62</v>
      </c>
      <c r="D30" s="130">
        <v>421</v>
      </c>
      <c r="E30" s="130">
        <v>287</v>
      </c>
      <c r="F30" s="130">
        <v>193</v>
      </c>
      <c r="G30" s="47">
        <f t="shared" si="8"/>
        <v>770</v>
      </c>
      <c r="H30" s="48">
        <f t="shared" si="9"/>
        <v>0.08051948051948052</v>
      </c>
      <c r="I30" s="48">
        <f t="shared" si="10"/>
        <v>0.5467532467532468</v>
      </c>
      <c r="J30" s="48">
        <f t="shared" si="11"/>
        <v>0.37272727272727274</v>
      </c>
      <c r="K30" s="48">
        <f t="shared" si="12"/>
        <v>0.2506493506493506</v>
      </c>
      <c r="L30" s="27">
        <f t="shared" si="13"/>
        <v>1</v>
      </c>
    </row>
    <row r="31" spans="1:12" s="68" customFormat="1" ht="12" outlineLevel="1">
      <c r="A31" s="140"/>
      <c r="B31" s="22" t="s">
        <v>15</v>
      </c>
      <c r="C31" s="131">
        <v>136</v>
      </c>
      <c r="D31" s="131">
        <v>787</v>
      </c>
      <c r="E31" s="131">
        <v>457</v>
      </c>
      <c r="F31" s="131">
        <v>279</v>
      </c>
      <c r="G31" s="51">
        <f t="shared" si="8"/>
        <v>1380</v>
      </c>
      <c r="H31" s="67">
        <f t="shared" si="9"/>
        <v>0.09855072463768116</v>
      </c>
      <c r="I31" s="67">
        <f t="shared" si="10"/>
        <v>0.5702898550724638</v>
      </c>
      <c r="J31" s="67">
        <f t="shared" si="11"/>
        <v>0.33115942028985507</v>
      </c>
      <c r="K31" s="67">
        <f t="shared" si="12"/>
        <v>0.20217391304347826</v>
      </c>
      <c r="L31" s="27">
        <f t="shared" si="13"/>
        <v>1</v>
      </c>
    </row>
    <row r="32" spans="1:12" s="68" customFormat="1" ht="12" outlineLevel="1">
      <c r="A32" s="138" t="s">
        <v>54</v>
      </c>
      <c r="B32" s="20" t="s">
        <v>13</v>
      </c>
      <c r="C32" s="129">
        <v>91</v>
      </c>
      <c r="D32" s="129">
        <v>445</v>
      </c>
      <c r="E32" s="129">
        <v>180</v>
      </c>
      <c r="F32" s="129">
        <v>85</v>
      </c>
      <c r="G32" s="42">
        <f t="shared" si="8"/>
        <v>716</v>
      </c>
      <c r="H32" s="65">
        <f t="shared" si="9"/>
        <v>0.1270949720670391</v>
      </c>
      <c r="I32" s="65">
        <f t="shared" si="10"/>
        <v>0.6215083798882681</v>
      </c>
      <c r="J32" s="65">
        <f t="shared" si="11"/>
        <v>0.25139664804469275</v>
      </c>
      <c r="K32" s="65">
        <f t="shared" si="12"/>
        <v>0.11871508379888268</v>
      </c>
      <c r="L32" s="27">
        <f t="shared" si="13"/>
        <v>1</v>
      </c>
    </row>
    <row r="33" spans="1:12" s="68" customFormat="1" ht="12" outlineLevel="1">
      <c r="A33" s="139"/>
      <c r="B33" s="21" t="s">
        <v>14</v>
      </c>
      <c r="C33" s="130">
        <v>104</v>
      </c>
      <c r="D33" s="130">
        <v>447</v>
      </c>
      <c r="E33" s="130">
        <v>270</v>
      </c>
      <c r="F33" s="130">
        <v>161</v>
      </c>
      <c r="G33" s="47">
        <f t="shared" si="8"/>
        <v>821</v>
      </c>
      <c r="H33" s="48">
        <f t="shared" si="9"/>
        <v>0.12667478684531058</v>
      </c>
      <c r="I33" s="48">
        <f t="shared" si="10"/>
        <v>0.5444579780755177</v>
      </c>
      <c r="J33" s="48">
        <f t="shared" si="11"/>
        <v>0.32886723507917176</v>
      </c>
      <c r="K33" s="48">
        <f t="shared" si="12"/>
        <v>0.1961023142509135</v>
      </c>
      <c r="L33" s="27">
        <f t="shared" si="13"/>
        <v>1</v>
      </c>
    </row>
    <row r="34" spans="1:12" s="68" customFormat="1" ht="12" outlineLevel="1">
      <c r="A34" s="140"/>
      <c r="B34" s="22" t="s">
        <v>15</v>
      </c>
      <c r="C34" s="131">
        <v>195</v>
      </c>
      <c r="D34" s="131">
        <v>892</v>
      </c>
      <c r="E34" s="131">
        <v>450</v>
      </c>
      <c r="F34" s="131">
        <v>246</v>
      </c>
      <c r="G34" s="51">
        <f t="shared" si="8"/>
        <v>1537</v>
      </c>
      <c r="H34" s="67">
        <f t="shared" si="9"/>
        <v>0.12687052700065063</v>
      </c>
      <c r="I34" s="67">
        <f t="shared" si="10"/>
        <v>0.5803513337670787</v>
      </c>
      <c r="J34" s="67">
        <f t="shared" si="11"/>
        <v>0.29277813923227064</v>
      </c>
      <c r="K34" s="67">
        <f t="shared" si="12"/>
        <v>0.16005204944697463</v>
      </c>
      <c r="L34" s="27">
        <f t="shared" si="13"/>
        <v>1</v>
      </c>
    </row>
    <row r="35" spans="1:12" s="66" customFormat="1" ht="13.5" customHeight="1">
      <c r="A35" s="134" t="s">
        <v>35</v>
      </c>
      <c r="B35" s="6" t="s">
        <v>13</v>
      </c>
      <c r="C35" s="71">
        <f>SUM(C26,C29,C32)</f>
        <v>1191</v>
      </c>
      <c r="D35" s="71">
        <f>SUM(D26,D29,D32)</f>
        <v>5037</v>
      </c>
      <c r="E35" s="71">
        <f>SUM(E26,E29,E32)</f>
        <v>1705</v>
      </c>
      <c r="F35" s="71">
        <f>SUM(F26,F29,F32)</f>
        <v>681</v>
      </c>
      <c r="G35" s="69">
        <f aca="true" t="shared" si="14" ref="G35:G40">SUM(C35:E35)</f>
        <v>7933</v>
      </c>
      <c r="H35" s="110">
        <f aca="true" t="shared" si="15" ref="H35:K40">C35/$G35</f>
        <v>0.1501323585024581</v>
      </c>
      <c r="I35" s="110">
        <f t="shared" si="15"/>
        <v>0.6349426446489348</v>
      </c>
      <c r="J35" s="110">
        <f t="shared" si="15"/>
        <v>0.21492499684860708</v>
      </c>
      <c r="K35" s="110">
        <f t="shared" si="15"/>
        <v>0.08584394302281609</v>
      </c>
      <c r="L35" s="27">
        <f aca="true" t="shared" si="16" ref="L35:L40">SUM(H35:J35)</f>
        <v>1</v>
      </c>
    </row>
    <row r="36" spans="1:12" s="66" customFormat="1" ht="14.25" customHeight="1">
      <c r="A36" s="135"/>
      <c r="B36" s="7" t="s">
        <v>14</v>
      </c>
      <c r="C36" s="72">
        <f aca="true" t="shared" si="17" ref="C36:F37">SUM(C27,C30,C33)</f>
        <v>1098</v>
      </c>
      <c r="D36" s="72">
        <f t="shared" si="17"/>
        <v>5433</v>
      </c>
      <c r="E36" s="72">
        <f t="shared" si="17"/>
        <v>2302</v>
      </c>
      <c r="F36" s="72">
        <f t="shared" si="17"/>
        <v>1259</v>
      </c>
      <c r="G36" s="46">
        <f t="shared" si="14"/>
        <v>8833</v>
      </c>
      <c r="H36" s="111">
        <f t="shared" si="15"/>
        <v>0.12430657760670213</v>
      </c>
      <c r="I36" s="111">
        <f t="shared" si="15"/>
        <v>0.6150798143326163</v>
      </c>
      <c r="J36" s="111">
        <f t="shared" si="15"/>
        <v>0.2606136080606815</v>
      </c>
      <c r="K36" s="111">
        <f t="shared" si="15"/>
        <v>0.1425336805162459</v>
      </c>
      <c r="L36" s="27">
        <f t="shared" si="16"/>
        <v>1</v>
      </c>
    </row>
    <row r="37" spans="1:12" s="66" customFormat="1" ht="13.5" customHeight="1">
      <c r="A37" s="135"/>
      <c r="B37" s="8" t="s">
        <v>15</v>
      </c>
      <c r="C37" s="73">
        <f t="shared" si="17"/>
        <v>2289</v>
      </c>
      <c r="D37" s="73">
        <f t="shared" si="17"/>
        <v>10470</v>
      </c>
      <c r="E37" s="73">
        <f t="shared" si="17"/>
        <v>4007</v>
      </c>
      <c r="F37" s="73">
        <f t="shared" si="17"/>
        <v>1940</v>
      </c>
      <c r="G37" s="70">
        <f t="shared" si="14"/>
        <v>16766</v>
      </c>
      <c r="H37" s="112">
        <f t="shared" si="15"/>
        <v>0.1365263032327329</v>
      </c>
      <c r="I37" s="112">
        <f t="shared" si="15"/>
        <v>0.6244781104616486</v>
      </c>
      <c r="J37" s="112">
        <f t="shared" si="15"/>
        <v>0.2389955863056185</v>
      </c>
      <c r="K37" s="112">
        <f t="shared" si="15"/>
        <v>0.11571036621734462</v>
      </c>
      <c r="L37" s="27">
        <f t="shared" si="16"/>
        <v>1</v>
      </c>
    </row>
    <row r="38" spans="1:12" s="66" customFormat="1" ht="13.5" customHeight="1">
      <c r="A38" s="142" t="s">
        <v>36</v>
      </c>
      <c r="B38" s="6" t="s">
        <v>13</v>
      </c>
      <c r="C38" s="128">
        <v>378</v>
      </c>
      <c r="D38" s="128">
        <v>1662</v>
      </c>
      <c r="E38" s="128">
        <v>585</v>
      </c>
      <c r="F38" s="128">
        <v>274</v>
      </c>
      <c r="G38" s="69">
        <f t="shared" si="14"/>
        <v>2625</v>
      </c>
      <c r="H38" s="110">
        <f t="shared" si="15"/>
        <v>0.144</v>
      </c>
      <c r="I38" s="110">
        <f t="shared" si="15"/>
        <v>0.6331428571428571</v>
      </c>
      <c r="J38" s="110">
        <f t="shared" si="15"/>
        <v>0.22285714285714286</v>
      </c>
      <c r="K38" s="110">
        <f t="shared" si="15"/>
        <v>0.10438095238095238</v>
      </c>
      <c r="L38" s="27">
        <f t="shared" si="16"/>
        <v>1</v>
      </c>
    </row>
    <row r="39" spans="1:12" s="66" customFormat="1" ht="13.5" customHeight="1">
      <c r="A39" s="143"/>
      <c r="B39" s="7" t="s">
        <v>14</v>
      </c>
      <c r="C39" s="113">
        <v>343</v>
      </c>
      <c r="D39" s="113">
        <v>1687</v>
      </c>
      <c r="E39" s="113">
        <v>946</v>
      </c>
      <c r="F39" s="113">
        <v>602</v>
      </c>
      <c r="G39" s="46">
        <f t="shared" si="14"/>
        <v>2976</v>
      </c>
      <c r="H39" s="111">
        <f t="shared" si="15"/>
        <v>0.11525537634408602</v>
      </c>
      <c r="I39" s="111">
        <f t="shared" si="15"/>
        <v>0.5668682795698925</v>
      </c>
      <c r="J39" s="111">
        <f t="shared" si="15"/>
        <v>0.3178763440860215</v>
      </c>
      <c r="K39" s="111">
        <f t="shared" si="15"/>
        <v>0.20228494623655913</v>
      </c>
      <c r="L39" s="27">
        <f t="shared" si="16"/>
        <v>1</v>
      </c>
    </row>
    <row r="40" spans="1:12" s="66" customFormat="1" ht="13.5" customHeight="1">
      <c r="A40" s="144"/>
      <c r="B40" s="8" t="s">
        <v>15</v>
      </c>
      <c r="C40" s="132">
        <v>721</v>
      </c>
      <c r="D40" s="132">
        <v>3349</v>
      </c>
      <c r="E40" s="132">
        <v>1531</v>
      </c>
      <c r="F40" s="132">
        <v>876</v>
      </c>
      <c r="G40" s="70">
        <f t="shared" si="14"/>
        <v>5601</v>
      </c>
      <c r="H40" s="112">
        <f t="shared" si="15"/>
        <v>0.1287270130333869</v>
      </c>
      <c r="I40" s="112">
        <f t="shared" si="15"/>
        <v>0.5979289412604892</v>
      </c>
      <c r="J40" s="112">
        <f t="shared" si="15"/>
        <v>0.2733440457061239</v>
      </c>
      <c r="K40" s="112">
        <f t="shared" si="15"/>
        <v>0.15640064274236742</v>
      </c>
      <c r="L40" s="27">
        <f t="shared" si="16"/>
        <v>1</v>
      </c>
    </row>
    <row r="41" spans="1:12" s="68" customFormat="1" ht="13.5" customHeight="1" outlineLevel="1">
      <c r="A41" s="138" t="s">
        <v>55</v>
      </c>
      <c r="B41" s="20" t="s">
        <v>13</v>
      </c>
      <c r="C41" s="115">
        <v>380</v>
      </c>
      <c r="D41" s="115">
        <v>1782</v>
      </c>
      <c r="E41" s="115">
        <v>631</v>
      </c>
      <c r="F41" s="115">
        <v>323</v>
      </c>
      <c r="G41" s="42">
        <f aca="true" t="shared" si="18" ref="G41:G46">SUM(C41:E41)</f>
        <v>2793</v>
      </c>
      <c r="H41" s="65">
        <f aca="true" t="shared" si="19" ref="H41:K46">C41/$G41</f>
        <v>0.1360544217687075</v>
      </c>
      <c r="I41" s="65">
        <f t="shared" si="19"/>
        <v>0.6380236305048335</v>
      </c>
      <c r="J41" s="65">
        <f t="shared" si="19"/>
        <v>0.22592194772645902</v>
      </c>
      <c r="K41" s="65">
        <f t="shared" si="19"/>
        <v>0.11564625850340136</v>
      </c>
      <c r="L41" s="27">
        <f aca="true" t="shared" si="20" ref="L41:L46">SUM(H41:J41)</f>
        <v>1</v>
      </c>
    </row>
    <row r="42" spans="1:12" s="68" customFormat="1" ht="12" outlineLevel="1">
      <c r="A42" s="139"/>
      <c r="B42" s="21" t="s">
        <v>14</v>
      </c>
      <c r="C42" s="116">
        <v>369</v>
      </c>
      <c r="D42" s="116">
        <v>1737</v>
      </c>
      <c r="E42" s="116">
        <v>934</v>
      </c>
      <c r="F42" s="116">
        <v>556</v>
      </c>
      <c r="G42" s="47">
        <f t="shared" si="18"/>
        <v>3040</v>
      </c>
      <c r="H42" s="48">
        <f t="shared" si="19"/>
        <v>0.12138157894736842</v>
      </c>
      <c r="I42" s="48">
        <f t="shared" si="19"/>
        <v>0.5713815789473684</v>
      </c>
      <c r="J42" s="48">
        <f t="shared" si="19"/>
        <v>0.30723684210526314</v>
      </c>
      <c r="K42" s="48">
        <f t="shared" si="19"/>
        <v>0.18289473684210528</v>
      </c>
      <c r="L42" s="27">
        <f t="shared" si="20"/>
        <v>1</v>
      </c>
    </row>
    <row r="43" spans="1:12" s="68" customFormat="1" ht="12" outlineLevel="1">
      <c r="A43" s="140"/>
      <c r="B43" s="22" t="s">
        <v>15</v>
      </c>
      <c r="C43" s="117">
        <v>749</v>
      </c>
      <c r="D43" s="117">
        <v>3519</v>
      </c>
      <c r="E43" s="117">
        <v>1565</v>
      </c>
      <c r="F43" s="117">
        <v>879</v>
      </c>
      <c r="G43" s="51">
        <f t="shared" si="18"/>
        <v>5833</v>
      </c>
      <c r="H43" s="67">
        <f t="shared" si="19"/>
        <v>0.1284073375621464</v>
      </c>
      <c r="I43" s="67">
        <f t="shared" si="19"/>
        <v>0.6032916166638094</v>
      </c>
      <c r="J43" s="67">
        <f t="shared" si="19"/>
        <v>0.26830104577404423</v>
      </c>
      <c r="K43" s="67">
        <f t="shared" si="19"/>
        <v>0.15069432539002228</v>
      </c>
      <c r="L43" s="27">
        <f t="shared" si="20"/>
        <v>1</v>
      </c>
    </row>
    <row r="44" spans="1:12" s="68" customFormat="1" ht="13.5" customHeight="1" outlineLevel="1">
      <c r="A44" s="138" t="s">
        <v>56</v>
      </c>
      <c r="B44" s="20" t="s">
        <v>13</v>
      </c>
      <c r="C44" s="115">
        <v>82</v>
      </c>
      <c r="D44" s="115">
        <v>559</v>
      </c>
      <c r="E44" s="115">
        <v>235</v>
      </c>
      <c r="F44" s="115">
        <v>125</v>
      </c>
      <c r="G44" s="42">
        <f t="shared" si="18"/>
        <v>876</v>
      </c>
      <c r="H44" s="65">
        <f t="shared" si="19"/>
        <v>0.09360730593607305</v>
      </c>
      <c r="I44" s="65">
        <f t="shared" si="19"/>
        <v>0.6381278538812786</v>
      </c>
      <c r="J44" s="65">
        <f t="shared" si="19"/>
        <v>0.2682648401826484</v>
      </c>
      <c r="K44" s="65">
        <f t="shared" si="19"/>
        <v>0.14269406392694065</v>
      </c>
      <c r="L44" s="27">
        <f t="shared" si="20"/>
        <v>1</v>
      </c>
    </row>
    <row r="45" spans="1:12" s="68" customFormat="1" ht="12" outlineLevel="1">
      <c r="A45" s="139"/>
      <c r="B45" s="21" t="s">
        <v>14</v>
      </c>
      <c r="C45" s="116">
        <v>87</v>
      </c>
      <c r="D45" s="116">
        <v>559</v>
      </c>
      <c r="E45" s="116">
        <v>347</v>
      </c>
      <c r="F45" s="116">
        <v>222</v>
      </c>
      <c r="G45" s="47">
        <f t="shared" si="18"/>
        <v>993</v>
      </c>
      <c r="H45" s="48">
        <f t="shared" si="19"/>
        <v>0.08761329305135952</v>
      </c>
      <c r="I45" s="48">
        <f t="shared" si="19"/>
        <v>0.5629405840886204</v>
      </c>
      <c r="J45" s="48">
        <f t="shared" si="19"/>
        <v>0.34944612286002014</v>
      </c>
      <c r="K45" s="48">
        <f t="shared" si="19"/>
        <v>0.22356495468277945</v>
      </c>
      <c r="L45" s="27">
        <f t="shared" si="20"/>
        <v>1</v>
      </c>
    </row>
    <row r="46" spans="1:12" s="68" customFormat="1" ht="12" outlineLevel="1">
      <c r="A46" s="140"/>
      <c r="B46" s="22" t="s">
        <v>15</v>
      </c>
      <c r="C46" s="117">
        <v>169</v>
      </c>
      <c r="D46" s="117">
        <v>1118</v>
      </c>
      <c r="E46" s="117">
        <v>582</v>
      </c>
      <c r="F46" s="117">
        <v>347</v>
      </c>
      <c r="G46" s="51">
        <f t="shared" si="18"/>
        <v>1869</v>
      </c>
      <c r="H46" s="67">
        <f t="shared" si="19"/>
        <v>0.09042268592830391</v>
      </c>
      <c r="I46" s="67">
        <f t="shared" si="19"/>
        <v>0.5981808453718566</v>
      </c>
      <c r="J46" s="67">
        <f t="shared" si="19"/>
        <v>0.3113964686998395</v>
      </c>
      <c r="K46" s="67">
        <f t="shared" si="19"/>
        <v>0.18566078116639914</v>
      </c>
      <c r="L46" s="27">
        <f t="shared" si="20"/>
        <v>1</v>
      </c>
    </row>
    <row r="47" spans="1:12" ht="12">
      <c r="A47" s="142" t="s">
        <v>37</v>
      </c>
      <c r="B47" s="6" t="s">
        <v>13</v>
      </c>
      <c r="C47" s="41">
        <f>SUM(C41,C44)</f>
        <v>462</v>
      </c>
      <c r="D47" s="41">
        <f>SUM(D41,D44)</f>
        <v>2341</v>
      </c>
      <c r="E47" s="41">
        <f>SUM(E41,E44)</f>
        <v>866</v>
      </c>
      <c r="F47" s="41">
        <f>SUM(F41,F44)</f>
        <v>448</v>
      </c>
      <c r="G47" s="69">
        <f>SUM(C47:E47)</f>
        <v>3669</v>
      </c>
      <c r="H47" s="110">
        <f aca="true" t="shared" si="21" ref="H47:K49">C47/$G47</f>
        <v>0.1259198691741619</v>
      </c>
      <c r="I47" s="110">
        <f t="shared" si="21"/>
        <v>0.6380485145816299</v>
      </c>
      <c r="J47" s="110">
        <f t="shared" si="21"/>
        <v>0.23603161624420824</v>
      </c>
      <c r="K47" s="110">
        <f t="shared" si="21"/>
        <v>0.12210411556282366</v>
      </c>
      <c r="L47" s="27">
        <f>SUM(H47:J47)</f>
        <v>1</v>
      </c>
    </row>
    <row r="48" spans="1:12" ht="12">
      <c r="A48" s="143"/>
      <c r="B48" s="7" t="s">
        <v>14</v>
      </c>
      <c r="C48" s="46">
        <f aca="true" t="shared" si="22" ref="C48:F49">SUM(C42,C45)</f>
        <v>456</v>
      </c>
      <c r="D48" s="46">
        <f t="shared" si="22"/>
        <v>2296</v>
      </c>
      <c r="E48" s="46">
        <f t="shared" si="22"/>
        <v>1281</v>
      </c>
      <c r="F48" s="46">
        <f t="shared" si="22"/>
        <v>778</v>
      </c>
      <c r="G48" s="46">
        <f>SUM(C48:E48)</f>
        <v>4033</v>
      </c>
      <c r="H48" s="111">
        <f t="shared" si="21"/>
        <v>0.11306719563600298</v>
      </c>
      <c r="I48" s="111">
        <f t="shared" si="21"/>
        <v>0.5693032482023308</v>
      </c>
      <c r="J48" s="111">
        <f t="shared" si="21"/>
        <v>0.31762955616166627</v>
      </c>
      <c r="K48" s="111">
        <f t="shared" si="21"/>
        <v>0.19290850483511035</v>
      </c>
      <c r="L48" s="27">
        <f>SUM(H48:J48)</f>
        <v>1</v>
      </c>
    </row>
    <row r="49" spans="1:12" ht="12">
      <c r="A49" s="144"/>
      <c r="B49" s="8" t="s">
        <v>15</v>
      </c>
      <c r="C49" s="50">
        <f t="shared" si="22"/>
        <v>918</v>
      </c>
      <c r="D49" s="50">
        <f t="shared" si="22"/>
        <v>4637</v>
      </c>
      <c r="E49" s="50">
        <f t="shared" si="22"/>
        <v>2147</v>
      </c>
      <c r="F49" s="50">
        <f t="shared" si="22"/>
        <v>1226</v>
      </c>
      <c r="G49" s="70">
        <f>SUM(C49:E49)</f>
        <v>7702</v>
      </c>
      <c r="H49" s="112">
        <f t="shared" si="21"/>
        <v>0.11918982082575955</v>
      </c>
      <c r="I49" s="112">
        <f t="shared" si="21"/>
        <v>0.6020514152168268</v>
      </c>
      <c r="J49" s="112">
        <f t="shared" si="21"/>
        <v>0.27875876395741367</v>
      </c>
      <c r="K49" s="112">
        <f t="shared" si="21"/>
        <v>0.15917943391326927</v>
      </c>
      <c r="L49" s="27">
        <f>SUM(H49:J49)</f>
        <v>1</v>
      </c>
    </row>
    <row r="50" spans="1:12" s="68" customFormat="1" ht="13.5" customHeight="1" outlineLevel="1">
      <c r="A50" s="138" t="s">
        <v>58</v>
      </c>
      <c r="B50" s="20" t="s">
        <v>13</v>
      </c>
      <c r="C50" s="126">
        <v>243</v>
      </c>
      <c r="D50" s="126">
        <v>1086</v>
      </c>
      <c r="E50" s="126">
        <v>416</v>
      </c>
      <c r="F50" s="126">
        <v>234</v>
      </c>
      <c r="G50" s="42">
        <f aca="true" t="shared" si="23" ref="G50:G61">SUM(C50:E50)</f>
        <v>1745</v>
      </c>
      <c r="H50" s="65">
        <f aca="true" t="shared" si="24" ref="H50:H61">C50/$G50</f>
        <v>0.13925501432664755</v>
      </c>
      <c r="I50" s="65">
        <f aca="true" t="shared" si="25" ref="I50:I61">D50/$G50</f>
        <v>0.622349570200573</v>
      </c>
      <c r="J50" s="65">
        <f aca="true" t="shared" si="26" ref="J50:J61">E50/$G50</f>
        <v>0.23839541547277937</v>
      </c>
      <c r="K50" s="65">
        <f aca="true" t="shared" si="27" ref="K50:K61">F50/$G50</f>
        <v>0.1340974212034384</v>
      </c>
      <c r="L50" s="27">
        <f aca="true" t="shared" si="28" ref="L50:L61">SUM(H50:J50)</f>
        <v>1</v>
      </c>
    </row>
    <row r="51" spans="1:12" s="68" customFormat="1" ht="12" outlineLevel="1">
      <c r="A51" s="139"/>
      <c r="B51" s="21" t="s">
        <v>14</v>
      </c>
      <c r="C51" s="124">
        <v>220</v>
      </c>
      <c r="D51" s="124">
        <v>1136</v>
      </c>
      <c r="E51" s="124">
        <v>649</v>
      </c>
      <c r="F51" s="124">
        <v>429</v>
      </c>
      <c r="G51" s="47">
        <f t="shared" si="23"/>
        <v>2005</v>
      </c>
      <c r="H51" s="48">
        <f t="shared" si="24"/>
        <v>0.10972568578553615</v>
      </c>
      <c r="I51" s="48">
        <f t="shared" si="25"/>
        <v>0.5665835411471322</v>
      </c>
      <c r="J51" s="48">
        <f t="shared" si="26"/>
        <v>0.3236907730673317</v>
      </c>
      <c r="K51" s="48">
        <f t="shared" si="27"/>
        <v>0.2139650872817955</v>
      </c>
      <c r="L51" s="27">
        <f t="shared" si="28"/>
        <v>1</v>
      </c>
    </row>
    <row r="52" spans="1:12" s="68" customFormat="1" ht="12" outlineLevel="1">
      <c r="A52" s="140"/>
      <c r="B52" s="22" t="s">
        <v>15</v>
      </c>
      <c r="C52" s="125">
        <v>463</v>
      </c>
      <c r="D52" s="125">
        <v>2222</v>
      </c>
      <c r="E52" s="125">
        <v>1065</v>
      </c>
      <c r="F52" s="125">
        <v>663</v>
      </c>
      <c r="G52" s="51">
        <f t="shared" si="23"/>
        <v>3750</v>
      </c>
      <c r="H52" s="67">
        <f t="shared" si="24"/>
        <v>0.12346666666666667</v>
      </c>
      <c r="I52" s="67">
        <f t="shared" si="25"/>
        <v>0.5925333333333334</v>
      </c>
      <c r="J52" s="67">
        <f t="shared" si="26"/>
        <v>0.284</v>
      </c>
      <c r="K52" s="67">
        <f t="shared" si="27"/>
        <v>0.1768</v>
      </c>
      <c r="L52" s="27">
        <f t="shared" si="28"/>
        <v>1</v>
      </c>
    </row>
    <row r="53" spans="1:12" s="68" customFormat="1" ht="13.5" customHeight="1" outlineLevel="1">
      <c r="A53" s="138" t="s">
        <v>59</v>
      </c>
      <c r="B53" s="20" t="s">
        <v>13</v>
      </c>
      <c r="C53" s="126">
        <v>148</v>
      </c>
      <c r="D53" s="126">
        <v>750</v>
      </c>
      <c r="E53" s="126">
        <v>300</v>
      </c>
      <c r="F53" s="126">
        <v>143</v>
      </c>
      <c r="G53" s="42">
        <f t="shared" si="23"/>
        <v>1198</v>
      </c>
      <c r="H53" s="65">
        <f t="shared" si="24"/>
        <v>0.12353923205342238</v>
      </c>
      <c r="I53" s="65">
        <f t="shared" si="25"/>
        <v>0.6260434056761269</v>
      </c>
      <c r="J53" s="65">
        <f t="shared" si="26"/>
        <v>0.25041736227045075</v>
      </c>
      <c r="K53" s="65">
        <f t="shared" si="27"/>
        <v>0.11936560934891485</v>
      </c>
      <c r="L53" s="27">
        <f t="shared" si="28"/>
        <v>1</v>
      </c>
    </row>
    <row r="54" spans="1:12" s="68" customFormat="1" ht="12" outlineLevel="1">
      <c r="A54" s="139"/>
      <c r="B54" s="21" t="s">
        <v>14</v>
      </c>
      <c r="C54" s="124">
        <v>138</v>
      </c>
      <c r="D54" s="124">
        <v>757</v>
      </c>
      <c r="E54" s="124">
        <v>446</v>
      </c>
      <c r="F54" s="124">
        <v>286</v>
      </c>
      <c r="G54" s="47">
        <f t="shared" si="23"/>
        <v>1341</v>
      </c>
      <c r="H54" s="48">
        <f t="shared" si="24"/>
        <v>0.1029082774049217</v>
      </c>
      <c r="I54" s="48">
        <f t="shared" si="25"/>
        <v>0.5645041014168531</v>
      </c>
      <c r="J54" s="48">
        <f t="shared" si="26"/>
        <v>0.3325876211782252</v>
      </c>
      <c r="K54" s="48">
        <f t="shared" si="27"/>
        <v>0.21327367636092467</v>
      </c>
      <c r="L54" s="27">
        <f t="shared" si="28"/>
        <v>1</v>
      </c>
    </row>
    <row r="55" spans="1:12" s="68" customFormat="1" ht="12" outlineLevel="1">
      <c r="A55" s="140"/>
      <c r="B55" s="22" t="s">
        <v>15</v>
      </c>
      <c r="C55" s="125">
        <v>286</v>
      </c>
      <c r="D55" s="125">
        <v>1507</v>
      </c>
      <c r="E55" s="125">
        <v>746</v>
      </c>
      <c r="F55" s="125">
        <v>429</v>
      </c>
      <c r="G55" s="51">
        <f t="shared" si="23"/>
        <v>2539</v>
      </c>
      <c r="H55" s="67">
        <f t="shared" si="24"/>
        <v>0.11264277274517527</v>
      </c>
      <c r="I55" s="67">
        <f t="shared" si="25"/>
        <v>0.5935407640803466</v>
      </c>
      <c r="J55" s="67">
        <f t="shared" si="26"/>
        <v>0.2938164631744781</v>
      </c>
      <c r="K55" s="67">
        <f t="shared" si="27"/>
        <v>0.16896415911776289</v>
      </c>
      <c r="L55" s="27">
        <f t="shared" si="28"/>
        <v>1</v>
      </c>
    </row>
    <row r="56" spans="1:12" s="68" customFormat="1" ht="13.5" customHeight="1" outlineLevel="1">
      <c r="A56" s="138" t="s">
        <v>60</v>
      </c>
      <c r="B56" s="20" t="s">
        <v>13</v>
      </c>
      <c r="C56" s="126">
        <v>161</v>
      </c>
      <c r="D56" s="126">
        <v>786</v>
      </c>
      <c r="E56" s="126">
        <v>281</v>
      </c>
      <c r="F56" s="126">
        <v>148</v>
      </c>
      <c r="G56" s="42">
        <f t="shared" si="23"/>
        <v>1228</v>
      </c>
      <c r="H56" s="65">
        <f t="shared" si="24"/>
        <v>0.13110749185667753</v>
      </c>
      <c r="I56" s="65">
        <f t="shared" si="25"/>
        <v>0.6400651465798045</v>
      </c>
      <c r="J56" s="65">
        <f t="shared" si="26"/>
        <v>0.2288273615635179</v>
      </c>
      <c r="K56" s="65">
        <f t="shared" si="27"/>
        <v>0.12052117263843648</v>
      </c>
      <c r="L56" s="27">
        <f t="shared" si="28"/>
        <v>1</v>
      </c>
    </row>
    <row r="57" spans="1:12" s="68" customFormat="1" ht="12" outlineLevel="1">
      <c r="A57" s="139"/>
      <c r="B57" s="21" t="s">
        <v>14</v>
      </c>
      <c r="C57" s="124">
        <v>137</v>
      </c>
      <c r="D57" s="124">
        <v>783</v>
      </c>
      <c r="E57" s="124">
        <v>407</v>
      </c>
      <c r="F57" s="124">
        <v>259</v>
      </c>
      <c r="G57" s="47">
        <f t="shared" si="23"/>
        <v>1327</v>
      </c>
      <c r="H57" s="48">
        <f t="shared" si="24"/>
        <v>0.10324039186134137</v>
      </c>
      <c r="I57" s="48">
        <f t="shared" si="25"/>
        <v>0.5900527505651846</v>
      </c>
      <c r="J57" s="48">
        <f t="shared" si="26"/>
        <v>0.306706857573474</v>
      </c>
      <c r="K57" s="48">
        <f t="shared" si="27"/>
        <v>0.19517709118311982</v>
      </c>
      <c r="L57" s="27">
        <f t="shared" si="28"/>
        <v>1</v>
      </c>
    </row>
    <row r="58" spans="1:12" s="68" customFormat="1" ht="12" outlineLevel="1">
      <c r="A58" s="140"/>
      <c r="B58" s="22" t="s">
        <v>15</v>
      </c>
      <c r="C58" s="125">
        <v>298</v>
      </c>
      <c r="D58" s="125">
        <v>1569</v>
      </c>
      <c r="E58" s="125">
        <v>688</v>
      </c>
      <c r="F58" s="125">
        <v>407</v>
      </c>
      <c r="G58" s="51">
        <f t="shared" si="23"/>
        <v>2555</v>
      </c>
      <c r="H58" s="67">
        <f t="shared" si="24"/>
        <v>0.11663405088062623</v>
      </c>
      <c r="I58" s="67">
        <f t="shared" si="25"/>
        <v>0.6140900195694716</v>
      </c>
      <c r="J58" s="67">
        <f t="shared" si="26"/>
        <v>0.26927592954990215</v>
      </c>
      <c r="K58" s="67">
        <f t="shared" si="27"/>
        <v>0.15929549902152643</v>
      </c>
      <c r="L58" s="27">
        <f t="shared" si="28"/>
        <v>1</v>
      </c>
    </row>
    <row r="59" spans="1:12" s="68" customFormat="1" ht="13.5" customHeight="1" outlineLevel="1">
      <c r="A59" s="138" t="s">
        <v>61</v>
      </c>
      <c r="B59" s="20" t="s">
        <v>13</v>
      </c>
      <c r="C59" s="126">
        <v>97</v>
      </c>
      <c r="D59" s="126">
        <v>499</v>
      </c>
      <c r="E59" s="126">
        <v>196</v>
      </c>
      <c r="F59" s="126">
        <v>83</v>
      </c>
      <c r="G59" s="42">
        <f t="shared" si="23"/>
        <v>792</v>
      </c>
      <c r="H59" s="65">
        <f t="shared" si="24"/>
        <v>0.12247474747474747</v>
      </c>
      <c r="I59" s="65">
        <f t="shared" si="25"/>
        <v>0.6300505050505051</v>
      </c>
      <c r="J59" s="65">
        <f t="shared" si="26"/>
        <v>0.2474747474747475</v>
      </c>
      <c r="K59" s="65">
        <f t="shared" si="27"/>
        <v>0.10479797979797979</v>
      </c>
      <c r="L59" s="27">
        <f t="shared" si="28"/>
        <v>1</v>
      </c>
    </row>
    <row r="60" spans="1:12" s="68" customFormat="1" ht="12" outlineLevel="1">
      <c r="A60" s="139"/>
      <c r="B60" s="21" t="s">
        <v>14</v>
      </c>
      <c r="C60" s="124">
        <v>95</v>
      </c>
      <c r="D60" s="124">
        <v>475</v>
      </c>
      <c r="E60" s="124">
        <v>295</v>
      </c>
      <c r="F60" s="124">
        <v>162</v>
      </c>
      <c r="G60" s="47">
        <f t="shared" si="23"/>
        <v>865</v>
      </c>
      <c r="H60" s="48">
        <f t="shared" si="24"/>
        <v>0.10982658959537572</v>
      </c>
      <c r="I60" s="48">
        <f t="shared" si="25"/>
        <v>0.5491329479768786</v>
      </c>
      <c r="J60" s="48">
        <f t="shared" si="26"/>
        <v>0.34104046242774566</v>
      </c>
      <c r="K60" s="48">
        <f t="shared" si="27"/>
        <v>0.18728323699421964</v>
      </c>
      <c r="L60" s="27">
        <f t="shared" si="28"/>
        <v>1</v>
      </c>
    </row>
    <row r="61" spans="1:12" s="68" customFormat="1" ht="12" outlineLevel="1">
      <c r="A61" s="140"/>
      <c r="B61" s="22" t="s">
        <v>15</v>
      </c>
      <c r="C61" s="125">
        <v>192</v>
      </c>
      <c r="D61" s="125">
        <v>974</v>
      </c>
      <c r="E61" s="125">
        <v>491</v>
      </c>
      <c r="F61" s="125">
        <v>245</v>
      </c>
      <c r="G61" s="51">
        <f t="shared" si="23"/>
        <v>1657</v>
      </c>
      <c r="H61" s="67">
        <f t="shared" si="24"/>
        <v>0.11587205793602896</v>
      </c>
      <c r="I61" s="67">
        <f t="shared" si="25"/>
        <v>0.587809293904647</v>
      </c>
      <c r="J61" s="67">
        <f t="shared" si="26"/>
        <v>0.29631864815932407</v>
      </c>
      <c r="K61" s="67">
        <f t="shared" si="27"/>
        <v>0.14785757392878696</v>
      </c>
      <c r="L61" s="27">
        <f t="shared" si="28"/>
        <v>1</v>
      </c>
    </row>
    <row r="62" spans="1:12" ht="12">
      <c r="A62" s="142" t="s">
        <v>34</v>
      </c>
      <c r="B62" s="6" t="s">
        <v>13</v>
      </c>
      <c r="C62" s="41">
        <f>SUM(C50,C53,C56,C59)</f>
        <v>649</v>
      </c>
      <c r="D62" s="41">
        <f>SUM(D50,D53,D56,D59)</f>
        <v>3121</v>
      </c>
      <c r="E62" s="41">
        <f>SUM(E50,E53,E56,E59)</f>
        <v>1193</v>
      </c>
      <c r="F62" s="41">
        <f>SUM(F50,F53,F56,F59)</f>
        <v>608</v>
      </c>
      <c r="G62" s="69">
        <f aca="true" t="shared" si="29" ref="G62:G70">SUM(C62:E62)</f>
        <v>4963</v>
      </c>
      <c r="H62" s="110">
        <f aca="true" t="shared" si="30" ref="H62:H70">C62/$G62</f>
        <v>0.1307676808382027</v>
      </c>
      <c r="I62" s="110">
        <f aca="true" t="shared" si="31" ref="I62:K67">D62/$G62</f>
        <v>0.6288535160185372</v>
      </c>
      <c r="J62" s="110">
        <f t="shared" si="31"/>
        <v>0.24037880314326013</v>
      </c>
      <c r="K62" s="110">
        <f t="shared" si="31"/>
        <v>0.12250654845859359</v>
      </c>
      <c r="L62" s="27">
        <f>SUM(H62:J62)</f>
        <v>1</v>
      </c>
    </row>
    <row r="63" spans="1:12" ht="12">
      <c r="A63" s="143"/>
      <c r="B63" s="7" t="s">
        <v>14</v>
      </c>
      <c r="C63" s="46">
        <f aca="true" t="shared" si="32" ref="C63:F64">SUM(C51,C54,C57,C60)</f>
        <v>590</v>
      </c>
      <c r="D63" s="46">
        <f t="shared" si="32"/>
        <v>3151</v>
      </c>
      <c r="E63" s="46">
        <f t="shared" si="32"/>
        <v>1797</v>
      </c>
      <c r="F63" s="46">
        <f t="shared" si="32"/>
        <v>1136</v>
      </c>
      <c r="G63" s="46">
        <f t="shared" si="29"/>
        <v>5538</v>
      </c>
      <c r="H63" s="111">
        <f t="shared" si="30"/>
        <v>0.10653665583243048</v>
      </c>
      <c r="I63" s="111">
        <f t="shared" si="31"/>
        <v>0.5689779703864211</v>
      </c>
      <c r="J63" s="111">
        <f t="shared" si="31"/>
        <v>0.32448537378114845</v>
      </c>
      <c r="K63" s="111">
        <f t="shared" si="31"/>
        <v>0.20512820512820512</v>
      </c>
      <c r="L63" s="27">
        <f>SUM(H63:J63)</f>
        <v>1</v>
      </c>
    </row>
    <row r="64" spans="1:12" ht="12">
      <c r="A64" s="144"/>
      <c r="B64" s="8" t="s">
        <v>15</v>
      </c>
      <c r="C64" s="50">
        <f t="shared" si="32"/>
        <v>1239</v>
      </c>
      <c r="D64" s="50">
        <f t="shared" si="32"/>
        <v>6272</v>
      </c>
      <c r="E64" s="50">
        <f t="shared" si="32"/>
        <v>2990</v>
      </c>
      <c r="F64" s="50">
        <f t="shared" si="32"/>
        <v>1744</v>
      </c>
      <c r="G64" s="70">
        <f t="shared" si="29"/>
        <v>10501</v>
      </c>
      <c r="H64" s="112">
        <f t="shared" si="30"/>
        <v>0.11798876297495477</v>
      </c>
      <c r="I64" s="112">
        <f t="shared" si="31"/>
        <v>0.5972764498619179</v>
      </c>
      <c r="J64" s="112">
        <f t="shared" si="31"/>
        <v>0.28473478716312733</v>
      </c>
      <c r="K64" s="112">
        <f t="shared" si="31"/>
        <v>0.1660794210075231</v>
      </c>
      <c r="L64" s="27">
        <f>SUM(H64:J64)</f>
        <v>1</v>
      </c>
    </row>
    <row r="65" spans="1:12" ht="12">
      <c r="A65" s="142" t="s">
        <v>38</v>
      </c>
      <c r="B65" s="6" t="s">
        <v>13</v>
      </c>
      <c r="C65" s="128">
        <v>344</v>
      </c>
      <c r="D65" s="128">
        <v>1728</v>
      </c>
      <c r="E65" s="128">
        <v>600</v>
      </c>
      <c r="F65" s="128">
        <v>330</v>
      </c>
      <c r="G65" s="69">
        <f t="shared" si="29"/>
        <v>2672</v>
      </c>
      <c r="H65" s="110">
        <f t="shared" si="30"/>
        <v>0.12874251497005987</v>
      </c>
      <c r="I65" s="110">
        <f t="shared" si="31"/>
        <v>0.6467065868263473</v>
      </c>
      <c r="J65" s="110">
        <f t="shared" si="31"/>
        <v>0.2245508982035928</v>
      </c>
      <c r="K65" s="110">
        <f t="shared" si="31"/>
        <v>0.12350299401197605</v>
      </c>
      <c r="L65" s="27">
        <f aca="true" t="shared" si="33" ref="L65:L70">SUM(H65:J65)</f>
        <v>1</v>
      </c>
    </row>
    <row r="66" spans="1:12" ht="12">
      <c r="A66" s="143"/>
      <c r="B66" s="7" t="s">
        <v>14</v>
      </c>
      <c r="C66" s="113">
        <v>308</v>
      </c>
      <c r="D66" s="113">
        <v>1855</v>
      </c>
      <c r="E66" s="113">
        <v>1055</v>
      </c>
      <c r="F66" s="113">
        <v>706</v>
      </c>
      <c r="G66" s="46">
        <f t="shared" si="29"/>
        <v>3218</v>
      </c>
      <c r="H66" s="111">
        <f t="shared" si="30"/>
        <v>0.09571162212554382</v>
      </c>
      <c r="I66" s="111">
        <f t="shared" si="31"/>
        <v>0.5764449968924799</v>
      </c>
      <c r="J66" s="111">
        <f t="shared" si="31"/>
        <v>0.3278433809819764</v>
      </c>
      <c r="K66" s="111">
        <f t="shared" si="31"/>
        <v>0.21939092604101926</v>
      </c>
      <c r="L66" s="27">
        <f t="shared" si="33"/>
        <v>1</v>
      </c>
    </row>
    <row r="67" spans="1:12" ht="12">
      <c r="A67" s="144"/>
      <c r="B67" s="8" t="s">
        <v>15</v>
      </c>
      <c r="C67" s="132">
        <v>652</v>
      </c>
      <c r="D67" s="132">
        <v>3583</v>
      </c>
      <c r="E67" s="132">
        <v>1655</v>
      </c>
      <c r="F67" s="132">
        <v>1036</v>
      </c>
      <c r="G67" s="70">
        <f t="shared" si="29"/>
        <v>5890</v>
      </c>
      <c r="H67" s="112">
        <f t="shared" si="30"/>
        <v>0.11069609507640069</v>
      </c>
      <c r="I67" s="112">
        <f t="shared" si="31"/>
        <v>0.6083191850594227</v>
      </c>
      <c r="J67" s="112">
        <f t="shared" si="31"/>
        <v>0.28098471986417656</v>
      </c>
      <c r="K67" s="112">
        <f t="shared" si="31"/>
        <v>0.1758913412563667</v>
      </c>
      <c r="L67" s="27">
        <f t="shared" si="33"/>
        <v>1</v>
      </c>
    </row>
    <row r="68" spans="1:12" ht="12">
      <c r="A68" s="145" t="s">
        <v>2</v>
      </c>
      <c r="B68" s="23" t="s">
        <v>13</v>
      </c>
      <c r="C68" s="61">
        <f aca="true" t="shared" si="34" ref="C68:F69">SUM(C23,C35,C38,C47,C62,C65)</f>
        <v>10197</v>
      </c>
      <c r="D68" s="61">
        <f t="shared" si="34"/>
        <v>42046</v>
      </c>
      <c r="E68" s="61">
        <f t="shared" si="34"/>
        <v>14094</v>
      </c>
      <c r="F68" s="61">
        <f t="shared" si="34"/>
        <v>6498</v>
      </c>
      <c r="G68" s="61">
        <f t="shared" si="29"/>
        <v>66337</v>
      </c>
      <c r="H68" s="53">
        <f t="shared" si="30"/>
        <v>0.1537151212747034</v>
      </c>
      <c r="I68" s="53">
        <f>D68/$G68</f>
        <v>0.6338242609704992</v>
      </c>
      <c r="J68" s="53">
        <f aca="true" t="shared" si="35" ref="J68:K70">E68/$G68</f>
        <v>0.21246061775479747</v>
      </c>
      <c r="K68" s="53">
        <f t="shared" si="35"/>
        <v>0.09795438443101136</v>
      </c>
      <c r="L68" s="27">
        <f t="shared" si="33"/>
        <v>1</v>
      </c>
    </row>
    <row r="69" spans="1:12" ht="12">
      <c r="A69" s="146"/>
      <c r="B69" s="24" t="s">
        <v>14</v>
      </c>
      <c r="C69" s="62">
        <f t="shared" si="34"/>
        <v>9634</v>
      </c>
      <c r="D69" s="62">
        <f t="shared" si="34"/>
        <v>44328</v>
      </c>
      <c r="E69" s="62">
        <f t="shared" si="34"/>
        <v>20326</v>
      </c>
      <c r="F69" s="62">
        <f t="shared" si="34"/>
        <v>11492</v>
      </c>
      <c r="G69" s="62">
        <f t="shared" si="29"/>
        <v>74288</v>
      </c>
      <c r="H69" s="56">
        <f t="shared" si="30"/>
        <v>0.12968447124703855</v>
      </c>
      <c r="I69" s="56">
        <f>D69/$G69</f>
        <v>0.5967047167779453</v>
      </c>
      <c r="J69" s="56">
        <f t="shared" si="35"/>
        <v>0.27361081197501613</v>
      </c>
      <c r="K69" s="56">
        <f t="shared" si="35"/>
        <v>0.15469524014645702</v>
      </c>
      <c r="L69" s="27">
        <f t="shared" si="33"/>
        <v>1</v>
      </c>
    </row>
    <row r="70" spans="1:12" ht="12">
      <c r="A70" s="146"/>
      <c r="B70" s="25" t="s">
        <v>15</v>
      </c>
      <c r="C70" s="63">
        <f>SUM(C68:C69)</f>
        <v>19831</v>
      </c>
      <c r="D70" s="63">
        <f>SUM(D68:D69)</f>
        <v>86374</v>
      </c>
      <c r="E70" s="63">
        <f>SUM(E68:E69)</f>
        <v>34420</v>
      </c>
      <c r="F70" s="63">
        <f>SUM(F68:F69)</f>
        <v>17990</v>
      </c>
      <c r="G70" s="63">
        <f t="shared" si="29"/>
        <v>140625</v>
      </c>
      <c r="H70" s="57">
        <f t="shared" si="30"/>
        <v>0.14102044444444445</v>
      </c>
      <c r="I70" s="57">
        <f>D70/$G70</f>
        <v>0.6142151111111112</v>
      </c>
      <c r="J70" s="57">
        <f t="shared" si="35"/>
        <v>0.24476444444444445</v>
      </c>
      <c r="K70" s="57">
        <f t="shared" si="35"/>
        <v>0.1279288888888889</v>
      </c>
      <c r="L70" s="27">
        <f t="shared" si="33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平成25年4月1日現在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tabSelected="1" view="pageBreakPreview" zoomScale="75" zoomScaleSheetLayoutView="75" zoomScalePageLayoutView="0" workbookViewId="0" topLeftCell="A40">
      <selection activeCell="R75" sqref="R75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52" t="s">
        <v>16</v>
      </c>
      <c r="B1" s="152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7" t="s">
        <v>45</v>
      </c>
      <c r="B2" s="34" t="s">
        <v>13</v>
      </c>
      <c r="C2" s="128">
        <v>966</v>
      </c>
      <c r="D2" s="128">
        <v>919</v>
      </c>
      <c r="E2" s="128">
        <v>916</v>
      </c>
      <c r="F2" s="128">
        <v>983</v>
      </c>
      <c r="G2" s="128">
        <v>857</v>
      </c>
      <c r="H2" s="128">
        <v>943</v>
      </c>
      <c r="I2" s="128">
        <v>1083</v>
      </c>
      <c r="J2" s="128">
        <v>1272</v>
      </c>
      <c r="K2" s="128">
        <v>1257</v>
      </c>
      <c r="L2" s="128">
        <v>1148</v>
      </c>
      <c r="M2" s="128">
        <v>1178</v>
      </c>
      <c r="N2" s="128">
        <v>1258</v>
      </c>
      <c r="O2" s="128">
        <v>1390</v>
      </c>
      <c r="P2" s="128">
        <v>1048</v>
      </c>
      <c r="Q2" s="128">
        <v>886</v>
      </c>
      <c r="R2" s="128">
        <v>717</v>
      </c>
      <c r="S2" s="128">
        <v>512</v>
      </c>
      <c r="T2" s="128">
        <v>283</v>
      </c>
      <c r="U2" s="128">
        <v>81</v>
      </c>
      <c r="V2" s="128">
        <v>15</v>
      </c>
      <c r="W2" s="128">
        <v>0</v>
      </c>
      <c r="X2" s="41">
        <f>SUM(P2:W2)</f>
        <v>3542</v>
      </c>
      <c r="Y2" s="42">
        <f aca="true" t="shared" si="0" ref="Y2:Y22">SUM(C2:W2)</f>
        <v>17712</v>
      </c>
      <c r="Z2" s="48">
        <f aca="true" t="shared" si="1" ref="Z2:Z34">SUM(C2:E2)/$Y2</f>
        <v>0.15814137308039747</v>
      </c>
      <c r="AA2" s="43">
        <f aca="true" t="shared" si="2" ref="AA2:AA34">SUM(F2:O2)/$Y2</f>
        <v>0.6418812104787714</v>
      </c>
      <c r="AB2" s="43">
        <f aca="true" t="shared" si="3" ref="AB2:AB34">X2/$Y2</f>
        <v>0.19997741644083109</v>
      </c>
      <c r="AC2" s="44">
        <f>SUM(Z2:AB2)</f>
        <v>1</v>
      </c>
    </row>
    <row r="3" spans="1:29" s="45" customFormat="1" ht="12" outlineLevel="1">
      <c r="A3" s="148"/>
      <c r="B3" s="35" t="s">
        <v>14</v>
      </c>
      <c r="C3" s="113">
        <v>836</v>
      </c>
      <c r="D3" s="113">
        <v>848</v>
      </c>
      <c r="E3" s="113">
        <v>924</v>
      </c>
      <c r="F3" s="113">
        <v>1002</v>
      </c>
      <c r="G3" s="113">
        <v>907</v>
      </c>
      <c r="H3" s="113">
        <v>1031</v>
      </c>
      <c r="I3" s="113">
        <v>1231</v>
      </c>
      <c r="J3" s="113">
        <v>1287</v>
      </c>
      <c r="K3" s="113">
        <v>1406</v>
      </c>
      <c r="L3" s="113">
        <v>1332</v>
      </c>
      <c r="M3" s="113">
        <v>1302</v>
      </c>
      <c r="N3" s="113">
        <v>1308</v>
      </c>
      <c r="O3" s="113">
        <v>1578</v>
      </c>
      <c r="P3" s="113">
        <v>1226</v>
      </c>
      <c r="Q3" s="113">
        <v>1081</v>
      </c>
      <c r="R3" s="113">
        <v>1026</v>
      </c>
      <c r="S3" s="113">
        <v>834</v>
      </c>
      <c r="T3" s="113">
        <v>610</v>
      </c>
      <c r="U3" s="113">
        <v>280</v>
      </c>
      <c r="V3" s="113">
        <v>87</v>
      </c>
      <c r="W3" s="113">
        <v>16</v>
      </c>
      <c r="X3" s="46">
        <f>SUM(P3:W3)</f>
        <v>5160</v>
      </c>
      <c r="Y3" s="47">
        <f t="shared" si="0"/>
        <v>20152</v>
      </c>
      <c r="Z3" s="48">
        <f t="shared" si="1"/>
        <v>0.12941643509329098</v>
      </c>
      <c r="AA3" s="48">
        <f t="shared" si="2"/>
        <v>0.6145295752282652</v>
      </c>
      <c r="AB3" s="48">
        <f t="shared" si="3"/>
        <v>0.25605398967844384</v>
      </c>
      <c r="AC3" s="49">
        <f>SUM(Z3:AB3)</f>
        <v>1</v>
      </c>
    </row>
    <row r="4" spans="1:29" s="45" customFormat="1" ht="12" outlineLevel="1">
      <c r="A4" s="149"/>
      <c r="B4" s="36" t="s">
        <v>15</v>
      </c>
      <c r="C4" s="132">
        <v>1802</v>
      </c>
      <c r="D4" s="132">
        <v>1767</v>
      </c>
      <c r="E4" s="132">
        <v>1840</v>
      </c>
      <c r="F4" s="132">
        <v>1985</v>
      </c>
      <c r="G4" s="132">
        <v>1764</v>
      </c>
      <c r="H4" s="132">
        <v>1974</v>
      </c>
      <c r="I4" s="132">
        <v>2314</v>
      </c>
      <c r="J4" s="132">
        <v>2559</v>
      </c>
      <c r="K4" s="132">
        <v>2663</v>
      </c>
      <c r="L4" s="132">
        <v>2480</v>
      </c>
      <c r="M4" s="132">
        <v>2480</v>
      </c>
      <c r="N4" s="132">
        <v>2566</v>
      </c>
      <c r="O4" s="132">
        <v>2968</v>
      </c>
      <c r="P4" s="132">
        <v>2274</v>
      </c>
      <c r="Q4" s="132">
        <v>1967</v>
      </c>
      <c r="R4" s="132">
        <v>1743</v>
      </c>
      <c r="S4" s="132">
        <v>1346</v>
      </c>
      <c r="T4" s="132">
        <v>893</v>
      </c>
      <c r="U4" s="132">
        <v>361</v>
      </c>
      <c r="V4" s="132">
        <v>102</v>
      </c>
      <c r="W4" s="132">
        <v>16</v>
      </c>
      <c r="X4" s="50">
        <f>SUM(P4:W4)</f>
        <v>8702</v>
      </c>
      <c r="Y4" s="51">
        <f t="shared" si="0"/>
        <v>37864</v>
      </c>
      <c r="Z4" s="48">
        <f t="shared" si="1"/>
        <v>0.14285336995563067</v>
      </c>
      <c r="AA4" s="48">
        <f t="shared" si="2"/>
        <v>0.6273241073315022</v>
      </c>
      <c r="AB4" s="48">
        <f t="shared" si="3"/>
        <v>0.2298225227128671</v>
      </c>
      <c r="AC4" s="52">
        <f>SUM(Z4:AB4)</f>
        <v>1</v>
      </c>
    </row>
    <row r="5" spans="1:29" s="45" customFormat="1" ht="12" outlineLevel="1">
      <c r="A5" s="147" t="s">
        <v>44</v>
      </c>
      <c r="B5" s="34" t="s">
        <v>13</v>
      </c>
      <c r="C5" s="128">
        <v>311</v>
      </c>
      <c r="D5" s="128">
        <v>337</v>
      </c>
      <c r="E5" s="128">
        <v>323</v>
      </c>
      <c r="F5" s="128">
        <v>264</v>
      </c>
      <c r="G5" s="128">
        <v>254</v>
      </c>
      <c r="H5" s="128">
        <v>324</v>
      </c>
      <c r="I5" s="128">
        <v>323</v>
      </c>
      <c r="J5" s="128">
        <v>360</v>
      </c>
      <c r="K5" s="128">
        <v>388</v>
      </c>
      <c r="L5" s="128">
        <v>272</v>
      </c>
      <c r="M5" s="128">
        <v>299</v>
      </c>
      <c r="N5" s="128">
        <v>309</v>
      </c>
      <c r="O5" s="128">
        <v>316</v>
      </c>
      <c r="P5" s="128">
        <v>228</v>
      </c>
      <c r="Q5" s="128">
        <v>220</v>
      </c>
      <c r="R5" s="128">
        <v>176</v>
      </c>
      <c r="S5" s="128">
        <v>96</v>
      </c>
      <c r="T5" s="128">
        <v>53</v>
      </c>
      <c r="U5" s="128">
        <v>16</v>
      </c>
      <c r="V5" s="128">
        <v>1</v>
      </c>
      <c r="W5" s="128">
        <v>0</v>
      </c>
      <c r="X5" s="41">
        <f>SUM(P5:W5)</f>
        <v>790</v>
      </c>
      <c r="Y5" s="42">
        <f t="shared" si="0"/>
        <v>4870</v>
      </c>
      <c r="Z5" s="43">
        <f t="shared" si="1"/>
        <v>0.19938398357289527</v>
      </c>
      <c r="AA5" s="43">
        <f t="shared" si="2"/>
        <v>0.6383983572895278</v>
      </c>
      <c r="AB5" s="43">
        <f t="shared" si="3"/>
        <v>0.162217659137577</v>
      </c>
      <c r="AC5" s="44">
        <f aca="true" t="shared" si="4" ref="AC5:AC22">SUM(Z5:AB5)</f>
        <v>1</v>
      </c>
    </row>
    <row r="6" spans="1:29" s="45" customFormat="1" ht="12" outlineLevel="1">
      <c r="A6" s="148"/>
      <c r="B6" s="35" t="s">
        <v>14</v>
      </c>
      <c r="C6" s="113">
        <v>290</v>
      </c>
      <c r="D6" s="113">
        <v>285</v>
      </c>
      <c r="E6" s="113">
        <v>318</v>
      </c>
      <c r="F6" s="113">
        <v>264</v>
      </c>
      <c r="G6" s="113">
        <v>225</v>
      </c>
      <c r="H6" s="113">
        <v>286</v>
      </c>
      <c r="I6" s="113">
        <v>317</v>
      </c>
      <c r="J6" s="113">
        <v>377</v>
      </c>
      <c r="K6" s="113">
        <v>394</v>
      </c>
      <c r="L6" s="113">
        <v>288</v>
      </c>
      <c r="M6" s="113">
        <v>309</v>
      </c>
      <c r="N6" s="113">
        <v>315</v>
      </c>
      <c r="O6" s="113">
        <v>340</v>
      </c>
      <c r="P6" s="113">
        <v>285</v>
      </c>
      <c r="Q6" s="113">
        <v>267</v>
      </c>
      <c r="R6" s="113">
        <v>185</v>
      </c>
      <c r="S6" s="113">
        <v>164</v>
      </c>
      <c r="T6" s="113">
        <v>107</v>
      </c>
      <c r="U6" s="113">
        <v>43</v>
      </c>
      <c r="V6" s="113">
        <v>14</v>
      </c>
      <c r="W6" s="113">
        <v>3</v>
      </c>
      <c r="X6" s="46">
        <f aca="true" t="shared" si="5" ref="X6:X22">SUM(P6:W6)</f>
        <v>1068</v>
      </c>
      <c r="Y6" s="47">
        <f t="shared" si="0"/>
        <v>5076</v>
      </c>
      <c r="Z6" s="48">
        <f t="shared" si="1"/>
        <v>0.17592592592592593</v>
      </c>
      <c r="AA6" s="48">
        <f t="shared" si="2"/>
        <v>0.613672182821119</v>
      </c>
      <c r="AB6" s="48">
        <f t="shared" si="3"/>
        <v>0.21040189125295508</v>
      </c>
      <c r="AC6" s="49">
        <f t="shared" si="4"/>
        <v>1</v>
      </c>
    </row>
    <row r="7" spans="1:29" s="45" customFormat="1" ht="12" outlineLevel="1">
      <c r="A7" s="149"/>
      <c r="B7" s="36" t="s">
        <v>15</v>
      </c>
      <c r="C7" s="132">
        <v>601</v>
      </c>
      <c r="D7" s="132">
        <v>622</v>
      </c>
      <c r="E7" s="132">
        <v>641</v>
      </c>
      <c r="F7" s="132">
        <v>528</v>
      </c>
      <c r="G7" s="132">
        <v>479</v>
      </c>
      <c r="H7" s="132">
        <v>610</v>
      </c>
      <c r="I7" s="132">
        <v>640</v>
      </c>
      <c r="J7" s="132">
        <v>737</v>
      </c>
      <c r="K7" s="132">
        <v>782</v>
      </c>
      <c r="L7" s="132">
        <v>560</v>
      </c>
      <c r="M7" s="132">
        <v>608</v>
      </c>
      <c r="N7" s="132">
        <v>624</v>
      </c>
      <c r="O7" s="132">
        <v>656</v>
      </c>
      <c r="P7" s="132">
        <v>513</v>
      </c>
      <c r="Q7" s="132">
        <v>487</v>
      </c>
      <c r="R7" s="132">
        <v>361</v>
      </c>
      <c r="S7" s="132">
        <v>260</v>
      </c>
      <c r="T7" s="132">
        <v>160</v>
      </c>
      <c r="U7" s="132">
        <v>59</v>
      </c>
      <c r="V7" s="132">
        <v>15</v>
      </c>
      <c r="W7" s="132">
        <v>3</v>
      </c>
      <c r="X7" s="50">
        <f t="shared" si="5"/>
        <v>1858</v>
      </c>
      <c r="Y7" s="51">
        <f t="shared" si="0"/>
        <v>9946</v>
      </c>
      <c r="Z7" s="48">
        <f t="shared" si="1"/>
        <v>0.1874120249346471</v>
      </c>
      <c r="AA7" s="48">
        <f t="shared" si="2"/>
        <v>0.6257792077216972</v>
      </c>
      <c r="AB7" s="48">
        <f t="shared" si="3"/>
        <v>0.18680876734365573</v>
      </c>
      <c r="AC7" s="52">
        <f t="shared" si="4"/>
        <v>0.9999999999999999</v>
      </c>
    </row>
    <row r="8" spans="1:29" s="45" customFormat="1" ht="12" outlineLevel="1">
      <c r="A8" s="147" t="s">
        <v>43</v>
      </c>
      <c r="B8" s="34" t="s">
        <v>13</v>
      </c>
      <c r="C8" s="128">
        <v>131</v>
      </c>
      <c r="D8" s="128">
        <v>127</v>
      </c>
      <c r="E8" s="128">
        <v>138</v>
      </c>
      <c r="F8" s="128">
        <v>145</v>
      </c>
      <c r="G8" s="128">
        <v>119</v>
      </c>
      <c r="H8" s="128">
        <v>139</v>
      </c>
      <c r="I8" s="128">
        <v>187</v>
      </c>
      <c r="J8" s="128">
        <v>187</v>
      </c>
      <c r="K8" s="128">
        <v>161</v>
      </c>
      <c r="L8" s="128">
        <v>177</v>
      </c>
      <c r="M8" s="128">
        <v>192</v>
      </c>
      <c r="N8" s="128">
        <v>204</v>
      </c>
      <c r="O8" s="128">
        <v>264</v>
      </c>
      <c r="P8" s="128">
        <v>199</v>
      </c>
      <c r="Q8" s="128">
        <v>145</v>
      </c>
      <c r="R8" s="128">
        <v>119</v>
      </c>
      <c r="S8" s="128">
        <v>92</v>
      </c>
      <c r="T8" s="128">
        <v>45</v>
      </c>
      <c r="U8" s="128">
        <v>6</v>
      </c>
      <c r="V8" s="128">
        <v>1</v>
      </c>
      <c r="W8" s="128">
        <v>0</v>
      </c>
      <c r="X8" s="41">
        <f t="shared" si="5"/>
        <v>607</v>
      </c>
      <c r="Y8" s="42">
        <f t="shared" si="0"/>
        <v>2778</v>
      </c>
      <c r="Z8" s="43">
        <f t="shared" si="1"/>
        <v>0.14254859611231102</v>
      </c>
      <c r="AA8" s="43">
        <f t="shared" si="2"/>
        <v>0.6389488840892729</v>
      </c>
      <c r="AB8" s="43">
        <f t="shared" si="3"/>
        <v>0.21850251979841612</v>
      </c>
      <c r="AC8" s="44">
        <f t="shared" si="4"/>
        <v>1</v>
      </c>
    </row>
    <row r="9" spans="1:29" s="45" customFormat="1" ht="12" outlineLevel="1">
      <c r="A9" s="148"/>
      <c r="B9" s="35" t="s">
        <v>14</v>
      </c>
      <c r="C9" s="113">
        <v>93</v>
      </c>
      <c r="D9" s="113">
        <v>119</v>
      </c>
      <c r="E9" s="113">
        <v>133</v>
      </c>
      <c r="F9" s="113">
        <v>136</v>
      </c>
      <c r="G9" s="113">
        <v>123</v>
      </c>
      <c r="H9" s="113">
        <v>132</v>
      </c>
      <c r="I9" s="113">
        <v>178</v>
      </c>
      <c r="J9" s="113">
        <v>177</v>
      </c>
      <c r="K9" s="113">
        <v>176</v>
      </c>
      <c r="L9" s="113">
        <v>175</v>
      </c>
      <c r="M9" s="113">
        <v>187</v>
      </c>
      <c r="N9" s="113">
        <v>209</v>
      </c>
      <c r="O9" s="113">
        <v>288</v>
      </c>
      <c r="P9" s="113">
        <v>173</v>
      </c>
      <c r="Q9" s="113">
        <v>175</v>
      </c>
      <c r="R9" s="113">
        <v>155</v>
      </c>
      <c r="S9" s="113">
        <v>162</v>
      </c>
      <c r="T9" s="113">
        <v>122</v>
      </c>
      <c r="U9" s="113">
        <v>64</v>
      </c>
      <c r="V9" s="113">
        <v>16</v>
      </c>
      <c r="W9" s="113">
        <v>2</v>
      </c>
      <c r="X9" s="46">
        <f t="shared" si="5"/>
        <v>869</v>
      </c>
      <c r="Y9" s="47">
        <f t="shared" si="0"/>
        <v>2995</v>
      </c>
      <c r="Z9" s="48">
        <f t="shared" si="1"/>
        <v>0.11519198664440734</v>
      </c>
      <c r="AA9" s="48">
        <f t="shared" si="2"/>
        <v>0.5946577629382304</v>
      </c>
      <c r="AB9" s="48">
        <f t="shared" si="3"/>
        <v>0.29015025041736225</v>
      </c>
      <c r="AC9" s="49">
        <f t="shared" si="4"/>
        <v>1</v>
      </c>
    </row>
    <row r="10" spans="1:29" s="45" customFormat="1" ht="12" outlineLevel="1">
      <c r="A10" s="149"/>
      <c r="B10" s="36" t="s">
        <v>15</v>
      </c>
      <c r="C10" s="132">
        <v>224</v>
      </c>
      <c r="D10" s="132">
        <v>246</v>
      </c>
      <c r="E10" s="132">
        <v>271</v>
      </c>
      <c r="F10" s="132">
        <v>281</v>
      </c>
      <c r="G10" s="132">
        <v>242</v>
      </c>
      <c r="H10" s="132">
        <v>271</v>
      </c>
      <c r="I10" s="132">
        <v>365</v>
      </c>
      <c r="J10" s="132">
        <v>364</v>
      </c>
      <c r="K10" s="132">
        <v>337</v>
      </c>
      <c r="L10" s="132">
        <v>352</v>
      </c>
      <c r="M10" s="132">
        <v>379</v>
      </c>
      <c r="N10" s="132">
        <v>413</v>
      </c>
      <c r="O10" s="132">
        <v>552</v>
      </c>
      <c r="P10" s="132">
        <v>372</v>
      </c>
      <c r="Q10" s="132">
        <v>320</v>
      </c>
      <c r="R10" s="132">
        <v>274</v>
      </c>
      <c r="S10" s="132">
        <v>254</v>
      </c>
      <c r="T10" s="132">
        <v>167</v>
      </c>
      <c r="U10" s="132">
        <v>70</v>
      </c>
      <c r="V10" s="132">
        <v>17</v>
      </c>
      <c r="W10" s="132">
        <v>2</v>
      </c>
      <c r="X10" s="50">
        <f t="shared" si="5"/>
        <v>1476</v>
      </c>
      <c r="Y10" s="51">
        <f t="shared" si="0"/>
        <v>5773</v>
      </c>
      <c r="Z10" s="48">
        <f t="shared" si="1"/>
        <v>0.12835614065477222</v>
      </c>
      <c r="AA10" s="48">
        <f t="shared" si="2"/>
        <v>0.6159708990126451</v>
      </c>
      <c r="AB10" s="48">
        <f t="shared" si="3"/>
        <v>0.2556729603325827</v>
      </c>
      <c r="AC10" s="52">
        <f t="shared" si="4"/>
        <v>1</v>
      </c>
    </row>
    <row r="11" spans="1:29" s="45" customFormat="1" ht="12" outlineLevel="1">
      <c r="A11" s="147" t="s">
        <v>42</v>
      </c>
      <c r="B11" s="34" t="s">
        <v>13</v>
      </c>
      <c r="C11" s="128">
        <v>64</v>
      </c>
      <c r="D11" s="128">
        <v>69</v>
      </c>
      <c r="E11" s="128">
        <v>105</v>
      </c>
      <c r="F11" s="128">
        <v>107</v>
      </c>
      <c r="G11" s="128">
        <v>75</v>
      </c>
      <c r="H11" s="128">
        <v>82</v>
      </c>
      <c r="I11" s="128">
        <v>86</v>
      </c>
      <c r="J11" s="128">
        <v>88</v>
      </c>
      <c r="K11" s="128">
        <v>120</v>
      </c>
      <c r="L11" s="128">
        <v>148</v>
      </c>
      <c r="M11" s="128">
        <v>151</v>
      </c>
      <c r="N11" s="128">
        <v>169</v>
      </c>
      <c r="O11" s="128">
        <v>195</v>
      </c>
      <c r="P11" s="128">
        <v>153</v>
      </c>
      <c r="Q11" s="128">
        <v>120</v>
      </c>
      <c r="R11" s="128">
        <v>139</v>
      </c>
      <c r="S11" s="128">
        <v>100</v>
      </c>
      <c r="T11" s="128">
        <v>70</v>
      </c>
      <c r="U11" s="128">
        <v>12</v>
      </c>
      <c r="V11" s="128">
        <v>5</v>
      </c>
      <c r="W11" s="128">
        <v>0</v>
      </c>
      <c r="X11" s="41">
        <f t="shared" si="5"/>
        <v>599</v>
      </c>
      <c r="Y11" s="42">
        <f t="shared" si="0"/>
        <v>2058</v>
      </c>
      <c r="Z11" s="43">
        <f t="shared" si="1"/>
        <v>0.11564625850340136</v>
      </c>
      <c r="AA11" s="43">
        <f t="shared" si="2"/>
        <v>0.5932944606413995</v>
      </c>
      <c r="AB11" s="43">
        <f t="shared" si="3"/>
        <v>0.2910592808551992</v>
      </c>
      <c r="AC11" s="44">
        <f t="shared" si="4"/>
        <v>1</v>
      </c>
    </row>
    <row r="12" spans="1:29" s="45" customFormat="1" ht="12" outlineLevel="1">
      <c r="A12" s="148"/>
      <c r="B12" s="35" t="s">
        <v>14</v>
      </c>
      <c r="C12" s="113">
        <v>54</v>
      </c>
      <c r="D12" s="113">
        <v>85</v>
      </c>
      <c r="E12" s="113">
        <v>92</v>
      </c>
      <c r="F12" s="113">
        <v>132</v>
      </c>
      <c r="G12" s="113">
        <v>90</v>
      </c>
      <c r="H12" s="113">
        <v>84</v>
      </c>
      <c r="I12" s="113">
        <v>74</v>
      </c>
      <c r="J12" s="113">
        <v>107</v>
      </c>
      <c r="K12" s="113">
        <v>125</v>
      </c>
      <c r="L12" s="113">
        <v>156</v>
      </c>
      <c r="M12" s="113">
        <v>145</v>
      </c>
      <c r="N12" s="113">
        <v>155</v>
      </c>
      <c r="O12" s="113">
        <v>185</v>
      </c>
      <c r="P12" s="113">
        <v>148</v>
      </c>
      <c r="Q12" s="113">
        <v>176</v>
      </c>
      <c r="R12" s="113">
        <v>180</v>
      </c>
      <c r="S12" s="113">
        <v>194</v>
      </c>
      <c r="T12" s="113">
        <v>144</v>
      </c>
      <c r="U12" s="113">
        <v>72</v>
      </c>
      <c r="V12" s="113">
        <v>41</v>
      </c>
      <c r="W12" s="113">
        <v>6</v>
      </c>
      <c r="X12" s="46">
        <f t="shared" si="5"/>
        <v>961</v>
      </c>
      <c r="Y12" s="47">
        <f t="shared" si="0"/>
        <v>2445</v>
      </c>
      <c r="Z12" s="48">
        <f t="shared" si="1"/>
        <v>0.09447852760736196</v>
      </c>
      <c r="AA12" s="48">
        <f t="shared" si="2"/>
        <v>0.5124744376278119</v>
      </c>
      <c r="AB12" s="48">
        <f t="shared" si="3"/>
        <v>0.39304703476482616</v>
      </c>
      <c r="AC12" s="49">
        <f t="shared" si="4"/>
        <v>1</v>
      </c>
    </row>
    <row r="13" spans="1:29" s="45" customFormat="1" ht="12" outlineLevel="1">
      <c r="A13" s="149"/>
      <c r="B13" s="36" t="s">
        <v>15</v>
      </c>
      <c r="C13" s="132">
        <v>118</v>
      </c>
      <c r="D13" s="132">
        <v>154</v>
      </c>
      <c r="E13" s="132">
        <v>197</v>
      </c>
      <c r="F13" s="132">
        <v>239</v>
      </c>
      <c r="G13" s="132">
        <v>165</v>
      </c>
      <c r="H13" s="132">
        <v>166</v>
      </c>
      <c r="I13" s="132">
        <v>160</v>
      </c>
      <c r="J13" s="132">
        <v>195</v>
      </c>
      <c r="K13" s="132">
        <v>245</v>
      </c>
      <c r="L13" s="132">
        <v>304</v>
      </c>
      <c r="M13" s="132">
        <v>296</v>
      </c>
      <c r="N13" s="132">
        <v>324</v>
      </c>
      <c r="O13" s="132">
        <v>380</v>
      </c>
      <c r="P13" s="132">
        <v>301</v>
      </c>
      <c r="Q13" s="132">
        <v>296</v>
      </c>
      <c r="R13" s="132">
        <v>319</v>
      </c>
      <c r="S13" s="132">
        <v>294</v>
      </c>
      <c r="T13" s="132">
        <v>214</v>
      </c>
      <c r="U13" s="132">
        <v>84</v>
      </c>
      <c r="V13" s="132">
        <v>46</v>
      </c>
      <c r="W13" s="132">
        <v>6</v>
      </c>
      <c r="X13" s="50">
        <f t="shared" si="5"/>
        <v>1560</v>
      </c>
      <c r="Y13" s="51">
        <f t="shared" si="0"/>
        <v>4503</v>
      </c>
      <c r="Z13" s="48">
        <f t="shared" si="1"/>
        <v>0.1041527870308683</v>
      </c>
      <c r="AA13" s="48">
        <f t="shared" si="2"/>
        <v>0.5494115034421497</v>
      </c>
      <c r="AB13" s="48">
        <f t="shared" si="3"/>
        <v>0.346435709526982</v>
      </c>
      <c r="AC13" s="52">
        <f t="shared" si="4"/>
        <v>1</v>
      </c>
    </row>
    <row r="14" spans="1:29" s="45" customFormat="1" ht="12" outlineLevel="1">
      <c r="A14" s="147" t="s">
        <v>46</v>
      </c>
      <c r="B14" s="34" t="s">
        <v>13</v>
      </c>
      <c r="C14" s="128">
        <v>778</v>
      </c>
      <c r="D14" s="128">
        <v>769</v>
      </c>
      <c r="E14" s="128">
        <v>817</v>
      </c>
      <c r="F14" s="128">
        <v>828</v>
      </c>
      <c r="G14" s="128">
        <v>652</v>
      </c>
      <c r="H14" s="128">
        <v>725</v>
      </c>
      <c r="I14" s="128">
        <v>855</v>
      </c>
      <c r="J14" s="128">
        <v>998</v>
      </c>
      <c r="K14" s="128">
        <v>986</v>
      </c>
      <c r="L14" s="128">
        <v>842</v>
      </c>
      <c r="M14" s="128">
        <v>754</v>
      </c>
      <c r="N14" s="128">
        <v>791</v>
      </c>
      <c r="O14" s="128">
        <v>897</v>
      </c>
      <c r="P14" s="128">
        <v>810</v>
      </c>
      <c r="Q14" s="128">
        <v>703</v>
      </c>
      <c r="R14" s="128">
        <v>598</v>
      </c>
      <c r="S14" s="128">
        <v>326</v>
      </c>
      <c r="T14" s="128">
        <v>149</v>
      </c>
      <c r="U14" s="128">
        <v>43</v>
      </c>
      <c r="V14" s="128">
        <v>8</v>
      </c>
      <c r="W14" s="128">
        <v>1</v>
      </c>
      <c r="X14" s="41">
        <f t="shared" si="5"/>
        <v>2638</v>
      </c>
      <c r="Y14" s="42">
        <f t="shared" si="0"/>
        <v>13330</v>
      </c>
      <c r="Z14" s="43">
        <f t="shared" si="1"/>
        <v>0.177344336084021</v>
      </c>
      <c r="AA14" s="43">
        <f t="shared" si="2"/>
        <v>0.6247561890472618</v>
      </c>
      <c r="AB14" s="43">
        <f t="shared" si="3"/>
        <v>0.19789947486871717</v>
      </c>
      <c r="AC14" s="44">
        <f t="shared" si="4"/>
        <v>1</v>
      </c>
    </row>
    <row r="15" spans="1:29" s="45" customFormat="1" ht="12" outlineLevel="1">
      <c r="A15" s="148"/>
      <c r="B15" s="35" t="s">
        <v>14</v>
      </c>
      <c r="C15" s="113">
        <v>755</v>
      </c>
      <c r="D15" s="113">
        <v>802</v>
      </c>
      <c r="E15" s="113">
        <v>817</v>
      </c>
      <c r="F15" s="113">
        <v>755</v>
      </c>
      <c r="G15" s="113">
        <v>639</v>
      </c>
      <c r="H15" s="113">
        <v>733</v>
      </c>
      <c r="I15" s="113">
        <v>888</v>
      </c>
      <c r="J15" s="113">
        <v>1078</v>
      </c>
      <c r="K15" s="113">
        <v>1090</v>
      </c>
      <c r="L15" s="113">
        <v>990</v>
      </c>
      <c r="M15" s="113">
        <v>917</v>
      </c>
      <c r="N15" s="113">
        <v>887</v>
      </c>
      <c r="O15" s="113">
        <v>1058</v>
      </c>
      <c r="P15" s="113">
        <v>927</v>
      </c>
      <c r="Q15" s="113">
        <v>879</v>
      </c>
      <c r="R15" s="113">
        <v>662</v>
      </c>
      <c r="S15" s="113">
        <v>462</v>
      </c>
      <c r="T15" s="113">
        <v>279</v>
      </c>
      <c r="U15" s="113">
        <v>141</v>
      </c>
      <c r="V15" s="113">
        <v>49</v>
      </c>
      <c r="W15" s="113">
        <v>8</v>
      </c>
      <c r="X15" s="46">
        <f t="shared" si="5"/>
        <v>3407</v>
      </c>
      <c r="Y15" s="47">
        <f t="shared" si="0"/>
        <v>14816</v>
      </c>
      <c r="Z15" s="48">
        <f t="shared" si="1"/>
        <v>0.16023218142548595</v>
      </c>
      <c r="AA15" s="48">
        <f t="shared" si="2"/>
        <v>0.6098137149028078</v>
      </c>
      <c r="AB15" s="48">
        <f t="shared" si="3"/>
        <v>0.22995410367170627</v>
      </c>
      <c r="AC15" s="49">
        <f t="shared" si="4"/>
        <v>1</v>
      </c>
    </row>
    <row r="16" spans="1:29" s="45" customFormat="1" ht="12" outlineLevel="1">
      <c r="A16" s="149"/>
      <c r="B16" s="36" t="s">
        <v>15</v>
      </c>
      <c r="C16" s="132">
        <v>1533</v>
      </c>
      <c r="D16" s="132">
        <v>1571</v>
      </c>
      <c r="E16" s="132">
        <v>1634</v>
      </c>
      <c r="F16" s="132">
        <v>1583</v>
      </c>
      <c r="G16" s="132">
        <v>1291</v>
      </c>
      <c r="H16" s="132">
        <v>1458</v>
      </c>
      <c r="I16" s="132">
        <v>1743</v>
      </c>
      <c r="J16" s="132">
        <v>2076</v>
      </c>
      <c r="K16" s="132">
        <v>2076</v>
      </c>
      <c r="L16" s="132">
        <v>1832</v>
      </c>
      <c r="M16" s="132">
        <v>1671</v>
      </c>
      <c r="N16" s="132">
        <v>1678</v>
      </c>
      <c r="O16" s="132">
        <v>1955</v>
      </c>
      <c r="P16" s="132">
        <v>1737</v>
      </c>
      <c r="Q16" s="132">
        <v>1582</v>
      </c>
      <c r="R16" s="132">
        <v>1260</v>
      </c>
      <c r="S16" s="132">
        <v>788</v>
      </c>
      <c r="T16" s="132">
        <v>428</v>
      </c>
      <c r="U16" s="132">
        <v>184</v>
      </c>
      <c r="V16" s="132">
        <v>57</v>
      </c>
      <c r="W16" s="132">
        <v>9</v>
      </c>
      <c r="X16" s="50">
        <f t="shared" si="5"/>
        <v>6045</v>
      </c>
      <c r="Y16" s="51">
        <f t="shared" si="0"/>
        <v>28146</v>
      </c>
      <c r="Z16" s="48">
        <f t="shared" si="1"/>
        <v>0.16833653094578271</v>
      </c>
      <c r="AA16" s="48">
        <f t="shared" si="2"/>
        <v>0.6168904995381227</v>
      </c>
      <c r="AB16" s="48">
        <f t="shared" si="3"/>
        <v>0.21477296951609465</v>
      </c>
      <c r="AC16" s="52">
        <f t="shared" si="4"/>
        <v>1</v>
      </c>
    </row>
    <row r="17" spans="1:29" s="45" customFormat="1" ht="12" outlineLevel="1">
      <c r="A17" s="147" t="s">
        <v>40</v>
      </c>
      <c r="B17" s="34" t="s">
        <v>13</v>
      </c>
      <c r="C17" s="128">
        <v>22</v>
      </c>
      <c r="D17" s="128">
        <v>31</v>
      </c>
      <c r="E17" s="128">
        <v>61</v>
      </c>
      <c r="F17" s="128">
        <v>66</v>
      </c>
      <c r="G17" s="128">
        <v>46</v>
      </c>
      <c r="H17" s="128">
        <v>39</v>
      </c>
      <c r="I17" s="128">
        <v>45</v>
      </c>
      <c r="J17" s="128">
        <v>64</v>
      </c>
      <c r="K17" s="128">
        <v>67</v>
      </c>
      <c r="L17" s="128">
        <v>84</v>
      </c>
      <c r="M17" s="128">
        <v>81</v>
      </c>
      <c r="N17" s="128">
        <v>104</v>
      </c>
      <c r="O17" s="128">
        <v>115</v>
      </c>
      <c r="P17" s="128">
        <v>70</v>
      </c>
      <c r="Q17" s="128">
        <v>67</v>
      </c>
      <c r="R17" s="128">
        <v>58</v>
      </c>
      <c r="S17" s="128">
        <v>64</v>
      </c>
      <c r="T17" s="128">
        <v>32</v>
      </c>
      <c r="U17" s="128">
        <v>3</v>
      </c>
      <c r="V17" s="128">
        <v>0</v>
      </c>
      <c r="W17" s="128">
        <v>0</v>
      </c>
      <c r="X17" s="41">
        <f t="shared" si="5"/>
        <v>294</v>
      </c>
      <c r="Y17" s="42">
        <f t="shared" si="0"/>
        <v>1119</v>
      </c>
      <c r="Z17" s="43">
        <f t="shared" si="1"/>
        <v>0.10187667560321716</v>
      </c>
      <c r="AA17" s="43">
        <f t="shared" si="2"/>
        <v>0.6353887399463807</v>
      </c>
      <c r="AB17" s="43">
        <f t="shared" si="3"/>
        <v>0.26273458445040215</v>
      </c>
      <c r="AC17" s="44">
        <f t="shared" si="4"/>
        <v>1</v>
      </c>
    </row>
    <row r="18" spans="1:29" s="45" customFormat="1" ht="12" outlineLevel="1">
      <c r="A18" s="148"/>
      <c r="B18" s="35" t="s">
        <v>14</v>
      </c>
      <c r="C18" s="113">
        <v>25</v>
      </c>
      <c r="D18" s="113">
        <v>27</v>
      </c>
      <c r="E18" s="113">
        <v>53</v>
      </c>
      <c r="F18" s="113">
        <v>56</v>
      </c>
      <c r="G18" s="113">
        <v>53</v>
      </c>
      <c r="H18" s="113">
        <v>41</v>
      </c>
      <c r="I18" s="113">
        <v>38</v>
      </c>
      <c r="J18" s="113">
        <v>53</v>
      </c>
      <c r="K18" s="113">
        <v>57</v>
      </c>
      <c r="L18" s="113">
        <v>79</v>
      </c>
      <c r="M18" s="113">
        <v>76</v>
      </c>
      <c r="N18" s="113">
        <v>94</v>
      </c>
      <c r="O18" s="113">
        <v>97</v>
      </c>
      <c r="P18" s="113">
        <v>95</v>
      </c>
      <c r="Q18" s="113">
        <v>95</v>
      </c>
      <c r="R18" s="113">
        <v>91</v>
      </c>
      <c r="S18" s="113">
        <v>81</v>
      </c>
      <c r="T18" s="113">
        <v>54</v>
      </c>
      <c r="U18" s="113">
        <v>34</v>
      </c>
      <c r="V18" s="113">
        <v>5</v>
      </c>
      <c r="W18" s="113">
        <v>2</v>
      </c>
      <c r="X18" s="46">
        <f t="shared" si="5"/>
        <v>457</v>
      </c>
      <c r="Y18" s="47">
        <f t="shared" si="0"/>
        <v>1206</v>
      </c>
      <c r="Z18" s="48">
        <f t="shared" si="1"/>
        <v>0.08706467661691543</v>
      </c>
      <c r="AA18" s="48">
        <f t="shared" si="2"/>
        <v>0.5339966832504146</v>
      </c>
      <c r="AB18" s="48">
        <f t="shared" si="3"/>
        <v>0.37893864013267</v>
      </c>
      <c r="AC18" s="49">
        <f t="shared" si="4"/>
        <v>1</v>
      </c>
    </row>
    <row r="19" spans="1:29" s="45" customFormat="1" ht="12" outlineLevel="1">
      <c r="A19" s="149"/>
      <c r="B19" s="36" t="s">
        <v>15</v>
      </c>
      <c r="C19" s="132">
        <v>47</v>
      </c>
      <c r="D19" s="132">
        <v>58</v>
      </c>
      <c r="E19" s="132">
        <v>114</v>
      </c>
      <c r="F19" s="132">
        <v>122</v>
      </c>
      <c r="G19" s="132">
        <v>99</v>
      </c>
      <c r="H19" s="132">
        <v>80</v>
      </c>
      <c r="I19" s="132">
        <v>83</v>
      </c>
      <c r="J19" s="132">
        <v>117</v>
      </c>
      <c r="K19" s="132">
        <v>124</v>
      </c>
      <c r="L19" s="132">
        <v>163</v>
      </c>
      <c r="M19" s="132">
        <v>157</v>
      </c>
      <c r="N19" s="132">
        <v>198</v>
      </c>
      <c r="O19" s="132">
        <v>212</v>
      </c>
      <c r="P19" s="132">
        <v>165</v>
      </c>
      <c r="Q19" s="132">
        <v>162</v>
      </c>
      <c r="R19" s="132">
        <v>149</v>
      </c>
      <c r="S19" s="132">
        <v>145</v>
      </c>
      <c r="T19" s="132">
        <v>86</v>
      </c>
      <c r="U19" s="132">
        <v>37</v>
      </c>
      <c r="V19" s="132">
        <v>5</v>
      </c>
      <c r="W19" s="132">
        <v>2</v>
      </c>
      <c r="X19" s="50">
        <f t="shared" si="5"/>
        <v>751</v>
      </c>
      <c r="Y19" s="51">
        <f t="shared" si="0"/>
        <v>2325</v>
      </c>
      <c r="Z19" s="48">
        <f t="shared" si="1"/>
        <v>0.09419354838709677</v>
      </c>
      <c r="AA19" s="48">
        <f t="shared" si="2"/>
        <v>0.5827956989247312</v>
      </c>
      <c r="AB19" s="48">
        <f t="shared" si="3"/>
        <v>0.32301075268817203</v>
      </c>
      <c r="AC19" s="52">
        <f t="shared" si="4"/>
        <v>1</v>
      </c>
    </row>
    <row r="20" spans="1:29" s="45" customFormat="1" ht="12" outlineLevel="1">
      <c r="A20" s="147" t="s">
        <v>39</v>
      </c>
      <c r="B20" s="34" t="s">
        <v>13</v>
      </c>
      <c r="C20" s="128">
        <v>80</v>
      </c>
      <c r="D20" s="128">
        <v>96</v>
      </c>
      <c r="E20" s="128">
        <v>113</v>
      </c>
      <c r="F20" s="128">
        <v>148</v>
      </c>
      <c r="G20" s="128">
        <v>109</v>
      </c>
      <c r="H20" s="128">
        <v>121</v>
      </c>
      <c r="I20" s="128">
        <v>127</v>
      </c>
      <c r="J20" s="128">
        <v>140</v>
      </c>
      <c r="K20" s="128">
        <v>143</v>
      </c>
      <c r="L20" s="128">
        <v>167</v>
      </c>
      <c r="M20" s="128">
        <v>197</v>
      </c>
      <c r="N20" s="128">
        <v>228</v>
      </c>
      <c r="O20" s="128">
        <v>264</v>
      </c>
      <c r="P20" s="128">
        <v>188</v>
      </c>
      <c r="Q20" s="128">
        <v>151</v>
      </c>
      <c r="R20" s="128">
        <v>153</v>
      </c>
      <c r="S20" s="128">
        <v>104</v>
      </c>
      <c r="T20" s="128">
        <v>64</v>
      </c>
      <c r="U20" s="128">
        <v>12</v>
      </c>
      <c r="V20" s="128">
        <v>3</v>
      </c>
      <c r="W20" s="128">
        <v>0</v>
      </c>
      <c r="X20" s="41">
        <f t="shared" si="5"/>
        <v>675</v>
      </c>
      <c r="Y20" s="42">
        <f t="shared" si="0"/>
        <v>2608</v>
      </c>
      <c r="Z20" s="43">
        <f t="shared" si="1"/>
        <v>0.11081288343558282</v>
      </c>
      <c r="AA20" s="43">
        <f t="shared" si="2"/>
        <v>0.6303680981595092</v>
      </c>
      <c r="AB20" s="43">
        <f t="shared" si="3"/>
        <v>0.25881901840490795</v>
      </c>
      <c r="AC20" s="44">
        <f t="shared" si="4"/>
        <v>1</v>
      </c>
    </row>
    <row r="21" spans="1:29" s="45" customFormat="1" ht="12" outlineLevel="1">
      <c r="A21" s="148"/>
      <c r="B21" s="35" t="s">
        <v>14</v>
      </c>
      <c r="C21" s="133">
        <v>76</v>
      </c>
      <c r="D21" s="133">
        <v>86</v>
      </c>
      <c r="E21" s="133">
        <v>121</v>
      </c>
      <c r="F21" s="133">
        <v>153</v>
      </c>
      <c r="G21" s="133">
        <v>139</v>
      </c>
      <c r="H21" s="133">
        <v>135</v>
      </c>
      <c r="I21" s="133">
        <v>108</v>
      </c>
      <c r="J21" s="133">
        <v>143</v>
      </c>
      <c r="K21" s="133">
        <v>154</v>
      </c>
      <c r="L21" s="133">
        <v>181</v>
      </c>
      <c r="M21" s="133">
        <v>206</v>
      </c>
      <c r="N21" s="133">
        <v>226</v>
      </c>
      <c r="O21" s="133">
        <v>249</v>
      </c>
      <c r="P21" s="133">
        <v>208</v>
      </c>
      <c r="Q21" s="133">
        <v>199</v>
      </c>
      <c r="R21" s="133">
        <v>191</v>
      </c>
      <c r="S21" s="133">
        <v>182</v>
      </c>
      <c r="T21" s="133">
        <v>158</v>
      </c>
      <c r="U21" s="133">
        <v>65</v>
      </c>
      <c r="V21" s="133">
        <v>19</v>
      </c>
      <c r="W21" s="133">
        <v>1</v>
      </c>
      <c r="X21" s="46">
        <f t="shared" si="5"/>
        <v>1023</v>
      </c>
      <c r="Y21" s="47">
        <f t="shared" si="0"/>
        <v>3000</v>
      </c>
      <c r="Z21" s="48">
        <f t="shared" si="1"/>
        <v>0.09433333333333334</v>
      </c>
      <c r="AA21" s="48">
        <f t="shared" si="2"/>
        <v>0.5646666666666667</v>
      </c>
      <c r="AB21" s="48">
        <f t="shared" si="3"/>
        <v>0.341</v>
      </c>
      <c r="AC21" s="49">
        <f t="shared" si="4"/>
        <v>1</v>
      </c>
    </row>
    <row r="22" spans="1:29" s="45" customFormat="1" ht="12" outlineLevel="1">
      <c r="A22" s="149"/>
      <c r="B22" s="36" t="s">
        <v>15</v>
      </c>
      <c r="C22" s="132">
        <v>156</v>
      </c>
      <c r="D22" s="132">
        <v>182</v>
      </c>
      <c r="E22" s="132">
        <v>234</v>
      </c>
      <c r="F22" s="132">
        <v>301</v>
      </c>
      <c r="G22" s="132">
        <v>248</v>
      </c>
      <c r="H22" s="132">
        <v>256</v>
      </c>
      <c r="I22" s="132">
        <v>235</v>
      </c>
      <c r="J22" s="132">
        <v>283</v>
      </c>
      <c r="K22" s="132">
        <v>297</v>
      </c>
      <c r="L22" s="132">
        <v>348</v>
      </c>
      <c r="M22" s="132">
        <v>403</v>
      </c>
      <c r="N22" s="132">
        <v>454</v>
      </c>
      <c r="O22" s="132">
        <v>513</v>
      </c>
      <c r="P22" s="132">
        <v>396</v>
      </c>
      <c r="Q22" s="132">
        <v>350</v>
      </c>
      <c r="R22" s="132">
        <v>344</v>
      </c>
      <c r="S22" s="132">
        <v>286</v>
      </c>
      <c r="T22" s="132">
        <v>222</v>
      </c>
      <c r="U22" s="132">
        <v>77</v>
      </c>
      <c r="V22" s="132">
        <v>22</v>
      </c>
      <c r="W22" s="132">
        <v>1</v>
      </c>
      <c r="X22" s="50">
        <f t="shared" si="5"/>
        <v>1698</v>
      </c>
      <c r="Y22" s="51">
        <f t="shared" si="0"/>
        <v>5608</v>
      </c>
      <c r="Z22" s="48">
        <f t="shared" si="1"/>
        <v>0.10199714693295292</v>
      </c>
      <c r="AA22" s="48">
        <f t="shared" si="2"/>
        <v>0.5952211126961484</v>
      </c>
      <c r="AB22" s="48">
        <f t="shared" si="3"/>
        <v>0.3027817403708987</v>
      </c>
      <c r="AC22" s="52">
        <f t="shared" si="4"/>
        <v>1</v>
      </c>
    </row>
    <row r="23" spans="1:29" s="55" customFormat="1" ht="12.75" customHeight="1">
      <c r="A23" s="150" t="s">
        <v>83</v>
      </c>
      <c r="B23" s="37" t="s">
        <v>13</v>
      </c>
      <c r="C23" s="41">
        <f>SUM(C2,C5,C8,C11,C14,C17,C20)</f>
        <v>2352</v>
      </c>
      <c r="D23" s="41">
        <f aca="true" t="shared" si="6" ref="D23:W25">SUM(D2,D5,D8,D11,D14,D17,D20)</f>
        <v>2348</v>
      </c>
      <c r="E23" s="41">
        <f>SUM(E2,E5,E8,E11,E14,E17,E20)</f>
        <v>2473</v>
      </c>
      <c r="F23" s="41">
        <f t="shared" si="6"/>
        <v>2541</v>
      </c>
      <c r="G23" s="41">
        <f t="shared" si="6"/>
        <v>2112</v>
      </c>
      <c r="H23" s="41">
        <f t="shared" si="6"/>
        <v>2373</v>
      </c>
      <c r="I23" s="41">
        <f t="shared" si="6"/>
        <v>2706</v>
      </c>
      <c r="J23" s="41">
        <f t="shared" si="6"/>
        <v>3109</v>
      </c>
      <c r="K23" s="41">
        <f t="shared" si="6"/>
        <v>3122</v>
      </c>
      <c r="L23" s="41">
        <f t="shared" si="6"/>
        <v>2838</v>
      </c>
      <c r="M23" s="41">
        <f t="shared" si="6"/>
        <v>2852</v>
      </c>
      <c r="N23" s="41">
        <f t="shared" si="6"/>
        <v>3063</v>
      </c>
      <c r="O23" s="41">
        <f t="shared" si="6"/>
        <v>3441</v>
      </c>
      <c r="P23" s="41">
        <f t="shared" si="6"/>
        <v>2696</v>
      </c>
      <c r="Q23" s="41">
        <f t="shared" si="6"/>
        <v>2292</v>
      </c>
      <c r="R23" s="41">
        <f t="shared" si="6"/>
        <v>1960</v>
      </c>
      <c r="S23" s="41">
        <f t="shared" si="6"/>
        <v>1294</v>
      </c>
      <c r="T23" s="41">
        <f t="shared" si="6"/>
        <v>696</v>
      </c>
      <c r="U23" s="41">
        <f t="shared" si="6"/>
        <v>173</v>
      </c>
      <c r="V23" s="41">
        <f t="shared" si="6"/>
        <v>33</v>
      </c>
      <c r="W23" s="41">
        <f t="shared" si="6"/>
        <v>1</v>
      </c>
      <c r="X23" s="41">
        <f aca="true" t="shared" si="7" ref="X23:Y25">SUM(X2,X5,X8,X11,X14,X17,X20)</f>
        <v>9145</v>
      </c>
      <c r="Y23" s="41">
        <f t="shared" si="7"/>
        <v>44475</v>
      </c>
      <c r="Z23" s="53">
        <f t="shared" si="1"/>
        <v>0.16128161888701517</v>
      </c>
      <c r="AA23" s="53">
        <f t="shared" si="2"/>
        <v>0.63309724564362</v>
      </c>
      <c r="AB23" s="53">
        <f t="shared" si="3"/>
        <v>0.2056211354693648</v>
      </c>
      <c r="AC23" s="54">
        <f>SUM(Z23:AB23)</f>
        <v>1</v>
      </c>
    </row>
    <row r="24" spans="1:29" s="55" customFormat="1" ht="12" customHeight="1">
      <c r="A24" s="151"/>
      <c r="B24" s="38" t="s">
        <v>14</v>
      </c>
      <c r="C24" s="46">
        <f aca="true" t="shared" si="8" ref="C24:R25">SUM(C3,C6,C9,C12,C15,C18,C21)</f>
        <v>2129</v>
      </c>
      <c r="D24" s="46">
        <f t="shared" si="8"/>
        <v>2252</v>
      </c>
      <c r="E24" s="46">
        <f t="shared" si="8"/>
        <v>2458</v>
      </c>
      <c r="F24" s="46">
        <f t="shared" si="8"/>
        <v>2498</v>
      </c>
      <c r="G24" s="46">
        <f>SUM(G3,G6,G9,G12,G15,G18,G21)</f>
        <v>2176</v>
      </c>
      <c r="H24" s="46">
        <f t="shared" si="8"/>
        <v>2442</v>
      </c>
      <c r="I24" s="46">
        <f t="shared" si="8"/>
        <v>2834</v>
      </c>
      <c r="J24" s="46">
        <f t="shared" si="8"/>
        <v>3222</v>
      </c>
      <c r="K24" s="46">
        <f t="shared" si="8"/>
        <v>3402</v>
      </c>
      <c r="L24" s="46">
        <f t="shared" si="8"/>
        <v>3201</v>
      </c>
      <c r="M24" s="46">
        <f t="shared" si="8"/>
        <v>3142</v>
      </c>
      <c r="N24" s="46">
        <f t="shared" si="8"/>
        <v>3194</v>
      </c>
      <c r="O24" s="46">
        <f t="shared" si="8"/>
        <v>3795</v>
      </c>
      <c r="P24" s="46">
        <f t="shared" si="8"/>
        <v>3062</v>
      </c>
      <c r="Q24" s="46">
        <f t="shared" si="8"/>
        <v>2872</v>
      </c>
      <c r="R24" s="46">
        <f t="shared" si="8"/>
        <v>2490</v>
      </c>
      <c r="S24" s="46">
        <f t="shared" si="6"/>
        <v>2079</v>
      </c>
      <c r="T24" s="46">
        <f t="shared" si="6"/>
        <v>1474</v>
      </c>
      <c r="U24" s="46">
        <f t="shared" si="6"/>
        <v>699</v>
      </c>
      <c r="V24" s="46">
        <f t="shared" si="6"/>
        <v>231</v>
      </c>
      <c r="W24" s="46">
        <f t="shared" si="6"/>
        <v>38</v>
      </c>
      <c r="X24" s="46">
        <f t="shared" si="7"/>
        <v>12945</v>
      </c>
      <c r="Y24" s="46">
        <f t="shared" si="7"/>
        <v>49690</v>
      </c>
      <c r="Z24" s="56">
        <f t="shared" si="1"/>
        <v>0.13763332662507546</v>
      </c>
      <c r="AA24" s="56">
        <f t="shared" si="2"/>
        <v>0.6018514791708593</v>
      </c>
      <c r="AB24" s="56">
        <f t="shared" si="3"/>
        <v>0.2605151942040652</v>
      </c>
      <c r="AC24" s="54">
        <f>SUM(Z24:AB24)</f>
        <v>1</v>
      </c>
    </row>
    <row r="25" spans="1:29" s="55" customFormat="1" ht="12" customHeight="1">
      <c r="A25" s="151"/>
      <c r="B25" s="39" t="s">
        <v>15</v>
      </c>
      <c r="C25" s="50">
        <f t="shared" si="8"/>
        <v>4481</v>
      </c>
      <c r="D25" s="50">
        <f t="shared" si="6"/>
        <v>4600</v>
      </c>
      <c r="E25" s="50">
        <f t="shared" si="6"/>
        <v>4931</v>
      </c>
      <c r="F25" s="50">
        <f t="shared" si="6"/>
        <v>5039</v>
      </c>
      <c r="G25" s="50">
        <f t="shared" si="6"/>
        <v>4288</v>
      </c>
      <c r="H25" s="50">
        <f t="shared" si="6"/>
        <v>4815</v>
      </c>
      <c r="I25" s="50">
        <f t="shared" si="6"/>
        <v>5540</v>
      </c>
      <c r="J25" s="50">
        <f t="shared" si="6"/>
        <v>6331</v>
      </c>
      <c r="K25" s="50">
        <f t="shared" si="6"/>
        <v>6524</v>
      </c>
      <c r="L25" s="50">
        <f t="shared" si="6"/>
        <v>6039</v>
      </c>
      <c r="M25" s="50">
        <f t="shared" si="6"/>
        <v>5994</v>
      </c>
      <c r="N25" s="50">
        <f t="shared" si="6"/>
        <v>6257</v>
      </c>
      <c r="O25" s="50">
        <f t="shared" si="6"/>
        <v>7236</v>
      </c>
      <c r="P25" s="50">
        <f t="shared" si="6"/>
        <v>5758</v>
      </c>
      <c r="Q25" s="50">
        <f t="shared" si="6"/>
        <v>5164</v>
      </c>
      <c r="R25" s="50">
        <f t="shared" si="6"/>
        <v>4450</v>
      </c>
      <c r="S25" s="50">
        <f t="shared" si="6"/>
        <v>3373</v>
      </c>
      <c r="T25" s="50">
        <f t="shared" si="6"/>
        <v>2170</v>
      </c>
      <c r="U25" s="50">
        <f t="shared" si="6"/>
        <v>872</v>
      </c>
      <c r="V25" s="50">
        <f t="shared" si="6"/>
        <v>264</v>
      </c>
      <c r="W25" s="50">
        <f t="shared" si="6"/>
        <v>39</v>
      </c>
      <c r="X25" s="50">
        <f t="shared" si="7"/>
        <v>22090</v>
      </c>
      <c r="Y25" s="50">
        <f t="shared" si="7"/>
        <v>94165</v>
      </c>
      <c r="Z25" s="57">
        <f t="shared" si="1"/>
        <v>0.1488026336749323</v>
      </c>
      <c r="AA25" s="57">
        <f t="shared" si="2"/>
        <v>0.6166091435246641</v>
      </c>
      <c r="AB25" s="57">
        <f t="shared" si="3"/>
        <v>0.23458822280040353</v>
      </c>
      <c r="AC25" s="54">
        <f>SUM(Z25:AB25)</f>
        <v>1</v>
      </c>
    </row>
    <row r="26" spans="1:29" s="45" customFormat="1" ht="12" outlineLevel="1">
      <c r="A26" s="147" t="s">
        <v>52</v>
      </c>
      <c r="B26" s="34" t="s">
        <v>13</v>
      </c>
      <c r="C26" s="129">
        <v>336</v>
      </c>
      <c r="D26" s="129">
        <v>359</v>
      </c>
      <c r="E26" s="129">
        <v>331</v>
      </c>
      <c r="F26" s="129">
        <v>316</v>
      </c>
      <c r="G26" s="129">
        <v>298</v>
      </c>
      <c r="H26" s="129">
        <v>383</v>
      </c>
      <c r="I26" s="129">
        <v>414</v>
      </c>
      <c r="J26" s="129">
        <v>475</v>
      </c>
      <c r="K26" s="129">
        <v>426</v>
      </c>
      <c r="L26" s="129">
        <v>346</v>
      </c>
      <c r="M26" s="129">
        <v>358</v>
      </c>
      <c r="N26" s="129">
        <v>487</v>
      </c>
      <c r="O26" s="129">
        <v>723</v>
      </c>
      <c r="P26" s="129">
        <v>503</v>
      </c>
      <c r="Q26" s="129">
        <v>342</v>
      </c>
      <c r="R26" s="129">
        <v>223</v>
      </c>
      <c r="S26" s="129">
        <v>160</v>
      </c>
      <c r="T26" s="129">
        <v>95</v>
      </c>
      <c r="U26" s="129">
        <v>26</v>
      </c>
      <c r="V26" s="129">
        <v>6</v>
      </c>
      <c r="W26" s="129">
        <v>0</v>
      </c>
      <c r="X26" s="41">
        <f>SUM(P26:W26)</f>
        <v>1355</v>
      </c>
      <c r="Y26" s="42">
        <f aca="true" t="shared" si="9" ref="Y26:Y34">SUM(C26:W26)</f>
        <v>6607</v>
      </c>
      <c r="Z26" s="43">
        <f t="shared" si="1"/>
        <v>0.1552898441047374</v>
      </c>
      <c r="AA26" s="43">
        <f t="shared" si="2"/>
        <v>0.6396246405327682</v>
      </c>
      <c r="AB26" s="43">
        <f t="shared" si="3"/>
        <v>0.20508551536249434</v>
      </c>
      <c r="AC26" s="44">
        <f aca="true" t="shared" si="10" ref="AC26:AC34">SUM(Z26:AB26)</f>
        <v>0.9999999999999999</v>
      </c>
    </row>
    <row r="27" spans="1:29" s="45" customFormat="1" ht="12" outlineLevel="1">
      <c r="A27" s="148"/>
      <c r="B27" s="35" t="s">
        <v>14</v>
      </c>
      <c r="C27" s="130">
        <v>299</v>
      </c>
      <c r="D27" s="130">
        <v>301</v>
      </c>
      <c r="E27" s="130">
        <v>332</v>
      </c>
      <c r="F27" s="130">
        <v>305</v>
      </c>
      <c r="G27" s="130">
        <v>319</v>
      </c>
      <c r="H27" s="130">
        <v>419</v>
      </c>
      <c r="I27" s="130">
        <v>446</v>
      </c>
      <c r="J27" s="130">
        <v>487</v>
      </c>
      <c r="K27" s="130">
        <v>466</v>
      </c>
      <c r="L27" s="130">
        <v>372</v>
      </c>
      <c r="M27" s="130">
        <v>440</v>
      </c>
      <c r="N27" s="130">
        <v>550</v>
      </c>
      <c r="O27" s="130">
        <v>761</v>
      </c>
      <c r="P27" s="130">
        <v>489</v>
      </c>
      <c r="Q27" s="130">
        <v>351</v>
      </c>
      <c r="R27" s="130">
        <v>310</v>
      </c>
      <c r="S27" s="130">
        <v>270</v>
      </c>
      <c r="T27" s="130">
        <v>193</v>
      </c>
      <c r="U27" s="130">
        <v>93</v>
      </c>
      <c r="V27" s="130">
        <v>33</v>
      </c>
      <c r="W27" s="130">
        <v>6</v>
      </c>
      <c r="X27" s="46">
        <f aca="true" t="shared" si="11" ref="X27:X34">SUM(P27:W27)</f>
        <v>1745</v>
      </c>
      <c r="Y27" s="47">
        <f t="shared" si="9"/>
        <v>7242</v>
      </c>
      <c r="Z27" s="48">
        <f t="shared" si="1"/>
        <v>0.12869373101353218</v>
      </c>
      <c r="AA27" s="48">
        <f t="shared" si="2"/>
        <v>0.6303507318420326</v>
      </c>
      <c r="AB27" s="48">
        <f t="shared" si="3"/>
        <v>0.24095553714443524</v>
      </c>
      <c r="AC27" s="49">
        <f t="shared" si="10"/>
        <v>1</v>
      </c>
    </row>
    <row r="28" spans="1:29" s="45" customFormat="1" ht="12" outlineLevel="1">
      <c r="A28" s="149"/>
      <c r="B28" s="36" t="s">
        <v>15</v>
      </c>
      <c r="C28" s="131">
        <v>635</v>
      </c>
      <c r="D28" s="131">
        <v>660</v>
      </c>
      <c r="E28" s="131">
        <v>663</v>
      </c>
      <c r="F28" s="131">
        <v>621</v>
      </c>
      <c r="G28" s="131">
        <v>617</v>
      </c>
      <c r="H28" s="131">
        <v>802</v>
      </c>
      <c r="I28" s="131">
        <v>860</v>
      </c>
      <c r="J28" s="131">
        <v>962</v>
      </c>
      <c r="K28" s="131">
        <v>892</v>
      </c>
      <c r="L28" s="131">
        <v>718</v>
      </c>
      <c r="M28" s="131">
        <v>798</v>
      </c>
      <c r="N28" s="131">
        <v>1037</v>
      </c>
      <c r="O28" s="131">
        <v>1484</v>
      </c>
      <c r="P28" s="131">
        <v>992</v>
      </c>
      <c r="Q28" s="131">
        <v>693</v>
      </c>
      <c r="R28" s="131">
        <v>533</v>
      </c>
      <c r="S28" s="131">
        <v>430</v>
      </c>
      <c r="T28" s="131">
        <v>288</v>
      </c>
      <c r="U28" s="131">
        <v>119</v>
      </c>
      <c r="V28" s="131">
        <v>39</v>
      </c>
      <c r="W28" s="131">
        <v>6</v>
      </c>
      <c r="X28" s="50">
        <f t="shared" si="11"/>
        <v>3100</v>
      </c>
      <c r="Y28" s="51">
        <f t="shared" si="9"/>
        <v>13849</v>
      </c>
      <c r="Z28" s="48">
        <f t="shared" si="1"/>
        <v>0.14138204924543288</v>
      </c>
      <c r="AA28" s="48">
        <f t="shared" si="2"/>
        <v>0.6347750740125641</v>
      </c>
      <c r="AB28" s="48">
        <f t="shared" si="3"/>
        <v>0.22384287674200304</v>
      </c>
      <c r="AC28" s="52">
        <f t="shared" si="10"/>
        <v>1</v>
      </c>
    </row>
    <row r="29" spans="1:29" s="45" customFormat="1" ht="12" outlineLevel="1">
      <c r="A29" s="147" t="s">
        <v>53</v>
      </c>
      <c r="B29" s="34" t="s">
        <v>13</v>
      </c>
      <c r="C29" s="129">
        <v>21</v>
      </c>
      <c r="D29" s="129">
        <v>29</v>
      </c>
      <c r="E29" s="129">
        <v>24</v>
      </c>
      <c r="F29" s="129">
        <v>33</v>
      </c>
      <c r="G29" s="129">
        <v>32</v>
      </c>
      <c r="H29" s="129">
        <v>21</v>
      </c>
      <c r="I29" s="129">
        <v>26</v>
      </c>
      <c r="J29" s="129">
        <v>23</v>
      </c>
      <c r="K29" s="129">
        <v>35</v>
      </c>
      <c r="L29" s="129">
        <v>32</v>
      </c>
      <c r="M29" s="129">
        <v>44</v>
      </c>
      <c r="N29" s="129">
        <v>63</v>
      </c>
      <c r="O29" s="129">
        <v>57</v>
      </c>
      <c r="P29" s="129">
        <v>43</v>
      </c>
      <c r="Q29" s="129">
        <v>41</v>
      </c>
      <c r="R29" s="129">
        <v>33</v>
      </c>
      <c r="S29" s="129">
        <v>28</v>
      </c>
      <c r="T29" s="129">
        <v>18</v>
      </c>
      <c r="U29" s="129">
        <v>6</v>
      </c>
      <c r="V29" s="129">
        <v>0</v>
      </c>
      <c r="W29" s="129">
        <v>1</v>
      </c>
      <c r="X29" s="41">
        <f t="shared" si="11"/>
        <v>170</v>
      </c>
      <c r="Y29" s="42">
        <f t="shared" si="9"/>
        <v>610</v>
      </c>
      <c r="Z29" s="43">
        <f t="shared" si="1"/>
        <v>0.12131147540983607</v>
      </c>
      <c r="AA29" s="43">
        <f t="shared" si="2"/>
        <v>0.6</v>
      </c>
      <c r="AB29" s="43">
        <f t="shared" si="3"/>
        <v>0.2786885245901639</v>
      </c>
      <c r="AC29" s="44">
        <f t="shared" si="10"/>
        <v>1</v>
      </c>
    </row>
    <row r="30" spans="1:29" s="45" customFormat="1" ht="12" outlineLevel="1">
      <c r="A30" s="148"/>
      <c r="B30" s="35" t="s">
        <v>14</v>
      </c>
      <c r="C30" s="130">
        <v>15</v>
      </c>
      <c r="D30" s="130">
        <v>24</v>
      </c>
      <c r="E30" s="130">
        <v>23</v>
      </c>
      <c r="F30" s="130">
        <v>41</v>
      </c>
      <c r="G30" s="130">
        <v>38</v>
      </c>
      <c r="H30" s="130">
        <v>36</v>
      </c>
      <c r="I30" s="130">
        <v>35</v>
      </c>
      <c r="J30" s="130">
        <v>33</v>
      </c>
      <c r="K30" s="130">
        <v>40</v>
      </c>
      <c r="L30" s="130">
        <v>40</v>
      </c>
      <c r="M30" s="130">
        <v>48</v>
      </c>
      <c r="N30" s="130">
        <v>47</v>
      </c>
      <c r="O30" s="130">
        <v>63</v>
      </c>
      <c r="P30" s="130">
        <v>40</v>
      </c>
      <c r="Q30" s="130">
        <v>54</v>
      </c>
      <c r="R30" s="130">
        <v>45</v>
      </c>
      <c r="S30" s="130">
        <v>53</v>
      </c>
      <c r="T30" s="130">
        <v>55</v>
      </c>
      <c r="U30" s="130">
        <v>28</v>
      </c>
      <c r="V30" s="130">
        <v>9</v>
      </c>
      <c r="W30" s="130">
        <v>3</v>
      </c>
      <c r="X30" s="46">
        <f t="shared" si="11"/>
        <v>287</v>
      </c>
      <c r="Y30" s="47">
        <f t="shared" si="9"/>
        <v>770</v>
      </c>
      <c r="Z30" s="48">
        <f t="shared" si="1"/>
        <v>0.08051948051948052</v>
      </c>
      <c r="AA30" s="48">
        <f t="shared" si="2"/>
        <v>0.5467532467532468</v>
      </c>
      <c r="AB30" s="48">
        <f t="shared" si="3"/>
        <v>0.37272727272727274</v>
      </c>
      <c r="AC30" s="49">
        <f t="shared" si="10"/>
        <v>1</v>
      </c>
    </row>
    <row r="31" spans="1:29" s="45" customFormat="1" ht="12" outlineLevel="1">
      <c r="A31" s="149"/>
      <c r="B31" s="36" t="s">
        <v>15</v>
      </c>
      <c r="C31" s="131">
        <v>36</v>
      </c>
      <c r="D31" s="131">
        <v>53</v>
      </c>
      <c r="E31" s="131">
        <v>47</v>
      </c>
      <c r="F31" s="131">
        <v>74</v>
      </c>
      <c r="G31" s="131">
        <v>70</v>
      </c>
      <c r="H31" s="131">
        <v>57</v>
      </c>
      <c r="I31" s="131">
        <v>61</v>
      </c>
      <c r="J31" s="131">
        <v>56</v>
      </c>
      <c r="K31" s="131">
        <v>75</v>
      </c>
      <c r="L31" s="131">
        <v>72</v>
      </c>
      <c r="M31" s="131">
        <v>92</v>
      </c>
      <c r="N31" s="131">
        <v>110</v>
      </c>
      <c r="O31" s="131">
        <v>120</v>
      </c>
      <c r="P31" s="131">
        <v>83</v>
      </c>
      <c r="Q31" s="131">
        <v>95</v>
      </c>
      <c r="R31" s="131">
        <v>78</v>
      </c>
      <c r="S31" s="131">
        <v>81</v>
      </c>
      <c r="T31" s="131">
        <v>73</v>
      </c>
      <c r="U31" s="131">
        <v>34</v>
      </c>
      <c r="V31" s="131">
        <v>9</v>
      </c>
      <c r="W31" s="131">
        <v>4</v>
      </c>
      <c r="X31" s="50">
        <f t="shared" si="11"/>
        <v>457</v>
      </c>
      <c r="Y31" s="51">
        <f t="shared" si="9"/>
        <v>1380</v>
      </c>
      <c r="Z31" s="48">
        <f t="shared" si="1"/>
        <v>0.09855072463768116</v>
      </c>
      <c r="AA31" s="48">
        <f t="shared" si="2"/>
        <v>0.5702898550724638</v>
      </c>
      <c r="AB31" s="48">
        <f t="shared" si="3"/>
        <v>0.33115942028985507</v>
      </c>
      <c r="AC31" s="52">
        <f t="shared" si="10"/>
        <v>1</v>
      </c>
    </row>
    <row r="32" spans="1:29" s="45" customFormat="1" ht="12" outlineLevel="1">
      <c r="A32" s="147" t="s">
        <v>54</v>
      </c>
      <c r="B32" s="34" t="s">
        <v>13</v>
      </c>
      <c r="C32" s="129">
        <v>29</v>
      </c>
      <c r="D32" s="129">
        <v>25</v>
      </c>
      <c r="E32" s="129">
        <v>37</v>
      </c>
      <c r="F32" s="129">
        <v>44</v>
      </c>
      <c r="G32" s="129">
        <v>40</v>
      </c>
      <c r="H32" s="129">
        <v>25</v>
      </c>
      <c r="I32" s="129">
        <v>33</v>
      </c>
      <c r="J32" s="129">
        <v>34</v>
      </c>
      <c r="K32" s="129">
        <v>52</v>
      </c>
      <c r="L32" s="129">
        <v>42</v>
      </c>
      <c r="M32" s="129">
        <v>55</v>
      </c>
      <c r="N32" s="129">
        <v>50</v>
      </c>
      <c r="O32" s="129">
        <v>70</v>
      </c>
      <c r="P32" s="129">
        <v>53</v>
      </c>
      <c r="Q32" s="129">
        <v>42</v>
      </c>
      <c r="R32" s="129">
        <v>39</v>
      </c>
      <c r="S32" s="129">
        <v>22</v>
      </c>
      <c r="T32" s="129">
        <v>14</v>
      </c>
      <c r="U32" s="129">
        <v>8</v>
      </c>
      <c r="V32" s="129">
        <v>2</v>
      </c>
      <c r="W32" s="129">
        <v>0</v>
      </c>
      <c r="X32" s="41">
        <f t="shared" si="11"/>
        <v>180</v>
      </c>
      <c r="Y32" s="42">
        <f t="shared" si="9"/>
        <v>716</v>
      </c>
      <c r="Z32" s="43">
        <f t="shared" si="1"/>
        <v>0.1270949720670391</v>
      </c>
      <c r="AA32" s="43">
        <f t="shared" si="2"/>
        <v>0.6215083798882681</v>
      </c>
      <c r="AB32" s="43">
        <f t="shared" si="3"/>
        <v>0.25139664804469275</v>
      </c>
      <c r="AC32" s="44">
        <f t="shared" si="10"/>
        <v>1</v>
      </c>
    </row>
    <row r="33" spans="1:29" s="45" customFormat="1" ht="12" outlineLevel="1">
      <c r="A33" s="148"/>
      <c r="B33" s="35" t="s">
        <v>14</v>
      </c>
      <c r="C33" s="130">
        <v>21</v>
      </c>
      <c r="D33" s="130">
        <v>31</v>
      </c>
      <c r="E33" s="130">
        <v>52</v>
      </c>
      <c r="F33" s="130">
        <v>42</v>
      </c>
      <c r="G33" s="130">
        <v>42</v>
      </c>
      <c r="H33" s="130">
        <v>36</v>
      </c>
      <c r="I33" s="130">
        <v>29</v>
      </c>
      <c r="J33" s="130">
        <v>42</v>
      </c>
      <c r="K33" s="130">
        <v>54</v>
      </c>
      <c r="L33" s="130">
        <v>53</v>
      </c>
      <c r="M33" s="130">
        <v>43</v>
      </c>
      <c r="N33" s="130">
        <v>44</v>
      </c>
      <c r="O33" s="130">
        <v>62</v>
      </c>
      <c r="P33" s="130">
        <v>56</v>
      </c>
      <c r="Q33" s="130">
        <v>53</v>
      </c>
      <c r="R33" s="130">
        <v>55</v>
      </c>
      <c r="S33" s="130">
        <v>47</v>
      </c>
      <c r="T33" s="130">
        <v>37</v>
      </c>
      <c r="U33" s="130">
        <v>15</v>
      </c>
      <c r="V33" s="130">
        <v>6</v>
      </c>
      <c r="W33" s="130">
        <v>1</v>
      </c>
      <c r="X33" s="46">
        <f t="shared" si="11"/>
        <v>270</v>
      </c>
      <c r="Y33" s="47">
        <f t="shared" si="9"/>
        <v>821</v>
      </c>
      <c r="Z33" s="48">
        <f t="shared" si="1"/>
        <v>0.12667478684531058</v>
      </c>
      <c r="AA33" s="48">
        <f t="shared" si="2"/>
        <v>0.5444579780755177</v>
      </c>
      <c r="AB33" s="48">
        <f t="shared" si="3"/>
        <v>0.32886723507917176</v>
      </c>
      <c r="AC33" s="49">
        <f t="shared" si="10"/>
        <v>1</v>
      </c>
    </row>
    <row r="34" spans="1:29" s="45" customFormat="1" ht="12" outlineLevel="1">
      <c r="A34" s="149"/>
      <c r="B34" s="36" t="s">
        <v>15</v>
      </c>
      <c r="C34" s="131">
        <v>50</v>
      </c>
      <c r="D34" s="131">
        <v>56</v>
      </c>
      <c r="E34" s="131">
        <v>89</v>
      </c>
      <c r="F34" s="131">
        <v>86</v>
      </c>
      <c r="G34" s="131">
        <v>82</v>
      </c>
      <c r="H34" s="131">
        <v>61</v>
      </c>
      <c r="I34" s="131">
        <v>62</v>
      </c>
      <c r="J34" s="131">
        <v>76</v>
      </c>
      <c r="K34" s="131">
        <v>106</v>
      </c>
      <c r="L34" s="131">
        <v>95</v>
      </c>
      <c r="M34" s="131">
        <v>98</v>
      </c>
      <c r="N34" s="131">
        <v>94</v>
      </c>
      <c r="O34" s="131">
        <v>132</v>
      </c>
      <c r="P34" s="131">
        <v>109</v>
      </c>
      <c r="Q34" s="131">
        <v>95</v>
      </c>
      <c r="R34" s="131">
        <v>94</v>
      </c>
      <c r="S34" s="131">
        <v>69</v>
      </c>
      <c r="T34" s="131">
        <v>51</v>
      </c>
      <c r="U34" s="131">
        <v>23</v>
      </c>
      <c r="V34" s="131">
        <v>8</v>
      </c>
      <c r="W34" s="131">
        <v>1</v>
      </c>
      <c r="X34" s="50">
        <f t="shared" si="11"/>
        <v>450</v>
      </c>
      <c r="Y34" s="51">
        <f t="shared" si="9"/>
        <v>1537</v>
      </c>
      <c r="Z34" s="48">
        <f t="shared" si="1"/>
        <v>0.12687052700065063</v>
      </c>
      <c r="AA34" s="48">
        <f t="shared" si="2"/>
        <v>0.5803513337670787</v>
      </c>
      <c r="AB34" s="48">
        <f t="shared" si="3"/>
        <v>0.29277813923227064</v>
      </c>
      <c r="AC34" s="52">
        <f t="shared" si="10"/>
        <v>1</v>
      </c>
    </row>
    <row r="35" spans="1:29" s="55" customFormat="1" ht="12" customHeight="1">
      <c r="A35" s="150" t="s">
        <v>47</v>
      </c>
      <c r="B35" s="37" t="s">
        <v>13</v>
      </c>
      <c r="C35" s="41">
        <f>SUM(C26,C29,C32)</f>
        <v>386</v>
      </c>
      <c r="D35" s="41">
        <f aca="true" t="shared" si="12" ref="D35:Y37">SUM(D26,D29,D32)</f>
        <v>413</v>
      </c>
      <c r="E35" s="41">
        <f t="shared" si="12"/>
        <v>392</v>
      </c>
      <c r="F35" s="41">
        <f t="shared" si="12"/>
        <v>393</v>
      </c>
      <c r="G35" s="41">
        <f t="shared" si="12"/>
        <v>370</v>
      </c>
      <c r="H35" s="41">
        <f t="shared" si="12"/>
        <v>429</v>
      </c>
      <c r="I35" s="41">
        <f t="shared" si="12"/>
        <v>473</v>
      </c>
      <c r="J35" s="41">
        <f t="shared" si="12"/>
        <v>532</v>
      </c>
      <c r="K35" s="41">
        <f t="shared" si="12"/>
        <v>513</v>
      </c>
      <c r="L35" s="41">
        <f t="shared" si="12"/>
        <v>420</v>
      </c>
      <c r="M35" s="41">
        <f t="shared" si="12"/>
        <v>457</v>
      </c>
      <c r="N35" s="41">
        <f t="shared" si="12"/>
        <v>600</v>
      </c>
      <c r="O35" s="41">
        <f t="shared" si="12"/>
        <v>850</v>
      </c>
      <c r="P35" s="41">
        <f t="shared" si="12"/>
        <v>599</v>
      </c>
      <c r="Q35" s="41">
        <f t="shared" si="12"/>
        <v>425</v>
      </c>
      <c r="R35" s="41">
        <f t="shared" si="12"/>
        <v>295</v>
      </c>
      <c r="S35" s="41">
        <f t="shared" si="12"/>
        <v>210</v>
      </c>
      <c r="T35" s="41">
        <f t="shared" si="12"/>
        <v>127</v>
      </c>
      <c r="U35" s="41">
        <f t="shared" si="12"/>
        <v>40</v>
      </c>
      <c r="V35" s="41">
        <f t="shared" si="12"/>
        <v>8</v>
      </c>
      <c r="W35" s="41">
        <f t="shared" si="12"/>
        <v>1</v>
      </c>
      <c r="X35" s="41">
        <f>SUM(X26,X29,X32)</f>
        <v>1705</v>
      </c>
      <c r="Y35" s="41">
        <f t="shared" si="12"/>
        <v>7933</v>
      </c>
      <c r="Z35" s="53">
        <f aca="true" t="shared" si="13" ref="Z35:Z40">SUM(C35:E35)/$Y35</f>
        <v>0.1501323585024581</v>
      </c>
      <c r="AA35" s="53">
        <f aca="true" t="shared" si="14" ref="AA35:AA40">SUM(F35:O35)/$Y35</f>
        <v>0.6349426446489348</v>
      </c>
      <c r="AB35" s="53">
        <f aca="true" t="shared" si="15" ref="AB35:AB40">X35/$Y35</f>
        <v>0.21492499684860708</v>
      </c>
      <c r="AC35" s="54">
        <f aca="true" t="shared" si="16" ref="AC35:AC40">SUM(Z35:AB35)</f>
        <v>1</v>
      </c>
    </row>
    <row r="36" spans="1:29" s="55" customFormat="1" ht="12" customHeight="1">
      <c r="A36" s="151"/>
      <c r="B36" s="38" t="s">
        <v>14</v>
      </c>
      <c r="C36" s="46">
        <f aca="true" t="shared" si="17" ref="C36:R37">SUM(C27,C30,C33)</f>
        <v>335</v>
      </c>
      <c r="D36" s="46">
        <f t="shared" si="17"/>
        <v>356</v>
      </c>
      <c r="E36" s="46">
        <f t="shared" si="17"/>
        <v>407</v>
      </c>
      <c r="F36" s="46">
        <f t="shared" si="17"/>
        <v>388</v>
      </c>
      <c r="G36" s="46">
        <f t="shared" si="17"/>
        <v>399</v>
      </c>
      <c r="H36" s="46">
        <f t="shared" si="17"/>
        <v>491</v>
      </c>
      <c r="I36" s="46">
        <f t="shared" si="17"/>
        <v>510</v>
      </c>
      <c r="J36" s="46">
        <f t="shared" si="17"/>
        <v>562</v>
      </c>
      <c r="K36" s="46">
        <f t="shared" si="17"/>
        <v>560</v>
      </c>
      <c r="L36" s="46">
        <f t="shared" si="17"/>
        <v>465</v>
      </c>
      <c r="M36" s="46">
        <f t="shared" si="17"/>
        <v>531</v>
      </c>
      <c r="N36" s="46">
        <f t="shared" si="17"/>
        <v>641</v>
      </c>
      <c r="O36" s="46">
        <f t="shared" si="17"/>
        <v>886</v>
      </c>
      <c r="P36" s="46">
        <f t="shared" si="17"/>
        <v>585</v>
      </c>
      <c r="Q36" s="46">
        <f t="shared" si="17"/>
        <v>458</v>
      </c>
      <c r="R36" s="46">
        <f t="shared" si="17"/>
        <v>410</v>
      </c>
      <c r="S36" s="46">
        <f t="shared" si="12"/>
        <v>370</v>
      </c>
      <c r="T36" s="46">
        <f t="shared" si="12"/>
        <v>285</v>
      </c>
      <c r="U36" s="46">
        <f t="shared" si="12"/>
        <v>136</v>
      </c>
      <c r="V36" s="46">
        <f t="shared" si="12"/>
        <v>48</v>
      </c>
      <c r="W36" s="46">
        <f t="shared" si="12"/>
        <v>10</v>
      </c>
      <c r="X36" s="46">
        <f t="shared" si="12"/>
        <v>2302</v>
      </c>
      <c r="Y36" s="46">
        <f t="shared" si="12"/>
        <v>8833</v>
      </c>
      <c r="Z36" s="56">
        <f t="shared" si="13"/>
        <v>0.12430657760670213</v>
      </c>
      <c r="AA36" s="56">
        <f t="shared" si="14"/>
        <v>0.6150798143326163</v>
      </c>
      <c r="AB36" s="56">
        <f t="shared" si="15"/>
        <v>0.2606136080606815</v>
      </c>
      <c r="AC36" s="54">
        <f t="shared" si="16"/>
        <v>1</v>
      </c>
    </row>
    <row r="37" spans="1:29" s="55" customFormat="1" ht="12" customHeight="1">
      <c r="A37" s="151"/>
      <c r="B37" s="39" t="s">
        <v>15</v>
      </c>
      <c r="C37" s="50">
        <f t="shared" si="17"/>
        <v>721</v>
      </c>
      <c r="D37" s="50">
        <f t="shared" si="12"/>
        <v>769</v>
      </c>
      <c r="E37" s="50">
        <f t="shared" si="12"/>
        <v>799</v>
      </c>
      <c r="F37" s="50">
        <f t="shared" si="12"/>
        <v>781</v>
      </c>
      <c r="G37" s="50">
        <f t="shared" si="12"/>
        <v>769</v>
      </c>
      <c r="H37" s="50">
        <f t="shared" si="12"/>
        <v>920</v>
      </c>
      <c r="I37" s="50">
        <f t="shared" si="12"/>
        <v>983</v>
      </c>
      <c r="J37" s="50">
        <f t="shared" si="12"/>
        <v>1094</v>
      </c>
      <c r="K37" s="50">
        <f t="shared" si="12"/>
        <v>1073</v>
      </c>
      <c r="L37" s="50">
        <f t="shared" si="12"/>
        <v>885</v>
      </c>
      <c r="M37" s="50">
        <f t="shared" si="12"/>
        <v>988</v>
      </c>
      <c r="N37" s="50">
        <f t="shared" si="12"/>
        <v>1241</v>
      </c>
      <c r="O37" s="50">
        <f t="shared" si="12"/>
        <v>1736</v>
      </c>
      <c r="P37" s="50">
        <f t="shared" si="12"/>
        <v>1184</v>
      </c>
      <c r="Q37" s="50">
        <f t="shared" si="12"/>
        <v>883</v>
      </c>
      <c r="R37" s="50">
        <f t="shared" si="12"/>
        <v>705</v>
      </c>
      <c r="S37" s="50">
        <f t="shared" si="12"/>
        <v>580</v>
      </c>
      <c r="T37" s="50">
        <f t="shared" si="12"/>
        <v>412</v>
      </c>
      <c r="U37" s="50">
        <f t="shared" si="12"/>
        <v>176</v>
      </c>
      <c r="V37" s="50">
        <f t="shared" si="12"/>
        <v>56</v>
      </c>
      <c r="W37" s="50">
        <f t="shared" si="12"/>
        <v>11</v>
      </c>
      <c r="X37" s="50">
        <f t="shared" si="12"/>
        <v>4007</v>
      </c>
      <c r="Y37" s="50">
        <f t="shared" si="12"/>
        <v>16766</v>
      </c>
      <c r="Z37" s="57">
        <f t="shared" si="13"/>
        <v>0.1365263032327329</v>
      </c>
      <c r="AA37" s="57">
        <f t="shared" si="14"/>
        <v>0.6244781104616486</v>
      </c>
      <c r="AB37" s="57">
        <f t="shared" si="15"/>
        <v>0.2389955863056185</v>
      </c>
      <c r="AC37" s="54">
        <f t="shared" si="16"/>
        <v>1</v>
      </c>
    </row>
    <row r="38" spans="1:29" s="55" customFormat="1" ht="12" customHeight="1" collapsed="1">
      <c r="A38" s="150" t="s">
        <v>48</v>
      </c>
      <c r="B38" s="37" t="s">
        <v>13</v>
      </c>
      <c r="C38" s="128">
        <v>113</v>
      </c>
      <c r="D38" s="128">
        <v>134</v>
      </c>
      <c r="E38" s="128">
        <v>131</v>
      </c>
      <c r="F38" s="128">
        <v>173</v>
      </c>
      <c r="G38" s="128">
        <v>103</v>
      </c>
      <c r="H38" s="128">
        <v>124</v>
      </c>
      <c r="I38" s="128">
        <v>128</v>
      </c>
      <c r="J38" s="128">
        <v>154</v>
      </c>
      <c r="K38" s="128">
        <v>147</v>
      </c>
      <c r="L38" s="128">
        <v>144</v>
      </c>
      <c r="M38" s="128">
        <v>222</v>
      </c>
      <c r="N38" s="128">
        <v>228</v>
      </c>
      <c r="O38" s="128">
        <v>239</v>
      </c>
      <c r="P38" s="128">
        <v>180</v>
      </c>
      <c r="Q38" s="128">
        <v>131</v>
      </c>
      <c r="R38" s="128">
        <v>140</v>
      </c>
      <c r="S38" s="128">
        <v>73</v>
      </c>
      <c r="T38" s="128">
        <v>46</v>
      </c>
      <c r="U38" s="128">
        <v>12</v>
      </c>
      <c r="V38" s="128">
        <v>1</v>
      </c>
      <c r="W38" s="128">
        <v>2</v>
      </c>
      <c r="X38" s="41">
        <f>SUM(P38:W38)</f>
        <v>585</v>
      </c>
      <c r="Y38" s="41">
        <f aca="true" t="shared" si="18" ref="Y38:Y46">SUM(C38:W38)</f>
        <v>2625</v>
      </c>
      <c r="Z38" s="53">
        <f t="shared" si="13"/>
        <v>0.144</v>
      </c>
      <c r="AA38" s="53">
        <f t="shared" si="14"/>
        <v>0.6331428571428571</v>
      </c>
      <c r="AB38" s="53">
        <f t="shared" si="15"/>
        <v>0.22285714285714286</v>
      </c>
      <c r="AC38" s="54">
        <f t="shared" si="16"/>
        <v>1</v>
      </c>
    </row>
    <row r="39" spans="1:29" s="55" customFormat="1" ht="12" customHeight="1">
      <c r="A39" s="151"/>
      <c r="B39" s="38" t="s">
        <v>14</v>
      </c>
      <c r="C39" s="113">
        <v>95</v>
      </c>
      <c r="D39" s="113">
        <v>122</v>
      </c>
      <c r="E39" s="113">
        <v>126</v>
      </c>
      <c r="F39" s="113">
        <v>142</v>
      </c>
      <c r="G39" s="113">
        <v>134</v>
      </c>
      <c r="H39" s="113">
        <v>123</v>
      </c>
      <c r="I39" s="113">
        <v>135</v>
      </c>
      <c r="J39" s="113">
        <v>130</v>
      </c>
      <c r="K39" s="113">
        <v>170</v>
      </c>
      <c r="L39" s="113">
        <v>172</v>
      </c>
      <c r="M39" s="113">
        <v>219</v>
      </c>
      <c r="N39" s="113">
        <v>231</v>
      </c>
      <c r="O39" s="113">
        <v>231</v>
      </c>
      <c r="P39" s="113">
        <v>165</v>
      </c>
      <c r="Q39" s="113">
        <v>179</v>
      </c>
      <c r="R39" s="113">
        <v>208</v>
      </c>
      <c r="S39" s="113">
        <v>169</v>
      </c>
      <c r="T39" s="113">
        <v>131</v>
      </c>
      <c r="U39" s="113">
        <v>74</v>
      </c>
      <c r="V39" s="113">
        <v>17</v>
      </c>
      <c r="W39" s="113">
        <v>3</v>
      </c>
      <c r="X39" s="46">
        <f>SUM(P39:W39)</f>
        <v>946</v>
      </c>
      <c r="Y39" s="46">
        <f t="shared" si="18"/>
        <v>2976</v>
      </c>
      <c r="Z39" s="56">
        <f t="shared" si="13"/>
        <v>0.11525537634408602</v>
      </c>
      <c r="AA39" s="56">
        <f t="shared" si="14"/>
        <v>0.5668682795698925</v>
      </c>
      <c r="AB39" s="56">
        <f t="shared" si="15"/>
        <v>0.3178763440860215</v>
      </c>
      <c r="AC39" s="54">
        <f t="shared" si="16"/>
        <v>1</v>
      </c>
    </row>
    <row r="40" spans="1:29" s="55" customFormat="1" ht="12" customHeight="1">
      <c r="A40" s="151"/>
      <c r="B40" s="39" t="s">
        <v>15</v>
      </c>
      <c r="C40" s="132">
        <v>208</v>
      </c>
      <c r="D40" s="132">
        <v>256</v>
      </c>
      <c r="E40" s="132">
        <v>257</v>
      </c>
      <c r="F40" s="132">
        <v>315</v>
      </c>
      <c r="G40" s="132">
        <v>237</v>
      </c>
      <c r="H40" s="132">
        <v>247</v>
      </c>
      <c r="I40" s="132">
        <v>263</v>
      </c>
      <c r="J40" s="132">
        <v>284</v>
      </c>
      <c r="K40" s="132">
        <v>317</v>
      </c>
      <c r="L40" s="132">
        <v>316</v>
      </c>
      <c r="M40" s="132">
        <v>441</v>
      </c>
      <c r="N40" s="132">
        <v>459</v>
      </c>
      <c r="O40" s="132">
        <v>470</v>
      </c>
      <c r="P40" s="132">
        <v>345</v>
      </c>
      <c r="Q40" s="132">
        <v>310</v>
      </c>
      <c r="R40" s="132">
        <v>348</v>
      </c>
      <c r="S40" s="132">
        <v>242</v>
      </c>
      <c r="T40" s="132">
        <v>177</v>
      </c>
      <c r="U40" s="132">
        <v>86</v>
      </c>
      <c r="V40" s="132">
        <v>18</v>
      </c>
      <c r="W40" s="132">
        <v>5</v>
      </c>
      <c r="X40" s="50">
        <f>SUM(P40:W40)</f>
        <v>1531</v>
      </c>
      <c r="Y40" s="50">
        <f t="shared" si="18"/>
        <v>5601</v>
      </c>
      <c r="Z40" s="57">
        <f t="shared" si="13"/>
        <v>0.1287270130333869</v>
      </c>
      <c r="AA40" s="57">
        <f t="shared" si="14"/>
        <v>0.5979289412604892</v>
      </c>
      <c r="AB40" s="57">
        <f t="shared" si="15"/>
        <v>0.2733440457061239</v>
      </c>
      <c r="AC40" s="54">
        <f t="shared" si="16"/>
        <v>1</v>
      </c>
    </row>
    <row r="41" spans="1:29" s="45" customFormat="1" ht="12" outlineLevel="1">
      <c r="A41" s="147" t="s">
        <v>55</v>
      </c>
      <c r="B41" s="34" t="s">
        <v>13</v>
      </c>
      <c r="C41" s="115">
        <v>101</v>
      </c>
      <c r="D41" s="115">
        <v>114</v>
      </c>
      <c r="E41" s="115">
        <v>165</v>
      </c>
      <c r="F41" s="115">
        <v>144</v>
      </c>
      <c r="G41" s="115">
        <v>133</v>
      </c>
      <c r="H41" s="115">
        <v>122</v>
      </c>
      <c r="I41" s="115">
        <v>176</v>
      </c>
      <c r="J41" s="115">
        <v>144</v>
      </c>
      <c r="K41" s="115">
        <v>182</v>
      </c>
      <c r="L41" s="115">
        <v>168</v>
      </c>
      <c r="M41" s="115">
        <v>202</v>
      </c>
      <c r="N41" s="115">
        <v>228</v>
      </c>
      <c r="O41" s="115">
        <v>283</v>
      </c>
      <c r="P41" s="115">
        <v>149</v>
      </c>
      <c r="Q41" s="115">
        <v>159</v>
      </c>
      <c r="R41" s="115">
        <v>132</v>
      </c>
      <c r="S41" s="115">
        <v>108</v>
      </c>
      <c r="T41" s="115">
        <v>59</v>
      </c>
      <c r="U41" s="115">
        <v>18</v>
      </c>
      <c r="V41" s="115">
        <v>4</v>
      </c>
      <c r="W41" s="115">
        <v>2</v>
      </c>
      <c r="X41" s="41">
        <f aca="true" t="shared" si="19" ref="X41:X46">SUM(P41:W41)</f>
        <v>631</v>
      </c>
      <c r="Y41" s="42">
        <f t="shared" si="18"/>
        <v>2793</v>
      </c>
      <c r="Z41" s="43">
        <f aca="true" t="shared" si="20" ref="Z41:Z61">SUM(C41:E41)/$Y41</f>
        <v>0.1360544217687075</v>
      </c>
      <c r="AA41" s="43">
        <f aca="true" t="shared" si="21" ref="AA41:AA61">SUM(F41:O41)/$Y41</f>
        <v>0.6380236305048335</v>
      </c>
      <c r="AB41" s="43">
        <f aca="true" t="shared" si="22" ref="AB41:AB61">X41/$Y41</f>
        <v>0.22592194772645902</v>
      </c>
      <c r="AC41" s="44">
        <f aca="true" t="shared" si="23" ref="AC41:AC46">SUM(Z41:AB41)</f>
        <v>1</v>
      </c>
    </row>
    <row r="42" spans="1:29" s="45" customFormat="1" ht="12" outlineLevel="1">
      <c r="A42" s="148"/>
      <c r="B42" s="35" t="s">
        <v>14</v>
      </c>
      <c r="C42" s="116">
        <v>99</v>
      </c>
      <c r="D42" s="116">
        <v>133</v>
      </c>
      <c r="E42" s="116">
        <v>137</v>
      </c>
      <c r="F42" s="116">
        <v>173</v>
      </c>
      <c r="G42" s="116">
        <v>122</v>
      </c>
      <c r="H42" s="116">
        <v>132</v>
      </c>
      <c r="I42" s="116">
        <v>144</v>
      </c>
      <c r="J42" s="116">
        <v>141</v>
      </c>
      <c r="K42" s="116">
        <v>164</v>
      </c>
      <c r="L42" s="116">
        <v>182</v>
      </c>
      <c r="M42" s="116">
        <v>184</v>
      </c>
      <c r="N42" s="116">
        <v>225</v>
      </c>
      <c r="O42" s="116">
        <v>270</v>
      </c>
      <c r="P42" s="116">
        <v>190</v>
      </c>
      <c r="Q42" s="116">
        <v>188</v>
      </c>
      <c r="R42" s="116">
        <v>165</v>
      </c>
      <c r="S42" s="116">
        <v>178</v>
      </c>
      <c r="T42" s="116">
        <v>142</v>
      </c>
      <c r="U42" s="116">
        <v>59</v>
      </c>
      <c r="V42" s="116">
        <v>10</v>
      </c>
      <c r="W42" s="116">
        <v>2</v>
      </c>
      <c r="X42" s="46">
        <f t="shared" si="19"/>
        <v>934</v>
      </c>
      <c r="Y42" s="47">
        <f t="shared" si="18"/>
        <v>3040</v>
      </c>
      <c r="Z42" s="48">
        <f t="shared" si="20"/>
        <v>0.12138157894736842</v>
      </c>
      <c r="AA42" s="48">
        <f t="shared" si="21"/>
        <v>0.5713815789473684</v>
      </c>
      <c r="AB42" s="48">
        <f t="shared" si="22"/>
        <v>0.30723684210526314</v>
      </c>
      <c r="AC42" s="49">
        <f t="shared" si="23"/>
        <v>1</v>
      </c>
    </row>
    <row r="43" spans="1:29" s="45" customFormat="1" ht="12" outlineLevel="1">
      <c r="A43" s="149"/>
      <c r="B43" s="36" t="s">
        <v>15</v>
      </c>
      <c r="C43" s="117">
        <v>200</v>
      </c>
      <c r="D43" s="117">
        <v>247</v>
      </c>
      <c r="E43" s="117">
        <v>302</v>
      </c>
      <c r="F43" s="117">
        <v>317</v>
      </c>
      <c r="G43" s="117">
        <v>255</v>
      </c>
      <c r="H43" s="117">
        <v>254</v>
      </c>
      <c r="I43" s="117">
        <v>320</v>
      </c>
      <c r="J43" s="117">
        <v>285</v>
      </c>
      <c r="K43" s="117">
        <v>346</v>
      </c>
      <c r="L43" s="117">
        <v>350</v>
      </c>
      <c r="M43" s="117">
        <v>386</v>
      </c>
      <c r="N43" s="117">
        <v>453</v>
      </c>
      <c r="O43" s="117">
        <v>553</v>
      </c>
      <c r="P43" s="117">
        <v>339</v>
      </c>
      <c r="Q43" s="117">
        <v>347</v>
      </c>
      <c r="R43" s="117">
        <v>297</v>
      </c>
      <c r="S43" s="117">
        <v>286</v>
      </c>
      <c r="T43" s="117">
        <v>201</v>
      </c>
      <c r="U43" s="117">
        <v>77</v>
      </c>
      <c r="V43" s="117">
        <v>14</v>
      </c>
      <c r="W43" s="117">
        <v>4</v>
      </c>
      <c r="X43" s="50">
        <f t="shared" si="19"/>
        <v>1565</v>
      </c>
      <c r="Y43" s="51">
        <f t="shared" si="18"/>
        <v>5833</v>
      </c>
      <c r="Z43" s="48">
        <f t="shared" si="20"/>
        <v>0.1284073375621464</v>
      </c>
      <c r="AA43" s="48">
        <f t="shared" si="21"/>
        <v>0.6032916166638094</v>
      </c>
      <c r="AB43" s="48">
        <f t="shared" si="22"/>
        <v>0.26830104577404423</v>
      </c>
      <c r="AC43" s="52">
        <f t="shared" si="23"/>
        <v>1</v>
      </c>
    </row>
    <row r="44" spans="1:29" s="45" customFormat="1" ht="12" outlineLevel="1">
      <c r="A44" s="147" t="s">
        <v>57</v>
      </c>
      <c r="B44" s="34" t="s">
        <v>13</v>
      </c>
      <c r="C44" s="115">
        <v>24</v>
      </c>
      <c r="D44" s="115">
        <v>29</v>
      </c>
      <c r="E44" s="115">
        <v>29</v>
      </c>
      <c r="F44" s="115">
        <v>50</v>
      </c>
      <c r="G44" s="115">
        <v>40</v>
      </c>
      <c r="H44" s="115">
        <v>42</v>
      </c>
      <c r="I44" s="115">
        <v>30</v>
      </c>
      <c r="J44" s="115">
        <v>47</v>
      </c>
      <c r="K44" s="115">
        <v>42</v>
      </c>
      <c r="L44" s="115">
        <v>66</v>
      </c>
      <c r="M44" s="115">
        <v>68</v>
      </c>
      <c r="N44" s="115">
        <v>83</v>
      </c>
      <c r="O44" s="115">
        <v>91</v>
      </c>
      <c r="P44" s="115">
        <v>55</v>
      </c>
      <c r="Q44" s="115">
        <v>55</v>
      </c>
      <c r="R44" s="115">
        <v>53</v>
      </c>
      <c r="S44" s="115">
        <v>40</v>
      </c>
      <c r="T44" s="115">
        <v>26</v>
      </c>
      <c r="U44" s="115">
        <v>3</v>
      </c>
      <c r="V44" s="115">
        <v>3</v>
      </c>
      <c r="W44" s="115">
        <v>0</v>
      </c>
      <c r="X44" s="41">
        <f t="shared" si="19"/>
        <v>235</v>
      </c>
      <c r="Y44" s="42">
        <f t="shared" si="18"/>
        <v>876</v>
      </c>
      <c r="Z44" s="43">
        <f t="shared" si="20"/>
        <v>0.09360730593607305</v>
      </c>
      <c r="AA44" s="43">
        <f t="shared" si="21"/>
        <v>0.6381278538812786</v>
      </c>
      <c r="AB44" s="43">
        <f t="shared" si="22"/>
        <v>0.2682648401826484</v>
      </c>
      <c r="AC44" s="44">
        <f t="shared" si="23"/>
        <v>1</v>
      </c>
    </row>
    <row r="45" spans="1:29" s="45" customFormat="1" ht="12" outlineLevel="1">
      <c r="A45" s="148"/>
      <c r="B45" s="35" t="s">
        <v>14</v>
      </c>
      <c r="C45" s="116">
        <v>21</v>
      </c>
      <c r="D45" s="116">
        <v>32</v>
      </c>
      <c r="E45" s="116">
        <v>34</v>
      </c>
      <c r="F45" s="116">
        <v>52</v>
      </c>
      <c r="G45" s="116">
        <v>57</v>
      </c>
      <c r="H45" s="116">
        <v>47</v>
      </c>
      <c r="I45" s="116">
        <v>30</v>
      </c>
      <c r="J45" s="116">
        <v>41</v>
      </c>
      <c r="K45" s="116">
        <v>45</v>
      </c>
      <c r="L45" s="116">
        <v>58</v>
      </c>
      <c r="M45" s="116">
        <v>73</v>
      </c>
      <c r="N45" s="116">
        <v>84</v>
      </c>
      <c r="O45" s="116">
        <v>72</v>
      </c>
      <c r="P45" s="116">
        <v>53</v>
      </c>
      <c r="Q45" s="116">
        <v>72</v>
      </c>
      <c r="R45" s="116">
        <v>73</v>
      </c>
      <c r="S45" s="116">
        <v>71</v>
      </c>
      <c r="T45" s="116">
        <v>48</v>
      </c>
      <c r="U45" s="116">
        <v>20</v>
      </c>
      <c r="V45" s="116">
        <v>6</v>
      </c>
      <c r="W45" s="116">
        <v>4</v>
      </c>
      <c r="X45" s="46">
        <f t="shared" si="19"/>
        <v>347</v>
      </c>
      <c r="Y45" s="47">
        <f t="shared" si="18"/>
        <v>993</v>
      </c>
      <c r="Z45" s="48">
        <f t="shared" si="20"/>
        <v>0.08761329305135952</v>
      </c>
      <c r="AA45" s="48">
        <f t="shared" si="21"/>
        <v>0.5629405840886204</v>
      </c>
      <c r="AB45" s="48">
        <f t="shared" si="22"/>
        <v>0.34944612286002014</v>
      </c>
      <c r="AC45" s="49">
        <f t="shared" si="23"/>
        <v>1</v>
      </c>
    </row>
    <row r="46" spans="1:29" s="45" customFormat="1" ht="12" outlineLevel="1">
      <c r="A46" s="149"/>
      <c r="B46" s="36" t="s">
        <v>15</v>
      </c>
      <c r="C46" s="117">
        <v>45</v>
      </c>
      <c r="D46" s="117">
        <v>61</v>
      </c>
      <c r="E46" s="117">
        <v>63</v>
      </c>
      <c r="F46" s="117">
        <v>102</v>
      </c>
      <c r="G46" s="117">
        <v>97</v>
      </c>
      <c r="H46" s="117">
        <v>89</v>
      </c>
      <c r="I46" s="117">
        <v>60</v>
      </c>
      <c r="J46" s="117">
        <v>88</v>
      </c>
      <c r="K46" s="117">
        <v>87</v>
      </c>
      <c r="L46" s="117">
        <v>124</v>
      </c>
      <c r="M46" s="117">
        <v>141</v>
      </c>
      <c r="N46" s="117">
        <v>167</v>
      </c>
      <c r="O46" s="117">
        <v>163</v>
      </c>
      <c r="P46" s="117">
        <v>108</v>
      </c>
      <c r="Q46" s="117">
        <v>127</v>
      </c>
      <c r="R46" s="117">
        <v>126</v>
      </c>
      <c r="S46" s="117">
        <v>111</v>
      </c>
      <c r="T46" s="117">
        <v>74</v>
      </c>
      <c r="U46" s="117">
        <v>23</v>
      </c>
      <c r="V46" s="117">
        <v>9</v>
      </c>
      <c r="W46" s="117">
        <v>4</v>
      </c>
      <c r="X46" s="50">
        <f t="shared" si="19"/>
        <v>582</v>
      </c>
      <c r="Y46" s="51">
        <f t="shared" si="18"/>
        <v>1869</v>
      </c>
      <c r="Z46" s="48">
        <f t="shared" si="20"/>
        <v>0.09042268592830391</v>
      </c>
      <c r="AA46" s="48">
        <f t="shared" si="21"/>
        <v>0.5981808453718566</v>
      </c>
      <c r="AB46" s="48">
        <f t="shared" si="22"/>
        <v>0.3113964686998395</v>
      </c>
      <c r="AC46" s="52">
        <f t="shared" si="23"/>
        <v>1</v>
      </c>
    </row>
    <row r="47" spans="1:29" s="55" customFormat="1" ht="12" customHeight="1">
      <c r="A47" s="150" t="s">
        <v>49</v>
      </c>
      <c r="B47" s="37" t="s">
        <v>13</v>
      </c>
      <c r="C47" s="41">
        <f>SUM(C41,C44)</f>
        <v>125</v>
      </c>
      <c r="D47" s="41">
        <f aca="true" t="shared" si="24" ref="D47:X49">SUM(D41,D44)</f>
        <v>143</v>
      </c>
      <c r="E47" s="41">
        <f t="shared" si="24"/>
        <v>194</v>
      </c>
      <c r="F47" s="41">
        <f t="shared" si="24"/>
        <v>194</v>
      </c>
      <c r="G47" s="41">
        <f t="shared" si="24"/>
        <v>173</v>
      </c>
      <c r="H47" s="41">
        <f t="shared" si="24"/>
        <v>164</v>
      </c>
      <c r="I47" s="41">
        <f t="shared" si="24"/>
        <v>206</v>
      </c>
      <c r="J47" s="41">
        <f t="shared" si="24"/>
        <v>191</v>
      </c>
      <c r="K47" s="41">
        <f t="shared" si="24"/>
        <v>224</v>
      </c>
      <c r="L47" s="41">
        <f t="shared" si="24"/>
        <v>234</v>
      </c>
      <c r="M47" s="41">
        <f t="shared" si="24"/>
        <v>270</v>
      </c>
      <c r="N47" s="41">
        <f t="shared" si="24"/>
        <v>311</v>
      </c>
      <c r="O47" s="41">
        <f t="shared" si="24"/>
        <v>374</v>
      </c>
      <c r="P47" s="41">
        <f t="shared" si="24"/>
        <v>204</v>
      </c>
      <c r="Q47" s="41">
        <f t="shared" si="24"/>
        <v>214</v>
      </c>
      <c r="R47" s="41">
        <f t="shared" si="24"/>
        <v>185</v>
      </c>
      <c r="S47" s="41">
        <f t="shared" si="24"/>
        <v>148</v>
      </c>
      <c r="T47" s="41">
        <f t="shared" si="24"/>
        <v>85</v>
      </c>
      <c r="U47" s="41">
        <f t="shared" si="24"/>
        <v>21</v>
      </c>
      <c r="V47" s="41">
        <f t="shared" si="24"/>
        <v>7</v>
      </c>
      <c r="W47" s="41">
        <f t="shared" si="24"/>
        <v>2</v>
      </c>
      <c r="X47" s="41">
        <f>SUM(X41,X44)</f>
        <v>866</v>
      </c>
      <c r="Y47" s="41">
        <f>SUM(Y41,Y44)</f>
        <v>3669</v>
      </c>
      <c r="Z47" s="53">
        <f t="shared" si="20"/>
        <v>0.1259198691741619</v>
      </c>
      <c r="AA47" s="53">
        <f t="shared" si="21"/>
        <v>0.6380485145816299</v>
      </c>
      <c r="AB47" s="53">
        <f t="shared" si="22"/>
        <v>0.23603161624420824</v>
      </c>
      <c r="AC47" s="54">
        <f>SUM(Z47:AB47)</f>
        <v>1</v>
      </c>
    </row>
    <row r="48" spans="1:29" s="55" customFormat="1" ht="12" customHeight="1">
      <c r="A48" s="151"/>
      <c r="B48" s="38" t="s">
        <v>14</v>
      </c>
      <c r="C48" s="46">
        <f aca="true" t="shared" si="25" ref="C48:R49">SUM(C42,C45)</f>
        <v>120</v>
      </c>
      <c r="D48" s="46">
        <f t="shared" si="25"/>
        <v>165</v>
      </c>
      <c r="E48" s="46">
        <f t="shared" si="25"/>
        <v>171</v>
      </c>
      <c r="F48" s="46">
        <f t="shared" si="25"/>
        <v>225</v>
      </c>
      <c r="G48" s="46">
        <f t="shared" si="25"/>
        <v>179</v>
      </c>
      <c r="H48" s="46">
        <f t="shared" si="25"/>
        <v>179</v>
      </c>
      <c r="I48" s="46">
        <f t="shared" si="25"/>
        <v>174</v>
      </c>
      <c r="J48" s="46">
        <f t="shared" si="25"/>
        <v>182</v>
      </c>
      <c r="K48" s="46">
        <f t="shared" si="25"/>
        <v>209</v>
      </c>
      <c r="L48" s="46">
        <f t="shared" si="25"/>
        <v>240</v>
      </c>
      <c r="M48" s="46">
        <f t="shared" si="25"/>
        <v>257</v>
      </c>
      <c r="N48" s="46">
        <f t="shared" si="25"/>
        <v>309</v>
      </c>
      <c r="O48" s="46">
        <f t="shared" si="25"/>
        <v>342</v>
      </c>
      <c r="P48" s="46">
        <f t="shared" si="25"/>
        <v>243</v>
      </c>
      <c r="Q48" s="46">
        <f t="shared" si="25"/>
        <v>260</v>
      </c>
      <c r="R48" s="46">
        <f t="shared" si="25"/>
        <v>238</v>
      </c>
      <c r="S48" s="46">
        <f t="shared" si="24"/>
        <v>249</v>
      </c>
      <c r="T48" s="46">
        <f t="shared" si="24"/>
        <v>190</v>
      </c>
      <c r="U48" s="46">
        <f t="shared" si="24"/>
        <v>79</v>
      </c>
      <c r="V48" s="46">
        <f t="shared" si="24"/>
        <v>16</v>
      </c>
      <c r="W48" s="46">
        <f t="shared" si="24"/>
        <v>6</v>
      </c>
      <c r="X48" s="46">
        <f t="shared" si="24"/>
        <v>1281</v>
      </c>
      <c r="Y48" s="46">
        <f>SUM(Y42,Y45)</f>
        <v>4033</v>
      </c>
      <c r="Z48" s="56">
        <f t="shared" si="20"/>
        <v>0.11306719563600298</v>
      </c>
      <c r="AA48" s="56">
        <f t="shared" si="21"/>
        <v>0.5693032482023308</v>
      </c>
      <c r="AB48" s="56">
        <f t="shared" si="22"/>
        <v>0.31762955616166627</v>
      </c>
      <c r="AC48" s="54">
        <f>SUM(Z48:AB48)</f>
        <v>1</v>
      </c>
    </row>
    <row r="49" spans="1:29" s="55" customFormat="1" ht="12" customHeight="1">
      <c r="A49" s="151"/>
      <c r="B49" s="39" t="s">
        <v>15</v>
      </c>
      <c r="C49" s="50">
        <f t="shared" si="25"/>
        <v>245</v>
      </c>
      <c r="D49" s="50">
        <f t="shared" si="24"/>
        <v>308</v>
      </c>
      <c r="E49" s="50">
        <f t="shared" si="24"/>
        <v>365</v>
      </c>
      <c r="F49" s="50">
        <f t="shared" si="24"/>
        <v>419</v>
      </c>
      <c r="G49" s="50">
        <f t="shared" si="24"/>
        <v>352</v>
      </c>
      <c r="H49" s="50">
        <f t="shared" si="24"/>
        <v>343</v>
      </c>
      <c r="I49" s="50">
        <f t="shared" si="24"/>
        <v>380</v>
      </c>
      <c r="J49" s="50">
        <f t="shared" si="24"/>
        <v>373</v>
      </c>
      <c r="K49" s="50">
        <f t="shared" si="24"/>
        <v>433</v>
      </c>
      <c r="L49" s="50">
        <f t="shared" si="24"/>
        <v>474</v>
      </c>
      <c r="M49" s="50">
        <f t="shared" si="24"/>
        <v>527</v>
      </c>
      <c r="N49" s="50">
        <f t="shared" si="24"/>
        <v>620</v>
      </c>
      <c r="O49" s="50">
        <f t="shared" si="24"/>
        <v>716</v>
      </c>
      <c r="P49" s="50">
        <f t="shared" si="24"/>
        <v>447</v>
      </c>
      <c r="Q49" s="50">
        <f t="shared" si="24"/>
        <v>474</v>
      </c>
      <c r="R49" s="50">
        <f t="shared" si="24"/>
        <v>423</v>
      </c>
      <c r="S49" s="50">
        <f t="shared" si="24"/>
        <v>397</v>
      </c>
      <c r="T49" s="50">
        <f t="shared" si="24"/>
        <v>275</v>
      </c>
      <c r="U49" s="50">
        <f t="shared" si="24"/>
        <v>100</v>
      </c>
      <c r="V49" s="50">
        <f t="shared" si="24"/>
        <v>23</v>
      </c>
      <c r="W49" s="50">
        <f t="shared" si="24"/>
        <v>8</v>
      </c>
      <c r="X49" s="50">
        <f t="shared" si="24"/>
        <v>2147</v>
      </c>
      <c r="Y49" s="50">
        <f>SUM(Y43,Y46)</f>
        <v>7702</v>
      </c>
      <c r="Z49" s="57">
        <f t="shared" si="20"/>
        <v>0.11918982082575955</v>
      </c>
      <c r="AA49" s="57">
        <f t="shared" si="21"/>
        <v>0.6020514152168268</v>
      </c>
      <c r="AB49" s="57">
        <f t="shared" si="22"/>
        <v>0.27875876395741367</v>
      </c>
      <c r="AC49" s="54">
        <f>SUM(Z49:AB49)</f>
        <v>1</v>
      </c>
    </row>
    <row r="50" spans="1:29" s="45" customFormat="1" ht="12" customHeight="1" outlineLevel="1">
      <c r="A50" s="138" t="s">
        <v>58</v>
      </c>
      <c r="B50" s="34" t="s">
        <v>13</v>
      </c>
      <c r="C50" s="126">
        <v>76</v>
      </c>
      <c r="D50" s="126">
        <v>76</v>
      </c>
      <c r="E50" s="126">
        <v>91</v>
      </c>
      <c r="F50" s="126">
        <v>103</v>
      </c>
      <c r="G50" s="126">
        <v>77</v>
      </c>
      <c r="H50" s="126">
        <v>76</v>
      </c>
      <c r="I50" s="126">
        <v>93</v>
      </c>
      <c r="J50" s="126">
        <v>98</v>
      </c>
      <c r="K50" s="126">
        <v>86</v>
      </c>
      <c r="L50" s="126">
        <v>107</v>
      </c>
      <c r="M50" s="126">
        <v>122</v>
      </c>
      <c r="N50" s="126">
        <v>158</v>
      </c>
      <c r="O50" s="126">
        <v>166</v>
      </c>
      <c r="P50" s="126">
        <v>103</v>
      </c>
      <c r="Q50" s="126">
        <v>79</v>
      </c>
      <c r="R50" s="126">
        <v>99</v>
      </c>
      <c r="S50" s="126">
        <v>66</v>
      </c>
      <c r="T50" s="126">
        <v>47</v>
      </c>
      <c r="U50" s="126">
        <v>20</v>
      </c>
      <c r="V50" s="126">
        <v>2</v>
      </c>
      <c r="W50" s="126">
        <v>0</v>
      </c>
      <c r="X50" s="41">
        <f aca="true" t="shared" si="26" ref="X50:X61">SUM(P50:W50)</f>
        <v>416</v>
      </c>
      <c r="Y50" s="42">
        <f aca="true" t="shared" si="27" ref="Y50:Y61">SUM(C50:W50)</f>
        <v>1745</v>
      </c>
      <c r="Z50" s="43">
        <f t="shared" si="20"/>
        <v>0.13925501432664755</v>
      </c>
      <c r="AA50" s="43">
        <f t="shared" si="21"/>
        <v>0.622349570200573</v>
      </c>
      <c r="AB50" s="43">
        <f t="shared" si="22"/>
        <v>0.23839541547277937</v>
      </c>
      <c r="AC50" s="44">
        <f aca="true" t="shared" si="28" ref="AC50:AC61">SUM(Z50:AB50)</f>
        <v>1</v>
      </c>
    </row>
    <row r="51" spans="1:29" s="45" customFormat="1" ht="12" outlineLevel="1">
      <c r="A51" s="139"/>
      <c r="B51" s="35" t="s">
        <v>14</v>
      </c>
      <c r="C51" s="124">
        <v>67</v>
      </c>
      <c r="D51" s="124">
        <v>63</v>
      </c>
      <c r="E51" s="124">
        <v>90</v>
      </c>
      <c r="F51" s="124">
        <v>106</v>
      </c>
      <c r="G51" s="124">
        <v>95</v>
      </c>
      <c r="H51" s="124">
        <v>86</v>
      </c>
      <c r="I51" s="124">
        <v>98</v>
      </c>
      <c r="J51" s="124">
        <v>96</v>
      </c>
      <c r="K51" s="124">
        <v>114</v>
      </c>
      <c r="L51" s="124">
        <v>108</v>
      </c>
      <c r="M51" s="124">
        <v>147</v>
      </c>
      <c r="N51" s="124">
        <v>131</v>
      </c>
      <c r="O51" s="124">
        <v>155</v>
      </c>
      <c r="P51" s="124">
        <v>124</v>
      </c>
      <c r="Q51" s="124">
        <v>96</v>
      </c>
      <c r="R51" s="124">
        <v>111</v>
      </c>
      <c r="S51" s="124">
        <v>126</v>
      </c>
      <c r="T51" s="124">
        <v>91</v>
      </c>
      <c r="U51" s="124">
        <v>65</v>
      </c>
      <c r="V51" s="124">
        <v>28</v>
      </c>
      <c r="W51" s="124">
        <v>8</v>
      </c>
      <c r="X51" s="46">
        <f t="shared" si="26"/>
        <v>649</v>
      </c>
      <c r="Y51" s="47">
        <f t="shared" si="27"/>
        <v>2005</v>
      </c>
      <c r="Z51" s="48">
        <f t="shared" si="20"/>
        <v>0.10972568578553615</v>
      </c>
      <c r="AA51" s="48">
        <f t="shared" si="21"/>
        <v>0.5665835411471322</v>
      </c>
      <c r="AB51" s="48">
        <f t="shared" si="22"/>
        <v>0.3236907730673317</v>
      </c>
      <c r="AC51" s="49">
        <f t="shared" si="28"/>
        <v>1</v>
      </c>
    </row>
    <row r="52" spans="1:29" s="45" customFormat="1" ht="12" outlineLevel="1">
      <c r="A52" s="140"/>
      <c r="B52" s="36" t="s">
        <v>15</v>
      </c>
      <c r="C52" s="125">
        <v>143</v>
      </c>
      <c r="D52" s="125">
        <v>139</v>
      </c>
      <c r="E52" s="125">
        <v>181</v>
      </c>
      <c r="F52" s="125">
        <v>209</v>
      </c>
      <c r="G52" s="125">
        <v>172</v>
      </c>
      <c r="H52" s="125">
        <v>162</v>
      </c>
      <c r="I52" s="125">
        <v>191</v>
      </c>
      <c r="J52" s="125">
        <v>194</v>
      </c>
      <c r="K52" s="125">
        <v>200</v>
      </c>
      <c r="L52" s="125">
        <v>215</v>
      </c>
      <c r="M52" s="125">
        <v>269</v>
      </c>
      <c r="N52" s="125">
        <v>289</v>
      </c>
      <c r="O52" s="125">
        <v>321</v>
      </c>
      <c r="P52" s="125">
        <v>227</v>
      </c>
      <c r="Q52" s="125">
        <v>175</v>
      </c>
      <c r="R52" s="125">
        <v>210</v>
      </c>
      <c r="S52" s="125">
        <v>192</v>
      </c>
      <c r="T52" s="125">
        <v>138</v>
      </c>
      <c r="U52" s="125">
        <v>85</v>
      </c>
      <c r="V52" s="125">
        <v>30</v>
      </c>
      <c r="W52" s="125">
        <v>8</v>
      </c>
      <c r="X52" s="50">
        <f t="shared" si="26"/>
        <v>1065</v>
      </c>
      <c r="Y52" s="51">
        <f t="shared" si="27"/>
        <v>3750</v>
      </c>
      <c r="Z52" s="48">
        <f t="shared" si="20"/>
        <v>0.12346666666666667</v>
      </c>
      <c r="AA52" s="48">
        <f t="shared" si="21"/>
        <v>0.5925333333333334</v>
      </c>
      <c r="AB52" s="48">
        <f t="shared" si="22"/>
        <v>0.284</v>
      </c>
      <c r="AC52" s="52">
        <f t="shared" si="28"/>
        <v>1</v>
      </c>
    </row>
    <row r="53" spans="1:29" s="45" customFormat="1" ht="12" customHeight="1" outlineLevel="1">
      <c r="A53" s="138" t="s">
        <v>59</v>
      </c>
      <c r="B53" s="34" t="s">
        <v>13</v>
      </c>
      <c r="C53" s="126">
        <v>54</v>
      </c>
      <c r="D53" s="126">
        <v>41</v>
      </c>
      <c r="E53" s="126">
        <v>53</v>
      </c>
      <c r="F53" s="126">
        <v>77</v>
      </c>
      <c r="G53" s="126">
        <v>55</v>
      </c>
      <c r="H53" s="126">
        <v>48</v>
      </c>
      <c r="I53" s="126">
        <v>71</v>
      </c>
      <c r="J53" s="126">
        <v>67</v>
      </c>
      <c r="K53" s="126">
        <v>64</v>
      </c>
      <c r="L53" s="126">
        <v>69</v>
      </c>
      <c r="M53" s="126">
        <v>92</v>
      </c>
      <c r="N53" s="126">
        <v>93</v>
      </c>
      <c r="O53" s="126">
        <v>114</v>
      </c>
      <c r="P53" s="126">
        <v>79</v>
      </c>
      <c r="Q53" s="126">
        <v>78</v>
      </c>
      <c r="R53" s="126">
        <v>54</v>
      </c>
      <c r="S53" s="126">
        <v>59</v>
      </c>
      <c r="T53" s="126">
        <v>21</v>
      </c>
      <c r="U53" s="126">
        <v>8</v>
      </c>
      <c r="V53" s="126">
        <v>1</v>
      </c>
      <c r="W53" s="126">
        <v>0</v>
      </c>
      <c r="X53" s="41">
        <f t="shared" si="26"/>
        <v>300</v>
      </c>
      <c r="Y53" s="42">
        <f t="shared" si="27"/>
        <v>1198</v>
      </c>
      <c r="Z53" s="43">
        <f t="shared" si="20"/>
        <v>0.12353923205342238</v>
      </c>
      <c r="AA53" s="43">
        <f t="shared" si="21"/>
        <v>0.6260434056761269</v>
      </c>
      <c r="AB53" s="43">
        <f t="shared" si="22"/>
        <v>0.25041736227045075</v>
      </c>
      <c r="AC53" s="44">
        <f t="shared" si="28"/>
        <v>1</v>
      </c>
    </row>
    <row r="54" spans="1:29" s="45" customFormat="1" ht="12" outlineLevel="1">
      <c r="A54" s="139"/>
      <c r="B54" s="35" t="s">
        <v>14</v>
      </c>
      <c r="C54" s="124">
        <v>36</v>
      </c>
      <c r="D54" s="124">
        <v>41</v>
      </c>
      <c r="E54" s="124">
        <v>61</v>
      </c>
      <c r="F54" s="124">
        <v>55</v>
      </c>
      <c r="G54" s="124">
        <v>69</v>
      </c>
      <c r="H54" s="124">
        <v>47</v>
      </c>
      <c r="I54" s="124">
        <v>69</v>
      </c>
      <c r="J54" s="124">
        <v>75</v>
      </c>
      <c r="K54" s="124">
        <v>67</v>
      </c>
      <c r="L54" s="124">
        <v>69</v>
      </c>
      <c r="M54" s="124">
        <v>113</v>
      </c>
      <c r="N54" s="124">
        <v>90</v>
      </c>
      <c r="O54" s="124">
        <v>103</v>
      </c>
      <c r="P54" s="124">
        <v>87</v>
      </c>
      <c r="Q54" s="124">
        <v>73</v>
      </c>
      <c r="R54" s="124">
        <v>92</v>
      </c>
      <c r="S54" s="124">
        <v>107</v>
      </c>
      <c r="T54" s="124">
        <v>66</v>
      </c>
      <c r="U54" s="124">
        <v>16</v>
      </c>
      <c r="V54" s="124">
        <v>2</v>
      </c>
      <c r="W54" s="124">
        <v>3</v>
      </c>
      <c r="X54" s="46">
        <f t="shared" si="26"/>
        <v>446</v>
      </c>
      <c r="Y54" s="47">
        <f t="shared" si="27"/>
        <v>1341</v>
      </c>
      <c r="Z54" s="48">
        <f t="shared" si="20"/>
        <v>0.1029082774049217</v>
      </c>
      <c r="AA54" s="48">
        <f t="shared" si="21"/>
        <v>0.5645041014168531</v>
      </c>
      <c r="AB54" s="48">
        <f t="shared" si="22"/>
        <v>0.3325876211782252</v>
      </c>
      <c r="AC54" s="49">
        <f t="shared" si="28"/>
        <v>1</v>
      </c>
    </row>
    <row r="55" spans="1:29" s="45" customFormat="1" ht="12" outlineLevel="1">
      <c r="A55" s="140"/>
      <c r="B55" s="36" t="s">
        <v>15</v>
      </c>
      <c r="C55" s="125">
        <v>90</v>
      </c>
      <c r="D55" s="125">
        <v>82</v>
      </c>
      <c r="E55" s="125">
        <v>114</v>
      </c>
      <c r="F55" s="125">
        <v>132</v>
      </c>
      <c r="G55" s="125">
        <v>124</v>
      </c>
      <c r="H55" s="125">
        <v>95</v>
      </c>
      <c r="I55" s="125">
        <v>140</v>
      </c>
      <c r="J55" s="125">
        <v>142</v>
      </c>
      <c r="K55" s="125">
        <v>131</v>
      </c>
      <c r="L55" s="125">
        <v>138</v>
      </c>
      <c r="M55" s="125">
        <v>205</v>
      </c>
      <c r="N55" s="125">
        <v>183</v>
      </c>
      <c r="O55" s="125">
        <v>217</v>
      </c>
      <c r="P55" s="125">
        <v>166</v>
      </c>
      <c r="Q55" s="125">
        <v>151</v>
      </c>
      <c r="R55" s="125">
        <v>146</v>
      </c>
      <c r="S55" s="125">
        <v>166</v>
      </c>
      <c r="T55" s="125">
        <v>87</v>
      </c>
      <c r="U55" s="125">
        <v>24</v>
      </c>
      <c r="V55" s="125">
        <v>3</v>
      </c>
      <c r="W55" s="125">
        <v>3</v>
      </c>
      <c r="X55" s="50">
        <f t="shared" si="26"/>
        <v>746</v>
      </c>
      <c r="Y55" s="51">
        <f t="shared" si="27"/>
        <v>2539</v>
      </c>
      <c r="Z55" s="48">
        <f t="shared" si="20"/>
        <v>0.11264277274517527</v>
      </c>
      <c r="AA55" s="48">
        <f t="shared" si="21"/>
        <v>0.5935407640803466</v>
      </c>
      <c r="AB55" s="48">
        <f t="shared" si="22"/>
        <v>0.2938164631744781</v>
      </c>
      <c r="AC55" s="52">
        <f t="shared" si="28"/>
        <v>1</v>
      </c>
    </row>
    <row r="56" spans="1:29" s="45" customFormat="1" ht="12" customHeight="1" outlineLevel="1">
      <c r="A56" s="138" t="s">
        <v>60</v>
      </c>
      <c r="B56" s="34" t="s">
        <v>13</v>
      </c>
      <c r="C56" s="126">
        <v>44</v>
      </c>
      <c r="D56" s="126">
        <v>60</v>
      </c>
      <c r="E56" s="126">
        <v>57</v>
      </c>
      <c r="F56" s="126">
        <v>76</v>
      </c>
      <c r="G56" s="126">
        <v>71</v>
      </c>
      <c r="H56" s="126">
        <v>47</v>
      </c>
      <c r="I56" s="126">
        <v>54</v>
      </c>
      <c r="J56" s="126">
        <v>75</v>
      </c>
      <c r="K56" s="126">
        <v>74</v>
      </c>
      <c r="L56" s="126">
        <v>85</v>
      </c>
      <c r="M56" s="126">
        <v>98</v>
      </c>
      <c r="N56" s="126">
        <v>105</v>
      </c>
      <c r="O56" s="126">
        <v>101</v>
      </c>
      <c r="P56" s="126">
        <v>70</v>
      </c>
      <c r="Q56" s="126">
        <v>63</v>
      </c>
      <c r="R56" s="126">
        <v>76</v>
      </c>
      <c r="S56" s="126">
        <v>42</v>
      </c>
      <c r="T56" s="126">
        <v>22</v>
      </c>
      <c r="U56" s="126">
        <v>7</v>
      </c>
      <c r="V56" s="126">
        <v>1</v>
      </c>
      <c r="W56" s="126">
        <v>0</v>
      </c>
      <c r="X56" s="41">
        <f t="shared" si="26"/>
        <v>281</v>
      </c>
      <c r="Y56" s="42">
        <f t="shared" si="27"/>
        <v>1228</v>
      </c>
      <c r="Z56" s="43">
        <f t="shared" si="20"/>
        <v>0.13110749185667753</v>
      </c>
      <c r="AA56" s="43">
        <f t="shared" si="21"/>
        <v>0.6400651465798045</v>
      </c>
      <c r="AB56" s="43">
        <f t="shared" si="22"/>
        <v>0.2288273615635179</v>
      </c>
      <c r="AC56" s="44">
        <f t="shared" si="28"/>
        <v>1</v>
      </c>
    </row>
    <row r="57" spans="1:29" s="45" customFormat="1" ht="12" outlineLevel="1">
      <c r="A57" s="139"/>
      <c r="B57" s="35" t="s">
        <v>14</v>
      </c>
      <c r="C57" s="124">
        <v>41</v>
      </c>
      <c r="D57" s="124">
        <v>45</v>
      </c>
      <c r="E57" s="124">
        <v>51</v>
      </c>
      <c r="F57" s="124">
        <v>86</v>
      </c>
      <c r="G57" s="124">
        <v>75</v>
      </c>
      <c r="H57" s="124">
        <v>38</v>
      </c>
      <c r="I57" s="124">
        <v>54</v>
      </c>
      <c r="J57" s="124">
        <v>68</v>
      </c>
      <c r="K57" s="124">
        <v>60</v>
      </c>
      <c r="L57" s="124">
        <v>83</v>
      </c>
      <c r="M57" s="124">
        <v>108</v>
      </c>
      <c r="N57" s="124">
        <v>96</v>
      </c>
      <c r="O57" s="124">
        <v>115</v>
      </c>
      <c r="P57" s="124">
        <v>65</v>
      </c>
      <c r="Q57" s="124">
        <v>83</v>
      </c>
      <c r="R57" s="124">
        <v>100</v>
      </c>
      <c r="S57" s="124">
        <v>74</v>
      </c>
      <c r="T57" s="124">
        <v>49</v>
      </c>
      <c r="U57" s="124">
        <v>27</v>
      </c>
      <c r="V57" s="124">
        <v>8</v>
      </c>
      <c r="W57" s="124">
        <v>1</v>
      </c>
      <c r="X57" s="46">
        <f t="shared" si="26"/>
        <v>407</v>
      </c>
      <c r="Y57" s="47">
        <f t="shared" si="27"/>
        <v>1327</v>
      </c>
      <c r="Z57" s="48">
        <f t="shared" si="20"/>
        <v>0.10324039186134137</v>
      </c>
      <c r="AA57" s="48">
        <f t="shared" si="21"/>
        <v>0.5900527505651846</v>
      </c>
      <c r="AB57" s="48">
        <f t="shared" si="22"/>
        <v>0.306706857573474</v>
      </c>
      <c r="AC57" s="49">
        <f t="shared" si="28"/>
        <v>1</v>
      </c>
    </row>
    <row r="58" spans="1:29" s="45" customFormat="1" ht="12" outlineLevel="1">
      <c r="A58" s="140"/>
      <c r="B58" s="36" t="s">
        <v>15</v>
      </c>
      <c r="C58" s="125">
        <v>85</v>
      </c>
      <c r="D58" s="125">
        <v>105</v>
      </c>
      <c r="E58" s="125">
        <v>108</v>
      </c>
      <c r="F58" s="125">
        <v>162</v>
      </c>
      <c r="G58" s="125">
        <v>146</v>
      </c>
      <c r="H58" s="125">
        <v>85</v>
      </c>
      <c r="I58" s="125">
        <v>108</v>
      </c>
      <c r="J58" s="125">
        <v>143</v>
      </c>
      <c r="K58" s="125">
        <v>134</v>
      </c>
      <c r="L58" s="125">
        <v>168</v>
      </c>
      <c r="M58" s="125">
        <v>206</v>
      </c>
      <c r="N58" s="125">
        <v>201</v>
      </c>
      <c r="O58" s="125">
        <v>216</v>
      </c>
      <c r="P58" s="125">
        <v>135</v>
      </c>
      <c r="Q58" s="125">
        <v>146</v>
      </c>
      <c r="R58" s="125">
        <v>176</v>
      </c>
      <c r="S58" s="125">
        <v>116</v>
      </c>
      <c r="T58" s="125">
        <v>71</v>
      </c>
      <c r="U58" s="125">
        <v>34</v>
      </c>
      <c r="V58" s="125">
        <v>9</v>
      </c>
      <c r="W58" s="125">
        <v>1</v>
      </c>
      <c r="X58" s="50">
        <f t="shared" si="26"/>
        <v>688</v>
      </c>
      <c r="Y58" s="51">
        <f t="shared" si="27"/>
        <v>2555</v>
      </c>
      <c r="Z58" s="48">
        <f t="shared" si="20"/>
        <v>0.11663405088062623</v>
      </c>
      <c r="AA58" s="48">
        <f t="shared" si="21"/>
        <v>0.6140900195694716</v>
      </c>
      <c r="AB58" s="48">
        <f t="shared" si="22"/>
        <v>0.26927592954990215</v>
      </c>
      <c r="AC58" s="52">
        <f t="shared" si="28"/>
        <v>1</v>
      </c>
    </row>
    <row r="59" spans="1:29" s="45" customFormat="1" ht="12" customHeight="1" outlineLevel="1">
      <c r="A59" s="138" t="s">
        <v>61</v>
      </c>
      <c r="B59" s="34" t="s">
        <v>13</v>
      </c>
      <c r="C59" s="126">
        <v>21</v>
      </c>
      <c r="D59" s="126">
        <v>35</v>
      </c>
      <c r="E59" s="126">
        <v>41</v>
      </c>
      <c r="F59" s="126">
        <v>46</v>
      </c>
      <c r="G59" s="126">
        <v>21</v>
      </c>
      <c r="H59" s="126">
        <v>35</v>
      </c>
      <c r="I59" s="126">
        <v>33</v>
      </c>
      <c r="J59" s="126">
        <v>42</v>
      </c>
      <c r="K59" s="126">
        <v>41</v>
      </c>
      <c r="L59" s="126">
        <v>69</v>
      </c>
      <c r="M59" s="126">
        <v>62</v>
      </c>
      <c r="N59" s="126">
        <v>74</v>
      </c>
      <c r="O59" s="126">
        <v>76</v>
      </c>
      <c r="P59" s="126">
        <v>61</v>
      </c>
      <c r="Q59" s="126">
        <v>52</v>
      </c>
      <c r="R59" s="126">
        <v>37</v>
      </c>
      <c r="S59" s="126">
        <v>26</v>
      </c>
      <c r="T59" s="126">
        <v>12</v>
      </c>
      <c r="U59" s="126">
        <v>6</v>
      </c>
      <c r="V59" s="126">
        <v>2</v>
      </c>
      <c r="W59" s="126">
        <v>0</v>
      </c>
      <c r="X59" s="41">
        <f t="shared" si="26"/>
        <v>196</v>
      </c>
      <c r="Y59" s="42">
        <f t="shared" si="27"/>
        <v>792</v>
      </c>
      <c r="Z59" s="43">
        <f t="shared" si="20"/>
        <v>0.12247474747474747</v>
      </c>
      <c r="AA59" s="43">
        <f t="shared" si="21"/>
        <v>0.6300505050505051</v>
      </c>
      <c r="AB59" s="43">
        <f t="shared" si="22"/>
        <v>0.2474747474747475</v>
      </c>
      <c r="AC59" s="44">
        <f t="shared" si="28"/>
        <v>1</v>
      </c>
    </row>
    <row r="60" spans="1:29" s="45" customFormat="1" ht="12" outlineLevel="1">
      <c r="A60" s="139"/>
      <c r="B60" s="35" t="s">
        <v>14</v>
      </c>
      <c r="C60" s="124">
        <v>28</v>
      </c>
      <c r="D60" s="124">
        <v>21</v>
      </c>
      <c r="E60" s="124">
        <v>46</v>
      </c>
      <c r="F60" s="124">
        <v>42</v>
      </c>
      <c r="G60" s="124">
        <v>39</v>
      </c>
      <c r="H60" s="124">
        <v>39</v>
      </c>
      <c r="I60" s="124">
        <v>37</v>
      </c>
      <c r="J60" s="124">
        <v>37</v>
      </c>
      <c r="K60" s="124">
        <v>46</v>
      </c>
      <c r="L60" s="124">
        <v>52</v>
      </c>
      <c r="M60" s="124">
        <v>57</v>
      </c>
      <c r="N60" s="124">
        <v>58</v>
      </c>
      <c r="O60" s="124">
        <v>68</v>
      </c>
      <c r="P60" s="124">
        <v>59</v>
      </c>
      <c r="Q60" s="124">
        <v>74</v>
      </c>
      <c r="R60" s="124">
        <v>60</v>
      </c>
      <c r="S60" s="124">
        <v>48</v>
      </c>
      <c r="T60" s="124">
        <v>37</v>
      </c>
      <c r="U60" s="124">
        <v>12</v>
      </c>
      <c r="V60" s="124">
        <v>4</v>
      </c>
      <c r="W60" s="124">
        <v>1</v>
      </c>
      <c r="X60" s="46">
        <f t="shared" si="26"/>
        <v>295</v>
      </c>
      <c r="Y60" s="47">
        <f t="shared" si="27"/>
        <v>865</v>
      </c>
      <c r="Z60" s="48">
        <f t="shared" si="20"/>
        <v>0.10982658959537572</v>
      </c>
      <c r="AA60" s="48">
        <f t="shared" si="21"/>
        <v>0.5491329479768786</v>
      </c>
      <c r="AB60" s="48">
        <f t="shared" si="22"/>
        <v>0.34104046242774566</v>
      </c>
      <c r="AC60" s="49">
        <f t="shared" si="28"/>
        <v>1</v>
      </c>
    </row>
    <row r="61" spans="1:29" s="45" customFormat="1" ht="12" outlineLevel="1">
      <c r="A61" s="140"/>
      <c r="B61" s="36" t="s">
        <v>15</v>
      </c>
      <c r="C61" s="125">
        <v>49</v>
      </c>
      <c r="D61" s="125">
        <v>56</v>
      </c>
      <c r="E61" s="125">
        <v>87</v>
      </c>
      <c r="F61" s="125">
        <v>88</v>
      </c>
      <c r="G61" s="125">
        <v>60</v>
      </c>
      <c r="H61" s="125">
        <v>74</v>
      </c>
      <c r="I61" s="125">
        <v>70</v>
      </c>
      <c r="J61" s="125">
        <v>79</v>
      </c>
      <c r="K61" s="125">
        <v>87</v>
      </c>
      <c r="L61" s="125">
        <v>121</v>
      </c>
      <c r="M61" s="125">
        <v>119</v>
      </c>
      <c r="N61" s="125">
        <v>132</v>
      </c>
      <c r="O61" s="125">
        <v>144</v>
      </c>
      <c r="P61" s="125">
        <v>120</v>
      </c>
      <c r="Q61" s="125">
        <v>126</v>
      </c>
      <c r="R61" s="125">
        <v>97</v>
      </c>
      <c r="S61" s="125">
        <v>74</v>
      </c>
      <c r="T61" s="125">
        <v>49</v>
      </c>
      <c r="U61" s="125">
        <v>18</v>
      </c>
      <c r="V61" s="125">
        <v>6</v>
      </c>
      <c r="W61" s="125">
        <v>1</v>
      </c>
      <c r="X61" s="50">
        <f t="shared" si="26"/>
        <v>491</v>
      </c>
      <c r="Y61" s="51">
        <f t="shared" si="27"/>
        <v>1657</v>
      </c>
      <c r="Z61" s="48">
        <f t="shared" si="20"/>
        <v>0.11587205793602896</v>
      </c>
      <c r="AA61" s="48">
        <f t="shared" si="21"/>
        <v>0.587809293904647</v>
      </c>
      <c r="AB61" s="48">
        <f t="shared" si="22"/>
        <v>0.29631864815932407</v>
      </c>
      <c r="AC61" s="52">
        <f t="shared" si="28"/>
        <v>1</v>
      </c>
    </row>
    <row r="62" spans="1:29" s="55" customFormat="1" ht="12" customHeight="1">
      <c r="A62" s="150" t="s">
        <v>50</v>
      </c>
      <c r="B62" s="37" t="s">
        <v>13</v>
      </c>
      <c r="C62" s="41">
        <f>SUM(C50,C53,C56,C59)</f>
        <v>195</v>
      </c>
      <c r="D62" s="41">
        <f aca="true" t="shared" si="29" ref="D62:P62">SUM(D50,D53,D56,D59)</f>
        <v>212</v>
      </c>
      <c r="E62" s="41">
        <f t="shared" si="29"/>
        <v>242</v>
      </c>
      <c r="F62" s="41">
        <f t="shared" si="29"/>
        <v>302</v>
      </c>
      <c r="G62" s="41">
        <f t="shared" si="29"/>
        <v>224</v>
      </c>
      <c r="H62" s="41">
        <f t="shared" si="29"/>
        <v>206</v>
      </c>
      <c r="I62" s="41">
        <f t="shared" si="29"/>
        <v>251</v>
      </c>
      <c r="J62" s="41">
        <f t="shared" si="29"/>
        <v>282</v>
      </c>
      <c r="K62" s="41">
        <f t="shared" si="29"/>
        <v>265</v>
      </c>
      <c r="L62" s="41">
        <f t="shared" si="29"/>
        <v>330</v>
      </c>
      <c r="M62" s="41">
        <f t="shared" si="29"/>
        <v>374</v>
      </c>
      <c r="N62" s="41">
        <f t="shared" si="29"/>
        <v>430</v>
      </c>
      <c r="O62" s="41">
        <f t="shared" si="29"/>
        <v>457</v>
      </c>
      <c r="P62" s="41">
        <f t="shared" si="29"/>
        <v>313</v>
      </c>
      <c r="Q62" s="41">
        <f>SUM(Q50,Q53,Q56,Q59)</f>
        <v>272</v>
      </c>
      <c r="R62" s="41">
        <f aca="true" t="shared" si="30" ref="R62:Y62">SUM(R50,R53,R56,R59)</f>
        <v>266</v>
      </c>
      <c r="S62" s="41">
        <f t="shared" si="30"/>
        <v>193</v>
      </c>
      <c r="T62" s="41">
        <f t="shared" si="30"/>
        <v>102</v>
      </c>
      <c r="U62" s="41">
        <f t="shared" si="30"/>
        <v>41</v>
      </c>
      <c r="V62" s="41">
        <f t="shared" si="30"/>
        <v>6</v>
      </c>
      <c r="W62" s="41">
        <f t="shared" si="30"/>
        <v>0</v>
      </c>
      <c r="X62" s="41">
        <f>SUM(X50,X53,X56,X59)</f>
        <v>1193</v>
      </c>
      <c r="Y62" s="41">
        <f t="shared" si="30"/>
        <v>4963</v>
      </c>
      <c r="Z62" s="58">
        <f aca="true" t="shared" si="31" ref="Z62:Z70">SUM(C62:E62)/$Y62</f>
        <v>0.1307676808382027</v>
      </c>
      <c r="AA62" s="58">
        <f aca="true" t="shared" si="32" ref="AA62:AA70">SUM(F62:O62)/$Y62</f>
        <v>0.6288535160185372</v>
      </c>
      <c r="AB62" s="58">
        <f aca="true" t="shared" si="33" ref="AB62:AB70">X62/$Y62</f>
        <v>0.24037880314326013</v>
      </c>
      <c r="AC62" s="54">
        <f>SUM(Z62:AB62)</f>
        <v>1</v>
      </c>
    </row>
    <row r="63" spans="1:29" s="55" customFormat="1" ht="12" customHeight="1">
      <c r="A63" s="151"/>
      <c r="B63" s="38" t="s">
        <v>14</v>
      </c>
      <c r="C63" s="46">
        <f aca="true" t="shared" si="34" ref="C63:P64">SUM(C51,C54,C57,C60)</f>
        <v>172</v>
      </c>
      <c r="D63" s="46">
        <f t="shared" si="34"/>
        <v>170</v>
      </c>
      <c r="E63" s="46">
        <f t="shared" si="34"/>
        <v>248</v>
      </c>
      <c r="F63" s="46">
        <f t="shared" si="34"/>
        <v>289</v>
      </c>
      <c r="G63" s="46">
        <f t="shared" si="34"/>
        <v>278</v>
      </c>
      <c r="H63" s="46">
        <f t="shared" si="34"/>
        <v>210</v>
      </c>
      <c r="I63" s="46">
        <f t="shared" si="34"/>
        <v>258</v>
      </c>
      <c r="J63" s="46">
        <f t="shared" si="34"/>
        <v>276</v>
      </c>
      <c r="K63" s="46">
        <f t="shared" si="34"/>
        <v>287</v>
      </c>
      <c r="L63" s="46">
        <f t="shared" si="34"/>
        <v>312</v>
      </c>
      <c r="M63" s="46">
        <f t="shared" si="34"/>
        <v>425</v>
      </c>
      <c r="N63" s="46">
        <f t="shared" si="34"/>
        <v>375</v>
      </c>
      <c r="O63" s="46">
        <f t="shared" si="34"/>
        <v>441</v>
      </c>
      <c r="P63" s="46">
        <f t="shared" si="34"/>
        <v>335</v>
      </c>
      <c r="Q63" s="46">
        <f aca="true" t="shared" si="35" ref="Q63:Y63">SUM(Q51,Q54,Q57,Q60)</f>
        <v>326</v>
      </c>
      <c r="R63" s="46">
        <f t="shared" si="35"/>
        <v>363</v>
      </c>
      <c r="S63" s="46">
        <f t="shared" si="35"/>
        <v>355</v>
      </c>
      <c r="T63" s="46">
        <f t="shared" si="35"/>
        <v>243</v>
      </c>
      <c r="U63" s="46">
        <f t="shared" si="35"/>
        <v>120</v>
      </c>
      <c r="V63" s="46">
        <f t="shared" si="35"/>
        <v>42</v>
      </c>
      <c r="W63" s="46">
        <f t="shared" si="35"/>
        <v>13</v>
      </c>
      <c r="X63" s="46">
        <f t="shared" si="35"/>
        <v>1797</v>
      </c>
      <c r="Y63" s="46">
        <f t="shared" si="35"/>
        <v>5538</v>
      </c>
      <c r="Z63" s="59">
        <f t="shared" si="31"/>
        <v>0.10653665583243048</v>
      </c>
      <c r="AA63" s="59">
        <f t="shared" si="32"/>
        <v>0.5689779703864211</v>
      </c>
      <c r="AB63" s="59">
        <f t="shared" si="33"/>
        <v>0.32448537378114845</v>
      </c>
      <c r="AC63" s="54">
        <f>SUM(Z63:AB63)</f>
        <v>1</v>
      </c>
    </row>
    <row r="64" spans="1:29" s="55" customFormat="1" ht="12" customHeight="1">
      <c r="A64" s="151"/>
      <c r="B64" s="39" t="s">
        <v>15</v>
      </c>
      <c r="C64" s="50">
        <f t="shared" si="34"/>
        <v>367</v>
      </c>
      <c r="D64" s="50">
        <f t="shared" si="34"/>
        <v>382</v>
      </c>
      <c r="E64" s="50">
        <f t="shared" si="34"/>
        <v>490</v>
      </c>
      <c r="F64" s="50">
        <f t="shared" si="34"/>
        <v>591</v>
      </c>
      <c r="G64" s="50">
        <f t="shared" si="34"/>
        <v>502</v>
      </c>
      <c r="H64" s="50">
        <f t="shared" si="34"/>
        <v>416</v>
      </c>
      <c r="I64" s="50">
        <f t="shared" si="34"/>
        <v>509</v>
      </c>
      <c r="J64" s="50">
        <f t="shared" si="34"/>
        <v>558</v>
      </c>
      <c r="K64" s="50">
        <f t="shared" si="34"/>
        <v>552</v>
      </c>
      <c r="L64" s="50">
        <f t="shared" si="34"/>
        <v>642</v>
      </c>
      <c r="M64" s="50">
        <f t="shared" si="34"/>
        <v>799</v>
      </c>
      <c r="N64" s="50">
        <f t="shared" si="34"/>
        <v>805</v>
      </c>
      <c r="O64" s="50">
        <f t="shared" si="34"/>
        <v>898</v>
      </c>
      <c r="P64" s="50">
        <f t="shared" si="34"/>
        <v>648</v>
      </c>
      <c r="Q64" s="50">
        <f aca="true" t="shared" si="36" ref="Q64:Y64">SUM(Q52,Q55,Q58,Q61)</f>
        <v>598</v>
      </c>
      <c r="R64" s="50">
        <f t="shared" si="36"/>
        <v>629</v>
      </c>
      <c r="S64" s="50">
        <f t="shared" si="36"/>
        <v>548</v>
      </c>
      <c r="T64" s="50">
        <f t="shared" si="36"/>
        <v>345</v>
      </c>
      <c r="U64" s="50">
        <f t="shared" si="36"/>
        <v>161</v>
      </c>
      <c r="V64" s="50">
        <f t="shared" si="36"/>
        <v>48</v>
      </c>
      <c r="W64" s="50">
        <f t="shared" si="36"/>
        <v>13</v>
      </c>
      <c r="X64" s="50">
        <f t="shared" si="36"/>
        <v>2990</v>
      </c>
      <c r="Y64" s="50">
        <f t="shared" si="36"/>
        <v>10501</v>
      </c>
      <c r="Z64" s="60">
        <f t="shared" si="31"/>
        <v>0.11798876297495477</v>
      </c>
      <c r="AA64" s="60">
        <f t="shared" si="32"/>
        <v>0.5972764498619179</v>
      </c>
      <c r="AB64" s="60">
        <f t="shared" si="33"/>
        <v>0.28473478716312733</v>
      </c>
      <c r="AC64" s="54">
        <f>SUM(Z64:AB64)</f>
        <v>1</v>
      </c>
    </row>
    <row r="65" spans="1:29" s="55" customFormat="1" ht="12" customHeight="1" collapsed="1">
      <c r="A65" s="150" t="s">
        <v>51</v>
      </c>
      <c r="B65" s="37" t="s">
        <v>13</v>
      </c>
      <c r="C65" s="128">
        <v>88</v>
      </c>
      <c r="D65" s="128">
        <v>109</v>
      </c>
      <c r="E65" s="128">
        <v>147</v>
      </c>
      <c r="F65" s="128">
        <v>169</v>
      </c>
      <c r="G65" s="128">
        <v>103</v>
      </c>
      <c r="H65" s="128">
        <v>117</v>
      </c>
      <c r="I65" s="128">
        <v>123</v>
      </c>
      <c r="J65" s="128">
        <v>147</v>
      </c>
      <c r="K65" s="128">
        <v>140</v>
      </c>
      <c r="L65" s="128">
        <v>193</v>
      </c>
      <c r="M65" s="128">
        <v>239</v>
      </c>
      <c r="N65" s="128">
        <v>251</v>
      </c>
      <c r="O65" s="128">
        <v>246</v>
      </c>
      <c r="P65" s="128">
        <v>152</v>
      </c>
      <c r="Q65" s="128">
        <v>118</v>
      </c>
      <c r="R65" s="128">
        <v>132</v>
      </c>
      <c r="S65" s="128">
        <v>99</v>
      </c>
      <c r="T65" s="128">
        <v>73</v>
      </c>
      <c r="U65" s="128">
        <v>19</v>
      </c>
      <c r="V65" s="128">
        <v>7</v>
      </c>
      <c r="W65" s="128">
        <v>0</v>
      </c>
      <c r="X65" s="41">
        <f>SUM(P65:W65)</f>
        <v>600</v>
      </c>
      <c r="Y65" s="41">
        <f>SUM(C65:W65)</f>
        <v>2672</v>
      </c>
      <c r="Z65" s="53">
        <f t="shared" si="31"/>
        <v>0.12874251497005987</v>
      </c>
      <c r="AA65" s="53">
        <f t="shared" si="32"/>
        <v>0.6467065868263473</v>
      </c>
      <c r="AB65" s="53">
        <f t="shared" si="33"/>
        <v>0.2245508982035928</v>
      </c>
      <c r="AC65" s="54">
        <f aca="true" t="shared" si="37" ref="AC65:AC70">SUM(Z65:AB65)</f>
        <v>1</v>
      </c>
    </row>
    <row r="66" spans="1:29" s="55" customFormat="1" ht="12" customHeight="1">
      <c r="A66" s="151"/>
      <c r="B66" s="38" t="s">
        <v>14</v>
      </c>
      <c r="C66" s="113">
        <v>81</v>
      </c>
      <c r="D66" s="113">
        <v>99</v>
      </c>
      <c r="E66" s="113">
        <v>128</v>
      </c>
      <c r="F66" s="113">
        <v>178</v>
      </c>
      <c r="G66" s="113">
        <v>109</v>
      </c>
      <c r="H66" s="113">
        <v>129</v>
      </c>
      <c r="I66" s="113">
        <v>114</v>
      </c>
      <c r="J66" s="113">
        <v>148</v>
      </c>
      <c r="K66" s="113">
        <v>163</v>
      </c>
      <c r="L66" s="113">
        <v>216</v>
      </c>
      <c r="M66" s="113">
        <v>260</v>
      </c>
      <c r="N66" s="113">
        <v>265</v>
      </c>
      <c r="O66" s="113">
        <v>273</v>
      </c>
      <c r="P66" s="113">
        <v>184</v>
      </c>
      <c r="Q66" s="113">
        <v>165</v>
      </c>
      <c r="R66" s="113">
        <v>212</v>
      </c>
      <c r="S66" s="113">
        <v>260</v>
      </c>
      <c r="T66" s="113">
        <v>141</v>
      </c>
      <c r="U66" s="113">
        <v>58</v>
      </c>
      <c r="V66" s="113">
        <v>27</v>
      </c>
      <c r="W66" s="113">
        <v>8</v>
      </c>
      <c r="X66" s="46">
        <f>SUM(P66:W66)</f>
        <v>1055</v>
      </c>
      <c r="Y66" s="46">
        <f>SUM(C66:W66)</f>
        <v>3218</v>
      </c>
      <c r="Z66" s="56">
        <f t="shared" si="31"/>
        <v>0.09571162212554382</v>
      </c>
      <c r="AA66" s="56">
        <f t="shared" si="32"/>
        <v>0.5764449968924799</v>
      </c>
      <c r="AB66" s="56">
        <f t="shared" si="33"/>
        <v>0.3278433809819764</v>
      </c>
      <c r="AC66" s="54">
        <f t="shared" si="37"/>
        <v>1</v>
      </c>
    </row>
    <row r="67" spans="1:29" s="55" customFormat="1" ht="12" customHeight="1">
      <c r="A67" s="151"/>
      <c r="B67" s="39" t="s">
        <v>15</v>
      </c>
      <c r="C67" s="132">
        <v>169</v>
      </c>
      <c r="D67" s="132">
        <v>208</v>
      </c>
      <c r="E67" s="132">
        <v>275</v>
      </c>
      <c r="F67" s="132">
        <v>347</v>
      </c>
      <c r="G67" s="132">
        <v>212</v>
      </c>
      <c r="H67" s="132">
        <v>246</v>
      </c>
      <c r="I67" s="132">
        <v>237</v>
      </c>
      <c r="J67" s="132">
        <v>295</v>
      </c>
      <c r="K67" s="132">
        <v>303</v>
      </c>
      <c r="L67" s="132">
        <v>409</v>
      </c>
      <c r="M67" s="132">
        <v>499</v>
      </c>
      <c r="N67" s="132">
        <v>516</v>
      </c>
      <c r="O67" s="132">
        <v>519</v>
      </c>
      <c r="P67" s="132">
        <v>336</v>
      </c>
      <c r="Q67" s="132">
        <v>283</v>
      </c>
      <c r="R67" s="132">
        <v>344</v>
      </c>
      <c r="S67" s="132">
        <v>359</v>
      </c>
      <c r="T67" s="132">
        <v>214</v>
      </c>
      <c r="U67" s="132">
        <v>77</v>
      </c>
      <c r="V67" s="132">
        <v>34</v>
      </c>
      <c r="W67" s="132">
        <v>8</v>
      </c>
      <c r="X67" s="50">
        <f>SUM(P67:W67)</f>
        <v>1655</v>
      </c>
      <c r="Y67" s="50">
        <f>SUM(C67:W67)</f>
        <v>5890</v>
      </c>
      <c r="Z67" s="57">
        <f t="shared" si="31"/>
        <v>0.11069609507640069</v>
      </c>
      <c r="AA67" s="57">
        <f t="shared" si="32"/>
        <v>0.6083191850594227</v>
      </c>
      <c r="AB67" s="57">
        <f t="shared" si="33"/>
        <v>0.28098471986417656</v>
      </c>
      <c r="AC67" s="54">
        <f t="shared" si="37"/>
        <v>1</v>
      </c>
    </row>
    <row r="68" spans="1:29" ht="12" customHeight="1">
      <c r="A68" s="145" t="s">
        <v>2</v>
      </c>
      <c r="B68" s="23" t="s">
        <v>13</v>
      </c>
      <c r="C68" s="61">
        <f>SUM(C23,C35,C38,C47,C62,C65)</f>
        <v>3259</v>
      </c>
      <c r="D68" s="61">
        <f aca="true" t="shared" si="38" ref="D68:N68">SUM(D23,D35,D38,D47,D62,D65)</f>
        <v>3359</v>
      </c>
      <c r="E68" s="61">
        <f t="shared" si="38"/>
        <v>3579</v>
      </c>
      <c r="F68" s="61">
        <f t="shared" si="38"/>
        <v>3772</v>
      </c>
      <c r="G68" s="61">
        <f t="shared" si="38"/>
        <v>3085</v>
      </c>
      <c r="H68" s="61">
        <f t="shared" si="38"/>
        <v>3413</v>
      </c>
      <c r="I68" s="61">
        <f t="shared" si="38"/>
        <v>3887</v>
      </c>
      <c r="J68" s="61">
        <f t="shared" si="38"/>
        <v>4415</v>
      </c>
      <c r="K68" s="61">
        <f t="shared" si="38"/>
        <v>4411</v>
      </c>
      <c r="L68" s="61">
        <f t="shared" si="38"/>
        <v>4159</v>
      </c>
      <c r="M68" s="61">
        <f t="shared" si="38"/>
        <v>4414</v>
      </c>
      <c r="N68" s="61">
        <f t="shared" si="38"/>
        <v>4883</v>
      </c>
      <c r="O68" s="61">
        <f aca="true" t="shared" si="39" ref="O68:X68">SUM(O23,O35,O38,O47,O62,O65)</f>
        <v>5607</v>
      </c>
      <c r="P68" s="61">
        <f t="shared" si="39"/>
        <v>4144</v>
      </c>
      <c r="Q68" s="61">
        <f t="shared" si="39"/>
        <v>3452</v>
      </c>
      <c r="R68" s="61">
        <f t="shared" si="39"/>
        <v>2978</v>
      </c>
      <c r="S68" s="61">
        <f t="shared" si="39"/>
        <v>2017</v>
      </c>
      <c r="T68" s="61">
        <f t="shared" si="39"/>
        <v>1129</v>
      </c>
      <c r="U68" s="61">
        <f t="shared" si="39"/>
        <v>306</v>
      </c>
      <c r="V68" s="61">
        <f t="shared" si="39"/>
        <v>62</v>
      </c>
      <c r="W68" s="61">
        <f t="shared" si="39"/>
        <v>6</v>
      </c>
      <c r="X68" s="61">
        <f t="shared" si="39"/>
        <v>14094</v>
      </c>
      <c r="Y68" s="61">
        <f>SUM(Y23,Y35,Y38,Y47,Y62,Y65)</f>
        <v>66337</v>
      </c>
      <c r="Z68" s="58">
        <f t="shared" si="31"/>
        <v>0.1537151212747034</v>
      </c>
      <c r="AA68" s="58">
        <f t="shared" si="32"/>
        <v>0.6338242609704992</v>
      </c>
      <c r="AB68" s="58">
        <f t="shared" si="33"/>
        <v>0.21246061775479747</v>
      </c>
      <c r="AC68" s="54">
        <f t="shared" si="37"/>
        <v>1</v>
      </c>
    </row>
    <row r="69" spans="1:29" ht="12" customHeight="1">
      <c r="A69" s="146"/>
      <c r="B69" s="24" t="s">
        <v>14</v>
      </c>
      <c r="C69" s="62">
        <f>SUM(C24,C36,C39,C48,C63,C66)</f>
        <v>2932</v>
      </c>
      <c r="D69" s="62">
        <f aca="true" t="shared" si="40" ref="D69:N69">SUM(D24,D36,D39,D48,D63,D66)</f>
        <v>3164</v>
      </c>
      <c r="E69" s="62">
        <f t="shared" si="40"/>
        <v>3538</v>
      </c>
      <c r="F69" s="62">
        <f t="shared" si="40"/>
        <v>3720</v>
      </c>
      <c r="G69" s="62">
        <f t="shared" si="40"/>
        <v>3275</v>
      </c>
      <c r="H69" s="62">
        <f t="shared" si="40"/>
        <v>3574</v>
      </c>
      <c r="I69" s="62">
        <f t="shared" si="40"/>
        <v>4025</v>
      </c>
      <c r="J69" s="62">
        <f t="shared" si="40"/>
        <v>4520</v>
      </c>
      <c r="K69" s="62">
        <f t="shared" si="40"/>
        <v>4791</v>
      </c>
      <c r="L69" s="62">
        <f t="shared" si="40"/>
        <v>4606</v>
      </c>
      <c r="M69" s="62">
        <f t="shared" si="40"/>
        <v>4834</v>
      </c>
      <c r="N69" s="62">
        <f t="shared" si="40"/>
        <v>5015</v>
      </c>
      <c r="O69" s="62">
        <f aca="true" t="shared" si="41" ref="O69:Y69">SUM(O24,O36,O39,O48,O63,O66)</f>
        <v>5968</v>
      </c>
      <c r="P69" s="62">
        <f t="shared" si="41"/>
        <v>4574</v>
      </c>
      <c r="Q69" s="62">
        <f t="shared" si="41"/>
        <v>4260</v>
      </c>
      <c r="R69" s="62">
        <f t="shared" si="41"/>
        <v>3921</v>
      </c>
      <c r="S69" s="62">
        <f t="shared" si="41"/>
        <v>3482</v>
      </c>
      <c r="T69" s="62">
        <f t="shared" si="41"/>
        <v>2464</v>
      </c>
      <c r="U69" s="62">
        <f t="shared" si="41"/>
        <v>1166</v>
      </c>
      <c r="V69" s="62">
        <f t="shared" si="41"/>
        <v>381</v>
      </c>
      <c r="W69" s="62">
        <f t="shared" si="41"/>
        <v>78</v>
      </c>
      <c r="X69" s="62">
        <f t="shared" si="41"/>
        <v>20326</v>
      </c>
      <c r="Y69" s="62">
        <f t="shared" si="41"/>
        <v>74288</v>
      </c>
      <c r="Z69" s="59">
        <f t="shared" si="31"/>
        <v>0.12968447124703855</v>
      </c>
      <c r="AA69" s="59">
        <f t="shared" si="32"/>
        <v>0.5967047167779453</v>
      </c>
      <c r="AB69" s="59">
        <f t="shared" si="33"/>
        <v>0.27361081197501613</v>
      </c>
      <c r="AC69" s="54">
        <f t="shared" si="37"/>
        <v>1</v>
      </c>
    </row>
    <row r="70" spans="1:29" ht="12" customHeight="1">
      <c r="A70" s="146"/>
      <c r="B70" s="25" t="s">
        <v>15</v>
      </c>
      <c r="C70" s="63">
        <f>SUM(C68:C69)</f>
        <v>6191</v>
      </c>
      <c r="D70" s="63">
        <f aca="true" t="shared" si="42" ref="D70:N70">SUM(D68:D69)</f>
        <v>6523</v>
      </c>
      <c r="E70" s="63">
        <f t="shared" si="42"/>
        <v>7117</v>
      </c>
      <c r="F70" s="63">
        <f t="shared" si="42"/>
        <v>7492</v>
      </c>
      <c r="G70" s="63">
        <f t="shared" si="42"/>
        <v>6360</v>
      </c>
      <c r="H70" s="63">
        <f t="shared" si="42"/>
        <v>6987</v>
      </c>
      <c r="I70" s="63">
        <f t="shared" si="42"/>
        <v>7912</v>
      </c>
      <c r="J70" s="63">
        <f t="shared" si="42"/>
        <v>8935</v>
      </c>
      <c r="K70" s="63">
        <f t="shared" si="42"/>
        <v>9202</v>
      </c>
      <c r="L70" s="63">
        <f t="shared" si="42"/>
        <v>8765</v>
      </c>
      <c r="M70" s="63">
        <f t="shared" si="42"/>
        <v>9248</v>
      </c>
      <c r="N70" s="63">
        <f t="shared" si="42"/>
        <v>9898</v>
      </c>
      <c r="O70" s="63">
        <f aca="true" t="shared" si="43" ref="O70:W70">SUM(O68:O69)</f>
        <v>11575</v>
      </c>
      <c r="P70" s="63">
        <f t="shared" si="43"/>
        <v>8718</v>
      </c>
      <c r="Q70" s="63">
        <f t="shared" si="43"/>
        <v>7712</v>
      </c>
      <c r="R70" s="63">
        <f t="shared" si="43"/>
        <v>6899</v>
      </c>
      <c r="S70" s="63">
        <f t="shared" si="43"/>
        <v>5499</v>
      </c>
      <c r="T70" s="63">
        <f t="shared" si="43"/>
        <v>3593</v>
      </c>
      <c r="U70" s="63">
        <f t="shared" si="43"/>
        <v>1472</v>
      </c>
      <c r="V70" s="63">
        <f t="shared" si="43"/>
        <v>443</v>
      </c>
      <c r="W70" s="63">
        <f t="shared" si="43"/>
        <v>84</v>
      </c>
      <c r="X70" s="63">
        <f>SUM(X68:X69)</f>
        <v>34420</v>
      </c>
      <c r="Y70" s="63">
        <f>SUM(Y68:Y69)</f>
        <v>140625</v>
      </c>
      <c r="Z70" s="60">
        <f t="shared" si="31"/>
        <v>0.14102044444444445</v>
      </c>
      <c r="AA70" s="60">
        <f t="shared" si="32"/>
        <v>0.6142151111111112</v>
      </c>
      <c r="AB70" s="60">
        <f t="shared" si="33"/>
        <v>0.24476444444444445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&amp;R平成25年4月1日現在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1</v>
      </c>
      <c r="M4" s="101">
        <f>L4/L26</f>
        <v>2.248454187745925E-05</v>
      </c>
      <c r="N4" s="103">
        <f>'地区別5歳毎'!W24</f>
        <v>38</v>
      </c>
      <c r="O4" s="101">
        <f>N4/N26</f>
        <v>0.0007647413966592875</v>
      </c>
      <c r="P4" s="104">
        <f>L4+N4</f>
        <v>39</v>
      </c>
      <c r="Q4" s="101">
        <f>P4/P26</f>
        <v>0.0004141666224180959</v>
      </c>
    </row>
    <row r="5" spans="11:17" ht="13.5">
      <c r="K5" s="87" t="s">
        <v>113</v>
      </c>
      <c r="L5" s="102">
        <f>'地区別5歳毎'!V23</f>
        <v>33</v>
      </c>
      <c r="M5" s="101">
        <f>L5/L26</f>
        <v>0.0007419898819561551</v>
      </c>
      <c r="N5" s="103">
        <f>'地区別5歳毎'!V24</f>
        <v>231</v>
      </c>
      <c r="O5" s="101">
        <f>N5/N26</f>
        <v>0.004648822700744616</v>
      </c>
      <c r="P5" s="104">
        <f aca="true" t="shared" si="0" ref="P5:P24">L5+N5</f>
        <v>264</v>
      </c>
      <c r="Q5" s="101">
        <f>P5/P26</f>
        <v>0.002803589444060957</v>
      </c>
    </row>
    <row r="6" spans="11:17" ht="13.5">
      <c r="K6" s="87" t="s">
        <v>114</v>
      </c>
      <c r="L6" s="102">
        <f>'地区別5歳毎'!U23</f>
        <v>173</v>
      </c>
      <c r="M6" s="101">
        <f>L6/L26</f>
        <v>0.0038898257448004496</v>
      </c>
      <c r="N6" s="103">
        <f>'地区別5歳毎'!U24</f>
        <v>699</v>
      </c>
      <c r="O6" s="101">
        <f>N6/N26</f>
        <v>0.014067216743811633</v>
      </c>
      <c r="P6" s="104">
        <f t="shared" si="0"/>
        <v>872</v>
      </c>
      <c r="Q6" s="101">
        <f>P6/P26</f>
        <v>0.00926034089098922</v>
      </c>
    </row>
    <row r="7" spans="11:17" ht="13.5">
      <c r="K7" s="87" t="s">
        <v>115</v>
      </c>
      <c r="L7" s="102">
        <f>'地区別5歳毎'!T23</f>
        <v>696</v>
      </c>
      <c r="M7" s="101">
        <f>L7/L26</f>
        <v>0.015649241146711637</v>
      </c>
      <c r="N7" s="103">
        <f>'地区別5歳毎'!T24</f>
        <v>1474</v>
      </c>
      <c r="O7" s="101">
        <f>N7/N26</f>
        <v>0.029663916280941838</v>
      </c>
      <c r="P7" s="104">
        <f t="shared" si="0"/>
        <v>2170</v>
      </c>
      <c r="Q7" s="101">
        <f>P7/P26</f>
        <v>0.02304465565762226</v>
      </c>
    </row>
    <row r="8" spans="11:17" ht="13.5">
      <c r="K8" s="87" t="s">
        <v>116</v>
      </c>
      <c r="L8" s="102">
        <f>'地区別5歳毎'!S23</f>
        <v>1294</v>
      </c>
      <c r="M8" s="101">
        <f>L8/L26</f>
        <v>0.029094997189432266</v>
      </c>
      <c r="N8" s="103">
        <f>'地区別5歳毎'!S24</f>
        <v>2079</v>
      </c>
      <c r="O8" s="101">
        <f>N8/N26</f>
        <v>0.04183940430670155</v>
      </c>
      <c r="P8" s="104">
        <f t="shared" si="0"/>
        <v>3373</v>
      </c>
      <c r="Q8" s="101">
        <f>P8/P26</f>
        <v>0.03582010301067275</v>
      </c>
    </row>
    <row r="9" spans="11:17" ht="13.5">
      <c r="K9" s="87" t="s">
        <v>117</v>
      </c>
      <c r="L9" s="102">
        <f>'地区別5歳毎'!R23</f>
        <v>1960</v>
      </c>
      <c r="M9" s="101">
        <f>L9/L26</f>
        <v>0.044069702079820125</v>
      </c>
      <c r="N9" s="103">
        <f>'地区別5歳毎'!R24</f>
        <v>2490</v>
      </c>
      <c r="O9" s="101">
        <f>N9/N26</f>
        <v>0.050110686254779636</v>
      </c>
      <c r="P9" s="104">
        <f t="shared" si="0"/>
        <v>4450</v>
      </c>
      <c r="Q9" s="101">
        <f>P9/P26</f>
        <v>0.04725747358360325</v>
      </c>
    </row>
    <row r="10" spans="11:17" ht="13.5">
      <c r="K10" s="87" t="s">
        <v>118</v>
      </c>
      <c r="L10" s="102">
        <f>'地区別5歳毎'!Q23</f>
        <v>2292</v>
      </c>
      <c r="M10" s="101">
        <f>L10/L26</f>
        <v>0.051534569983136595</v>
      </c>
      <c r="N10" s="103">
        <f>'地区別5歳毎'!Q24</f>
        <v>2872</v>
      </c>
      <c r="O10" s="101">
        <f>N10/N26</f>
        <v>0.057798349768565106</v>
      </c>
      <c r="P10" s="104">
        <f t="shared" si="0"/>
        <v>5164</v>
      </c>
      <c r="Q10" s="101">
        <f>P10/P26</f>
        <v>0.05483990867094993</v>
      </c>
    </row>
    <row r="11" spans="11:17" ht="13.5">
      <c r="K11" s="87" t="s">
        <v>119</v>
      </c>
      <c r="L11" s="102">
        <f>'地区別5歳毎'!P23</f>
        <v>2696</v>
      </c>
      <c r="M11" s="101">
        <f>L11/L26</f>
        <v>0.060618324901630126</v>
      </c>
      <c r="N11" s="103">
        <f>'地区別5歳毎'!P24</f>
        <v>3062</v>
      </c>
      <c r="O11" s="101">
        <f>N11/N26</f>
        <v>0.06162205675186154</v>
      </c>
      <c r="P11" s="104">
        <f t="shared" si="0"/>
        <v>5758</v>
      </c>
      <c r="Q11" s="101">
        <f>P11/P26</f>
        <v>0.06114798492008708</v>
      </c>
    </row>
    <row r="12" spans="11:17" ht="13.5">
      <c r="K12" s="87" t="s">
        <v>120</v>
      </c>
      <c r="L12" s="102">
        <f>'地区別5歳毎'!O23</f>
        <v>3441</v>
      </c>
      <c r="M12" s="101">
        <f>L12/L26</f>
        <v>0.07736930860033726</v>
      </c>
      <c r="N12" s="103">
        <f>'地区別5歳毎'!O24</f>
        <v>3795</v>
      </c>
      <c r="O12" s="101">
        <f>N12/N26</f>
        <v>0.07637351579794727</v>
      </c>
      <c r="P12" s="104">
        <f t="shared" si="0"/>
        <v>7236</v>
      </c>
      <c r="Q12" s="101">
        <f>P12/P26</f>
        <v>0.0768438379440344</v>
      </c>
    </row>
    <row r="13" spans="11:17" ht="13.5">
      <c r="K13" s="87" t="s">
        <v>121</v>
      </c>
      <c r="L13" s="102">
        <f>'地区別5歳毎'!N23</f>
        <v>3063</v>
      </c>
      <c r="M13" s="101">
        <f>L13/L26</f>
        <v>0.06887015177065767</v>
      </c>
      <c r="N13" s="103">
        <f>'地区別5歳毎'!N24</f>
        <v>3194</v>
      </c>
      <c r="O13" s="101">
        <f>N13/N26</f>
        <v>0.06427852686657275</v>
      </c>
      <c r="P13" s="104">
        <f t="shared" si="0"/>
        <v>6257</v>
      </c>
      <c r="Q13" s="101">
        <f>P13/P26</f>
        <v>0.06644719375564169</v>
      </c>
    </row>
    <row r="14" spans="11:17" ht="13.5">
      <c r="K14" s="87" t="s">
        <v>122</v>
      </c>
      <c r="L14" s="102">
        <f>'地区別5歳毎'!M23</f>
        <v>2852</v>
      </c>
      <c r="M14" s="101">
        <f>L14/L26</f>
        <v>0.06412591343451376</v>
      </c>
      <c r="N14" s="103">
        <f>'地区別5歳毎'!M24</f>
        <v>3142</v>
      </c>
      <c r="O14" s="101">
        <f>N14/N26</f>
        <v>0.06323203863956531</v>
      </c>
      <c r="P14" s="104">
        <f t="shared" si="0"/>
        <v>5994</v>
      </c>
      <c r="Q14" s="101">
        <f>P14/P26</f>
        <v>0.06365422396856582</v>
      </c>
    </row>
    <row r="15" spans="11:17" ht="13.5">
      <c r="K15" s="87" t="s">
        <v>123</v>
      </c>
      <c r="L15" s="102">
        <f>'地区別5歳毎'!L23</f>
        <v>2838</v>
      </c>
      <c r="M15" s="101">
        <f>L15/L26</f>
        <v>0.06381112984822934</v>
      </c>
      <c r="N15" s="103">
        <f>'地区別5歳毎'!L24</f>
        <v>3201</v>
      </c>
      <c r="O15" s="101">
        <f>N15/N26</f>
        <v>0.06441940028174684</v>
      </c>
      <c r="P15" s="104">
        <f t="shared" si="0"/>
        <v>6039</v>
      </c>
      <c r="Q15" s="101">
        <f>P15/P26</f>
        <v>0.06413210853289439</v>
      </c>
    </row>
    <row r="16" spans="11:17" ht="13.5">
      <c r="K16" s="87" t="s">
        <v>124</v>
      </c>
      <c r="L16" s="102">
        <f>'地区別5歳毎'!K23</f>
        <v>3122</v>
      </c>
      <c r="M16" s="101">
        <f>L16/L26</f>
        <v>0.07019673974142777</v>
      </c>
      <c r="N16" s="103">
        <f>'地区別5歳毎'!K24</f>
        <v>3402</v>
      </c>
      <c r="O16" s="101">
        <f>N16/N26</f>
        <v>0.06846447977460253</v>
      </c>
      <c r="P16" s="104">
        <f t="shared" si="0"/>
        <v>6524</v>
      </c>
      <c r="Q16" s="101">
        <f>P16/P26</f>
        <v>0.06928264217065788</v>
      </c>
    </row>
    <row r="17" spans="11:17" ht="13.5">
      <c r="K17" s="87" t="s">
        <v>125</v>
      </c>
      <c r="L17" s="102">
        <f>'地区別5歳毎'!J23</f>
        <v>3109</v>
      </c>
      <c r="M17" s="101">
        <f>L17/L26</f>
        <v>0.0699044406970208</v>
      </c>
      <c r="N17" s="103">
        <f>'地区別5歳毎'!J24</f>
        <v>3222</v>
      </c>
      <c r="O17" s="101">
        <f>N17/N26</f>
        <v>0.06484202052726906</v>
      </c>
      <c r="P17" s="104">
        <f t="shared" si="0"/>
        <v>6331</v>
      </c>
      <c r="Q17" s="101">
        <f>P17/P26</f>
        <v>0.06723304837253757</v>
      </c>
    </row>
    <row r="18" spans="11:17" ht="13.5">
      <c r="K18" s="87" t="s">
        <v>126</v>
      </c>
      <c r="L18" s="102">
        <f>'地区別5歳毎'!I23</f>
        <v>2706</v>
      </c>
      <c r="M18" s="101">
        <f>L18/L26</f>
        <v>0.06084317032040472</v>
      </c>
      <c r="N18" s="103">
        <f>'地区別5歳毎'!I24</f>
        <v>2834</v>
      </c>
      <c r="O18" s="101">
        <f>N18/N26</f>
        <v>0.05703360837190582</v>
      </c>
      <c r="P18" s="104">
        <f t="shared" si="0"/>
        <v>5540</v>
      </c>
      <c r="Q18" s="101">
        <f>P18/P26</f>
        <v>0.05883289969733978</v>
      </c>
    </row>
    <row r="19" spans="11:17" ht="13.5">
      <c r="K19" s="87" t="s">
        <v>127</v>
      </c>
      <c r="L19" s="102">
        <f>'地区別5歳毎'!H23</f>
        <v>2373</v>
      </c>
      <c r="M19" s="101">
        <f>L19/L26</f>
        <v>0.05335581787521079</v>
      </c>
      <c r="N19" s="103">
        <f>'地区別5歳毎'!H24</f>
        <v>2442</v>
      </c>
      <c r="O19" s="101">
        <f>N19/N26</f>
        <v>0.049144697122157376</v>
      </c>
      <c r="P19" s="104">
        <f t="shared" si="0"/>
        <v>4815</v>
      </c>
      <c r="Q19" s="101">
        <f>P19/P26</f>
        <v>0.051133648383157225</v>
      </c>
    </row>
    <row r="20" spans="11:17" ht="13.5">
      <c r="K20" s="87" t="s">
        <v>128</v>
      </c>
      <c r="L20" s="102">
        <f>'地区別5歳毎'!G23</f>
        <v>2112</v>
      </c>
      <c r="M20" s="101">
        <f>L20/L26</f>
        <v>0.04748735244519393</v>
      </c>
      <c r="N20" s="103">
        <f>'地区別5歳毎'!G24</f>
        <v>2176</v>
      </c>
      <c r="O20" s="101">
        <f>N20/N26</f>
        <v>0.043791507345542366</v>
      </c>
      <c r="P20" s="104">
        <f t="shared" si="0"/>
        <v>4288</v>
      </c>
      <c r="Q20" s="101">
        <f>P20/P26</f>
        <v>0.04553708915202039</v>
      </c>
    </row>
    <row r="21" spans="11:17" ht="13.5">
      <c r="K21" s="87" t="s">
        <v>129</v>
      </c>
      <c r="L21" s="102">
        <f>'地区別5歳毎'!F23</f>
        <v>2541</v>
      </c>
      <c r="M21" s="101">
        <f>L21/L26</f>
        <v>0.05713322091062394</v>
      </c>
      <c r="N21" s="103">
        <f>'地区別5歳毎'!F24</f>
        <v>2498</v>
      </c>
      <c r="O21" s="101">
        <f>N21/N26</f>
        <v>0.05027168444355001</v>
      </c>
      <c r="P21" s="104">
        <f t="shared" si="0"/>
        <v>5039</v>
      </c>
      <c r="Q21" s="101">
        <f>P21/P26</f>
        <v>0.053512451547815004</v>
      </c>
    </row>
    <row r="22" spans="11:17" ht="13.5">
      <c r="K22" s="87" t="s">
        <v>130</v>
      </c>
      <c r="L22" s="102">
        <f>'地区別5歳毎'!E23</f>
        <v>2473</v>
      </c>
      <c r="M22" s="101">
        <f>L22/L26</f>
        <v>0.05560427206295672</v>
      </c>
      <c r="N22" s="103">
        <f>'地区別5歳毎'!E24</f>
        <v>2458</v>
      </c>
      <c r="O22" s="101">
        <f>N22/N26</f>
        <v>0.04946669349969813</v>
      </c>
      <c r="P22" s="104">
        <f t="shared" si="0"/>
        <v>4931</v>
      </c>
      <c r="Q22" s="101">
        <f>P22/P26</f>
        <v>0.052365528593426434</v>
      </c>
    </row>
    <row r="23" spans="11:17" ht="13.5">
      <c r="K23" s="87" t="s">
        <v>131</v>
      </c>
      <c r="L23" s="102">
        <f>'地区別5歳毎'!D23</f>
        <v>2348</v>
      </c>
      <c r="M23" s="101">
        <f>L23/L26</f>
        <v>0.052793704328274314</v>
      </c>
      <c r="N23" s="103">
        <f>'地区別5歳毎'!D24</f>
        <v>2252</v>
      </c>
      <c r="O23" s="101">
        <f>N23/N26</f>
        <v>0.045320990138860935</v>
      </c>
      <c r="P23" s="104">
        <f t="shared" si="0"/>
        <v>4600</v>
      </c>
      <c r="Q23" s="101">
        <f>P23/P26</f>
        <v>0.04885042213136516</v>
      </c>
    </row>
    <row r="24" spans="11:17" ht="13.5">
      <c r="K24" s="87" t="s">
        <v>132</v>
      </c>
      <c r="L24" s="102">
        <f>'地区別5歳毎'!C23</f>
        <v>2352</v>
      </c>
      <c r="M24" s="101">
        <f>L24/L26</f>
        <v>0.05288364249578415</v>
      </c>
      <c r="N24" s="103">
        <f>'地区別5歳毎'!C24</f>
        <v>2129</v>
      </c>
      <c r="O24" s="101">
        <f>N24/N26</f>
        <v>0.0428456429865164</v>
      </c>
      <c r="P24" s="104">
        <f t="shared" si="0"/>
        <v>4481</v>
      </c>
      <c r="Q24" s="101">
        <f>P24/P26</f>
        <v>0.04758668295014071</v>
      </c>
    </row>
    <row r="25" ht="13.5">
      <c r="K25" s="87"/>
    </row>
    <row r="26" spans="11:17" ht="13.5">
      <c r="K26" s="87"/>
      <c r="L26" s="93">
        <f>SUM(L4:L24)</f>
        <v>44475</v>
      </c>
      <c r="M26" s="92"/>
      <c r="N26" s="103">
        <f>SUM(N4:N24)</f>
        <v>49690</v>
      </c>
      <c r="O26" s="92"/>
      <c r="P26" s="104">
        <f>SUM(P4:P24)</f>
        <v>94165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1</v>
      </c>
      <c r="M34" s="101">
        <f>L34/L56</f>
        <v>0.00012605571662674902</v>
      </c>
      <c r="N34" s="103">
        <f>'地区別5歳毎'!W36</f>
        <v>10</v>
      </c>
      <c r="O34" s="101">
        <f>N34/N56</f>
        <v>0.0011321181931393638</v>
      </c>
      <c r="P34" s="104">
        <f>L34+N34</f>
        <v>11</v>
      </c>
      <c r="Q34" s="101">
        <f>P34/P56</f>
        <v>0.0006560897053560778</v>
      </c>
    </row>
    <row r="35" spans="11:17" ht="13.5">
      <c r="K35" s="87" t="s">
        <v>113</v>
      </c>
      <c r="L35" s="102">
        <f>'地区別5歳毎'!V35</f>
        <v>8</v>
      </c>
      <c r="M35" s="101">
        <f>L35/L56</f>
        <v>0.0010084457330139921</v>
      </c>
      <c r="N35" s="103">
        <f>'地区別5歳毎'!V36</f>
        <v>48</v>
      </c>
      <c r="O35" s="101">
        <f>N35/N56</f>
        <v>0.005434167327068946</v>
      </c>
      <c r="P35" s="104">
        <f aca="true" t="shared" si="1" ref="P35:P54">L35+N35</f>
        <v>56</v>
      </c>
      <c r="Q35" s="101">
        <f>P35/P56</f>
        <v>0.0033400930454491233</v>
      </c>
    </row>
    <row r="36" spans="11:17" ht="13.5">
      <c r="K36" s="87" t="s">
        <v>114</v>
      </c>
      <c r="L36" s="102">
        <f>'地区別5歳毎'!U35</f>
        <v>40</v>
      </c>
      <c r="M36" s="101">
        <f>L36/L56</f>
        <v>0.005042228665069961</v>
      </c>
      <c r="N36" s="103">
        <f>'地区別5歳毎'!U36</f>
        <v>136</v>
      </c>
      <c r="O36" s="101">
        <f>N36/N56</f>
        <v>0.015396807426695348</v>
      </c>
      <c r="P36" s="104">
        <f t="shared" si="1"/>
        <v>176</v>
      </c>
      <c r="Q36" s="101">
        <f>P36/P56</f>
        <v>0.010497435285697245</v>
      </c>
    </row>
    <row r="37" spans="11:17" ht="13.5">
      <c r="K37" s="87" t="s">
        <v>115</v>
      </c>
      <c r="L37" s="102">
        <f>'地区別5歳毎'!T35</f>
        <v>127</v>
      </c>
      <c r="M37" s="101">
        <f>L37/L56</f>
        <v>0.016009076011597127</v>
      </c>
      <c r="N37" s="103">
        <f>'地区別5歳毎'!T36</f>
        <v>285</v>
      </c>
      <c r="O37" s="101">
        <f>N37/N56</f>
        <v>0.03226536850447187</v>
      </c>
      <c r="P37" s="104">
        <f t="shared" si="1"/>
        <v>412</v>
      </c>
      <c r="Q37" s="101">
        <f>P37/P56</f>
        <v>0.024573541691518548</v>
      </c>
    </row>
    <row r="38" spans="11:17" ht="13.5">
      <c r="K38" s="87" t="s">
        <v>116</v>
      </c>
      <c r="L38" s="102">
        <f>'地区別5歳毎'!S35</f>
        <v>210</v>
      </c>
      <c r="M38" s="101">
        <f>L38/L56</f>
        <v>0.026471700491617296</v>
      </c>
      <c r="N38" s="103">
        <f>'地区別5歳毎'!S36</f>
        <v>370</v>
      </c>
      <c r="O38" s="101">
        <f>N38/N56</f>
        <v>0.04188837314615646</v>
      </c>
      <c r="P38" s="104">
        <f t="shared" si="1"/>
        <v>580</v>
      </c>
      <c r="Q38" s="101">
        <f>P38/P56</f>
        <v>0.03459382082786592</v>
      </c>
    </row>
    <row r="39" spans="11:17" ht="13.5">
      <c r="K39" s="87" t="s">
        <v>117</v>
      </c>
      <c r="L39" s="102">
        <f>'地区別5歳毎'!R35</f>
        <v>295</v>
      </c>
      <c r="M39" s="101">
        <f>L39/L56</f>
        <v>0.037186436404890964</v>
      </c>
      <c r="N39" s="103">
        <f>'地区別5歳毎'!R36</f>
        <v>410</v>
      </c>
      <c r="O39" s="101">
        <f>N39/N56</f>
        <v>0.046416845918713916</v>
      </c>
      <c r="P39" s="104">
        <f t="shared" si="1"/>
        <v>705</v>
      </c>
      <c r="Q39" s="101">
        <f>P39/P56</f>
        <v>0.04204938566145771</v>
      </c>
    </row>
    <row r="40" spans="11:17" ht="13.5">
      <c r="K40" s="87" t="s">
        <v>118</v>
      </c>
      <c r="L40" s="102">
        <f>'地区別5歳毎'!Q35</f>
        <v>425</v>
      </c>
      <c r="M40" s="101">
        <f>L40/L56</f>
        <v>0.05357367956636833</v>
      </c>
      <c r="N40" s="103">
        <f>'地区別5歳毎'!Q36</f>
        <v>458</v>
      </c>
      <c r="O40" s="101">
        <f>N40/N56</f>
        <v>0.05185101324578286</v>
      </c>
      <c r="P40" s="104">
        <f t="shared" si="1"/>
        <v>883</v>
      </c>
      <c r="Q40" s="101">
        <f>P40/P56</f>
        <v>0.05266610998449243</v>
      </c>
    </row>
    <row r="41" spans="11:17" ht="13.5">
      <c r="K41" s="87" t="s">
        <v>119</v>
      </c>
      <c r="L41" s="102">
        <f>'地区別5歳毎'!P35</f>
        <v>599</v>
      </c>
      <c r="M41" s="101">
        <f>L41/L56</f>
        <v>0.07550737425942267</v>
      </c>
      <c r="N41" s="103">
        <f>'地区別5歳毎'!P36</f>
        <v>585</v>
      </c>
      <c r="O41" s="101">
        <f>N41/N56</f>
        <v>0.06622891429865278</v>
      </c>
      <c r="P41" s="104">
        <f t="shared" si="1"/>
        <v>1184</v>
      </c>
      <c r="Q41" s="101">
        <f>P41/P56</f>
        <v>0.07061911010378147</v>
      </c>
    </row>
    <row r="42" spans="11:17" ht="13.5">
      <c r="K42" s="87" t="s">
        <v>120</v>
      </c>
      <c r="L42" s="102">
        <f>'地区別5歳毎'!O35</f>
        <v>850</v>
      </c>
      <c r="M42" s="101">
        <f>L42/L56</f>
        <v>0.10714735913273667</v>
      </c>
      <c r="N42" s="103">
        <f>'地区別5歳毎'!O36</f>
        <v>886</v>
      </c>
      <c r="O42" s="101">
        <f>N42/N56</f>
        <v>0.10030567191214763</v>
      </c>
      <c r="P42" s="104">
        <f t="shared" si="1"/>
        <v>1736</v>
      </c>
      <c r="Q42" s="101">
        <f>P42/P56</f>
        <v>0.10354288440892281</v>
      </c>
    </row>
    <row r="43" spans="11:17" ht="13.5">
      <c r="K43" s="87" t="s">
        <v>121</v>
      </c>
      <c r="L43" s="102">
        <f>'地区別5歳毎'!N35</f>
        <v>600</v>
      </c>
      <c r="M43" s="101">
        <f>L43/L56</f>
        <v>0.07563342997604941</v>
      </c>
      <c r="N43" s="103">
        <f>'地区別5歳毎'!N36</f>
        <v>641</v>
      </c>
      <c r="O43" s="101">
        <f>N43/N56</f>
        <v>0.07256877618023322</v>
      </c>
      <c r="P43" s="104">
        <f t="shared" si="1"/>
        <v>1241</v>
      </c>
      <c r="Q43" s="101">
        <f>P43/P56</f>
        <v>0.07401884766789932</v>
      </c>
    </row>
    <row r="44" spans="11:17" ht="13.5">
      <c r="K44" s="87" t="s">
        <v>122</v>
      </c>
      <c r="L44" s="102">
        <f>'地区別5歳毎'!M35</f>
        <v>457</v>
      </c>
      <c r="M44" s="101">
        <f>L44/L56</f>
        <v>0.05760746249842431</v>
      </c>
      <c r="N44" s="103">
        <f>'地区別5歳毎'!M36</f>
        <v>531</v>
      </c>
      <c r="O44" s="101">
        <f>N44/N56</f>
        <v>0.060115476055700216</v>
      </c>
      <c r="P44" s="104">
        <f t="shared" si="1"/>
        <v>988</v>
      </c>
      <c r="Q44" s="101">
        <f>P44/P56</f>
        <v>0.05892878444470953</v>
      </c>
    </row>
    <row r="45" spans="11:17" ht="13.5">
      <c r="K45" s="87" t="s">
        <v>123</v>
      </c>
      <c r="L45" s="102">
        <f>'地区別5歳毎'!L35</f>
        <v>420</v>
      </c>
      <c r="M45" s="101">
        <f>L45/L56</f>
        <v>0.05294340098323459</v>
      </c>
      <c r="N45" s="103">
        <f>'地区別5歳毎'!L36</f>
        <v>465</v>
      </c>
      <c r="O45" s="101">
        <f>N45/N56</f>
        <v>0.05264349598098041</v>
      </c>
      <c r="P45" s="104">
        <f t="shared" si="1"/>
        <v>885</v>
      </c>
      <c r="Q45" s="101">
        <f>P45/P56</f>
        <v>0.052785399021829896</v>
      </c>
    </row>
    <row r="46" spans="11:17" ht="13.5">
      <c r="K46" s="87" t="s">
        <v>124</v>
      </c>
      <c r="L46" s="102">
        <f>'地区別5歳毎'!K35</f>
        <v>513</v>
      </c>
      <c r="M46" s="101">
        <f>L46/L56</f>
        <v>0.06466658262952225</v>
      </c>
      <c r="N46" s="103">
        <f>'地区別5歳毎'!K36</f>
        <v>560</v>
      </c>
      <c r="O46" s="101">
        <f>N46/N56</f>
        <v>0.06339861881580437</v>
      </c>
      <c r="P46" s="104">
        <f t="shared" si="1"/>
        <v>1073</v>
      </c>
      <c r="Q46" s="101">
        <f>P46/P56</f>
        <v>0.06399856853155195</v>
      </c>
    </row>
    <row r="47" spans="11:17" ht="13.5">
      <c r="K47" s="87" t="s">
        <v>125</v>
      </c>
      <c r="L47" s="102">
        <f>'地区別5歳毎'!J35</f>
        <v>532</v>
      </c>
      <c r="M47" s="101">
        <f>L47/L56</f>
        <v>0.06706164124543049</v>
      </c>
      <c r="N47" s="103">
        <f>'地区別5歳毎'!J36</f>
        <v>562</v>
      </c>
      <c r="O47" s="101">
        <f>N47/N56</f>
        <v>0.06362504245443225</v>
      </c>
      <c r="P47" s="104">
        <f t="shared" si="1"/>
        <v>1094</v>
      </c>
      <c r="Q47" s="101">
        <f>P47/P56</f>
        <v>0.06525110342359537</v>
      </c>
    </row>
    <row r="48" spans="11:17" ht="13.5">
      <c r="K48" s="87" t="s">
        <v>126</v>
      </c>
      <c r="L48" s="102">
        <f>'地区別5歳毎'!I35</f>
        <v>473</v>
      </c>
      <c r="M48" s="101">
        <f>L48/L56</f>
        <v>0.05962435396445229</v>
      </c>
      <c r="N48" s="103">
        <f>'地区別5歳毎'!I36</f>
        <v>510</v>
      </c>
      <c r="O48" s="101">
        <f>N48/N56</f>
        <v>0.05773802785010755</v>
      </c>
      <c r="P48" s="104">
        <f t="shared" si="1"/>
        <v>983</v>
      </c>
      <c r="Q48" s="101">
        <f>P48/P56</f>
        <v>0.05863056185136586</v>
      </c>
    </row>
    <row r="49" spans="11:17" ht="13.5">
      <c r="K49" s="87" t="s">
        <v>127</v>
      </c>
      <c r="L49" s="102">
        <f>'地区別5歳毎'!H35</f>
        <v>429</v>
      </c>
      <c r="M49" s="101">
        <f>L49/L56</f>
        <v>0.05407790243287533</v>
      </c>
      <c r="N49" s="103">
        <f>'地区別5歳毎'!H36</f>
        <v>491</v>
      </c>
      <c r="O49" s="101">
        <f>N49/N56</f>
        <v>0.05558700328314276</v>
      </c>
      <c r="P49" s="104">
        <f t="shared" si="1"/>
        <v>920</v>
      </c>
      <c r="Q49" s="101">
        <f>P49/P56</f>
        <v>0.0548729571752356</v>
      </c>
    </row>
    <row r="50" spans="11:17" ht="13.5">
      <c r="K50" s="87" t="s">
        <v>128</v>
      </c>
      <c r="L50" s="102">
        <f>'地区別5歳毎'!G35</f>
        <v>370</v>
      </c>
      <c r="M50" s="101">
        <f>L50/L56</f>
        <v>0.04664061515189714</v>
      </c>
      <c r="N50" s="103">
        <f>'地区別5歳毎'!G36</f>
        <v>399</v>
      </c>
      <c r="O50" s="101">
        <f>N50/N56</f>
        <v>0.04517151590626061</v>
      </c>
      <c r="P50" s="104">
        <f t="shared" si="1"/>
        <v>769</v>
      </c>
      <c r="Q50" s="101">
        <f>P50/P56</f>
        <v>0.04586663485625671</v>
      </c>
    </row>
    <row r="51" spans="11:17" ht="13.5">
      <c r="K51" s="87" t="s">
        <v>129</v>
      </c>
      <c r="L51" s="102">
        <f>'地区別5歳毎'!F35</f>
        <v>393</v>
      </c>
      <c r="M51" s="101">
        <f>L51/L56</f>
        <v>0.049539896634312366</v>
      </c>
      <c r="N51" s="103">
        <f>'地区別5歳毎'!F36</f>
        <v>388</v>
      </c>
      <c r="O51" s="101">
        <f>N51/N56</f>
        <v>0.04392618589380731</v>
      </c>
      <c r="P51" s="104">
        <f t="shared" si="1"/>
        <v>781</v>
      </c>
      <c r="Q51" s="101">
        <f>P51/P56</f>
        <v>0.04658236908028152</v>
      </c>
    </row>
    <row r="52" spans="11:17" ht="13.5">
      <c r="K52" s="87" t="s">
        <v>130</v>
      </c>
      <c r="L52" s="102">
        <f>'地区別5歳毎'!E35</f>
        <v>392</v>
      </c>
      <c r="M52" s="101">
        <f>L52/L56</f>
        <v>0.049413840917685616</v>
      </c>
      <c r="N52" s="103">
        <f>'地区別5歳毎'!E36</f>
        <v>407</v>
      </c>
      <c r="O52" s="101">
        <f>N52/N56</f>
        <v>0.0460772104607721</v>
      </c>
      <c r="P52" s="104">
        <f t="shared" si="1"/>
        <v>799</v>
      </c>
      <c r="Q52" s="101">
        <f>P52/P56</f>
        <v>0.04765597041631874</v>
      </c>
    </row>
    <row r="53" spans="11:17" ht="13.5">
      <c r="K53" s="87" t="s">
        <v>131</v>
      </c>
      <c r="L53" s="102">
        <f>'地区別5歳毎'!D35</f>
        <v>413</v>
      </c>
      <c r="M53" s="101">
        <f>L53/L56</f>
        <v>0.05206101096684734</v>
      </c>
      <c r="N53" s="103">
        <f>'地区別5歳毎'!D36</f>
        <v>356</v>
      </c>
      <c r="O53" s="101">
        <f>N53/N56</f>
        <v>0.04030340767576135</v>
      </c>
      <c r="P53" s="104">
        <f t="shared" si="1"/>
        <v>769</v>
      </c>
      <c r="Q53" s="101">
        <f>P53/P56</f>
        <v>0.04586663485625671</v>
      </c>
    </row>
    <row r="54" spans="11:17" ht="13.5">
      <c r="K54" s="87" t="s">
        <v>132</v>
      </c>
      <c r="L54" s="102">
        <f>'地区別5歳毎'!C35</f>
        <v>386</v>
      </c>
      <c r="M54" s="101">
        <f>L54/L56</f>
        <v>0.048657506617925124</v>
      </c>
      <c r="N54" s="103">
        <f>'地区別5歳毎'!C36</f>
        <v>335</v>
      </c>
      <c r="O54" s="101">
        <f>N54/N56</f>
        <v>0.037925959470168684</v>
      </c>
      <c r="P54" s="104">
        <f t="shared" si="1"/>
        <v>721</v>
      </c>
      <c r="Q54" s="101">
        <f>P54/P56</f>
        <v>0.04300369796015746</v>
      </c>
    </row>
    <row r="55" ht="13.5">
      <c r="K55" s="87"/>
    </row>
    <row r="56" spans="11:17" ht="13.5">
      <c r="K56" s="87"/>
      <c r="L56" s="102">
        <f>SUM(L34:L54)</f>
        <v>7933</v>
      </c>
      <c r="M56" s="92"/>
      <c r="N56" s="103">
        <f>SUM(N34:N54)</f>
        <v>8833</v>
      </c>
      <c r="O56" s="92"/>
      <c r="P56" s="104">
        <f>SUM(P34:P54)</f>
        <v>16766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0.0007619047619047619</v>
      </c>
      <c r="N64" s="103">
        <f>'地区別5歳毎'!W39</f>
        <v>3</v>
      </c>
      <c r="O64" s="101">
        <f>N64/N86</f>
        <v>0.0010080645161290322</v>
      </c>
      <c r="P64" s="104">
        <f>L64+N64</f>
        <v>5</v>
      </c>
      <c r="Q64" s="101">
        <f>P64/P86</f>
        <v>0.0008926977325477593</v>
      </c>
    </row>
    <row r="65" spans="11:17" ht="13.5">
      <c r="K65" s="87" t="s">
        <v>113</v>
      </c>
      <c r="L65" s="102">
        <f>'地区別5歳毎'!V38</f>
        <v>1</v>
      </c>
      <c r="M65" s="101">
        <f>L65/L86</f>
        <v>0.00038095238095238096</v>
      </c>
      <c r="N65" s="103">
        <f>'地区別5歳毎'!V39</f>
        <v>17</v>
      </c>
      <c r="O65" s="101">
        <f>N65/N86</f>
        <v>0.00571236559139785</v>
      </c>
      <c r="P65" s="104">
        <f aca="true" t="shared" si="2" ref="P65:P84">L65+N65</f>
        <v>18</v>
      </c>
      <c r="Q65" s="101">
        <f>P65/P86</f>
        <v>0.0032137118371719335</v>
      </c>
    </row>
    <row r="66" spans="11:17" ht="13.5">
      <c r="K66" s="87" t="s">
        <v>114</v>
      </c>
      <c r="L66" s="102">
        <f>'地区別5歳毎'!U38</f>
        <v>12</v>
      </c>
      <c r="M66" s="101">
        <f>L66/L86</f>
        <v>0.004571428571428572</v>
      </c>
      <c r="N66" s="103">
        <f>'地区別5歳毎'!U39</f>
        <v>74</v>
      </c>
      <c r="O66" s="101">
        <f>N66/N86</f>
        <v>0.02486559139784946</v>
      </c>
      <c r="P66" s="104">
        <f t="shared" si="2"/>
        <v>86</v>
      </c>
      <c r="Q66" s="101">
        <f>P66/P86</f>
        <v>0.01535440099982146</v>
      </c>
    </row>
    <row r="67" spans="11:17" ht="13.5">
      <c r="K67" s="87" t="s">
        <v>115</v>
      </c>
      <c r="L67" s="102">
        <f>'地区別5歳毎'!T38</f>
        <v>46</v>
      </c>
      <c r="M67" s="101">
        <f>L67/L86</f>
        <v>0.017523809523809525</v>
      </c>
      <c r="N67" s="103">
        <f>'地区別5歳毎'!T39</f>
        <v>131</v>
      </c>
      <c r="O67" s="101">
        <f>N67/N86</f>
        <v>0.04401881720430108</v>
      </c>
      <c r="P67" s="104">
        <f t="shared" si="2"/>
        <v>177</v>
      </c>
      <c r="Q67" s="101">
        <f>P67/P86</f>
        <v>0.03160149973219068</v>
      </c>
    </row>
    <row r="68" spans="11:17" ht="13.5">
      <c r="K68" s="87" t="s">
        <v>116</v>
      </c>
      <c r="L68" s="102">
        <f>'地区別5歳毎'!S38</f>
        <v>73</v>
      </c>
      <c r="M68" s="101">
        <f>L68/L86</f>
        <v>0.02780952380952381</v>
      </c>
      <c r="N68" s="103">
        <f>'地区別5歳毎'!S39</f>
        <v>169</v>
      </c>
      <c r="O68" s="101">
        <f>N68/N86</f>
        <v>0.05678763440860215</v>
      </c>
      <c r="P68" s="104">
        <f t="shared" si="2"/>
        <v>242</v>
      </c>
      <c r="Q68" s="101">
        <f>P68/P86</f>
        <v>0.04320657025531155</v>
      </c>
    </row>
    <row r="69" spans="11:17" ht="13.5">
      <c r="K69" s="87" t="s">
        <v>117</v>
      </c>
      <c r="L69" s="102">
        <f>'地区別5歳毎'!R38</f>
        <v>140</v>
      </c>
      <c r="M69" s="101">
        <f>L69/L86</f>
        <v>0.05333333333333334</v>
      </c>
      <c r="N69" s="103">
        <f>'地区別5歳毎'!R39</f>
        <v>208</v>
      </c>
      <c r="O69" s="101">
        <f>N69/N86</f>
        <v>0.06989247311827956</v>
      </c>
      <c r="P69" s="104">
        <f t="shared" si="2"/>
        <v>348</v>
      </c>
      <c r="Q69" s="101">
        <f>P69/P86</f>
        <v>0.06213176218532405</v>
      </c>
    </row>
    <row r="70" spans="11:17" ht="13.5">
      <c r="K70" s="87" t="s">
        <v>118</v>
      </c>
      <c r="L70" s="102">
        <f>'地区別5歳毎'!Q38</f>
        <v>131</v>
      </c>
      <c r="M70" s="101">
        <f>L70/L86</f>
        <v>0.0499047619047619</v>
      </c>
      <c r="N70" s="103">
        <f>'地区別5歳毎'!Q39</f>
        <v>179</v>
      </c>
      <c r="O70" s="101">
        <f>N70/N86</f>
        <v>0.060147849462365593</v>
      </c>
      <c r="P70" s="104">
        <f t="shared" si="2"/>
        <v>310</v>
      </c>
      <c r="Q70" s="101">
        <f>P70/P86</f>
        <v>0.05534725941796108</v>
      </c>
    </row>
    <row r="71" spans="11:17" ht="13.5">
      <c r="K71" s="87" t="s">
        <v>119</v>
      </c>
      <c r="L71" s="102">
        <f>'地区別5歳毎'!P38</f>
        <v>180</v>
      </c>
      <c r="M71" s="101">
        <f>L71/L86</f>
        <v>0.06857142857142857</v>
      </c>
      <c r="N71" s="103">
        <f>'地区別5歳毎'!P39</f>
        <v>165</v>
      </c>
      <c r="O71" s="101">
        <f>N71/N86</f>
        <v>0.055443548387096774</v>
      </c>
      <c r="P71" s="104">
        <f t="shared" si="2"/>
        <v>345</v>
      </c>
      <c r="Q71" s="101">
        <f>P71/P86</f>
        <v>0.061596143545795394</v>
      </c>
    </row>
    <row r="72" spans="11:17" ht="13.5">
      <c r="K72" s="87" t="s">
        <v>120</v>
      </c>
      <c r="L72" s="102">
        <f>'地区別5歳毎'!O38</f>
        <v>239</v>
      </c>
      <c r="M72" s="101">
        <f>L72/L86</f>
        <v>0.09104761904761904</v>
      </c>
      <c r="N72" s="103">
        <f>'地区別5歳毎'!O39</f>
        <v>231</v>
      </c>
      <c r="O72" s="101">
        <f>N72/N86</f>
        <v>0.07762096774193548</v>
      </c>
      <c r="P72" s="104">
        <f t="shared" si="2"/>
        <v>470</v>
      </c>
      <c r="Q72" s="101">
        <f>P72/P86</f>
        <v>0.08391358685948938</v>
      </c>
    </row>
    <row r="73" spans="11:17" ht="13.5">
      <c r="K73" s="87" t="s">
        <v>121</v>
      </c>
      <c r="L73" s="102">
        <f>'地区別5歳毎'!N38</f>
        <v>228</v>
      </c>
      <c r="M73" s="101">
        <f>L73/L86</f>
        <v>0.08685714285714285</v>
      </c>
      <c r="N73" s="103">
        <f>'地区別5歳毎'!N39</f>
        <v>231</v>
      </c>
      <c r="O73" s="101">
        <f>N73/N86</f>
        <v>0.07762096774193548</v>
      </c>
      <c r="P73" s="104">
        <f t="shared" si="2"/>
        <v>459</v>
      </c>
      <c r="Q73" s="101">
        <f>P73/P86</f>
        <v>0.0819496518478843</v>
      </c>
    </row>
    <row r="74" spans="11:17" ht="13.5">
      <c r="K74" s="87" t="s">
        <v>122</v>
      </c>
      <c r="L74" s="102">
        <f>'地区別5歳毎'!M38</f>
        <v>222</v>
      </c>
      <c r="M74" s="101">
        <f>L74/L86</f>
        <v>0.08457142857142858</v>
      </c>
      <c r="N74" s="103">
        <f>'地区別5歳毎'!M39</f>
        <v>219</v>
      </c>
      <c r="O74" s="101">
        <f>N74/N86</f>
        <v>0.07358870967741936</v>
      </c>
      <c r="P74" s="104">
        <f t="shared" si="2"/>
        <v>441</v>
      </c>
      <c r="Q74" s="101">
        <f>P74/P86</f>
        <v>0.07873594001071238</v>
      </c>
    </row>
    <row r="75" spans="11:17" ht="13.5">
      <c r="K75" s="87" t="s">
        <v>123</v>
      </c>
      <c r="L75" s="102">
        <f>'地区別5歳毎'!L38</f>
        <v>144</v>
      </c>
      <c r="M75" s="101">
        <f>L75/L86</f>
        <v>0.054857142857142854</v>
      </c>
      <c r="N75" s="103">
        <f>'地区別5歳毎'!L39</f>
        <v>172</v>
      </c>
      <c r="O75" s="101">
        <f>N75/N86</f>
        <v>0.05779569892473118</v>
      </c>
      <c r="P75" s="104">
        <f t="shared" si="2"/>
        <v>316</v>
      </c>
      <c r="Q75" s="101">
        <f>P75/P86</f>
        <v>0.05641849669701839</v>
      </c>
    </row>
    <row r="76" spans="11:17" ht="13.5">
      <c r="K76" s="87" t="s">
        <v>124</v>
      </c>
      <c r="L76" s="102">
        <f>'地区別5歳毎'!K38</f>
        <v>147</v>
      </c>
      <c r="M76" s="101">
        <f>L76/L86</f>
        <v>0.056</v>
      </c>
      <c r="N76" s="103">
        <f>'地区別5歳毎'!K39</f>
        <v>170</v>
      </c>
      <c r="O76" s="101">
        <f>N76/N86</f>
        <v>0.05712365591397849</v>
      </c>
      <c r="P76" s="104">
        <f t="shared" si="2"/>
        <v>317</v>
      </c>
      <c r="Q76" s="101">
        <f>P76/P86</f>
        <v>0.056597036243527944</v>
      </c>
    </row>
    <row r="77" spans="11:17" ht="13.5">
      <c r="K77" s="87" t="s">
        <v>125</v>
      </c>
      <c r="L77" s="102">
        <f>'地区別5歳毎'!J38</f>
        <v>154</v>
      </c>
      <c r="M77" s="101">
        <f>L77/L86</f>
        <v>0.058666666666666666</v>
      </c>
      <c r="N77" s="103">
        <f>'地区別5歳毎'!J39</f>
        <v>130</v>
      </c>
      <c r="O77" s="101">
        <f>N77/N86</f>
        <v>0.043682795698924734</v>
      </c>
      <c r="P77" s="104">
        <f t="shared" si="2"/>
        <v>284</v>
      </c>
      <c r="Q77" s="101">
        <f>P77/P86</f>
        <v>0.05070523120871273</v>
      </c>
    </row>
    <row r="78" spans="11:17" ht="13.5">
      <c r="K78" s="87" t="s">
        <v>126</v>
      </c>
      <c r="L78" s="102">
        <f>'地区別5歳毎'!I38</f>
        <v>128</v>
      </c>
      <c r="M78" s="101">
        <f>L78/L86</f>
        <v>0.04876190476190476</v>
      </c>
      <c r="N78" s="103">
        <f>'地区別5歳毎'!I39</f>
        <v>135</v>
      </c>
      <c r="O78" s="101">
        <f>N78/N86</f>
        <v>0.04536290322580645</v>
      </c>
      <c r="P78" s="104">
        <f t="shared" si="2"/>
        <v>263</v>
      </c>
      <c r="Q78" s="101">
        <f>P78/P86</f>
        <v>0.04695590073201214</v>
      </c>
    </row>
    <row r="79" spans="11:17" ht="13.5">
      <c r="K79" s="87" t="s">
        <v>127</v>
      </c>
      <c r="L79" s="102">
        <f>'地区別5歳毎'!H38</f>
        <v>124</v>
      </c>
      <c r="M79" s="101">
        <f>L79/L86</f>
        <v>0.04723809523809524</v>
      </c>
      <c r="N79" s="103">
        <f>'地区別5歳毎'!H39</f>
        <v>123</v>
      </c>
      <c r="O79" s="101">
        <f>N79/N86</f>
        <v>0.04133064516129032</v>
      </c>
      <c r="P79" s="104">
        <f t="shared" si="2"/>
        <v>247</v>
      </c>
      <c r="Q79" s="101">
        <f>P79/P86</f>
        <v>0.04409926798785931</v>
      </c>
    </row>
    <row r="80" spans="11:17" ht="13.5">
      <c r="K80" s="87" t="s">
        <v>128</v>
      </c>
      <c r="L80" s="102">
        <f>'地区別5歳毎'!G38</f>
        <v>103</v>
      </c>
      <c r="M80" s="101">
        <f>L80/L86</f>
        <v>0.03923809523809524</v>
      </c>
      <c r="N80" s="103">
        <f>'地区別5歳毎'!G39</f>
        <v>134</v>
      </c>
      <c r="O80" s="101">
        <f>N80/N86</f>
        <v>0.04502688172043011</v>
      </c>
      <c r="P80" s="104">
        <f t="shared" si="2"/>
        <v>237</v>
      </c>
      <c r="Q80" s="101">
        <f>P80/P86</f>
        <v>0.04231387252276379</v>
      </c>
    </row>
    <row r="81" spans="11:17" ht="13.5">
      <c r="K81" s="87" t="s">
        <v>129</v>
      </c>
      <c r="L81" s="102">
        <f>'地区別5歳毎'!F38</f>
        <v>173</v>
      </c>
      <c r="M81" s="101">
        <f>L81/L86</f>
        <v>0.06590476190476191</v>
      </c>
      <c r="N81" s="103">
        <f>'地区別5歳毎'!F39</f>
        <v>142</v>
      </c>
      <c r="O81" s="101">
        <f>N81/N86</f>
        <v>0.04771505376344086</v>
      </c>
      <c r="P81" s="104">
        <f t="shared" si="2"/>
        <v>315</v>
      </c>
      <c r="Q81" s="101">
        <f>P81/P86</f>
        <v>0.056239957150508835</v>
      </c>
    </row>
    <row r="82" spans="11:17" ht="13.5">
      <c r="K82" s="87" t="s">
        <v>130</v>
      </c>
      <c r="L82" s="102">
        <f>'地区別5歳毎'!E38</f>
        <v>131</v>
      </c>
      <c r="M82" s="101">
        <f>L82/L86</f>
        <v>0.0499047619047619</v>
      </c>
      <c r="N82" s="103">
        <f>'地区別5歳毎'!E39</f>
        <v>126</v>
      </c>
      <c r="O82" s="101">
        <f>N82/N86</f>
        <v>0.04233870967741935</v>
      </c>
      <c r="P82" s="104">
        <f t="shared" si="2"/>
        <v>257</v>
      </c>
      <c r="Q82" s="101">
        <f>P82/P86</f>
        <v>0.04588466345295483</v>
      </c>
    </row>
    <row r="83" spans="11:17" ht="13.5">
      <c r="K83" s="87" t="s">
        <v>131</v>
      </c>
      <c r="L83" s="102">
        <f>'地区別5歳毎'!D38</f>
        <v>134</v>
      </c>
      <c r="M83" s="101">
        <f>L83/L86</f>
        <v>0.05104761904761905</v>
      </c>
      <c r="N83" s="103">
        <f>'地区別5歳毎'!D39</f>
        <v>122</v>
      </c>
      <c r="O83" s="101">
        <f>N83/N86</f>
        <v>0.04099462365591398</v>
      </c>
      <c r="P83" s="104">
        <f t="shared" si="2"/>
        <v>256</v>
      </c>
      <c r="Q83" s="101">
        <f>P83/P86</f>
        <v>0.045706123906445274</v>
      </c>
    </row>
    <row r="84" spans="11:17" ht="13.5">
      <c r="K84" s="87" t="s">
        <v>132</v>
      </c>
      <c r="L84" s="102">
        <f>'地区別5歳毎'!C38</f>
        <v>113</v>
      </c>
      <c r="M84" s="101">
        <f>L84/L86</f>
        <v>0.04304761904761905</v>
      </c>
      <c r="N84" s="103">
        <f>'地区別5歳毎'!C39</f>
        <v>95</v>
      </c>
      <c r="O84" s="101">
        <f>N84/N86</f>
        <v>0.03192204301075269</v>
      </c>
      <c r="P84" s="104">
        <f t="shared" si="2"/>
        <v>208</v>
      </c>
      <c r="Q84" s="101">
        <f>P84/P86</f>
        <v>0.037136225673986785</v>
      </c>
    </row>
    <row r="85" ht="13.5">
      <c r="K85" s="87"/>
    </row>
    <row r="86" spans="11:17" ht="13.5">
      <c r="K86" s="87"/>
      <c r="L86" s="102">
        <f>SUM(L64:L84)</f>
        <v>2625</v>
      </c>
      <c r="M86" s="92"/>
      <c r="N86" s="103">
        <f>SUM(N64:N84)</f>
        <v>2976</v>
      </c>
      <c r="O86" s="92"/>
      <c r="P86" s="104">
        <f>SUM(P64:P84)</f>
        <v>5601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2</v>
      </c>
      <c r="M94" s="101">
        <f>L94/L116</f>
        <v>0.0005451076587626056</v>
      </c>
      <c r="N94" s="103">
        <f>'地区別5歳毎'!W48</f>
        <v>6</v>
      </c>
      <c r="O94" s="101">
        <f>N94/N116</f>
        <v>0.0014877262583684603</v>
      </c>
      <c r="P94" s="104">
        <f>L94+N94</f>
        <v>8</v>
      </c>
      <c r="Q94" s="101">
        <f>P94/P116</f>
        <v>0.001038691249026227</v>
      </c>
    </row>
    <row r="95" spans="11:17" ht="13.5">
      <c r="K95" s="87" t="s">
        <v>113</v>
      </c>
      <c r="L95" s="102">
        <f>'地区別5歳毎'!V47</f>
        <v>7</v>
      </c>
      <c r="M95" s="101">
        <f>L95/L116</f>
        <v>0.0019078768056691197</v>
      </c>
      <c r="N95" s="103">
        <f>'地区別5歳毎'!V48</f>
        <v>16</v>
      </c>
      <c r="O95" s="101">
        <f>N95/N116</f>
        <v>0.003967270022315894</v>
      </c>
      <c r="P95" s="104">
        <f aca="true" t="shared" si="3" ref="P95:P114">L95+N95</f>
        <v>23</v>
      </c>
      <c r="Q95" s="101">
        <f>P95/P116</f>
        <v>0.0029862373409504026</v>
      </c>
    </row>
    <row r="96" spans="11:17" ht="13.5">
      <c r="K96" s="87" t="s">
        <v>114</v>
      </c>
      <c r="L96" s="102">
        <f>'地区別5歳毎'!U47</f>
        <v>21</v>
      </c>
      <c r="M96" s="101">
        <f>L96/L116</f>
        <v>0.005723630417007359</v>
      </c>
      <c r="N96" s="103">
        <f>'地区別5歳毎'!U48</f>
        <v>79</v>
      </c>
      <c r="O96" s="101">
        <f>N96/N116</f>
        <v>0.019588395735184727</v>
      </c>
      <c r="P96" s="104">
        <f t="shared" si="3"/>
        <v>100</v>
      </c>
      <c r="Q96" s="101">
        <f>P96/P116</f>
        <v>0.012983640612827837</v>
      </c>
    </row>
    <row r="97" spans="11:17" ht="13.5">
      <c r="K97" s="87" t="s">
        <v>115</v>
      </c>
      <c r="L97" s="102">
        <f>'地区別5歳毎'!T47</f>
        <v>85</v>
      </c>
      <c r="M97" s="101">
        <f>L97/L116</f>
        <v>0.02316707549741074</v>
      </c>
      <c r="N97" s="103">
        <f>'地区別5歳毎'!T48</f>
        <v>190</v>
      </c>
      <c r="O97" s="101">
        <f>N97/N116</f>
        <v>0.04711133151500124</v>
      </c>
      <c r="P97" s="104">
        <f t="shared" si="3"/>
        <v>275</v>
      </c>
      <c r="Q97" s="101">
        <f>P97/P116</f>
        <v>0.03570501168527655</v>
      </c>
    </row>
    <row r="98" spans="11:17" ht="13.5">
      <c r="K98" s="87" t="s">
        <v>116</v>
      </c>
      <c r="L98" s="102">
        <f>'地区別5歳毎'!S47</f>
        <v>148</v>
      </c>
      <c r="M98" s="101">
        <f>L98/L116</f>
        <v>0.04033796674843282</v>
      </c>
      <c r="N98" s="103">
        <f>'地区別5歳毎'!S48</f>
        <v>249</v>
      </c>
      <c r="O98" s="101">
        <f>N98/N116</f>
        <v>0.0617406397222911</v>
      </c>
      <c r="P98" s="104">
        <f t="shared" si="3"/>
        <v>397</v>
      </c>
      <c r="Q98" s="101">
        <f>P98/P116</f>
        <v>0.05154505323292651</v>
      </c>
    </row>
    <row r="99" spans="11:17" ht="13.5">
      <c r="K99" s="87" t="s">
        <v>117</v>
      </c>
      <c r="L99" s="102">
        <f>'地区別5歳毎'!R47</f>
        <v>185</v>
      </c>
      <c r="M99" s="101">
        <f>L99/L116</f>
        <v>0.050422458435541016</v>
      </c>
      <c r="N99" s="103">
        <f>'地区別5歳毎'!R48</f>
        <v>238</v>
      </c>
      <c r="O99" s="101">
        <f>N99/N116</f>
        <v>0.059013141581948925</v>
      </c>
      <c r="P99" s="104">
        <f t="shared" si="3"/>
        <v>423</v>
      </c>
      <c r="Q99" s="101">
        <f>P99/P116</f>
        <v>0.05492079979226175</v>
      </c>
    </row>
    <row r="100" spans="11:17" ht="13.5">
      <c r="K100" s="87" t="s">
        <v>118</v>
      </c>
      <c r="L100" s="102">
        <f>'地区別5歳毎'!Q47</f>
        <v>214</v>
      </c>
      <c r="M100" s="101">
        <f>L100/L116</f>
        <v>0.0583265194875988</v>
      </c>
      <c r="N100" s="103">
        <f>'地区別5歳毎'!Q48</f>
        <v>260</v>
      </c>
      <c r="O100" s="101">
        <f>N100/N116</f>
        <v>0.06446813786263328</v>
      </c>
      <c r="P100" s="104">
        <f t="shared" si="3"/>
        <v>474</v>
      </c>
      <c r="Q100" s="101">
        <f>P100/P116</f>
        <v>0.061542456504803944</v>
      </c>
    </row>
    <row r="101" spans="11:17" ht="13.5">
      <c r="K101" s="87" t="s">
        <v>119</v>
      </c>
      <c r="L101" s="102">
        <f>'地区別5歳毎'!P47</f>
        <v>204</v>
      </c>
      <c r="M101" s="101">
        <f>L101/L116</f>
        <v>0.05560098119378577</v>
      </c>
      <c r="N101" s="103">
        <f>'地区別5歳毎'!P48</f>
        <v>243</v>
      </c>
      <c r="O101" s="101">
        <f>N101/N116</f>
        <v>0.06025291346392264</v>
      </c>
      <c r="P101" s="104">
        <f t="shared" si="3"/>
        <v>447</v>
      </c>
      <c r="Q101" s="101">
        <f>P101/P116</f>
        <v>0.05803687353934043</v>
      </c>
    </row>
    <row r="102" spans="11:17" ht="13.5">
      <c r="K102" s="87" t="s">
        <v>120</v>
      </c>
      <c r="L102" s="102">
        <f>'地区別5歳毎'!O47</f>
        <v>374</v>
      </c>
      <c r="M102" s="101">
        <f>L102/L116</f>
        <v>0.10193513218860725</v>
      </c>
      <c r="N102" s="103">
        <f>'地区別5歳毎'!O48</f>
        <v>342</v>
      </c>
      <c r="O102" s="101">
        <f>N102/N116</f>
        <v>0.08480039672700224</v>
      </c>
      <c r="P102" s="104">
        <f t="shared" si="3"/>
        <v>716</v>
      </c>
      <c r="Q102" s="101">
        <f>P102/P116</f>
        <v>0.0929628667878473</v>
      </c>
    </row>
    <row r="103" spans="11:17" ht="13.5">
      <c r="K103" s="87" t="s">
        <v>121</v>
      </c>
      <c r="L103" s="102">
        <f>'地区別5歳毎'!N47</f>
        <v>311</v>
      </c>
      <c r="M103" s="101">
        <f>L103/L116</f>
        <v>0.08476424093758517</v>
      </c>
      <c r="N103" s="103">
        <f>'地区別5歳毎'!N48</f>
        <v>309</v>
      </c>
      <c r="O103" s="101">
        <f>N103/N116</f>
        <v>0.0766179023059757</v>
      </c>
      <c r="P103" s="104">
        <f t="shared" si="3"/>
        <v>620</v>
      </c>
      <c r="Q103" s="101">
        <f>P103/P116</f>
        <v>0.08049857179953258</v>
      </c>
    </row>
    <row r="104" spans="11:17" ht="13.5">
      <c r="K104" s="87" t="s">
        <v>122</v>
      </c>
      <c r="L104" s="102">
        <f>'地区別5歳毎'!M47</f>
        <v>270</v>
      </c>
      <c r="M104" s="101">
        <f>L104/L116</f>
        <v>0.07358953393295176</v>
      </c>
      <c r="N104" s="103">
        <f>'地区別5歳毎'!M48</f>
        <v>257</v>
      </c>
      <c r="O104" s="101">
        <f>N104/N116</f>
        <v>0.06372427473344905</v>
      </c>
      <c r="P104" s="104">
        <f t="shared" si="3"/>
        <v>527</v>
      </c>
      <c r="Q104" s="101">
        <f>P104/P116</f>
        <v>0.0684237860296027</v>
      </c>
    </row>
    <row r="105" spans="11:17" ht="13.5">
      <c r="K105" s="87" t="s">
        <v>123</v>
      </c>
      <c r="L105" s="102">
        <f>'地区別5歳毎'!L47</f>
        <v>234</v>
      </c>
      <c r="M105" s="101">
        <f>L105/L116</f>
        <v>0.06377759607522486</v>
      </c>
      <c r="N105" s="103">
        <f>'地区別5歳毎'!L48</f>
        <v>240</v>
      </c>
      <c r="O105" s="101">
        <f>N105/N116</f>
        <v>0.05950905033473841</v>
      </c>
      <c r="P105" s="104">
        <f t="shared" si="3"/>
        <v>474</v>
      </c>
      <c r="Q105" s="101">
        <f>P105/P116</f>
        <v>0.061542456504803944</v>
      </c>
    </row>
    <row r="106" spans="11:17" ht="13.5">
      <c r="K106" s="87" t="s">
        <v>124</v>
      </c>
      <c r="L106" s="102">
        <f>'地区別5歳毎'!K47</f>
        <v>224</v>
      </c>
      <c r="M106" s="101">
        <f>L106/L116</f>
        <v>0.06105205778141183</v>
      </c>
      <c r="N106" s="103">
        <f>'地区別5歳毎'!K48</f>
        <v>209</v>
      </c>
      <c r="O106" s="101">
        <f>N106/N116</f>
        <v>0.05182246466650137</v>
      </c>
      <c r="P106" s="104">
        <f t="shared" si="3"/>
        <v>433</v>
      </c>
      <c r="Q106" s="101">
        <f>P106/P116</f>
        <v>0.056219163853544536</v>
      </c>
    </row>
    <row r="107" spans="11:17" ht="13.5">
      <c r="K107" s="87" t="s">
        <v>125</v>
      </c>
      <c r="L107" s="102">
        <f>'地区別5歳毎'!J47</f>
        <v>191</v>
      </c>
      <c r="M107" s="101">
        <f>L107/L116</f>
        <v>0.05205778141182884</v>
      </c>
      <c r="N107" s="103">
        <f>'地区別5歳毎'!J48</f>
        <v>182</v>
      </c>
      <c r="O107" s="101">
        <f>N107/N116</f>
        <v>0.045127696503843295</v>
      </c>
      <c r="P107" s="104">
        <f t="shared" si="3"/>
        <v>373</v>
      </c>
      <c r="Q107" s="101">
        <f>P107/P116</f>
        <v>0.04842897948584783</v>
      </c>
    </row>
    <row r="108" spans="11:17" ht="13.5">
      <c r="K108" s="87" t="s">
        <v>126</v>
      </c>
      <c r="L108" s="102">
        <f>'地区別5歳毎'!I47</f>
        <v>206</v>
      </c>
      <c r="M108" s="101">
        <f>L108/L116</f>
        <v>0.056146088852548376</v>
      </c>
      <c r="N108" s="103">
        <f>'地区別5歳毎'!I48</f>
        <v>174</v>
      </c>
      <c r="O108" s="101">
        <f>N108/N116</f>
        <v>0.04314406149268535</v>
      </c>
      <c r="P108" s="104">
        <f t="shared" si="3"/>
        <v>380</v>
      </c>
      <c r="Q108" s="101">
        <f>P108/P116</f>
        <v>0.04933783432874578</v>
      </c>
    </row>
    <row r="109" spans="11:17" ht="13.5">
      <c r="K109" s="87" t="s">
        <v>127</v>
      </c>
      <c r="L109" s="102">
        <f>'地区別5歳毎'!H47</f>
        <v>164</v>
      </c>
      <c r="M109" s="101">
        <f>L109/L116</f>
        <v>0.044698828018533664</v>
      </c>
      <c r="N109" s="103">
        <f>'地区別5歳毎'!H48</f>
        <v>179</v>
      </c>
      <c r="O109" s="101">
        <f>N109/N116</f>
        <v>0.044383833374659065</v>
      </c>
      <c r="P109" s="104">
        <f t="shared" si="3"/>
        <v>343</v>
      </c>
      <c r="Q109" s="101">
        <f>P109/P116</f>
        <v>0.04453388730199948</v>
      </c>
    </row>
    <row r="110" spans="11:17" ht="13.5">
      <c r="K110" s="87" t="s">
        <v>128</v>
      </c>
      <c r="L110" s="102">
        <f>'地区別5歳毎'!G47</f>
        <v>173</v>
      </c>
      <c r="M110" s="101">
        <f>L110/L116</f>
        <v>0.047151812482965384</v>
      </c>
      <c r="N110" s="103">
        <f>'地区別5歳毎'!G48</f>
        <v>179</v>
      </c>
      <c r="O110" s="101">
        <f>N110/N116</f>
        <v>0.044383833374659065</v>
      </c>
      <c r="P110" s="104">
        <f t="shared" si="3"/>
        <v>352</v>
      </c>
      <c r="Q110" s="101">
        <f>P110/P116</f>
        <v>0.045702414957153985</v>
      </c>
    </row>
    <row r="111" spans="11:17" ht="13.5">
      <c r="K111" s="87" t="s">
        <v>129</v>
      </c>
      <c r="L111" s="102">
        <f>'地区別5歳毎'!F47</f>
        <v>194</v>
      </c>
      <c r="M111" s="101">
        <f>L111/L116</f>
        <v>0.052875442899972744</v>
      </c>
      <c r="N111" s="103">
        <f>'地区別5歳毎'!F48</f>
        <v>225</v>
      </c>
      <c r="O111" s="101">
        <f>N111/N116</f>
        <v>0.05578973468881726</v>
      </c>
      <c r="P111" s="104">
        <f t="shared" si="3"/>
        <v>419</v>
      </c>
      <c r="Q111" s="101">
        <f>P111/P116</f>
        <v>0.054401454167748636</v>
      </c>
    </row>
    <row r="112" spans="11:17" ht="13.5">
      <c r="K112" s="87" t="s">
        <v>130</v>
      </c>
      <c r="L112" s="102">
        <f>'地区別5歳毎'!E47</f>
        <v>194</v>
      </c>
      <c r="M112" s="101">
        <f>L112/L116</f>
        <v>0.052875442899972744</v>
      </c>
      <c r="N112" s="103">
        <f>'地区別5歳毎'!E48</f>
        <v>171</v>
      </c>
      <c r="O112" s="101">
        <f>N112/N116</f>
        <v>0.04240019836350112</v>
      </c>
      <c r="P112" s="104">
        <f t="shared" si="3"/>
        <v>365</v>
      </c>
      <c r="Q112" s="101">
        <f>P112/P116</f>
        <v>0.04739028823682161</v>
      </c>
    </row>
    <row r="113" spans="11:17" ht="13.5">
      <c r="K113" s="87" t="s">
        <v>131</v>
      </c>
      <c r="L113" s="102">
        <f>'地区別5歳毎'!D47</f>
        <v>143</v>
      </c>
      <c r="M113" s="101">
        <f>L113/L116</f>
        <v>0.038975197601526304</v>
      </c>
      <c r="N113" s="103">
        <f>'地区別5歳毎'!D48</f>
        <v>165</v>
      </c>
      <c r="O113" s="101">
        <f>N113/N116</f>
        <v>0.04091247210513266</v>
      </c>
      <c r="P113" s="104">
        <f t="shared" si="3"/>
        <v>308</v>
      </c>
      <c r="Q113" s="101">
        <f>P113/P116</f>
        <v>0.039989613087509736</v>
      </c>
    </row>
    <row r="114" spans="11:17" ht="13.5">
      <c r="K114" s="87" t="s">
        <v>132</v>
      </c>
      <c r="L114" s="102">
        <f>'地区別5歳毎'!C47</f>
        <v>125</v>
      </c>
      <c r="M114" s="101">
        <f>L114/L116</f>
        <v>0.03406922867266285</v>
      </c>
      <c r="N114" s="103">
        <f>'地区別5歳毎'!C48</f>
        <v>120</v>
      </c>
      <c r="O114" s="101">
        <f>N114/N116</f>
        <v>0.029754525167369206</v>
      </c>
      <c r="P114" s="104">
        <f t="shared" si="3"/>
        <v>245</v>
      </c>
      <c r="Q114" s="101">
        <f>P114/P116</f>
        <v>0.031809919501428204</v>
      </c>
    </row>
    <row r="115" ht="13.5">
      <c r="K115" s="87"/>
    </row>
    <row r="116" spans="11:17" ht="13.5">
      <c r="K116" s="87"/>
      <c r="L116" s="102">
        <f>SUM(L94:L114)</f>
        <v>3669</v>
      </c>
      <c r="M116" s="92"/>
      <c r="N116" s="103">
        <f>SUM(N94:N114)</f>
        <v>4033</v>
      </c>
      <c r="O116" s="92"/>
      <c r="P116" s="104">
        <f>SUM(P94:P114)</f>
        <v>7702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0</v>
      </c>
      <c r="M124" s="101">
        <f>L124/L146</f>
        <v>0</v>
      </c>
      <c r="N124" s="103">
        <f>'地区別5歳毎'!W63</f>
        <v>13</v>
      </c>
      <c r="O124" s="101">
        <f>N124/N146</f>
        <v>0.002347417840375587</v>
      </c>
      <c r="P124" s="104">
        <f>L124+N124</f>
        <v>13</v>
      </c>
      <c r="Q124" s="101">
        <f>P124/P146</f>
        <v>0.001237977335491858</v>
      </c>
    </row>
    <row r="125" spans="11:17" ht="13.5">
      <c r="K125" s="87" t="s">
        <v>113</v>
      </c>
      <c r="L125" s="102">
        <f>'地区別5歳毎'!V62</f>
        <v>6</v>
      </c>
      <c r="M125" s="101">
        <f>L125/L146</f>
        <v>0.0012089462018940156</v>
      </c>
      <c r="N125" s="103">
        <f>'地区別5歳毎'!V63</f>
        <v>42</v>
      </c>
      <c r="O125" s="101">
        <f>N125/N146</f>
        <v>0.007583965330444204</v>
      </c>
      <c r="P125" s="104">
        <f aca="true" t="shared" si="4" ref="P125:P144">L125+N125</f>
        <v>48</v>
      </c>
      <c r="Q125" s="101">
        <f>P125/P146</f>
        <v>0.004570993238739168</v>
      </c>
    </row>
    <row r="126" spans="11:17" ht="13.5">
      <c r="K126" s="87" t="s">
        <v>114</v>
      </c>
      <c r="L126" s="102">
        <f>'地区別5歳毎'!U62</f>
        <v>41</v>
      </c>
      <c r="M126" s="101">
        <f>L126/L146</f>
        <v>0.008261132379609107</v>
      </c>
      <c r="N126" s="103">
        <f>'地区別5歳毎'!U63</f>
        <v>120</v>
      </c>
      <c r="O126" s="101">
        <f>N126/N146</f>
        <v>0.021668472372697724</v>
      </c>
      <c r="P126" s="104">
        <f t="shared" si="4"/>
        <v>161</v>
      </c>
      <c r="Q126" s="101">
        <f>P126/P146</f>
        <v>0.015331873154937625</v>
      </c>
    </row>
    <row r="127" spans="11:17" ht="13.5">
      <c r="K127" s="87" t="s">
        <v>115</v>
      </c>
      <c r="L127" s="102">
        <f>'地区別5歳毎'!T62</f>
        <v>102</v>
      </c>
      <c r="M127" s="101">
        <f>L127/L146</f>
        <v>0.020552085432198268</v>
      </c>
      <c r="N127" s="103">
        <f>'地区別5歳毎'!T63</f>
        <v>243</v>
      </c>
      <c r="O127" s="101">
        <f>N127/N146</f>
        <v>0.043878656554712896</v>
      </c>
      <c r="P127" s="104">
        <f t="shared" si="4"/>
        <v>345</v>
      </c>
      <c r="Q127" s="101">
        <f>P127/P146</f>
        <v>0.03285401390343777</v>
      </c>
    </row>
    <row r="128" spans="11:17" ht="13.5">
      <c r="K128" s="87" t="s">
        <v>116</v>
      </c>
      <c r="L128" s="102">
        <f>'地区別5歳毎'!S62</f>
        <v>193</v>
      </c>
      <c r="M128" s="101">
        <f>L128/L146</f>
        <v>0.038887769494257506</v>
      </c>
      <c r="N128" s="103">
        <f>'地区別5歳毎'!S63</f>
        <v>355</v>
      </c>
      <c r="O128" s="101">
        <f>N128/N146</f>
        <v>0.0641025641025641</v>
      </c>
      <c r="P128" s="104">
        <f t="shared" si="4"/>
        <v>548</v>
      </c>
      <c r="Q128" s="101">
        <f>P128/P146</f>
        <v>0.052185506142272166</v>
      </c>
    </row>
    <row r="129" spans="11:17" ht="13.5">
      <c r="K129" s="87" t="s">
        <v>117</v>
      </c>
      <c r="L129" s="102">
        <f>'地区別5歳毎'!R62</f>
        <v>266</v>
      </c>
      <c r="M129" s="101">
        <f>L129/L146</f>
        <v>0.0535966149506347</v>
      </c>
      <c r="N129" s="103">
        <f>'地区別5歳毎'!R63</f>
        <v>363</v>
      </c>
      <c r="O129" s="101">
        <f>N129/N146</f>
        <v>0.06554712892741062</v>
      </c>
      <c r="P129" s="104">
        <f t="shared" si="4"/>
        <v>629</v>
      </c>
      <c r="Q129" s="101">
        <f>P129/P146</f>
        <v>0.05989905723264451</v>
      </c>
    </row>
    <row r="130" spans="11:17" ht="13.5">
      <c r="K130" s="87" t="s">
        <v>118</v>
      </c>
      <c r="L130" s="102">
        <f>'地区別5歳毎'!Q62</f>
        <v>272</v>
      </c>
      <c r="M130" s="101">
        <f>L130/L146</f>
        <v>0.054805561152528715</v>
      </c>
      <c r="N130" s="103">
        <f>'地区別5歳毎'!Q63</f>
        <v>326</v>
      </c>
      <c r="O130" s="101">
        <f>N130/N146</f>
        <v>0.058866016612495485</v>
      </c>
      <c r="P130" s="104">
        <f t="shared" si="4"/>
        <v>598</v>
      </c>
      <c r="Q130" s="101">
        <f>P130/P146</f>
        <v>0.05694695743262546</v>
      </c>
    </row>
    <row r="131" spans="11:17" ht="13.5">
      <c r="K131" s="87" t="s">
        <v>119</v>
      </c>
      <c r="L131" s="102">
        <f>'地区別5歳毎'!P62</f>
        <v>313</v>
      </c>
      <c r="M131" s="101">
        <f>L131/L146</f>
        <v>0.06306669353213781</v>
      </c>
      <c r="N131" s="103">
        <f>'地区別5歳毎'!P63</f>
        <v>335</v>
      </c>
      <c r="O131" s="101">
        <f>N131/N146</f>
        <v>0.06049115204044782</v>
      </c>
      <c r="P131" s="104">
        <f t="shared" si="4"/>
        <v>648</v>
      </c>
      <c r="Q131" s="101">
        <f>P131/P146</f>
        <v>0.061708408722978766</v>
      </c>
    </row>
    <row r="132" spans="11:17" ht="13.5">
      <c r="K132" s="87" t="s">
        <v>120</v>
      </c>
      <c r="L132" s="102">
        <f>'地区別5歳毎'!O62</f>
        <v>457</v>
      </c>
      <c r="M132" s="101">
        <f>L132/L146</f>
        <v>0.0920814023775942</v>
      </c>
      <c r="N132" s="103">
        <f>'地区別5歳毎'!O63</f>
        <v>441</v>
      </c>
      <c r="O132" s="101">
        <f>N132/N146</f>
        <v>0.07963163596966413</v>
      </c>
      <c r="P132" s="104">
        <f t="shared" si="4"/>
        <v>898</v>
      </c>
      <c r="Q132" s="101">
        <f>P132/P146</f>
        <v>0.08551566517474526</v>
      </c>
    </row>
    <row r="133" spans="11:17" ht="13.5">
      <c r="K133" s="87" t="s">
        <v>121</v>
      </c>
      <c r="L133" s="102">
        <f>'地区別5歳毎'!N62</f>
        <v>430</v>
      </c>
      <c r="M133" s="101">
        <f>L133/L146</f>
        <v>0.08664114446907113</v>
      </c>
      <c r="N133" s="103">
        <f>'地区別5歳毎'!N63</f>
        <v>375</v>
      </c>
      <c r="O133" s="101">
        <f>N133/N146</f>
        <v>0.06771397616468039</v>
      </c>
      <c r="P133" s="104">
        <f t="shared" si="4"/>
        <v>805</v>
      </c>
      <c r="Q133" s="101">
        <f>P133/P146</f>
        <v>0.07665936577468813</v>
      </c>
    </row>
    <row r="134" spans="11:17" ht="13.5">
      <c r="K134" s="87" t="s">
        <v>122</v>
      </c>
      <c r="L134" s="102">
        <f>'地区別5歳毎'!M62</f>
        <v>374</v>
      </c>
      <c r="M134" s="101">
        <f>L134/L146</f>
        <v>0.07535764658472698</v>
      </c>
      <c r="N134" s="103">
        <f>'地区別5歳毎'!M63</f>
        <v>425</v>
      </c>
      <c r="O134" s="101">
        <f>N134/N146</f>
        <v>0.07674250631997111</v>
      </c>
      <c r="P134" s="104">
        <f t="shared" si="4"/>
        <v>799</v>
      </c>
      <c r="Q134" s="101">
        <f>P134/P146</f>
        <v>0.07608799161984572</v>
      </c>
    </row>
    <row r="135" spans="11:17" ht="13.5">
      <c r="K135" s="87" t="s">
        <v>123</v>
      </c>
      <c r="L135" s="102">
        <f>'地区別5歳毎'!L62</f>
        <v>330</v>
      </c>
      <c r="M135" s="101">
        <f>L135/L146</f>
        <v>0.06649204110417087</v>
      </c>
      <c r="N135" s="103">
        <f>'地区別5歳毎'!L63</f>
        <v>312</v>
      </c>
      <c r="O135" s="101">
        <f>N135/N146</f>
        <v>0.056338028169014086</v>
      </c>
      <c r="P135" s="104">
        <f t="shared" si="4"/>
        <v>642</v>
      </c>
      <c r="Q135" s="101">
        <f>P135/P146</f>
        <v>0.06113703456813637</v>
      </c>
    </row>
    <row r="136" spans="11:17" ht="13.5">
      <c r="K136" s="87" t="s">
        <v>124</v>
      </c>
      <c r="L136" s="102">
        <f>'地区別5歳毎'!K62</f>
        <v>265</v>
      </c>
      <c r="M136" s="101">
        <f>L136/L146</f>
        <v>0.05339512391698569</v>
      </c>
      <c r="N136" s="103">
        <f>'地区別5歳毎'!K63</f>
        <v>287</v>
      </c>
      <c r="O136" s="101">
        <f>N136/N146</f>
        <v>0.05182376309136873</v>
      </c>
      <c r="P136" s="104">
        <f t="shared" si="4"/>
        <v>552</v>
      </c>
      <c r="Q136" s="101">
        <f>P136/P146</f>
        <v>0.05256642224550043</v>
      </c>
    </row>
    <row r="137" spans="11:17" ht="13.5">
      <c r="K137" s="87" t="s">
        <v>125</v>
      </c>
      <c r="L137" s="102">
        <f>'地区別5歳毎'!J62</f>
        <v>282</v>
      </c>
      <c r="M137" s="101">
        <f>L137/L146</f>
        <v>0.05682047148901874</v>
      </c>
      <c r="N137" s="103">
        <f>'地区別5歳毎'!J63</f>
        <v>276</v>
      </c>
      <c r="O137" s="101">
        <f>N137/N146</f>
        <v>0.04983748645720477</v>
      </c>
      <c r="P137" s="104">
        <f t="shared" si="4"/>
        <v>558</v>
      </c>
      <c r="Q137" s="101">
        <f>P137/P146</f>
        <v>0.05313779640034282</v>
      </c>
    </row>
    <row r="138" spans="11:17" ht="13.5">
      <c r="K138" s="87" t="s">
        <v>126</v>
      </c>
      <c r="L138" s="102">
        <f>'地区別5歳毎'!I62</f>
        <v>251</v>
      </c>
      <c r="M138" s="101">
        <f>L138/L146</f>
        <v>0.05057424944589966</v>
      </c>
      <c r="N138" s="103">
        <f>'地区別5歳毎'!I63</f>
        <v>258</v>
      </c>
      <c r="O138" s="101">
        <f>N138/N146</f>
        <v>0.04658721560130011</v>
      </c>
      <c r="P138" s="104">
        <f t="shared" si="4"/>
        <v>509</v>
      </c>
      <c r="Q138" s="101">
        <f>P138/P146</f>
        <v>0.04847157413579659</v>
      </c>
    </row>
    <row r="139" spans="11:17" ht="13.5">
      <c r="K139" s="87" t="s">
        <v>127</v>
      </c>
      <c r="L139" s="102">
        <f>'地区別5歳毎'!H62</f>
        <v>206</v>
      </c>
      <c r="M139" s="101">
        <f>L139/L146</f>
        <v>0.04150715293169454</v>
      </c>
      <c r="N139" s="103">
        <f>'地区別5歳毎'!H63</f>
        <v>210</v>
      </c>
      <c r="O139" s="101">
        <f>N139/N146</f>
        <v>0.03791982665222102</v>
      </c>
      <c r="P139" s="104">
        <f t="shared" si="4"/>
        <v>416</v>
      </c>
      <c r="Q139" s="101">
        <f>P139/P146</f>
        <v>0.039615274735739454</v>
      </c>
    </row>
    <row r="140" spans="11:17" ht="13.5">
      <c r="K140" s="87" t="s">
        <v>128</v>
      </c>
      <c r="L140" s="102">
        <f>'地区別5歳毎'!G62</f>
        <v>224</v>
      </c>
      <c r="M140" s="101">
        <f>L140/L146</f>
        <v>0.045133991537376586</v>
      </c>
      <c r="N140" s="103">
        <f>'地区別5歳毎'!G63</f>
        <v>278</v>
      </c>
      <c r="O140" s="101">
        <f>N140/N146</f>
        <v>0.050198627663416394</v>
      </c>
      <c r="P140" s="104">
        <f t="shared" si="4"/>
        <v>502</v>
      </c>
      <c r="Q140" s="101">
        <f>P140/P146</f>
        <v>0.04780497095514713</v>
      </c>
    </row>
    <row r="141" spans="11:17" ht="13.5">
      <c r="K141" s="87" t="s">
        <v>129</v>
      </c>
      <c r="L141" s="102">
        <f>'地区別5歳毎'!F62</f>
        <v>302</v>
      </c>
      <c r="M141" s="101">
        <f>L141/L146</f>
        <v>0.06085029216199879</v>
      </c>
      <c r="N141" s="103">
        <f>'地区別5歳毎'!F63</f>
        <v>289</v>
      </c>
      <c r="O141" s="101">
        <f>N141/N146</f>
        <v>0.05218490429758035</v>
      </c>
      <c r="P141" s="104">
        <f t="shared" si="4"/>
        <v>591</v>
      </c>
      <c r="Q141" s="101">
        <f>P141/P146</f>
        <v>0.056280354251976</v>
      </c>
    </row>
    <row r="142" spans="11:17" ht="13.5">
      <c r="K142" s="87" t="s">
        <v>130</v>
      </c>
      <c r="L142" s="102">
        <f>'地区別5歳毎'!E62</f>
        <v>242</v>
      </c>
      <c r="M142" s="101">
        <f>L142/L146</f>
        <v>0.04876083014305863</v>
      </c>
      <c r="N142" s="103">
        <f>'地区別5歳毎'!E63</f>
        <v>248</v>
      </c>
      <c r="O142" s="101">
        <f>N142/N146</f>
        <v>0.04478150957024196</v>
      </c>
      <c r="P142" s="104">
        <f t="shared" si="4"/>
        <v>490</v>
      </c>
      <c r="Q142" s="101">
        <f>P142/P146</f>
        <v>0.04666222264546234</v>
      </c>
    </row>
    <row r="143" spans="11:17" ht="13.5">
      <c r="K143" s="87" t="s">
        <v>131</v>
      </c>
      <c r="L143" s="102">
        <f>'地区別5歳毎'!D62</f>
        <v>212</v>
      </c>
      <c r="M143" s="101">
        <f>L143/L146</f>
        <v>0.04271609913358856</v>
      </c>
      <c r="N143" s="103">
        <f>'地区別5歳毎'!D63</f>
        <v>170</v>
      </c>
      <c r="O143" s="101">
        <f>N143/N146</f>
        <v>0.030697002527988442</v>
      </c>
      <c r="P143" s="104">
        <f t="shared" si="4"/>
        <v>382</v>
      </c>
      <c r="Q143" s="101">
        <f>P143/P146</f>
        <v>0.03637748785829921</v>
      </c>
    </row>
    <row r="144" spans="11:17" ht="13.5">
      <c r="K144" s="87" t="s">
        <v>132</v>
      </c>
      <c r="L144" s="102">
        <f>'地区別5歳毎'!C62</f>
        <v>195</v>
      </c>
      <c r="M144" s="101">
        <f>L144/L146</f>
        <v>0.03929075156155551</v>
      </c>
      <c r="N144" s="103">
        <f>'地区別5歳毎'!C63</f>
        <v>172</v>
      </c>
      <c r="O144" s="101">
        <f>N144/N146</f>
        <v>0.031058143734200072</v>
      </c>
      <c r="P144" s="104">
        <f t="shared" si="4"/>
        <v>367</v>
      </c>
      <c r="Q144" s="101">
        <f>P144/P146</f>
        <v>0.03494905247119322</v>
      </c>
    </row>
    <row r="145" ht="13.5">
      <c r="K145" s="87"/>
    </row>
    <row r="146" spans="11:17" ht="13.5">
      <c r="K146" s="87"/>
      <c r="L146" s="102">
        <f>SUM(L124:L144)</f>
        <v>4963</v>
      </c>
      <c r="M146" s="92"/>
      <c r="N146" s="103">
        <f>SUM(N124:N144)</f>
        <v>5538</v>
      </c>
      <c r="O146" s="92"/>
      <c r="P146" s="104">
        <f>SUM(P124:P144)</f>
        <v>10501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8</v>
      </c>
      <c r="O154" s="101">
        <f>N154/N176</f>
        <v>0.002486016159105034</v>
      </c>
      <c r="P154" s="104">
        <f>L154+N154</f>
        <v>8</v>
      </c>
      <c r="Q154" s="101">
        <f>P154/P176</f>
        <v>0.0013582342954159593</v>
      </c>
    </row>
    <row r="155" spans="11:17" ht="13.5">
      <c r="K155" s="87" t="s">
        <v>113</v>
      </c>
      <c r="L155" s="102">
        <f>'地区別5歳毎'!V65</f>
        <v>7</v>
      </c>
      <c r="M155" s="101">
        <f>L155/L176</f>
        <v>0.002619760479041916</v>
      </c>
      <c r="N155" s="103">
        <f>'地区別5歳毎'!V66</f>
        <v>27</v>
      </c>
      <c r="O155" s="101">
        <f>N155/N176</f>
        <v>0.00839030453697949</v>
      </c>
      <c r="P155" s="104">
        <f aca="true" t="shared" si="5" ref="P155:P174">L155+N155</f>
        <v>34</v>
      </c>
      <c r="Q155" s="101">
        <f>P155/P176</f>
        <v>0.005772495755517827</v>
      </c>
    </row>
    <row r="156" spans="11:17" ht="13.5">
      <c r="K156" s="87" t="s">
        <v>114</v>
      </c>
      <c r="L156" s="102">
        <f>'地区別5歳毎'!U65</f>
        <v>19</v>
      </c>
      <c r="M156" s="101">
        <f>L156/L176</f>
        <v>0.007110778443113772</v>
      </c>
      <c r="N156" s="103">
        <f>'地区別5歳毎'!U66</f>
        <v>58</v>
      </c>
      <c r="O156" s="101">
        <f>N156/N176</f>
        <v>0.018023617153511497</v>
      </c>
      <c r="P156" s="104">
        <f t="shared" si="5"/>
        <v>77</v>
      </c>
      <c r="Q156" s="101">
        <f>P156/P176</f>
        <v>0.013073005093378607</v>
      </c>
    </row>
    <row r="157" spans="11:17" ht="13.5">
      <c r="K157" s="87" t="s">
        <v>115</v>
      </c>
      <c r="L157" s="102">
        <f>'地区別5歳毎'!T65</f>
        <v>73</v>
      </c>
      <c r="M157" s="101">
        <f>L157/L176</f>
        <v>0.027320359281437126</v>
      </c>
      <c r="N157" s="103">
        <f>'地区別5歳毎'!T66</f>
        <v>141</v>
      </c>
      <c r="O157" s="101">
        <f>N157/N176</f>
        <v>0.043816034804226224</v>
      </c>
      <c r="P157" s="104">
        <f t="shared" si="5"/>
        <v>214</v>
      </c>
      <c r="Q157" s="101">
        <f>P157/P176</f>
        <v>0.03633276740237691</v>
      </c>
    </row>
    <row r="158" spans="11:17" ht="13.5">
      <c r="K158" s="87" t="s">
        <v>116</v>
      </c>
      <c r="L158" s="102">
        <f>'地区別5歳毎'!S65</f>
        <v>99</v>
      </c>
      <c r="M158" s="101">
        <f>L158/L176</f>
        <v>0.037050898203592815</v>
      </c>
      <c r="N158" s="103">
        <f>'地区別5歳毎'!S66</f>
        <v>260</v>
      </c>
      <c r="O158" s="101">
        <f>N158/N176</f>
        <v>0.08079552517091361</v>
      </c>
      <c r="P158" s="104">
        <f t="shared" si="5"/>
        <v>359</v>
      </c>
      <c r="Q158" s="101">
        <f>P158/P176</f>
        <v>0.06095076400679117</v>
      </c>
    </row>
    <row r="159" spans="11:17" ht="13.5">
      <c r="K159" s="87" t="s">
        <v>117</v>
      </c>
      <c r="L159" s="102">
        <f>'地区別5歳毎'!R65</f>
        <v>132</v>
      </c>
      <c r="M159" s="101">
        <f>L159/L176</f>
        <v>0.04940119760479042</v>
      </c>
      <c r="N159" s="103">
        <f>'地区別5歳毎'!R66</f>
        <v>212</v>
      </c>
      <c r="O159" s="101">
        <f>N159/N176</f>
        <v>0.06587942821628341</v>
      </c>
      <c r="P159" s="104">
        <f t="shared" si="5"/>
        <v>344</v>
      </c>
      <c r="Q159" s="101">
        <f>P159/P176</f>
        <v>0.05840407470288625</v>
      </c>
    </row>
    <row r="160" spans="11:17" ht="13.5">
      <c r="K160" s="87" t="s">
        <v>118</v>
      </c>
      <c r="L160" s="102">
        <f>'地区別5歳毎'!Q65</f>
        <v>118</v>
      </c>
      <c r="M160" s="101">
        <f>L160/L176</f>
        <v>0.04416167664670659</v>
      </c>
      <c r="N160" s="103">
        <f>'地区別5歳毎'!Q66</f>
        <v>165</v>
      </c>
      <c r="O160" s="101">
        <f>N160/N176</f>
        <v>0.05127408328154133</v>
      </c>
      <c r="P160" s="104">
        <f t="shared" si="5"/>
        <v>283</v>
      </c>
      <c r="Q160" s="101">
        <f>P160/P176</f>
        <v>0.04804753820033956</v>
      </c>
    </row>
    <row r="161" spans="11:17" ht="13.5">
      <c r="K161" s="87" t="s">
        <v>119</v>
      </c>
      <c r="L161" s="102">
        <f>'地区別5歳毎'!P65</f>
        <v>152</v>
      </c>
      <c r="M161" s="101">
        <f>L161/L176</f>
        <v>0.05688622754491018</v>
      </c>
      <c r="N161" s="103">
        <f>'地区別5歳毎'!P66</f>
        <v>184</v>
      </c>
      <c r="O161" s="101">
        <f>N161/N176</f>
        <v>0.057178371659415785</v>
      </c>
      <c r="P161" s="104">
        <f t="shared" si="5"/>
        <v>336</v>
      </c>
      <c r="Q161" s="101">
        <f>P161/P176</f>
        <v>0.05704584040747029</v>
      </c>
    </row>
    <row r="162" spans="11:17" ht="13.5">
      <c r="K162" s="87" t="s">
        <v>120</v>
      </c>
      <c r="L162" s="102">
        <f>'地区別5歳毎'!O65</f>
        <v>246</v>
      </c>
      <c r="M162" s="101">
        <f>L162/L176</f>
        <v>0.09206586826347306</v>
      </c>
      <c r="N162" s="103">
        <f>'地区別5歳毎'!O66</f>
        <v>273</v>
      </c>
      <c r="O162" s="101">
        <f>N162/N176</f>
        <v>0.08483530142945929</v>
      </c>
      <c r="P162" s="104">
        <f t="shared" si="5"/>
        <v>519</v>
      </c>
      <c r="Q162" s="101">
        <f>P162/P176</f>
        <v>0.08811544991511036</v>
      </c>
    </row>
    <row r="163" spans="11:17" ht="13.5">
      <c r="K163" s="87" t="s">
        <v>121</v>
      </c>
      <c r="L163" s="102">
        <f>'地区別5歳毎'!N65</f>
        <v>251</v>
      </c>
      <c r="M163" s="101">
        <f>L163/L176</f>
        <v>0.09393712574850299</v>
      </c>
      <c r="N163" s="103">
        <f>'地区別5歳毎'!N66</f>
        <v>265</v>
      </c>
      <c r="O163" s="101">
        <f>N163/N176</f>
        <v>0.08234928527035426</v>
      </c>
      <c r="P163" s="104">
        <f t="shared" si="5"/>
        <v>516</v>
      </c>
      <c r="Q163" s="101">
        <f>P163/P176</f>
        <v>0.08760611205432937</v>
      </c>
    </row>
    <row r="164" spans="11:17" ht="13.5">
      <c r="K164" s="87" t="s">
        <v>122</v>
      </c>
      <c r="L164" s="102">
        <f>'地区別5歳毎'!M65</f>
        <v>239</v>
      </c>
      <c r="M164" s="101">
        <f>L164/L176</f>
        <v>0.08944610778443114</v>
      </c>
      <c r="N164" s="103">
        <f>'地区別5歳毎'!M66</f>
        <v>260</v>
      </c>
      <c r="O164" s="101">
        <f>N164/N176</f>
        <v>0.08079552517091361</v>
      </c>
      <c r="P164" s="104">
        <f t="shared" si="5"/>
        <v>499</v>
      </c>
      <c r="Q164" s="101">
        <f>P164/P176</f>
        <v>0.08471986417657046</v>
      </c>
    </row>
    <row r="165" spans="11:17" ht="13.5">
      <c r="K165" s="87" t="s">
        <v>123</v>
      </c>
      <c r="L165" s="102">
        <f>'地区別5歳毎'!L65</f>
        <v>193</v>
      </c>
      <c r="M165" s="101">
        <f>L165/L176</f>
        <v>0.07223053892215568</v>
      </c>
      <c r="N165" s="103">
        <f>'地区別5歳毎'!L66</f>
        <v>216</v>
      </c>
      <c r="O165" s="101">
        <f>N165/N176</f>
        <v>0.06712243629583592</v>
      </c>
      <c r="P165" s="104">
        <f t="shared" si="5"/>
        <v>409</v>
      </c>
      <c r="Q165" s="101">
        <f>P165/P176</f>
        <v>0.06943972835314091</v>
      </c>
    </row>
    <row r="166" spans="11:17" ht="13.5">
      <c r="K166" s="87" t="s">
        <v>124</v>
      </c>
      <c r="L166" s="102">
        <f>'地区別5歳毎'!K65</f>
        <v>140</v>
      </c>
      <c r="M166" s="101">
        <f>L166/L176</f>
        <v>0.05239520958083832</v>
      </c>
      <c r="N166" s="103">
        <f>'地区別5歳毎'!K66</f>
        <v>163</v>
      </c>
      <c r="O166" s="101">
        <f>N166/N176</f>
        <v>0.05065257924176507</v>
      </c>
      <c r="P166" s="104">
        <f t="shared" si="5"/>
        <v>303</v>
      </c>
      <c r="Q166" s="101">
        <f>P166/P176</f>
        <v>0.051443123938879454</v>
      </c>
    </row>
    <row r="167" spans="11:17" ht="13.5">
      <c r="K167" s="87" t="s">
        <v>125</v>
      </c>
      <c r="L167" s="102">
        <f>'地区別5歳毎'!J65</f>
        <v>147</v>
      </c>
      <c r="M167" s="101">
        <f>L167/L176</f>
        <v>0.05501497005988024</v>
      </c>
      <c r="N167" s="103">
        <f>'地区別5歳毎'!J66</f>
        <v>148</v>
      </c>
      <c r="O167" s="101">
        <f>N167/N176</f>
        <v>0.04599129894344313</v>
      </c>
      <c r="P167" s="104">
        <f t="shared" si="5"/>
        <v>295</v>
      </c>
      <c r="Q167" s="101">
        <f>P167/P176</f>
        <v>0.0500848896434635</v>
      </c>
    </row>
    <row r="168" spans="11:17" ht="13.5">
      <c r="K168" s="87" t="s">
        <v>126</v>
      </c>
      <c r="L168" s="102">
        <f>'地区別5歳毎'!I65</f>
        <v>123</v>
      </c>
      <c r="M168" s="101">
        <f>L168/L176</f>
        <v>0.04603293413173653</v>
      </c>
      <c r="N168" s="103">
        <f>'地区別5歳毎'!I66</f>
        <v>114</v>
      </c>
      <c r="O168" s="101">
        <f>N168/N176</f>
        <v>0.035425730267246734</v>
      </c>
      <c r="P168" s="104">
        <f t="shared" si="5"/>
        <v>237</v>
      </c>
      <c r="Q168" s="101">
        <f>P168/P176</f>
        <v>0.040237691001697794</v>
      </c>
    </row>
    <row r="169" spans="11:17" ht="13.5">
      <c r="K169" s="87" t="s">
        <v>127</v>
      </c>
      <c r="L169" s="102">
        <f>'地区別5歳毎'!H65</f>
        <v>117</v>
      </c>
      <c r="M169" s="101">
        <f>L169/L176</f>
        <v>0.0437874251497006</v>
      </c>
      <c r="N169" s="103">
        <f>'地区別5歳毎'!H66</f>
        <v>129</v>
      </c>
      <c r="O169" s="101">
        <f>N169/N176</f>
        <v>0.040087010565568675</v>
      </c>
      <c r="P169" s="104">
        <f t="shared" si="5"/>
        <v>246</v>
      </c>
      <c r="Q169" s="101">
        <f>P169/P176</f>
        <v>0.04176570458404075</v>
      </c>
    </row>
    <row r="170" spans="11:17" ht="13.5">
      <c r="K170" s="87" t="s">
        <v>128</v>
      </c>
      <c r="L170" s="102">
        <f>'地区別5歳毎'!G65</f>
        <v>103</v>
      </c>
      <c r="M170" s="101">
        <f>L170/L176</f>
        <v>0.038547904191616765</v>
      </c>
      <c r="N170" s="103">
        <f>'地区別5歳毎'!G66</f>
        <v>109</v>
      </c>
      <c r="O170" s="101">
        <f>N170/N176</f>
        <v>0.03387197016780609</v>
      </c>
      <c r="P170" s="104">
        <f t="shared" si="5"/>
        <v>212</v>
      </c>
      <c r="Q170" s="101">
        <f>P170/P176</f>
        <v>0.03599320882852292</v>
      </c>
    </row>
    <row r="171" spans="11:17" ht="13.5">
      <c r="K171" s="87" t="s">
        <v>129</v>
      </c>
      <c r="L171" s="102">
        <f>'地区別5歳毎'!F65</f>
        <v>169</v>
      </c>
      <c r="M171" s="101">
        <f>L171/L176</f>
        <v>0.06324850299401198</v>
      </c>
      <c r="N171" s="103">
        <f>'地区別5歳毎'!F66</f>
        <v>178</v>
      </c>
      <c r="O171" s="101">
        <f>N171/N176</f>
        <v>0.05531385954008701</v>
      </c>
      <c r="P171" s="104">
        <f t="shared" si="5"/>
        <v>347</v>
      </c>
      <c r="Q171" s="101">
        <f>P171/P176</f>
        <v>0.05891341256366723</v>
      </c>
    </row>
    <row r="172" spans="11:17" ht="13.5">
      <c r="K172" s="87" t="s">
        <v>130</v>
      </c>
      <c r="L172" s="102">
        <f>'地区別5歳毎'!E65</f>
        <v>147</v>
      </c>
      <c r="M172" s="101">
        <f>L172/L176</f>
        <v>0.05501497005988024</v>
      </c>
      <c r="N172" s="103">
        <f>'地区別5歳毎'!E66</f>
        <v>128</v>
      </c>
      <c r="O172" s="101">
        <f>N172/N176</f>
        <v>0.039776258545680544</v>
      </c>
      <c r="P172" s="104">
        <f t="shared" si="5"/>
        <v>275</v>
      </c>
      <c r="Q172" s="101">
        <f>P172/P176</f>
        <v>0.0466893039049236</v>
      </c>
    </row>
    <row r="173" spans="11:17" ht="13.5">
      <c r="K173" s="87" t="s">
        <v>131</v>
      </c>
      <c r="L173" s="102">
        <f>'地区別5歳毎'!D65</f>
        <v>109</v>
      </c>
      <c r="M173" s="101">
        <f>L173/L176</f>
        <v>0.0407934131736527</v>
      </c>
      <c r="N173" s="103">
        <f>'地区別5歳毎'!D66</f>
        <v>99</v>
      </c>
      <c r="O173" s="101">
        <f>N173/N176</f>
        <v>0.030764449968924797</v>
      </c>
      <c r="P173" s="104">
        <f t="shared" si="5"/>
        <v>208</v>
      </c>
      <c r="Q173" s="101">
        <f>P173/P176</f>
        <v>0.03531409168081494</v>
      </c>
    </row>
    <row r="174" spans="11:17" ht="13.5">
      <c r="K174" s="87" t="s">
        <v>132</v>
      </c>
      <c r="L174" s="102">
        <f>'地区別5歳毎'!C65</f>
        <v>88</v>
      </c>
      <c r="M174" s="101">
        <f>L174/L176</f>
        <v>0.03293413173652695</v>
      </c>
      <c r="N174" s="103">
        <f>'地区別5歳毎'!C66</f>
        <v>81</v>
      </c>
      <c r="O174" s="101">
        <f>N174/N176</f>
        <v>0.02517091361093847</v>
      </c>
      <c r="P174" s="104">
        <f t="shared" si="5"/>
        <v>169</v>
      </c>
      <c r="Q174" s="101">
        <f>P174/P176</f>
        <v>0.028692699490662138</v>
      </c>
    </row>
    <row r="175" ht="13.5">
      <c r="K175" s="87"/>
    </row>
    <row r="176" spans="11:17" ht="13.5">
      <c r="K176" s="87"/>
      <c r="L176" s="102">
        <f>SUM(L154:L174)</f>
        <v>2672</v>
      </c>
      <c r="M176" s="92"/>
      <c r="N176" s="103">
        <f>SUM(N154:N174)</f>
        <v>3218</v>
      </c>
      <c r="O176" s="92"/>
      <c r="P176" s="104">
        <f>SUM(P154:P174)</f>
        <v>5890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6</v>
      </c>
      <c r="M184" s="101">
        <f>L184/L206</f>
        <v>9.044726170915176E-05</v>
      </c>
      <c r="N184" s="103">
        <f>'地区別5歳毎'!W69</f>
        <v>78</v>
      </c>
      <c r="O184" s="101">
        <f>N184/N206</f>
        <v>0.0010499676933017445</v>
      </c>
      <c r="P184" s="104">
        <f>L184+N184</f>
        <v>84</v>
      </c>
      <c r="Q184" s="101">
        <f>P184/P206</f>
        <v>0.0005973333333333333</v>
      </c>
    </row>
    <row r="185" spans="11:17" ht="13.5">
      <c r="K185" s="87" t="s">
        <v>113</v>
      </c>
      <c r="L185" s="102">
        <f>'地区別5歳毎'!V68</f>
        <v>62</v>
      </c>
      <c r="M185" s="101">
        <f>L185/L206</f>
        <v>0.0009346217043279015</v>
      </c>
      <c r="N185" s="103">
        <f>'地区別5歳毎'!V69</f>
        <v>381</v>
      </c>
      <c r="O185" s="101">
        <f>N185/N206</f>
        <v>0.005128688348050829</v>
      </c>
      <c r="P185" s="104">
        <f aca="true" t="shared" si="6" ref="P185:P204">L185+N185</f>
        <v>443</v>
      </c>
      <c r="Q185" s="101">
        <f>P185/P206</f>
        <v>0.0031502222222222222</v>
      </c>
    </row>
    <row r="186" spans="11:17" ht="13.5">
      <c r="K186" s="87" t="s">
        <v>114</v>
      </c>
      <c r="L186" s="102">
        <f>'地区別5歳毎'!U68</f>
        <v>306</v>
      </c>
      <c r="M186" s="101">
        <f>L186/L206</f>
        <v>0.004612810347166739</v>
      </c>
      <c r="N186" s="103">
        <f>'地区別5歳毎'!U69</f>
        <v>1166</v>
      </c>
      <c r="O186" s="101">
        <f>N186/N206</f>
        <v>0.015695670902433772</v>
      </c>
      <c r="P186" s="104">
        <f t="shared" si="6"/>
        <v>1472</v>
      </c>
      <c r="Q186" s="101">
        <f>P186/P206</f>
        <v>0.010467555555555556</v>
      </c>
    </row>
    <row r="187" spans="11:17" ht="13.5">
      <c r="K187" s="87" t="s">
        <v>115</v>
      </c>
      <c r="L187" s="102">
        <f>'地区別5歳毎'!T68</f>
        <v>1129</v>
      </c>
      <c r="M187" s="101">
        <f>L187/L206</f>
        <v>0.01701915974493872</v>
      </c>
      <c r="N187" s="103">
        <f>'地区別5歳毎'!T69</f>
        <v>2464</v>
      </c>
      <c r="O187" s="101">
        <f>N187/N206</f>
        <v>0.03316821020891665</v>
      </c>
      <c r="P187" s="104">
        <f t="shared" si="6"/>
        <v>3593</v>
      </c>
      <c r="Q187" s="101">
        <f>P187/P206</f>
        <v>0.02555022222222222</v>
      </c>
    </row>
    <row r="188" spans="11:17" ht="13.5">
      <c r="K188" s="87" t="s">
        <v>116</v>
      </c>
      <c r="L188" s="102">
        <f>'地区別5歳毎'!S68</f>
        <v>2017</v>
      </c>
      <c r="M188" s="101">
        <f>L188/L206</f>
        <v>0.030405354477893182</v>
      </c>
      <c r="N188" s="103">
        <f>'地区別5歳毎'!S69</f>
        <v>3482</v>
      </c>
      <c r="O188" s="101">
        <f>N188/N206</f>
        <v>0.04687163471893172</v>
      </c>
      <c r="P188" s="104">
        <f t="shared" si="6"/>
        <v>5499</v>
      </c>
      <c r="Q188" s="101">
        <f>P188/P206</f>
        <v>0.039104</v>
      </c>
    </row>
    <row r="189" spans="11:17" ht="13.5">
      <c r="K189" s="87" t="s">
        <v>117</v>
      </c>
      <c r="L189" s="102">
        <f>'地区別5歳毎'!R68</f>
        <v>2978</v>
      </c>
      <c r="M189" s="101">
        <f>L189/L206</f>
        <v>0.044891990894975656</v>
      </c>
      <c r="N189" s="103">
        <f>'地区別5歳毎'!R69</f>
        <v>3921</v>
      </c>
      <c r="O189" s="101">
        <f>N189/N206</f>
        <v>0.05278106827482231</v>
      </c>
      <c r="P189" s="104">
        <f t="shared" si="6"/>
        <v>6899</v>
      </c>
      <c r="Q189" s="101">
        <f>P189/P206</f>
        <v>0.04905955555555556</v>
      </c>
    </row>
    <row r="190" spans="11:17" ht="13.5">
      <c r="K190" s="87" t="s">
        <v>118</v>
      </c>
      <c r="L190" s="102">
        <f>'地区別5歳毎'!Q68</f>
        <v>3452</v>
      </c>
      <c r="M190" s="101">
        <f>L190/L206</f>
        <v>0.05203732456999864</v>
      </c>
      <c r="N190" s="103">
        <f>'地区別5歳毎'!Q69</f>
        <v>4260</v>
      </c>
      <c r="O190" s="101">
        <f>N190/N206</f>
        <v>0.05734438940340297</v>
      </c>
      <c r="P190" s="104">
        <f t="shared" si="6"/>
        <v>7712</v>
      </c>
      <c r="Q190" s="101">
        <f>P190/P206</f>
        <v>0.05484088888888889</v>
      </c>
    </row>
    <row r="191" spans="11:17" ht="13.5">
      <c r="K191" s="87" t="s">
        <v>119</v>
      </c>
      <c r="L191" s="102">
        <f>'地区別5歳毎'!P68</f>
        <v>4144</v>
      </c>
      <c r="M191" s="101">
        <f>L191/L206</f>
        <v>0.06246890875378748</v>
      </c>
      <c r="N191" s="103">
        <f>'地区別5歳毎'!P69</f>
        <v>4574</v>
      </c>
      <c r="O191" s="101">
        <f>N191/N206</f>
        <v>0.06157118242515615</v>
      </c>
      <c r="P191" s="104">
        <f t="shared" si="6"/>
        <v>8718</v>
      </c>
      <c r="Q191" s="101">
        <f>P191/P206</f>
        <v>0.06199466666666666</v>
      </c>
    </row>
    <row r="192" spans="11:17" ht="13.5">
      <c r="K192" s="87" t="s">
        <v>120</v>
      </c>
      <c r="L192" s="102">
        <f>'地区別5歳毎'!O68</f>
        <v>5607</v>
      </c>
      <c r="M192" s="101">
        <f>L192/L206</f>
        <v>0.08452296606720232</v>
      </c>
      <c r="N192" s="103">
        <f>'地区別5歳毎'!O69</f>
        <v>5968</v>
      </c>
      <c r="O192" s="101">
        <f>N192/N206</f>
        <v>0.08033598966185655</v>
      </c>
      <c r="P192" s="104">
        <f t="shared" si="6"/>
        <v>11575</v>
      </c>
      <c r="Q192" s="101">
        <f>P192/P206</f>
        <v>0.08231111111111111</v>
      </c>
    </row>
    <row r="193" spans="11:17" ht="13.5">
      <c r="K193" s="87" t="s">
        <v>121</v>
      </c>
      <c r="L193" s="102">
        <f>'地区別5歳毎'!N68</f>
        <v>4883</v>
      </c>
      <c r="M193" s="101">
        <f>L193/L206</f>
        <v>0.07360899648763133</v>
      </c>
      <c r="N193" s="103">
        <f>'地区別5歳毎'!N69</f>
        <v>5015</v>
      </c>
      <c r="O193" s="101">
        <f>N193/N206</f>
        <v>0.06750753822959293</v>
      </c>
      <c r="P193" s="104">
        <f t="shared" si="6"/>
        <v>9898</v>
      </c>
      <c r="Q193" s="101">
        <f>P193/P206</f>
        <v>0.07038577777777778</v>
      </c>
    </row>
    <row r="194" spans="11:17" ht="13.5">
      <c r="K194" s="87" t="s">
        <v>122</v>
      </c>
      <c r="L194" s="102">
        <f>'地区別5歳毎'!M68</f>
        <v>4414</v>
      </c>
      <c r="M194" s="101">
        <f>L194/L206</f>
        <v>0.06653903553069931</v>
      </c>
      <c r="N194" s="103">
        <f>'地区別5歳毎'!M69</f>
        <v>4834</v>
      </c>
      <c r="O194" s="101">
        <f>N194/N206</f>
        <v>0.06507107473616196</v>
      </c>
      <c r="P194" s="104">
        <f t="shared" si="6"/>
        <v>9248</v>
      </c>
      <c r="Q194" s="101">
        <f>P194/P206</f>
        <v>0.06576355555555556</v>
      </c>
    </row>
    <row r="195" spans="11:17" ht="13.5">
      <c r="K195" s="87" t="s">
        <v>123</v>
      </c>
      <c r="L195" s="102">
        <f>'地区別5歳毎'!L68</f>
        <v>4159</v>
      </c>
      <c r="M195" s="101">
        <f>L195/L206</f>
        <v>0.06269502690806036</v>
      </c>
      <c r="N195" s="103">
        <f>'地区別5歳毎'!L69</f>
        <v>4606</v>
      </c>
      <c r="O195" s="101">
        <f>N195/N206</f>
        <v>0.06200193840189533</v>
      </c>
      <c r="P195" s="104">
        <f t="shared" si="6"/>
        <v>8765</v>
      </c>
      <c r="Q195" s="101">
        <f>P195/P206</f>
        <v>0.06232888888888889</v>
      </c>
    </row>
    <row r="196" spans="11:17" ht="13.5">
      <c r="K196" s="87" t="s">
        <v>124</v>
      </c>
      <c r="L196" s="102">
        <f>'地区別5歳毎'!K68</f>
        <v>4411</v>
      </c>
      <c r="M196" s="101">
        <f>L196/L206</f>
        <v>0.06649381189984473</v>
      </c>
      <c r="N196" s="103">
        <f>'地区別5歳毎'!K69</f>
        <v>4791</v>
      </c>
      <c r="O196" s="101">
        <f>N196/N206</f>
        <v>0.0644922463924187</v>
      </c>
      <c r="P196" s="104">
        <f t="shared" si="6"/>
        <v>9202</v>
      </c>
      <c r="Q196" s="101">
        <f>P196/P206</f>
        <v>0.06543644444444445</v>
      </c>
    </row>
    <row r="197" spans="11:17" ht="13.5">
      <c r="K197" s="87" t="s">
        <v>125</v>
      </c>
      <c r="L197" s="102">
        <f>'地区別5歳毎'!J68</f>
        <v>4415</v>
      </c>
      <c r="M197" s="101">
        <f>L197/L206</f>
        <v>0.0665541100743175</v>
      </c>
      <c r="N197" s="103">
        <f>'地区別5歳毎'!J69</f>
        <v>4520</v>
      </c>
      <c r="O197" s="101">
        <f>N197/N206</f>
        <v>0.06084428171440879</v>
      </c>
      <c r="P197" s="104">
        <f t="shared" si="6"/>
        <v>8935</v>
      </c>
      <c r="Q197" s="101">
        <f>P197/P206</f>
        <v>0.06353777777777778</v>
      </c>
    </row>
    <row r="198" spans="11:17" ht="13.5">
      <c r="K198" s="87" t="s">
        <v>126</v>
      </c>
      <c r="L198" s="102">
        <f>'地区別5歳毎'!I68</f>
        <v>3887</v>
      </c>
      <c r="M198" s="101">
        <f>L198/L206</f>
        <v>0.058594751043912145</v>
      </c>
      <c r="N198" s="103">
        <f>'地区別5歳毎'!I69</f>
        <v>4025</v>
      </c>
      <c r="O198" s="101">
        <f>N198/N206</f>
        <v>0.05418102519922464</v>
      </c>
      <c r="P198" s="104">
        <f t="shared" si="6"/>
        <v>7912</v>
      </c>
      <c r="Q198" s="101">
        <f>P198/P206</f>
        <v>0.05626311111111111</v>
      </c>
    </row>
    <row r="199" spans="11:17" ht="13.5">
      <c r="K199" s="87" t="s">
        <v>127</v>
      </c>
      <c r="L199" s="102">
        <f>'地区別5歳毎'!H68</f>
        <v>3413</v>
      </c>
      <c r="M199" s="101">
        <f>L199/L206</f>
        <v>0.05144941736888916</v>
      </c>
      <c r="N199" s="103">
        <f>'地区別5歳毎'!H69</f>
        <v>3574</v>
      </c>
      <c r="O199" s="101">
        <f>N199/N206</f>
        <v>0.04811005815205686</v>
      </c>
      <c r="P199" s="104">
        <f t="shared" si="6"/>
        <v>6987</v>
      </c>
      <c r="Q199" s="101">
        <f>P199/P206</f>
        <v>0.04968533333333333</v>
      </c>
    </row>
    <row r="200" spans="11:17" ht="13.5">
      <c r="K200" s="87" t="s">
        <v>128</v>
      </c>
      <c r="L200" s="102">
        <f>'地区別5歳毎'!G68</f>
        <v>3085</v>
      </c>
      <c r="M200" s="101">
        <f>L200/L206</f>
        <v>0.0465049670621222</v>
      </c>
      <c r="N200" s="103">
        <f>'地区別5歳毎'!G69</f>
        <v>3275</v>
      </c>
      <c r="O200" s="101">
        <f>N200/N206</f>
        <v>0.044085181994400174</v>
      </c>
      <c r="P200" s="104">
        <f t="shared" si="6"/>
        <v>6360</v>
      </c>
      <c r="Q200" s="101">
        <f>P200/P206</f>
        <v>0.045226666666666665</v>
      </c>
    </row>
    <row r="201" spans="11:17" ht="13.5">
      <c r="K201" s="87" t="s">
        <v>129</v>
      </c>
      <c r="L201" s="102">
        <f>'地区別5歳毎'!F68</f>
        <v>3772</v>
      </c>
      <c r="M201" s="101">
        <f>L201/L206</f>
        <v>0.05686117852782007</v>
      </c>
      <c r="N201" s="103">
        <f>'地区別5歳毎'!F69</f>
        <v>3720</v>
      </c>
      <c r="O201" s="101">
        <f>N201/N206</f>
        <v>0.05007538229592936</v>
      </c>
      <c r="P201" s="104">
        <f t="shared" si="6"/>
        <v>7492</v>
      </c>
      <c r="Q201" s="101">
        <f>P201/P206</f>
        <v>0.053276444444444446</v>
      </c>
    </row>
    <row r="202" spans="11:17" ht="13.5">
      <c r="K202" s="87" t="s">
        <v>130</v>
      </c>
      <c r="L202" s="102">
        <f>'地区別5歳毎'!E68</f>
        <v>3579</v>
      </c>
      <c r="M202" s="101">
        <f>L202/L206</f>
        <v>0.053951791609509026</v>
      </c>
      <c r="N202" s="103">
        <f>'地区別5歳毎'!E69</f>
        <v>3538</v>
      </c>
      <c r="O202" s="101">
        <f>N202/N206</f>
        <v>0.047625457678225284</v>
      </c>
      <c r="P202" s="104">
        <f t="shared" si="6"/>
        <v>7117</v>
      </c>
      <c r="Q202" s="101">
        <f>P202/P206</f>
        <v>0.050609777777777774</v>
      </c>
    </row>
    <row r="203" spans="11:17" ht="13.5">
      <c r="K203" s="87" t="s">
        <v>131</v>
      </c>
      <c r="L203" s="102">
        <f>'地区別5歳毎'!D68</f>
        <v>3359</v>
      </c>
      <c r="M203" s="101">
        <f>L203/L206</f>
        <v>0.050635392013506794</v>
      </c>
      <c r="N203" s="103">
        <f>'地区別5歳毎'!D69</f>
        <v>3164</v>
      </c>
      <c r="O203" s="101">
        <f>N203/N206</f>
        <v>0.042590997200086154</v>
      </c>
      <c r="P203" s="104">
        <f t="shared" si="6"/>
        <v>6523</v>
      </c>
      <c r="Q203" s="101">
        <f>P203/P206</f>
        <v>0.046385777777777776</v>
      </c>
    </row>
    <row r="204" spans="11:17" ht="13.5">
      <c r="K204" s="87" t="s">
        <v>132</v>
      </c>
      <c r="L204" s="102">
        <f>'地区別5歳毎'!C68</f>
        <v>3259</v>
      </c>
      <c r="M204" s="101">
        <f>L204/L206</f>
        <v>0.049127937651687596</v>
      </c>
      <c r="N204" s="103">
        <f>'地区別5歳毎'!C69</f>
        <v>2932</v>
      </c>
      <c r="O204" s="101">
        <f>N204/N206</f>
        <v>0.03946801636872711</v>
      </c>
      <c r="P204" s="104">
        <f t="shared" si="6"/>
        <v>6191</v>
      </c>
      <c r="Q204" s="101">
        <f>P204/P206</f>
        <v>0.04402488888888889</v>
      </c>
    </row>
    <row r="205" ht="13.5">
      <c r="K205" s="87"/>
    </row>
    <row r="206" spans="11:17" ht="13.5">
      <c r="K206" s="87"/>
      <c r="L206" s="102">
        <f>SUM(L184:L204)</f>
        <v>66337</v>
      </c>
      <c r="M206" s="92"/>
      <c r="N206" s="103">
        <f>SUM(N184:N204)</f>
        <v>74288</v>
      </c>
      <c r="O206" s="92"/>
      <c r="P206" s="104">
        <f>SUM(P184:P204)</f>
        <v>140625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1</v>
      </c>
      <c r="M4" s="96">
        <f>L4/L26</f>
        <v>2.248454187745925E-05</v>
      </c>
      <c r="N4" s="93">
        <f>'地区別5歳毎'!W24</f>
        <v>38</v>
      </c>
      <c r="O4" s="94">
        <f>N4/N26</f>
        <v>0.0007647413966592875</v>
      </c>
      <c r="P4" s="93">
        <f aca="true" t="shared" si="0" ref="P4:P24">L4+N4</f>
        <v>39</v>
      </c>
      <c r="Q4" s="97">
        <f>P4/P26</f>
        <v>0.0004141666224180959</v>
      </c>
      <c r="S4" s="87" t="s">
        <v>1</v>
      </c>
      <c r="T4" s="93">
        <f>SUM(L4:L4)</f>
        <v>1</v>
      </c>
      <c r="U4" s="96">
        <f>T4/L26</f>
        <v>2.248454187745925E-05</v>
      </c>
      <c r="V4" s="93">
        <f>SUM(N4:N4)</f>
        <v>38</v>
      </c>
      <c r="W4" s="94">
        <f>V4/N26</f>
        <v>0.0007647413966592875</v>
      </c>
      <c r="X4" s="93">
        <f>SUM(P4:P4)</f>
        <v>39</v>
      </c>
      <c r="Y4" s="97">
        <f>X4/P26</f>
        <v>0.0004141666224180959</v>
      </c>
    </row>
    <row r="5" spans="11:25" ht="13.5">
      <c r="K5" s="87" t="s">
        <v>113</v>
      </c>
      <c r="L5" s="93">
        <f>'地区別5歳毎'!V23</f>
        <v>33</v>
      </c>
      <c r="M5" s="96">
        <f>L5/L26</f>
        <v>0.0007419898819561551</v>
      </c>
      <c r="N5" s="93">
        <f>'地区別5歳毎'!V24</f>
        <v>231</v>
      </c>
      <c r="O5" s="94">
        <f>N5/N26</f>
        <v>0.004648822700744616</v>
      </c>
      <c r="P5" s="93">
        <f t="shared" si="0"/>
        <v>264</v>
      </c>
      <c r="Q5" s="97">
        <f>P5/P26</f>
        <v>0.002803589444060957</v>
      </c>
      <c r="S5" s="87" t="s">
        <v>138</v>
      </c>
      <c r="T5" s="93">
        <f>SUM(L4:L5)</f>
        <v>34</v>
      </c>
      <c r="U5" s="96">
        <f>T5/L26</f>
        <v>0.0007644744238336144</v>
      </c>
      <c r="V5" s="93">
        <f>SUM(N4:N5)</f>
        <v>269</v>
      </c>
      <c r="W5" s="94">
        <f>V5/N26</f>
        <v>0.0054135640974039044</v>
      </c>
      <c r="X5" s="93">
        <f>SUM(P4:P5)</f>
        <v>303</v>
      </c>
      <c r="Y5" s="97">
        <f>X5/P26</f>
        <v>0.0032177560664790527</v>
      </c>
    </row>
    <row r="6" spans="11:25" ht="13.5">
      <c r="K6" s="87" t="s">
        <v>114</v>
      </c>
      <c r="L6" s="93">
        <f>'地区別5歳毎'!U23</f>
        <v>173</v>
      </c>
      <c r="M6" s="96">
        <f>L6/L26</f>
        <v>0.0038898257448004496</v>
      </c>
      <c r="N6" s="93">
        <f>'地区別5歳毎'!U24</f>
        <v>699</v>
      </c>
      <c r="O6" s="94">
        <f>N6/N26</f>
        <v>0.014067216743811633</v>
      </c>
      <c r="P6" s="93">
        <f t="shared" si="0"/>
        <v>872</v>
      </c>
      <c r="Q6" s="97">
        <f>P6/P26</f>
        <v>0.00926034089098922</v>
      </c>
      <c r="S6" s="87" t="s">
        <v>139</v>
      </c>
      <c r="T6" s="93">
        <f>SUM(L4:L6)</f>
        <v>207</v>
      </c>
      <c r="U6" s="96">
        <f>T6/L26</f>
        <v>0.004654300168634064</v>
      </c>
      <c r="V6" s="93">
        <f>SUM(N4:N6)</f>
        <v>968</v>
      </c>
      <c r="W6" s="94">
        <f>V6/N26</f>
        <v>0.019480780841215538</v>
      </c>
      <c r="X6" s="93">
        <f>SUM(P4:P6)</f>
        <v>1175</v>
      </c>
      <c r="Y6" s="97">
        <f>X6/P26</f>
        <v>0.012478096957468274</v>
      </c>
    </row>
    <row r="7" spans="11:25" ht="13.5">
      <c r="K7" s="87" t="s">
        <v>115</v>
      </c>
      <c r="L7" s="93">
        <f>'地区別5歳毎'!T23</f>
        <v>696</v>
      </c>
      <c r="M7" s="96">
        <f>L7/L26</f>
        <v>0.015649241146711637</v>
      </c>
      <c r="N7" s="93">
        <f>'地区別5歳毎'!T24</f>
        <v>1474</v>
      </c>
      <c r="O7" s="94">
        <f>N7/N26</f>
        <v>0.029663916280941838</v>
      </c>
      <c r="P7" s="93">
        <f t="shared" si="0"/>
        <v>2170</v>
      </c>
      <c r="Q7" s="97">
        <f>P7/P26</f>
        <v>0.02304465565762226</v>
      </c>
      <c r="S7" s="87" t="s">
        <v>140</v>
      </c>
      <c r="T7" s="93">
        <f>SUM(L4:L7)</f>
        <v>903</v>
      </c>
      <c r="U7" s="96">
        <f>T7/L26</f>
        <v>0.0203035413153457</v>
      </c>
      <c r="V7" s="93">
        <f>SUM(N4:N7)</f>
        <v>2442</v>
      </c>
      <c r="W7" s="94">
        <f>V7/N26</f>
        <v>0.049144697122157376</v>
      </c>
      <c r="X7" s="93">
        <f>SUM(P4:P7)</f>
        <v>3345</v>
      </c>
      <c r="Y7" s="97">
        <f>X7/P26</f>
        <v>0.03552275261509053</v>
      </c>
    </row>
    <row r="8" spans="11:25" ht="13.5">
      <c r="K8" s="87" t="s">
        <v>116</v>
      </c>
      <c r="L8" s="93">
        <f>'地区別5歳毎'!S23</f>
        <v>1294</v>
      </c>
      <c r="M8" s="96">
        <f>L8/L26</f>
        <v>0.029094997189432266</v>
      </c>
      <c r="N8" s="93">
        <f>'地区別5歳毎'!S24</f>
        <v>2079</v>
      </c>
      <c r="O8" s="94">
        <f>N8/N26</f>
        <v>0.04183940430670155</v>
      </c>
      <c r="P8" s="93">
        <f t="shared" si="0"/>
        <v>3373</v>
      </c>
      <c r="Q8" s="97">
        <f>P8/P26</f>
        <v>0.03582010301067275</v>
      </c>
      <c r="S8" s="87" t="s">
        <v>141</v>
      </c>
      <c r="T8" s="93">
        <f>SUM(L4:L8)</f>
        <v>2197</v>
      </c>
      <c r="U8" s="96">
        <f>T8/L26</f>
        <v>0.04939853850477797</v>
      </c>
      <c r="V8" s="93">
        <f>SUM(N4:N8)</f>
        <v>4521</v>
      </c>
      <c r="W8" s="94">
        <f>V8/N26</f>
        <v>0.09098410142885893</v>
      </c>
      <c r="X8" s="93">
        <f>SUM(P4:P8)</f>
        <v>6718</v>
      </c>
      <c r="Y8" s="97">
        <f>X8/P26</f>
        <v>0.07134285562576329</v>
      </c>
    </row>
    <row r="9" spans="11:25" ht="13.5">
      <c r="K9" s="87" t="s">
        <v>117</v>
      </c>
      <c r="L9" s="93">
        <f>'地区別5歳毎'!R23</f>
        <v>1960</v>
      </c>
      <c r="M9" s="96">
        <f>L9/L26</f>
        <v>0.044069702079820125</v>
      </c>
      <c r="N9" s="93">
        <f>'地区別5歳毎'!R24</f>
        <v>2490</v>
      </c>
      <c r="O9" s="94">
        <f>N9/N26</f>
        <v>0.050110686254779636</v>
      </c>
      <c r="P9" s="93">
        <f t="shared" si="0"/>
        <v>4450</v>
      </c>
      <c r="Q9" s="97">
        <f>P9/P26</f>
        <v>0.04725747358360325</v>
      </c>
      <c r="S9" s="87" t="s">
        <v>142</v>
      </c>
      <c r="T9" s="93">
        <f>SUM(L4:L9)</f>
        <v>4157</v>
      </c>
      <c r="U9" s="96">
        <f>T9/L26</f>
        <v>0.09346824058459809</v>
      </c>
      <c r="V9" s="93">
        <f>SUM(N4:N9)</f>
        <v>7011</v>
      </c>
      <c r="W9" s="94">
        <f>V9/N26</f>
        <v>0.14109478768363856</v>
      </c>
      <c r="X9" s="93">
        <f>SUM(P4:P9)</f>
        <v>11168</v>
      </c>
      <c r="Y9" s="97">
        <f>X9/P26</f>
        <v>0.11860032920936654</v>
      </c>
    </row>
    <row r="10" spans="11:25" ht="13.5">
      <c r="K10" s="87" t="s">
        <v>118</v>
      </c>
      <c r="L10" s="93">
        <f>'地区別5歳毎'!Q23</f>
        <v>2292</v>
      </c>
      <c r="M10" s="96">
        <f>L10/L26</f>
        <v>0.051534569983136595</v>
      </c>
      <c r="N10" s="93">
        <f>'地区別5歳毎'!Q24</f>
        <v>2872</v>
      </c>
      <c r="O10" s="94">
        <f>N10/N26</f>
        <v>0.057798349768565106</v>
      </c>
      <c r="P10" s="93">
        <f t="shared" si="0"/>
        <v>5164</v>
      </c>
      <c r="Q10" s="97">
        <f>P10/P26</f>
        <v>0.05483990867094993</v>
      </c>
      <c r="S10" s="87" t="s">
        <v>143</v>
      </c>
      <c r="T10" s="93">
        <f>SUM(L4:L10)</f>
        <v>6449</v>
      </c>
      <c r="U10" s="96">
        <f>T10/L26</f>
        <v>0.14500281056773467</v>
      </c>
      <c r="V10" s="93">
        <f>SUM(N4:N10)</f>
        <v>9883</v>
      </c>
      <c r="W10" s="94">
        <f>V10/N26</f>
        <v>0.19889313745220366</v>
      </c>
      <c r="X10" s="93">
        <f>SUM(P4:P10)</f>
        <v>16332</v>
      </c>
      <c r="Y10" s="97">
        <f>X10/P26</f>
        <v>0.17344023788031646</v>
      </c>
    </row>
    <row r="11" spans="11:25" ht="13.5">
      <c r="K11" s="87" t="s">
        <v>119</v>
      </c>
      <c r="L11" s="93">
        <f>'地区別5歳毎'!P23</f>
        <v>2696</v>
      </c>
      <c r="M11" s="96">
        <f>L11/L26</f>
        <v>0.060618324901630126</v>
      </c>
      <c r="N11" s="93">
        <f>'地区別5歳毎'!P24</f>
        <v>3062</v>
      </c>
      <c r="O11" s="94">
        <f>N11/N26</f>
        <v>0.06162205675186154</v>
      </c>
      <c r="P11" s="93">
        <f t="shared" si="0"/>
        <v>5758</v>
      </c>
      <c r="Q11" s="97">
        <f>P11/P26</f>
        <v>0.06114798492008708</v>
      </c>
      <c r="S11" s="87" t="s">
        <v>144</v>
      </c>
      <c r="T11" s="93">
        <f>SUM(L4:L11)</f>
        <v>9145</v>
      </c>
      <c r="U11" s="96">
        <f>T11/L26</f>
        <v>0.2056211354693648</v>
      </c>
      <c r="V11" s="93">
        <f>SUM(N4:N11)</f>
        <v>12945</v>
      </c>
      <c r="W11" s="94">
        <f>V11/N26</f>
        <v>0.2605151942040652</v>
      </c>
      <c r="X11" s="93">
        <f>SUM(P4:P11)</f>
        <v>22090</v>
      </c>
      <c r="Y11" s="97">
        <f>X11/P26</f>
        <v>0.23458822280040353</v>
      </c>
    </row>
    <row r="12" spans="11:25" ht="13.5">
      <c r="K12" s="87" t="s">
        <v>120</v>
      </c>
      <c r="L12" s="93">
        <f>'地区別5歳毎'!O23</f>
        <v>3441</v>
      </c>
      <c r="M12" s="96">
        <f>L12/L26</f>
        <v>0.07736930860033726</v>
      </c>
      <c r="N12" s="93">
        <f>'地区別5歳毎'!O24</f>
        <v>3795</v>
      </c>
      <c r="O12" s="94">
        <f>N12/N26</f>
        <v>0.07637351579794727</v>
      </c>
      <c r="P12" s="93">
        <f t="shared" si="0"/>
        <v>7236</v>
      </c>
      <c r="Q12" s="97">
        <f>P12/P26</f>
        <v>0.0768438379440344</v>
      </c>
      <c r="S12" s="87" t="s">
        <v>145</v>
      </c>
      <c r="T12" s="93">
        <f>SUM(L4:L12)</f>
        <v>12586</v>
      </c>
      <c r="U12" s="96">
        <f>T12/L26</f>
        <v>0.2829904440697021</v>
      </c>
      <c r="V12" s="93">
        <f>SUM(N4:N12)</f>
        <v>16740</v>
      </c>
      <c r="W12" s="94">
        <f>V12/N26</f>
        <v>0.3368887100020125</v>
      </c>
      <c r="X12" s="93">
        <f>SUM(P4:P12)</f>
        <v>29326</v>
      </c>
      <c r="Y12" s="97">
        <f>X12/P26</f>
        <v>0.31143206074443797</v>
      </c>
    </row>
    <row r="13" spans="11:25" ht="13.5">
      <c r="K13" s="87" t="s">
        <v>121</v>
      </c>
      <c r="L13" s="93">
        <f>'地区別5歳毎'!N23</f>
        <v>3063</v>
      </c>
      <c r="M13" s="96">
        <f>L13/L26</f>
        <v>0.06887015177065767</v>
      </c>
      <c r="N13" s="93">
        <f>'地区別5歳毎'!N24</f>
        <v>3194</v>
      </c>
      <c r="O13" s="94">
        <f>N13/N26</f>
        <v>0.06427852686657275</v>
      </c>
      <c r="P13" s="93">
        <f t="shared" si="0"/>
        <v>6257</v>
      </c>
      <c r="Q13" s="97">
        <f>P13/P26</f>
        <v>0.06644719375564169</v>
      </c>
      <c r="S13" s="87" t="s">
        <v>146</v>
      </c>
      <c r="T13" s="93">
        <f>SUM(L4:L13)</f>
        <v>15649</v>
      </c>
      <c r="U13" s="96">
        <f>T13/L26</f>
        <v>0.3518605958403598</v>
      </c>
      <c r="V13" s="93">
        <f>SUM(N4:N13)</f>
        <v>19934</v>
      </c>
      <c r="W13" s="94">
        <f>V13/N26</f>
        <v>0.40116723686858524</v>
      </c>
      <c r="X13" s="93">
        <f>SUM(P4:P13)</f>
        <v>35583</v>
      </c>
      <c r="Y13" s="97">
        <f>X13/P26</f>
        <v>0.37787925450007964</v>
      </c>
    </row>
    <row r="14" spans="11:25" ht="13.5">
      <c r="K14" s="87" t="s">
        <v>122</v>
      </c>
      <c r="L14" s="93">
        <f>'地区別5歳毎'!M23</f>
        <v>2852</v>
      </c>
      <c r="M14" s="96">
        <f>L14/L26</f>
        <v>0.06412591343451376</v>
      </c>
      <c r="N14" s="93">
        <f>'地区別5歳毎'!M24</f>
        <v>3142</v>
      </c>
      <c r="O14" s="94">
        <f>N14/N26</f>
        <v>0.06323203863956531</v>
      </c>
      <c r="P14" s="93">
        <f t="shared" si="0"/>
        <v>5994</v>
      </c>
      <c r="Q14" s="97">
        <f>P14/P26</f>
        <v>0.06365422396856582</v>
      </c>
      <c r="S14" s="87" t="s">
        <v>147</v>
      </c>
      <c r="T14" s="93">
        <f>SUM(L4:L14)</f>
        <v>18501</v>
      </c>
      <c r="U14" s="96">
        <f>T14/L26</f>
        <v>0.4159865092748735</v>
      </c>
      <c r="V14" s="93">
        <f>SUM(N4:N14)</f>
        <v>23076</v>
      </c>
      <c r="W14" s="94">
        <f>V14/N26</f>
        <v>0.4643992755081505</v>
      </c>
      <c r="X14" s="93">
        <f>SUM(P4:P14)</f>
        <v>41577</v>
      </c>
      <c r="Y14" s="97">
        <f>X14/P26</f>
        <v>0.44153347846864544</v>
      </c>
    </row>
    <row r="15" spans="11:25" ht="13.5">
      <c r="K15" s="87" t="s">
        <v>123</v>
      </c>
      <c r="L15" s="93">
        <f>'地区別5歳毎'!L23</f>
        <v>2838</v>
      </c>
      <c r="M15" s="96">
        <f>L15/L26</f>
        <v>0.06381112984822934</v>
      </c>
      <c r="N15" s="93">
        <f>'地区別5歳毎'!L24</f>
        <v>3201</v>
      </c>
      <c r="O15" s="94">
        <f>N15/N26</f>
        <v>0.06441940028174684</v>
      </c>
      <c r="P15" s="93">
        <f t="shared" si="0"/>
        <v>6039</v>
      </c>
      <c r="Q15" s="97">
        <f>P15/P26</f>
        <v>0.06413210853289439</v>
      </c>
      <c r="S15" s="87" t="s">
        <v>148</v>
      </c>
      <c r="T15" s="93">
        <f>SUM(L4:L15)</f>
        <v>21339</v>
      </c>
      <c r="U15" s="96">
        <f>T15/L26</f>
        <v>0.47979763912310286</v>
      </c>
      <c r="V15" s="93">
        <f>SUM(N4:N15)</f>
        <v>26277</v>
      </c>
      <c r="W15" s="94">
        <f>V15/N26</f>
        <v>0.5288186757898974</v>
      </c>
      <c r="X15" s="93">
        <f>SUM(P4:P15)</f>
        <v>47616</v>
      </c>
      <c r="Y15" s="97">
        <f>X15/P26</f>
        <v>0.5056655870015399</v>
      </c>
    </row>
    <row r="16" spans="11:25" ht="13.5">
      <c r="K16" s="87" t="s">
        <v>124</v>
      </c>
      <c r="L16" s="93">
        <f>'地区別5歳毎'!K23</f>
        <v>3122</v>
      </c>
      <c r="M16" s="96">
        <f>L16/L26</f>
        <v>0.07019673974142777</v>
      </c>
      <c r="N16" s="93">
        <f>'地区別5歳毎'!K24</f>
        <v>3402</v>
      </c>
      <c r="O16" s="94">
        <f>N16/N26</f>
        <v>0.06846447977460253</v>
      </c>
      <c r="P16" s="93">
        <f t="shared" si="0"/>
        <v>6524</v>
      </c>
      <c r="Q16" s="97">
        <f>P16/P26</f>
        <v>0.06928264217065788</v>
      </c>
      <c r="S16" s="87" t="s">
        <v>105</v>
      </c>
      <c r="T16" s="93">
        <f>SUM(L16:L24)</f>
        <v>23136</v>
      </c>
      <c r="U16" s="96">
        <f>T16/L26</f>
        <v>0.5202023608768971</v>
      </c>
      <c r="V16" s="93">
        <f>SUM(N16:N24)</f>
        <v>23413</v>
      </c>
      <c r="W16" s="94">
        <f>V16/N26</f>
        <v>0.4711813242101026</v>
      </c>
      <c r="X16" s="93">
        <f>SUM(P16:P24)</f>
        <v>46549</v>
      </c>
      <c r="Y16" s="97">
        <f>X16/P26</f>
        <v>0.49433441299846015</v>
      </c>
    </row>
    <row r="17" spans="11:25" ht="13.5">
      <c r="K17" s="87" t="s">
        <v>125</v>
      </c>
      <c r="L17" s="93">
        <f>'地区別5歳毎'!J23</f>
        <v>3109</v>
      </c>
      <c r="M17" s="96">
        <f>L17/L26</f>
        <v>0.0699044406970208</v>
      </c>
      <c r="N17" s="93">
        <f>'地区別5歳毎'!J24</f>
        <v>3222</v>
      </c>
      <c r="O17" s="94">
        <f>N17/N26</f>
        <v>0.06484202052726906</v>
      </c>
      <c r="P17" s="93">
        <f t="shared" si="0"/>
        <v>6331</v>
      </c>
      <c r="Q17" s="97">
        <f>P17/P26</f>
        <v>0.06723304837253757</v>
      </c>
      <c r="S17" s="87" t="s">
        <v>106</v>
      </c>
      <c r="T17" s="93">
        <f>SUM(L17:L24)</f>
        <v>20014</v>
      </c>
      <c r="U17" s="96">
        <f>T17/L26</f>
        <v>0.4500056211354694</v>
      </c>
      <c r="V17" s="93">
        <f>SUM(N17:N24)</f>
        <v>20011</v>
      </c>
      <c r="W17" s="94">
        <f>V17/N26</f>
        <v>0.4027168444355001</v>
      </c>
      <c r="X17" s="93">
        <f>SUM(P17:P24)</f>
        <v>40025</v>
      </c>
      <c r="Y17" s="97">
        <f>X17/P26</f>
        <v>0.42505177082780227</v>
      </c>
    </row>
    <row r="18" spans="11:25" ht="13.5">
      <c r="K18" s="87" t="s">
        <v>126</v>
      </c>
      <c r="L18" s="93">
        <f>'地区別5歳毎'!I23</f>
        <v>2706</v>
      </c>
      <c r="M18" s="96">
        <f>L18/L26</f>
        <v>0.06084317032040472</v>
      </c>
      <c r="N18" s="93">
        <f>'地区別5歳毎'!I24</f>
        <v>2834</v>
      </c>
      <c r="O18" s="94">
        <f>N18/N26</f>
        <v>0.05703360837190582</v>
      </c>
      <c r="P18" s="93">
        <f t="shared" si="0"/>
        <v>5540</v>
      </c>
      <c r="Q18" s="97">
        <f>P18/P26</f>
        <v>0.05883289969733978</v>
      </c>
      <c r="S18" s="87" t="s">
        <v>107</v>
      </c>
      <c r="T18" s="93">
        <f>SUM(L18:L24)</f>
        <v>16905</v>
      </c>
      <c r="U18" s="96">
        <f>T18/L26</f>
        <v>0.3801011804384486</v>
      </c>
      <c r="V18" s="93">
        <f>SUM(N18:N24)</f>
        <v>16789</v>
      </c>
      <c r="W18" s="94">
        <f>V18/N26</f>
        <v>0.33787482390823104</v>
      </c>
      <c r="X18" s="93">
        <f>SUM(P18:P24)</f>
        <v>33694</v>
      </c>
      <c r="Y18" s="97">
        <f>X18/P26</f>
        <v>0.3578187224552647</v>
      </c>
    </row>
    <row r="19" spans="11:25" ht="13.5">
      <c r="K19" s="87" t="s">
        <v>127</v>
      </c>
      <c r="L19" s="93">
        <f>'地区別5歳毎'!H23</f>
        <v>2373</v>
      </c>
      <c r="M19" s="96">
        <f>L19/L26</f>
        <v>0.05335581787521079</v>
      </c>
      <c r="N19" s="93">
        <f>'地区別5歳毎'!H24</f>
        <v>2442</v>
      </c>
      <c r="O19" s="94">
        <f>N19/N26</f>
        <v>0.049144697122157376</v>
      </c>
      <c r="P19" s="93">
        <f t="shared" si="0"/>
        <v>4815</v>
      </c>
      <c r="Q19" s="97">
        <f>P19/P26</f>
        <v>0.051133648383157225</v>
      </c>
      <c r="S19" s="87" t="s">
        <v>108</v>
      </c>
      <c r="T19" s="93">
        <f>SUM(L19:L24)</f>
        <v>14199</v>
      </c>
      <c r="U19" s="96">
        <f>T19/L26</f>
        <v>0.31925801011804383</v>
      </c>
      <c r="V19" s="93">
        <f>SUM(N19:N24)</f>
        <v>13955</v>
      </c>
      <c r="W19" s="94">
        <f>V19/N26</f>
        <v>0.28084121553632524</v>
      </c>
      <c r="X19" s="93">
        <f>SUM(P19:P24)</f>
        <v>28154</v>
      </c>
      <c r="Y19" s="97">
        <f>X19/P26</f>
        <v>0.2989858227579249</v>
      </c>
    </row>
    <row r="20" spans="11:25" ht="13.5">
      <c r="K20" s="87" t="s">
        <v>128</v>
      </c>
      <c r="L20" s="93">
        <f>'地区別5歳毎'!G23</f>
        <v>2112</v>
      </c>
      <c r="M20" s="96">
        <f>L20/L26</f>
        <v>0.04748735244519393</v>
      </c>
      <c r="N20" s="93">
        <f>'地区別5歳毎'!G24</f>
        <v>2176</v>
      </c>
      <c r="O20" s="94">
        <f>N20/N26</f>
        <v>0.043791507345542366</v>
      </c>
      <c r="P20" s="93">
        <f t="shared" si="0"/>
        <v>4288</v>
      </c>
      <c r="Q20" s="97">
        <f>P20/P26</f>
        <v>0.04553708915202039</v>
      </c>
      <c r="S20" s="87" t="s">
        <v>109</v>
      </c>
      <c r="T20" s="93">
        <f>SUM(L20:L24)</f>
        <v>11826</v>
      </c>
      <c r="U20" s="96">
        <f>T20/L26</f>
        <v>0.26590219224283307</v>
      </c>
      <c r="V20" s="93">
        <f>SUM(N20:N24)</f>
        <v>11513</v>
      </c>
      <c r="W20" s="94">
        <f>V20/N26</f>
        <v>0.23169651841416783</v>
      </c>
      <c r="X20" s="93">
        <f>SUM(P20:P24)</f>
        <v>23339</v>
      </c>
      <c r="Y20" s="97">
        <f>X20/P26</f>
        <v>0.2478521743747677</v>
      </c>
    </row>
    <row r="21" spans="11:25" ht="13.5">
      <c r="K21" s="87" t="s">
        <v>129</v>
      </c>
      <c r="L21" s="93">
        <f>'地区別5歳毎'!F23</f>
        <v>2541</v>
      </c>
      <c r="M21" s="96">
        <f>L21/L26</f>
        <v>0.05713322091062394</v>
      </c>
      <c r="N21" s="93">
        <f>'地区別5歳毎'!F24</f>
        <v>2498</v>
      </c>
      <c r="O21" s="94">
        <f>N21/N26</f>
        <v>0.05027168444355001</v>
      </c>
      <c r="P21" s="93">
        <f t="shared" si="0"/>
        <v>5039</v>
      </c>
      <c r="Q21" s="97">
        <f>P21/P26</f>
        <v>0.053512451547815004</v>
      </c>
      <c r="S21" s="87" t="s">
        <v>110</v>
      </c>
      <c r="T21" s="93">
        <f>SUM(L21:L24)</f>
        <v>9714</v>
      </c>
      <c r="U21" s="96">
        <f>T21/L26</f>
        <v>0.21841483979763912</v>
      </c>
      <c r="V21" s="93">
        <f>SUM(N21:N24)</f>
        <v>9337</v>
      </c>
      <c r="W21" s="94">
        <f>V21/N26</f>
        <v>0.18790501106862548</v>
      </c>
      <c r="X21" s="93">
        <f>SUM(P21:P24)</f>
        <v>19051</v>
      </c>
      <c r="Y21" s="97">
        <f>X21/P26</f>
        <v>0.2023150852227473</v>
      </c>
    </row>
    <row r="22" spans="11:25" ht="13.5">
      <c r="K22" s="87" t="s">
        <v>130</v>
      </c>
      <c r="L22" s="93">
        <f>'地区別5歳毎'!E23</f>
        <v>2473</v>
      </c>
      <c r="M22" s="96">
        <f>L22/L26</f>
        <v>0.05560427206295672</v>
      </c>
      <c r="N22" s="93">
        <f>'地区別5歳毎'!E24</f>
        <v>2458</v>
      </c>
      <c r="O22" s="94">
        <f>N22/N26</f>
        <v>0.04946669349969813</v>
      </c>
      <c r="P22" s="93">
        <f t="shared" si="0"/>
        <v>4931</v>
      </c>
      <c r="Q22" s="97">
        <f>P22/P26</f>
        <v>0.052365528593426434</v>
      </c>
      <c r="S22" s="87" t="s">
        <v>111</v>
      </c>
      <c r="T22" s="93">
        <f>SUM(L22:L24)</f>
        <v>7173</v>
      </c>
      <c r="U22" s="96">
        <f>T22/L26</f>
        <v>0.16128161888701517</v>
      </c>
      <c r="V22" s="93">
        <f>SUM(N22:N24)</f>
        <v>6839</v>
      </c>
      <c r="W22" s="94">
        <f>V22/N26</f>
        <v>0.13763332662507546</v>
      </c>
      <c r="X22" s="93">
        <f>SUM(P22:P24)</f>
        <v>14012</v>
      </c>
      <c r="Y22" s="97">
        <f>X22/P26</f>
        <v>0.1488026336749323</v>
      </c>
    </row>
    <row r="23" spans="11:25" ht="13.5">
      <c r="K23" s="87" t="s">
        <v>131</v>
      </c>
      <c r="L23" s="93">
        <f>'地区別5歳毎'!D23</f>
        <v>2348</v>
      </c>
      <c r="M23" s="96">
        <f>L23/L26</f>
        <v>0.052793704328274314</v>
      </c>
      <c r="N23" s="93">
        <f>'地区別5歳毎'!D24</f>
        <v>2252</v>
      </c>
      <c r="O23" s="94">
        <f>N23/N26</f>
        <v>0.045320990138860935</v>
      </c>
      <c r="P23" s="93">
        <f t="shared" si="0"/>
        <v>4600</v>
      </c>
      <c r="Q23" s="97">
        <f>P23/P26</f>
        <v>0.04885042213136516</v>
      </c>
      <c r="S23" s="87" t="s">
        <v>3</v>
      </c>
      <c r="T23" s="93">
        <f>SUM(L23:L24)</f>
        <v>4700</v>
      </c>
      <c r="U23" s="96">
        <f>T23/L26</f>
        <v>0.10567734682405847</v>
      </c>
      <c r="V23" s="93">
        <f>SUM(N23:N24)</f>
        <v>4381</v>
      </c>
      <c r="W23" s="94">
        <f>V23/N26</f>
        <v>0.08816663312537734</v>
      </c>
      <c r="X23" s="93">
        <f>SUM(P23:P24)</f>
        <v>9081</v>
      </c>
      <c r="Y23" s="97">
        <f>X23/P26</f>
        <v>0.09643710508150587</v>
      </c>
    </row>
    <row r="24" spans="11:25" ht="13.5">
      <c r="K24" s="87" t="s">
        <v>132</v>
      </c>
      <c r="L24" s="93">
        <f>'地区別5歳毎'!C23</f>
        <v>2352</v>
      </c>
      <c r="M24" s="96">
        <f>L24/L26</f>
        <v>0.05288364249578415</v>
      </c>
      <c r="N24" s="93">
        <f>'地区別5歳毎'!C24</f>
        <v>2129</v>
      </c>
      <c r="O24" s="94">
        <f>N24/N26</f>
        <v>0.0428456429865164</v>
      </c>
      <c r="P24" s="93">
        <f t="shared" si="0"/>
        <v>4481</v>
      </c>
      <c r="Q24" s="97">
        <f>P24/P26</f>
        <v>0.04758668295014071</v>
      </c>
      <c r="S24" s="87" t="s">
        <v>112</v>
      </c>
      <c r="T24" s="93">
        <f>SUM(L24:L24)</f>
        <v>2352</v>
      </c>
      <c r="U24" s="96">
        <f>T24/L26</f>
        <v>0.05288364249578415</v>
      </c>
      <c r="V24" s="93">
        <f>SUM(N24:N24)</f>
        <v>2129</v>
      </c>
      <c r="W24" s="94">
        <f>V24/N26</f>
        <v>0.0428456429865164</v>
      </c>
      <c r="X24" s="93">
        <f>SUM(P24:P24)</f>
        <v>4481</v>
      </c>
      <c r="Y24" s="97">
        <f>X24/P26</f>
        <v>0.04758668295014071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44475</v>
      </c>
      <c r="M26" s="92"/>
      <c r="N26" s="93">
        <f>SUM(N4:N24)</f>
        <v>49690</v>
      </c>
      <c r="O26" s="88"/>
      <c r="P26" s="93">
        <f>SUM(P4:P24)</f>
        <v>94165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1</v>
      </c>
      <c r="M34" s="96">
        <f>L34/L56</f>
        <v>0.00012605571662674902</v>
      </c>
      <c r="N34" s="93">
        <f>'地区別5歳毎'!W36</f>
        <v>10</v>
      </c>
      <c r="O34" s="94">
        <f>N34/N56</f>
        <v>0.0011321181931393638</v>
      </c>
      <c r="P34" s="93">
        <f aca="true" t="shared" si="1" ref="P34:P54">L34+N34</f>
        <v>11</v>
      </c>
      <c r="Q34" s="97">
        <f>P34/P56</f>
        <v>0.0006560897053560778</v>
      </c>
      <c r="S34" s="87" t="s">
        <v>1</v>
      </c>
      <c r="T34" s="93">
        <f>SUM(L34:L34)</f>
        <v>1</v>
      </c>
      <c r="U34" s="96">
        <f>T34/L56</f>
        <v>0.00012605571662674902</v>
      </c>
      <c r="V34" s="93">
        <f>SUM(N34:N34)</f>
        <v>10</v>
      </c>
      <c r="W34" s="94">
        <f>V34/N56</f>
        <v>0.0011321181931393638</v>
      </c>
      <c r="X34" s="93">
        <f>SUM(P34:P34)</f>
        <v>11</v>
      </c>
      <c r="Y34" s="97">
        <f>X34/P56</f>
        <v>0.0006560897053560778</v>
      </c>
    </row>
    <row r="35" spans="11:25" ht="13.5">
      <c r="K35" s="87" t="s">
        <v>113</v>
      </c>
      <c r="L35" s="93">
        <f>'地区別5歳毎'!V35</f>
        <v>8</v>
      </c>
      <c r="M35" s="96">
        <f>L35/L56</f>
        <v>0.0010084457330139921</v>
      </c>
      <c r="N35" s="93">
        <f>'地区別5歳毎'!V36</f>
        <v>48</v>
      </c>
      <c r="O35" s="94">
        <f>N35/N56</f>
        <v>0.005434167327068946</v>
      </c>
      <c r="P35" s="93">
        <f t="shared" si="1"/>
        <v>56</v>
      </c>
      <c r="Q35" s="97">
        <f>P35/P56</f>
        <v>0.0033400930454491233</v>
      </c>
      <c r="S35" s="87" t="s">
        <v>138</v>
      </c>
      <c r="T35" s="93">
        <f>SUM(L34:L35)</f>
        <v>9</v>
      </c>
      <c r="U35" s="96">
        <f>T35/L56</f>
        <v>0.0011345014496407413</v>
      </c>
      <c r="V35" s="93">
        <f>SUM(N34:N35)</f>
        <v>58</v>
      </c>
      <c r="W35" s="94">
        <f>V35/N56</f>
        <v>0.006566285520208309</v>
      </c>
      <c r="X35" s="93">
        <f>SUM(P34:P35)</f>
        <v>67</v>
      </c>
      <c r="Y35" s="97">
        <f>X35/P56</f>
        <v>0.003996182750805201</v>
      </c>
    </row>
    <row r="36" spans="11:25" ht="13.5">
      <c r="K36" s="87" t="s">
        <v>114</v>
      </c>
      <c r="L36" s="93">
        <f>'地区別5歳毎'!U35</f>
        <v>40</v>
      </c>
      <c r="M36" s="96">
        <f>L36/L56</f>
        <v>0.005042228665069961</v>
      </c>
      <c r="N36" s="93">
        <f>'地区別5歳毎'!U36</f>
        <v>136</v>
      </c>
      <c r="O36" s="94">
        <f>N36/N56</f>
        <v>0.015396807426695348</v>
      </c>
      <c r="P36" s="93">
        <f t="shared" si="1"/>
        <v>176</v>
      </c>
      <c r="Q36" s="97">
        <f>P36/P56</f>
        <v>0.010497435285697245</v>
      </c>
      <c r="S36" s="87" t="s">
        <v>139</v>
      </c>
      <c r="T36" s="93">
        <f>SUM(L34:L36)</f>
        <v>49</v>
      </c>
      <c r="U36" s="96">
        <f>T36/L56</f>
        <v>0.006176730114710702</v>
      </c>
      <c r="V36" s="93">
        <f>SUM(N34:N36)</f>
        <v>194</v>
      </c>
      <c r="W36" s="94">
        <f>V36/N56</f>
        <v>0.021963092946903656</v>
      </c>
      <c r="X36" s="93">
        <f>SUM(P34:P36)</f>
        <v>243</v>
      </c>
      <c r="Y36" s="97">
        <f>X36/P56</f>
        <v>0.014493618036502445</v>
      </c>
    </row>
    <row r="37" spans="11:25" ht="13.5">
      <c r="K37" s="87" t="s">
        <v>115</v>
      </c>
      <c r="L37" s="93">
        <f>'地区別5歳毎'!T35</f>
        <v>127</v>
      </c>
      <c r="M37" s="96">
        <f>L37/L56</f>
        <v>0.016009076011597127</v>
      </c>
      <c r="N37" s="93">
        <f>'地区別5歳毎'!T36</f>
        <v>285</v>
      </c>
      <c r="O37" s="94">
        <f>N37/N56</f>
        <v>0.03226536850447187</v>
      </c>
      <c r="P37" s="93">
        <f t="shared" si="1"/>
        <v>412</v>
      </c>
      <c r="Q37" s="97">
        <f>P37/P56</f>
        <v>0.024573541691518548</v>
      </c>
      <c r="S37" s="87" t="s">
        <v>140</v>
      </c>
      <c r="T37" s="93">
        <f>SUM(L34:L37)</f>
        <v>176</v>
      </c>
      <c r="U37" s="96">
        <f>T37/L56</f>
        <v>0.022185806126307828</v>
      </c>
      <c r="V37" s="93">
        <f>SUM(N34:N37)</f>
        <v>479</v>
      </c>
      <c r="W37" s="94">
        <f>V37/N56</f>
        <v>0.054228461451375526</v>
      </c>
      <c r="X37" s="93">
        <f>SUM(P34:P37)</f>
        <v>655</v>
      </c>
      <c r="Y37" s="97">
        <f>X37/P56</f>
        <v>0.039067159728020995</v>
      </c>
    </row>
    <row r="38" spans="11:25" ht="13.5">
      <c r="K38" s="87" t="s">
        <v>116</v>
      </c>
      <c r="L38" s="93">
        <f>'地区別5歳毎'!S35</f>
        <v>210</v>
      </c>
      <c r="M38" s="96">
        <f>L38/L56</f>
        <v>0.026471700491617296</v>
      </c>
      <c r="N38" s="93">
        <f>'地区別5歳毎'!S36</f>
        <v>370</v>
      </c>
      <c r="O38" s="94">
        <f>N38/N56</f>
        <v>0.04188837314615646</v>
      </c>
      <c r="P38" s="93">
        <f t="shared" si="1"/>
        <v>580</v>
      </c>
      <c r="Q38" s="97">
        <f>P38/P56</f>
        <v>0.03459382082786592</v>
      </c>
      <c r="S38" s="87" t="s">
        <v>141</v>
      </c>
      <c r="T38" s="93">
        <f>SUM(L34:L38)</f>
        <v>386</v>
      </c>
      <c r="U38" s="96">
        <f>T38/L56</f>
        <v>0.048657506617925124</v>
      </c>
      <c r="V38" s="93">
        <f>SUM(N34:N38)</f>
        <v>849</v>
      </c>
      <c r="W38" s="94">
        <f>V38/N56</f>
        <v>0.09611683459753198</v>
      </c>
      <c r="X38" s="93">
        <f>SUM(P34:P38)</f>
        <v>1235</v>
      </c>
      <c r="Y38" s="97">
        <f>X38/P56</f>
        <v>0.07366098055588692</v>
      </c>
    </row>
    <row r="39" spans="11:25" ht="13.5">
      <c r="K39" s="87" t="s">
        <v>117</v>
      </c>
      <c r="L39" s="93">
        <f>'地区別5歳毎'!R35</f>
        <v>295</v>
      </c>
      <c r="M39" s="96">
        <f>L39/L56</f>
        <v>0.037186436404890964</v>
      </c>
      <c r="N39" s="93">
        <f>'地区別5歳毎'!R36</f>
        <v>410</v>
      </c>
      <c r="O39" s="94">
        <f>N39/N56</f>
        <v>0.046416845918713916</v>
      </c>
      <c r="P39" s="93">
        <f t="shared" si="1"/>
        <v>705</v>
      </c>
      <c r="Q39" s="97">
        <f>P39/P56</f>
        <v>0.04204938566145771</v>
      </c>
      <c r="S39" s="87" t="s">
        <v>142</v>
      </c>
      <c r="T39" s="93">
        <f>SUM(L34:L39)</f>
        <v>681</v>
      </c>
      <c r="U39" s="96">
        <f>T39/L56</f>
        <v>0.08584394302281609</v>
      </c>
      <c r="V39" s="93">
        <f>SUM(N34:N39)</f>
        <v>1259</v>
      </c>
      <c r="W39" s="94">
        <f>V39/N56</f>
        <v>0.1425336805162459</v>
      </c>
      <c r="X39" s="93">
        <f>SUM(P34:P39)</f>
        <v>1940</v>
      </c>
      <c r="Y39" s="97">
        <f>X39/P56</f>
        <v>0.11571036621734462</v>
      </c>
    </row>
    <row r="40" spans="11:25" ht="13.5">
      <c r="K40" s="87" t="s">
        <v>118</v>
      </c>
      <c r="L40" s="93">
        <f>'地区別5歳毎'!Q35</f>
        <v>425</v>
      </c>
      <c r="M40" s="96">
        <f>L40/L56</f>
        <v>0.05357367956636833</v>
      </c>
      <c r="N40" s="93">
        <f>'地区別5歳毎'!Q36</f>
        <v>458</v>
      </c>
      <c r="O40" s="94">
        <f>N40/N56</f>
        <v>0.05185101324578286</v>
      </c>
      <c r="P40" s="93">
        <f t="shared" si="1"/>
        <v>883</v>
      </c>
      <c r="Q40" s="97">
        <f>P40/P56</f>
        <v>0.05266610998449243</v>
      </c>
      <c r="S40" s="87" t="s">
        <v>143</v>
      </c>
      <c r="T40" s="93">
        <f>SUM(L34:L40)</f>
        <v>1106</v>
      </c>
      <c r="U40" s="96">
        <f>T40/L56</f>
        <v>0.13941762258918441</v>
      </c>
      <c r="V40" s="93">
        <f>SUM(N34:N40)</f>
        <v>1717</v>
      </c>
      <c r="W40" s="94">
        <f>V40/N56</f>
        <v>0.19438469376202874</v>
      </c>
      <c r="X40" s="93">
        <f>SUM(P34:P40)</f>
        <v>2823</v>
      </c>
      <c r="Y40" s="97">
        <f>X40/P56</f>
        <v>0.16837647620183704</v>
      </c>
    </row>
    <row r="41" spans="11:25" ht="13.5">
      <c r="K41" s="87" t="s">
        <v>119</v>
      </c>
      <c r="L41" s="93">
        <f>'地区別5歳毎'!P35</f>
        <v>599</v>
      </c>
      <c r="M41" s="96">
        <f>L41/L56</f>
        <v>0.07550737425942267</v>
      </c>
      <c r="N41" s="93">
        <f>'地区別5歳毎'!P36</f>
        <v>585</v>
      </c>
      <c r="O41" s="94">
        <f>N41/N56</f>
        <v>0.06622891429865278</v>
      </c>
      <c r="P41" s="93">
        <f t="shared" si="1"/>
        <v>1184</v>
      </c>
      <c r="Q41" s="97">
        <f>P41/P56</f>
        <v>0.07061911010378147</v>
      </c>
      <c r="S41" s="87" t="s">
        <v>144</v>
      </c>
      <c r="T41" s="93">
        <f>SUM(L34:L41)</f>
        <v>1705</v>
      </c>
      <c r="U41" s="96">
        <f>T41/L56</f>
        <v>0.21492499684860708</v>
      </c>
      <c r="V41" s="93">
        <f>SUM(N34:N41)</f>
        <v>2302</v>
      </c>
      <c r="W41" s="94">
        <f>V41/N56</f>
        <v>0.2606136080606815</v>
      </c>
      <c r="X41" s="93">
        <f>SUM(P34:P41)</f>
        <v>4007</v>
      </c>
      <c r="Y41" s="97">
        <f>X41/P56</f>
        <v>0.2389955863056185</v>
      </c>
    </row>
    <row r="42" spans="11:25" ht="13.5">
      <c r="K42" s="87" t="s">
        <v>120</v>
      </c>
      <c r="L42" s="93">
        <f>'地区別5歳毎'!O35</f>
        <v>850</v>
      </c>
      <c r="M42" s="96">
        <f>L42/L56</f>
        <v>0.10714735913273667</v>
      </c>
      <c r="N42" s="93">
        <f>'地区別5歳毎'!O36</f>
        <v>886</v>
      </c>
      <c r="O42" s="94">
        <f>N42/N56</f>
        <v>0.10030567191214763</v>
      </c>
      <c r="P42" s="93">
        <f t="shared" si="1"/>
        <v>1736</v>
      </c>
      <c r="Q42" s="97">
        <f>P42/P56</f>
        <v>0.10354288440892281</v>
      </c>
      <c r="S42" s="87" t="s">
        <v>145</v>
      </c>
      <c r="T42" s="93">
        <f>SUM(L34:L42)</f>
        <v>2555</v>
      </c>
      <c r="U42" s="96">
        <f>T42/L56</f>
        <v>0.32207235598134376</v>
      </c>
      <c r="V42" s="93">
        <f>SUM(N34:N42)</f>
        <v>3188</v>
      </c>
      <c r="W42" s="94">
        <f>V42/N56</f>
        <v>0.3609192799728292</v>
      </c>
      <c r="X42" s="93">
        <f>SUM(P34:P42)</f>
        <v>5743</v>
      </c>
      <c r="Y42" s="97">
        <f>X42/P56</f>
        <v>0.34253847071454135</v>
      </c>
    </row>
    <row r="43" spans="11:25" ht="13.5">
      <c r="K43" s="87" t="s">
        <v>121</v>
      </c>
      <c r="L43" s="93">
        <f>'地区別5歳毎'!N35</f>
        <v>600</v>
      </c>
      <c r="M43" s="96">
        <f>L43/L56</f>
        <v>0.07563342997604941</v>
      </c>
      <c r="N43" s="93">
        <f>'地区別5歳毎'!N36</f>
        <v>641</v>
      </c>
      <c r="O43" s="94">
        <f>N43/N56</f>
        <v>0.07256877618023322</v>
      </c>
      <c r="P43" s="93">
        <f t="shared" si="1"/>
        <v>1241</v>
      </c>
      <c r="Q43" s="97">
        <f>P43/P56</f>
        <v>0.07401884766789932</v>
      </c>
      <c r="S43" s="87" t="s">
        <v>146</v>
      </c>
      <c r="T43" s="93">
        <f>SUM(L34:L43)</f>
        <v>3155</v>
      </c>
      <c r="U43" s="96">
        <f>T43/L56</f>
        <v>0.39770578595739314</v>
      </c>
      <c r="V43" s="93">
        <f>SUM(N34:N43)</f>
        <v>3829</v>
      </c>
      <c r="W43" s="94">
        <f>V43/N56</f>
        <v>0.4334880561530624</v>
      </c>
      <c r="X43" s="93">
        <f>SUM(P34:P43)</f>
        <v>6984</v>
      </c>
      <c r="Y43" s="97">
        <f>X43/P56</f>
        <v>0.41655731838244064</v>
      </c>
    </row>
    <row r="44" spans="11:25" ht="13.5">
      <c r="K44" s="87" t="s">
        <v>122</v>
      </c>
      <c r="L44" s="93">
        <f>'地区別5歳毎'!M35</f>
        <v>457</v>
      </c>
      <c r="M44" s="96">
        <f>L44/L56</f>
        <v>0.05760746249842431</v>
      </c>
      <c r="N44" s="93">
        <f>'地区別5歳毎'!M36</f>
        <v>531</v>
      </c>
      <c r="O44" s="94">
        <f>N44/N56</f>
        <v>0.060115476055700216</v>
      </c>
      <c r="P44" s="93">
        <f t="shared" si="1"/>
        <v>988</v>
      </c>
      <c r="Q44" s="97">
        <f>P44/P56</f>
        <v>0.05892878444470953</v>
      </c>
      <c r="S44" s="87" t="s">
        <v>147</v>
      </c>
      <c r="T44" s="93">
        <f>SUM(L34:L44)</f>
        <v>3612</v>
      </c>
      <c r="U44" s="96">
        <f>T44/L56</f>
        <v>0.4553132484558175</v>
      </c>
      <c r="V44" s="93">
        <f>SUM(N34:N44)</f>
        <v>4360</v>
      </c>
      <c r="W44" s="94">
        <f>V44/N56</f>
        <v>0.4936035322087626</v>
      </c>
      <c r="X44" s="93">
        <f>SUM(P34:P44)</f>
        <v>7972</v>
      </c>
      <c r="Y44" s="97">
        <f>X44/P56</f>
        <v>0.4754861028271502</v>
      </c>
    </row>
    <row r="45" spans="11:25" ht="13.5">
      <c r="K45" s="87" t="s">
        <v>123</v>
      </c>
      <c r="L45" s="93">
        <f>'地区別5歳毎'!L35</f>
        <v>420</v>
      </c>
      <c r="M45" s="96">
        <f>L45/L56</f>
        <v>0.05294340098323459</v>
      </c>
      <c r="N45" s="93">
        <f>'地区別5歳毎'!L36</f>
        <v>465</v>
      </c>
      <c r="O45" s="94">
        <f>N45/N56</f>
        <v>0.05264349598098041</v>
      </c>
      <c r="P45" s="93">
        <f t="shared" si="1"/>
        <v>885</v>
      </c>
      <c r="Q45" s="97">
        <f>P45/P56</f>
        <v>0.052785399021829896</v>
      </c>
      <c r="S45" s="87" t="s">
        <v>148</v>
      </c>
      <c r="T45" s="93">
        <f>SUM(L34:L45)</f>
        <v>4032</v>
      </c>
      <c r="U45" s="96">
        <f>T45/L56</f>
        <v>0.508256649439052</v>
      </c>
      <c r="V45" s="93">
        <f>SUM(N34:N45)</f>
        <v>4825</v>
      </c>
      <c r="W45" s="94">
        <f>V45/N56</f>
        <v>0.546247028189743</v>
      </c>
      <c r="X45" s="93">
        <f>SUM(P34:P45)</f>
        <v>8857</v>
      </c>
      <c r="Y45" s="97">
        <f>X45/P56</f>
        <v>0.5282715018489801</v>
      </c>
    </row>
    <row r="46" spans="11:25" ht="13.5">
      <c r="K46" s="87" t="s">
        <v>124</v>
      </c>
      <c r="L46" s="93">
        <f>'地区別5歳毎'!K35</f>
        <v>513</v>
      </c>
      <c r="M46" s="96">
        <f>L46/L56</f>
        <v>0.06466658262952225</v>
      </c>
      <c r="N46" s="93">
        <f>'地区別5歳毎'!K36</f>
        <v>560</v>
      </c>
      <c r="O46" s="94">
        <f>N46/N56</f>
        <v>0.06339861881580437</v>
      </c>
      <c r="P46" s="93">
        <f t="shared" si="1"/>
        <v>1073</v>
      </c>
      <c r="Q46" s="97">
        <f>P46/P56</f>
        <v>0.06399856853155195</v>
      </c>
      <c r="S46" s="87" t="s">
        <v>105</v>
      </c>
      <c r="T46" s="93">
        <f>SUM(L46:L54)</f>
        <v>3901</v>
      </c>
      <c r="U46" s="96">
        <f>T46/L56</f>
        <v>0.4917433505609479</v>
      </c>
      <c r="V46" s="93">
        <f>SUM(N46:N54)</f>
        <v>4008</v>
      </c>
      <c r="W46" s="94">
        <f>V46/N56</f>
        <v>0.453752971810257</v>
      </c>
      <c r="X46" s="93">
        <f>SUM(P46:P54)</f>
        <v>7909</v>
      </c>
      <c r="Y46" s="97">
        <f>X46/P56</f>
        <v>0.4717284981510199</v>
      </c>
    </row>
    <row r="47" spans="11:25" ht="13.5">
      <c r="K47" s="87" t="s">
        <v>125</v>
      </c>
      <c r="L47" s="93">
        <f>'地区別5歳毎'!J35</f>
        <v>532</v>
      </c>
      <c r="M47" s="96">
        <f>L47/L56</f>
        <v>0.06706164124543049</v>
      </c>
      <c r="N47" s="93">
        <f>'地区別5歳毎'!J36</f>
        <v>562</v>
      </c>
      <c r="O47" s="94">
        <f>N47/N56</f>
        <v>0.06362504245443225</v>
      </c>
      <c r="P47" s="93">
        <f t="shared" si="1"/>
        <v>1094</v>
      </c>
      <c r="Q47" s="97">
        <f>P47/P56</f>
        <v>0.06525110342359537</v>
      </c>
      <c r="S47" s="87" t="s">
        <v>106</v>
      </c>
      <c r="T47" s="93">
        <f>SUM(L47:L54)</f>
        <v>3388</v>
      </c>
      <c r="U47" s="96">
        <f>T47/L56</f>
        <v>0.4270767679314257</v>
      </c>
      <c r="V47" s="93">
        <f>SUM(N47:N54)</f>
        <v>3448</v>
      </c>
      <c r="W47" s="94">
        <f>V47/N56</f>
        <v>0.39035435299445265</v>
      </c>
      <c r="X47" s="93">
        <f>SUM(P47:P54)</f>
        <v>6836</v>
      </c>
      <c r="Y47" s="97">
        <f>X47/P56</f>
        <v>0.40772992961946797</v>
      </c>
    </row>
    <row r="48" spans="11:25" ht="13.5">
      <c r="K48" s="87" t="s">
        <v>126</v>
      </c>
      <c r="L48" s="93">
        <f>'地区別5歳毎'!I35</f>
        <v>473</v>
      </c>
      <c r="M48" s="96">
        <f>L48/L56</f>
        <v>0.05962435396445229</v>
      </c>
      <c r="N48" s="93">
        <f>'地区別5歳毎'!I36</f>
        <v>510</v>
      </c>
      <c r="O48" s="94">
        <f>N48/N56</f>
        <v>0.05773802785010755</v>
      </c>
      <c r="P48" s="93">
        <f t="shared" si="1"/>
        <v>983</v>
      </c>
      <c r="Q48" s="97">
        <f>P48/P56</f>
        <v>0.05863056185136586</v>
      </c>
      <c r="S48" s="87" t="s">
        <v>107</v>
      </c>
      <c r="T48" s="93">
        <f>SUM(L48:L54)</f>
        <v>2856</v>
      </c>
      <c r="U48" s="96">
        <f>T48/L56</f>
        <v>0.3600151266859952</v>
      </c>
      <c r="V48" s="93">
        <f>SUM(N48:N54)</f>
        <v>2886</v>
      </c>
      <c r="W48" s="94">
        <f>V48/N56</f>
        <v>0.32672931054002036</v>
      </c>
      <c r="X48" s="93">
        <f>SUM(P48:P54)</f>
        <v>5742</v>
      </c>
      <c r="Y48" s="97">
        <f>X48/P56</f>
        <v>0.3424788261958726</v>
      </c>
    </row>
    <row r="49" spans="11:25" ht="13.5">
      <c r="K49" s="87" t="s">
        <v>127</v>
      </c>
      <c r="L49" s="93">
        <f>'地区別5歳毎'!H35</f>
        <v>429</v>
      </c>
      <c r="M49" s="96">
        <f>L49/L56</f>
        <v>0.05407790243287533</v>
      </c>
      <c r="N49" s="93">
        <f>'地区別5歳毎'!H36</f>
        <v>491</v>
      </c>
      <c r="O49" s="94">
        <f>N49/N56</f>
        <v>0.05558700328314276</v>
      </c>
      <c r="P49" s="93">
        <f t="shared" si="1"/>
        <v>920</v>
      </c>
      <c r="Q49" s="97">
        <f>P49/P56</f>
        <v>0.0548729571752356</v>
      </c>
      <c r="S49" s="87" t="s">
        <v>108</v>
      </c>
      <c r="T49" s="93">
        <f>SUM(L49:L54)</f>
        <v>2383</v>
      </c>
      <c r="U49" s="96">
        <f>T49/L56</f>
        <v>0.3003907727215429</v>
      </c>
      <c r="V49" s="93">
        <f>SUM(N49:N54)</f>
        <v>2376</v>
      </c>
      <c r="W49" s="94">
        <f>V49/N56</f>
        <v>0.26899128268991285</v>
      </c>
      <c r="X49" s="93">
        <f>SUM(P49:P54)</f>
        <v>4759</v>
      </c>
      <c r="Y49" s="97">
        <f>X49/P56</f>
        <v>0.2838482643445067</v>
      </c>
    </row>
    <row r="50" spans="11:25" ht="13.5">
      <c r="K50" s="87" t="s">
        <v>128</v>
      </c>
      <c r="L50" s="93">
        <f>'地区別5歳毎'!G35</f>
        <v>370</v>
      </c>
      <c r="M50" s="96">
        <f>L50/L56</f>
        <v>0.04664061515189714</v>
      </c>
      <c r="N50" s="93">
        <f>'地区別5歳毎'!G36</f>
        <v>399</v>
      </c>
      <c r="O50" s="94">
        <f>N50/N56</f>
        <v>0.04517151590626061</v>
      </c>
      <c r="P50" s="93">
        <f t="shared" si="1"/>
        <v>769</v>
      </c>
      <c r="Q50" s="97">
        <f>P50/P56</f>
        <v>0.04586663485625671</v>
      </c>
      <c r="S50" s="87" t="s">
        <v>109</v>
      </c>
      <c r="T50" s="93">
        <f>SUM(L50:L54)</f>
        <v>1954</v>
      </c>
      <c r="U50" s="96">
        <f>T50/L56</f>
        <v>0.24631287028866758</v>
      </c>
      <c r="V50" s="93">
        <f>SUM(N50:N54)</f>
        <v>1885</v>
      </c>
      <c r="W50" s="94">
        <f>V50/N56</f>
        <v>0.21340427940677006</v>
      </c>
      <c r="X50" s="93">
        <f>SUM(P50:P54)</f>
        <v>3839</v>
      </c>
      <c r="Y50" s="97">
        <f>X50/P56</f>
        <v>0.22897530716927114</v>
      </c>
    </row>
    <row r="51" spans="11:25" ht="13.5">
      <c r="K51" s="87" t="s">
        <v>129</v>
      </c>
      <c r="L51" s="93">
        <f>'地区別5歳毎'!F35</f>
        <v>393</v>
      </c>
      <c r="M51" s="96">
        <f>L51/L56</f>
        <v>0.049539896634312366</v>
      </c>
      <c r="N51" s="93">
        <f>'地区別5歳毎'!F36</f>
        <v>388</v>
      </c>
      <c r="O51" s="94">
        <f>N51/N56</f>
        <v>0.04392618589380731</v>
      </c>
      <c r="P51" s="93">
        <f t="shared" si="1"/>
        <v>781</v>
      </c>
      <c r="Q51" s="97">
        <f>P51/P56</f>
        <v>0.04658236908028152</v>
      </c>
      <c r="S51" s="87" t="s">
        <v>110</v>
      </c>
      <c r="T51" s="93">
        <f>SUM(L51:L54)</f>
        <v>1584</v>
      </c>
      <c r="U51" s="96">
        <f>T51/L56</f>
        <v>0.19967225513677045</v>
      </c>
      <c r="V51" s="93">
        <f>SUM(N51:N54)</f>
        <v>1486</v>
      </c>
      <c r="W51" s="94">
        <f>V51/N56</f>
        <v>0.16823276350050945</v>
      </c>
      <c r="X51" s="93">
        <f>SUM(P51:P54)</f>
        <v>3070</v>
      </c>
      <c r="Y51" s="97">
        <f>X51/P56</f>
        <v>0.18310867231301445</v>
      </c>
    </row>
    <row r="52" spans="11:25" ht="13.5">
      <c r="K52" s="87" t="s">
        <v>130</v>
      </c>
      <c r="L52" s="93">
        <f>'地区別5歳毎'!E35</f>
        <v>392</v>
      </c>
      <c r="M52" s="96">
        <f>L52/L56</f>
        <v>0.049413840917685616</v>
      </c>
      <c r="N52" s="93">
        <f>'地区別5歳毎'!E36</f>
        <v>407</v>
      </c>
      <c r="O52" s="94">
        <f>N52/N56</f>
        <v>0.0460772104607721</v>
      </c>
      <c r="P52" s="93">
        <f t="shared" si="1"/>
        <v>799</v>
      </c>
      <c r="Q52" s="97">
        <f>P52/P56</f>
        <v>0.04765597041631874</v>
      </c>
      <c r="S52" s="87" t="s">
        <v>111</v>
      </c>
      <c r="T52" s="93">
        <f>SUM(L52:L54)</f>
        <v>1191</v>
      </c>
      <c r="U52" s="96">
        <f>T52/L56</f>
        <v>0.1501323585024581</v>
      </c>
      <c r="V52" s="93">
        <f>SUM(N52:N54)</f>
        <v>1098</v>
      </c>
      <c r="W52" s="94">
        <f>V52/N56</f>
        <v>0.12430657760670213</v>
      </c>
      <c r="X52" s="93">
        <f>SUM(P52:P54)</f>
        <v>2289</v>
      </c>
      <c r="Y52" s="97">
        <f>X52/P56</f>
        <v>0.1365263032327329</v>
      </c>
    </row>
    <row r="53" spans="11:25" ht="13.5">
      <c r="K53" s="87" t="s">
        <v>131</v>
      </c>
      <c r="L53" s="93">
        <f>'地区別5歳毎'!D35</f>
        <v>413</v>
      </c>
      <c r="M53" s="96">
        <f>L53/L56</f>
        <v>0.05206101096684734</v>
      </c>
      <c r="N53" s="93">
        <f>'地区別5歳毎'!D36</f>
        <v>356</v>
      </c>
      <c r="O53" s="94">
        <f>N53/N56</f>
        <v>0.04030340767576135</v>
      </c>
      <c r="P53" s="93">
        <f t="shared" si="1"/>
        <v>769</v>
      </c>
      <c r="Q53" s="97">
        <f>P53/P56</f>
        <v>0.04586663485625671</v>
      </c>
      <c r="S53" s="87" t="s">
        <v>3</v>
      </c>
      <c r="T53" s="93">
        <f>SUM(L53:L54)</f>
        <v>799</v>
      </c>
      <c r="U53" s="96">
        <f>T53/L56</f>
        <v>0.10071851758477247</v>
      </c>
      <c r="V53" s="93">
        <f>SUM(N53:N54)</f>
        <v>691</v>
      </c>
      <c r="W53" s="94">
        <f>V53/N56</f>
        <v>0.07822936714593004</v>
      </c>
      <c r="X53" s="93">
        <f>SUM(P53:P54)</f>
        <v>1490</v>
      </c>
      <c r="Y53" s="97">
        <f>X53/P56</f>
        <v>0.08887033281641417</v>
      </c>
    </row>
    <row r="54" spans="11:25" ht="13.5">
      <c r="K54" s="87" t="s">
        <v>132</v>
      </c>
      <c r="L54" s="93">
        <f>'地区別5歳毎'!C35</f>
        <v>386</v>
      </c>
      <c r="M54" s="96">
        <f>L54/L56</f>
        <v>0.048657506617925124</v>
      </c>
      <c r="N54" s="93">
        <f>'地区別5歳毎'!C36</f>
        <v>335</v>
      </c>
      <c r="O54" s="94">
        <f>N54/N56</f>
        <v>0.037925959470168684</v>
      </c>
      <c r="P54" s="93">
        <f t="shared" si="1"/>
        <v>721</v>
      </c>
      <c r="Q54" s="97">
        <f>P54/P56</f>
        <v>0.04300369796015746</v>
      </c>
      <c r="S54" s="87" t="s">
        <v>112</v>
      </c>
      <c r="T54" s="93">
        <f>SUM(L54:L54)</f>
        <v>386</v>
      </c>
      <c r="U54" s="96">
        <f>T54/L56</f>
        <v>0.048657506617925124</v>
      </c>
      <c r="V54" s="93">
        <f>SUM(N54:N54)</f>
        <v>335</v>
      </c>
      <c r="W54" s="94">
        <f>V54/N56</f>
        <v>0.037925959470168684</v>
      </c>
      <c r="X54" s="93">
        <f>SUM(P54:P54)</f>
        <v>721</v>
      </c>
      <c r="Y54" s="97">
        <f>X54/P56</f>
        <v>0.04300369796015746</v>
      </c>
    </row>
    <row r="55" ht="13.5">
      <c r="K55" s="87"/>
    </row>
    <row r="56" spans="11:17" ht="13.5">
      <c r="K56" s="87"/>
      <c r="L56" s="93">
        <f>SUM(L34:L54)</f>
        <v>7933</v>
      </c>
      <c r="M56" s="92"/>
      <c r="N56" s="93">
        <f>SUM(N34:N54)</f>
        <v>8833</v>
      </c>
      <c r="O56" s="88"/>
      <c r="P56" s="93">
        <f>SUM(P34:P54)</f>
        <v>16766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0.0007619047619047619</v>
      </c>
      <c r="N64" s="93">
        <f>'地区別5歳毎'!W39</f>
        <v>3</v>
      </c>
      <c r="O64" s="94">
        <f>N64/N86</f>
        <v>0.0010080645161290322</v>
      </c>
      <c r="P64" s="93">
        <f aca="true" t="shared" si="2" ref="P64:P84">L64+N64</f>
        <v>5</v>
      </c>
      <c r="Q64" s="97">
        <f>P64/P86</f>
        <v>0.0008926977325477593</v>
      </c>
      <c r="S64" s="87" t="s">
        <v>1</v>
      </c>
      <c r="T64" s="93">
        <f>SUM(L64:L64)</f>
        <v>2</v>
      </c>
      <c r="U64" s="96">
        <f>T64/L86</f>
        <v>0.0007619047619047619</v>
      </c>
      <c r="V64" s="93">
        <f>SUM(N64:N64)</f>
        <v>3</v>
      </c>
      <c r="W64" s="94">
        <f>V64/N86</f>
        <v>0.0010080645161290322</v>
      </c>
      <c r="X64" s="93">
        <f>SUM(P64:P64)</f>
        <v>5</v>
      </c>
      <c r="Y64" s="97">
        <f>X64/P86</f>
        <v>0.0008926977325477593</v>
      </c>
    </row>
    <row r="65" spans="11:25" ht="13.5">
      <c r="K65" s="87" t="s">
        <v>113</v>
      </c>
      <c r="L65" s="93">
        <f>'地区別5歳毎'!V38</f>
        <v>1</v>
      </c>
      <c r="M65" s="96">
        <f>L65/L86</f>
        <v>0.00038095238095238096</v>
      </c>
      <c r="N65" s="93">
        <f>'地区別5歳毎'!V39</f>
        <v>17</v>
      </c>
      <c r="O65" s="94">
        <f>N65/N86</f>
        <v>0.00571236559139785</v>
      </c>
      <c r="P65" s="93">
        <f t="shared" si="2"/>
        <v>18</v>
      </c>
      <c r="Q65" s="97">
        <f>P65/P86</f>
        <v>0.0032137118371719335</v>
      </c>
      <c r="S65" s="87" t="s">
        <v>138</v>
      </c>
      <c r="T65" s="93">
        <f>SUM(L64:L65)</f>
        <v>3</v>
      </c>
      <c r="U65" s="96">
        <f>T65/L86</f>
        <v>0.001142857142857143</v>
      </c>
      <c r="V65" s="93">
        <f>SUM(N64:N65)</f>
        <v>20</v>
      </c>
      <c r="W65" s="94">
        <f>V65/N86</f>
        <v>0.006720430107526882</v>
      </c>
      <c r="X65" s="93">
        <f>SUM(P64:P65)</f>
        <v>23</v>
      </c>
      <c r="Y65" s="97">
        <f>X65/P86</f>
        <v>0.0041064095697196925</v>
      </c>
    </row>
    <row r="66" spans="11:25" ht="13.5">
      <c r="K66" s="87" t="s">
        <v>114</v>
      </c>
      <c r="L66" s="93">
        <f>'地区別5歳毎'!U38</f>
        <v>12</v>
      </c>
      <c r="M66" s="96">
        <f>L66/L86</f>
        <v>0.004571428571428572</v>
      </c>
      <c r="N66" s="93">
        <f>'地区別5歳毎'!U39</f>
        <v>74</v>
      </c>
      <c r="O66" s="94">
        <f>N66/N86</f>
        <v>0.02486559139784946</v>
      </c>
      <c r="P66" s="93">
        <f t="shared" si="2"/>
        <v>86</v>
      </c>
      <c r="Q66" s="97">
        <f>P66/P86</f>
        <v>0.01535440099982146</v>
      </c>
      <c r="S66" s="87" t="s">
        <v>139</v>
      </c>
      <c r="T66" s="93">
        <f>SUM(L64:L66)</f>
        <v>15</v>
      </c>
      <c r="U66" s="96">
        <f>T66/L86</f>
        <v>0.005714285714285714</v>
      </c>
      <c r="V66" s="93">
        <f>SUM(N64:N66)</f>
        <v>94</v>
      </c>
      <c r="W66" s="94">
        <f>V66/N86</f>
        <v>0.031586021505376344</v>
      </c>
      <c r="X66" s="93">
        <f>SUM(P64:P66)</f>
        <v>109</v>
      </c>
      <c r="Y66" s="97">
        <f>X66/P86</f>
        <v>0.019460810569541152</v>
      </c>
    </row>
    <row r="67" spans="11:25" ht="13.5">
      <c r="K67" s="87" t="s">
        <v>115</v>
      </c>
      <c r="L67" s="93">
        <f>'地区別5歳毎'!T38</f>
        <v>46</v>
      </c>
      <c r="M67" s="96">
        <f>L67/L86</f>
        <v>0.017523809523809525</v>
      </c>
      <c r="N67" s="93">
        <f>'地区別5歳毎'!T39</f>
        <v>131</v>
      </c>
      <c r="O67" s="94">
        <f>N67/N86</f>
        <v>0.04401881720430108</v>
      </c>
      <c r="P67" s="93">
        <f t="shared" si="2"/>
        <v>177</v>
      </c>
      <c r="Q67" s="97">
        <f>P67/P86</f>
        <v>0.03160149973219068</v>
      </c>
      <c r="S67" s="87" t="s">
        <v>140</v>
      </c>
      <c r="T67" s="93">
        <f>SUM(L64:L67)</f>
        <v>61</v>
      </c>
      <c r="U67" s="96">
        <f>T67/L86</f>
        <v>0.023238095238095238</v>
      </c>
      <c r="V67" s="93">
        <f>SUM(N64:N67)</f>
        <v>225</v>
      </c>
      <c r="W67" s="94">
        <f>V67/N86</f>
        <v>0.07560483870967742</v>
      </c>
      <c r="X67" s="93">
        <f>SUM(P64:P67)</f>
        <v>286</v>
      </c>
      <c r="Y67" s="97">
        <f>X67/P86</f>
        <v>0.051062310301731834</v>
      </c>
    </row>
    <row r="68" spans="11:25" ht="13.5">
      <c r="K68" s="87" t="s">
        <v>116</v>
      </c>
      <c r="L68" s="93">
        <f>'地区別5歳毎'!S38</f>
        <v>73</v>
      </c>
      <c r="M68" s="96">
        <f>L68/L86</f>
        <v>0.02780952380952381</v>
      </c>
      <c r="N68" s="93">
        <f>'地区別5歳毎'!S39</f>
        <v>169</v>
      </c>
      <c r="O68" s="94">
        <f>N68/N86</f>
        <v>0.05678763440860215</v>
      </c>
      <c r="P68" s="93">
        <f t="shared" si="2"/>
        <v>242</v>
      </c>
      <c r="Q68" s="97">
        <f>P68/P86</f>
        <v>0.04320657025531155</v>
      </c>
      <c r="S68" s="87" t="s">
        <v>141</v>
      </c>
      <c r="T68" s="93">
        <f>SUM(L64:L68)</f>
        <v>134</v>
      </c>
      <c r="U68" s="96">
        <f>T68/L86</f>
        <v>0.05104761904761905</v>
      </c>
      <c r="V68" s="93">
        <f>SUM(N64:N68)</f>
        <v>394</v>
      </c>
      <c r="W68" s="94">
        <f>V68/N86</f>
        <v>0.13239247311827956</v>
      </c>
      <c r="X68" s="93">
        <f>SUM(P64:P68)</f>
        <v>528</v>
      </c>
      <c r="Y68" s="97">
        <f>X68/P86</f>
        <v>0.09426888055704338</v>
      </c>
    </row>
    <row r="69" spans="11:25" ht="13.5">
      <c r="K69" s="87" t="s">
        <v>117</v>
      </c>
      <c r="L69" s="93">
        <f>'地区別5歳毎'!R38</f>
        <v>140</v>
      </c>
      <c r="M69" s="96">
        <f>L69/L86</f>
        <v>0.05333333333333334</v>
      </c>
      <c r="N69" s="93">
        <f>'地区別5歳毎'!R39</f>
        <v>208</v>
      </c>
      <c r="O69" s="94">
        <f>N69/N86</f>
        <v>0.06989247311827956</v>
      </c>
      <c r="P69" s="93">
        <f t="shared" si="2"/>
        <v>348</v>
      </c>
      <c r="Q69" s="97">
        <f>P69/P86</f>
        <v>0.06213176218532405</v>
      </c>
      <c r="S69" s="87" t="s">
        <v>142</v>
      </c>
      <c r="T69" s="93">
        <f>SUM(L64:L69)</f>
        <v>274</v>
      </c>
      <c r="U69" s="96">
        <f>T69/L86</f>
        <v>0.10438095238095238</v>
      </c>
      <c r="V69" s="93">
        <f>SUM(N64:N69)</f>
        <v>602</v>
      </c>
      <c r="W69" s="94">
        <f>V69/N86</f>
        <v>0.20228494623655913</v>
      </c>
      <c r="X69" s="93">
        <f>SUM(P64:P69)</f>
        <v>876</v>
      </c>
      <c r="Y69" s="97">
        <f>X69/P86</f>
        <v>0.15640064274236742</v>
      </c>
    </row>
    <row r="70" spans="11:25" ht="13.5">
      <c r="K70" s="87" t="s">
        <v>118</v>
      </c>
      <c r="L70" s="93">
        <f>'地区別5歳毎'!Q38</f>
        <v>131</v>
      </c>
      <c r="M70" s="96">
        <f>L70/L86</f>
        <v>0.0499047619047619</v>
      </c>
      <c r="N70" s="93">
        <f>'地区別5歳毎'!Q39</f>
        <v>179</v>
      </c>
      <c r="O70" s="94">
        <f>N70/N86</f>
        <v>0.060147849462365593</v>
      </c>
      <c r="P70" s="93">
        <f t="shared" si="2"/>
        <v>310</v>
      </c>
      <c r="Q70" s="97">
        <f>P70/P86</f>
        <v>0.05534725941796108</v>
      </c>
      <c r="S70" s="87" t="s">
        <v>143</v>
      </c>
      <c r="T70" s="93">
        <f>SUM(L64:L70)</f>
        <v>405</v>
      </c>
      <c r="U70" s="96">
        <f>T70/L86</f>
        <v>0.15428571428571428</v>
      </c>
      <c r="V70" s="93">
        <f>SUM(N64:N70)</f>
        <v>781</v>
      </c>
      <c r="W70" s="94">
        <f>V70/N86</f>
        <v>0.26243279569892475</v>
      </c>
      <c r="X70" s="93">
        <f>SUM(P64:P70)</f>
        <v>1186</v>
      </c>
      <c r="Y70" s="97">
        <f>X70/P86</f>
        <v>0.21174790216032852</v>
      </c>
    </row>
    <row r="71" spans="11:25" ht="13.5">
      <c r="K71" s="87" t="s">
        <v>119</v>
      </c>
      <c r="L71" s="93">
        <f>'地区別5歳毎'!P38</f>
        <v>180</v>
      </c>
      <c r="M71" s="96">
        <f>L71/L86</f>
        <v>0.06857142857142857</v>
      </c>
      <c r="N71" s="93">
        <f>'地区別5歳毎'!P39</f>
        <v>165</v>
      </c>
      <c r="O71" s="94">
        <f>N71/N86</f>
        <v>0.055443548387096774</v>
      </c>
      <c r="P71" s="93">
        <f t="shared" si="2"/>
        <v>345</v>
      </c>
      <c r="Q71" s="97">
        <f>P71/P86</f>
        <v>0.061596143545795394</v>
      </c>
      <c r="S71" s="87" t="s">
        <v>144</v>
      </c>
      <c r="T71" s="93">
        <f>SUM(L64:L71)</f>
        <v>585</v>
      </c>
      <c r="U71" s="96">
        <f>T71/L86</f>
        <v>0.22285714285714286</v>
      </c>
      <c r="V71" s="93">
        <f>SUM(N64:N71)</f>
        <v>946</v>
      </c>
      <c r="W71" s="94">
        <f>V71/N86</f>
        <v>0.3178763440860215</v>
      </c>
      <c r="X71" s="93">
        <f>SUM(P64:P71)</f>
        <v>1531</v>
      </c>
      <c r="Y71" s="97">
        <f>X71/P86</f>
        <v>0.2733440457061239</v>
      </c>
    </row>
    <row r="72" spans="11:25" ht="13.5">
      <c r="K72" s="87" t="s">
        <v>120</v>
      </c>
      <c r="L72" s="93">
        <f>'地区別5歳毎'!O38</f>
        <v>239</v>
      </c>
      <c r="M72" s="96">
        <f>L72/L86</f>
        <v>0.09104761904761904</v>
      </c>
      <c r="N72" s="93">
        <f>'地区別5歳毎'!O39</f>
        <v>231</v>
      </c>
      <c r="O72" s="94">
        <f>N72/N86</f>
        <v>0.07762096774193548</v>
      </c>
      <c r="P72" s="93">
        <f t="shared" si="2"/>
        <v>470</v>
      </c>
      <c r="Q72" s="97">
        <f>P72/P86</f>
        <v>0.08391358685948938</v>
      </c>
      <c r="S72" s="87" t="s">
        <v>145</v>
      </c>
      <c r="T72" s="93">
        <f>SUM(L64:L72)</f>
        <v>824</v>
      </c>
      <c r="U72" s="96">
        <f>T72/L86</f>
        <v>0.3139047619047619</v>
      </c>
      <c r="V72" s="93">
        <f>SUM(N64:N72)</f>
        <v>1177</v>
      </c>
      <c r="W72" s="94">
        <f>V72/N86</f>
        <v>0.395497311827957</v>
      </c>
      <c r="X72" s="93">
        <f>SUM(P64:P72)</f>
        <v>2001</v>
      </c>
      <c r="Y72" s="97">
        <f>X72/P86</f>
        <v>0.35725763256561327</v>
      </c>
    </row>
    <row r="73" spans="11:25" ht="13.5">
      <c r="K73" s="87" t="s">
        <v>121</v>
      </c>
      <c r="L73" s="93">
        <f>'地区別5歳毎'!N38</f>
        <v>228</v>
      </c>
      <c r="M73" s="96">
        <f>L73/L86</f>
        <v>0.08685714285714285</v>
      </c>
      <c r="N73" s="93">
        <f>'地区別5歳毎'!N39</f>
        <v>231</v>
      </c>
      <c r="O73" s="94">
        <f>N73/N86</f>
        <v>0.07762096774193548</v>
      </c>
      <c r="P73" s="93">
        <f t="shared" si="2"/>
        <v>459</v>
      </c>
      <c r="Q73" s="97">
        <f>P73/P86</f>
        <v>0.0819496518478843</v>
      </c>
      <c r="S73" s="87" t="s">
        <v>146</v>
      </c>
      <c r="T73" s="93">
        <f>SUM(L64:L73)</f>
        <v>1052</v>
      </c>
      <c r="U73" s="96">
        <f>T73/L86</f>
        <v>0.40076190476190476</v>
      </c>
      <c r="V73" s="93">
        <f>SUM(N64:N73)</f>
        <v>1408</v>
      </c>
      <c r="W73" s="94">
        <f>V73/N86</f>
        <v>0.4731182795698925</v>
      </c>
      <c r="X73" s="93">
        <f>SUM(P64:P73)</f>
        <v>2460</v>
      </c>
      <c r="Y73" s="97">
        <f>X73/P86</f>
        <v>0.4392072844134976</v>
      </c>
    </row>
    <row r="74" spans="11:25" ht="13.5">
      <c r="K74" s="87" t="s">
        <v>122</v>
      </c>
      <c r="L74" s="93">
        <f>'地区別5歳毎'!M38</f>
        <v>222</v>
      </c>
      <c r="M74" s="96">
        <f>L74/L86</f>
        <v>0.08457142857142858</v>
      </c>
      <c r="N74" s="93">
        <f>'地区別5歳毎'!M39</f>
        <v>219</v>
      </c>
      <c r="O74" s="94">
        <f>N74/N86</f>
        <v>0.07358870967741936</v>
      </c>
      <c r="P74" s="93">
        <f t="shared" si="2"/>
        <v>441</v>
      </c>
      <c r="Q74" s="97">
        <f>P74/P86</f>
        <v>0.07873594001071238</v>
      </c>
      <c r="S74" s="87" t="s">
        <v>147</v>
      </c>
      <c r="T74" s="93">
        <f>SUM(L64:L74)</f>
        <v>1274</v>
      </c>
      <c r="U74" s="96">
        <f>T74/L86</f>
        <v>0.48533333333333334</v>
      </c>
      <c r="V74" s="93">
        <f>SUM(N64:N74)</f>
        <v>1627</v>
      </c>
      <c r="W74" s="94">
        <f>V74/N86</f>
        <v>0.5467069892473119</v>
      </c>
      <c r="X74" s="93">
        <f>SUM(P64:P74)</f>
        <v>2901</v>
      </c>
      <c r="Y74" s="97">
        <f>X74/P86</f>
        <v>0.5179432244242099</v>
      </c>
    </row>
    <row r="75" spans="11:25" ht="13.5">
      <c r="K75" s="87" t="s">
        <v>123</v>
      </c>
      <c r="L75" s="93">
        <f>'地区別5歳毎'!L38</f>
        <v>144</v>
      </c>
      <c r="M75" s="96">
        <f>L75/L86</f>
        <v>0.054857142857142854</v>
      </c>
      <c r="N75" s="93">
        <f>'地区別5歳毎'!L39</f>
        <v>172</v>
      </c>
      <c r="O75" s="94">
        <f>N75/N86</f>
        <v>0.05779569892473118</v>
      </c>
      <c r="P75" s="93">
        <f t="shared" si="2"/>
        <v>316</v>
      </c>
      <c r="Q75" s="97">
        <f>P75/P86</f>
        <v>0.05641849669701839</v>
      </c>
      <c r="S75" s="87" t="s">
        <v>148</v>
      </c>
      <c r="T75" s="93">
        <f>SUM(L64:L75)</f>
        <v>1418</v>
      </c>
      <c r="U75" s="96">
        <f>T75/L86</f>
        <v>0.5401904761904762</v>
      </c>
      <c r="V75" s="93">
        <f>SUM(N64:N75)</f>
        <v>1799</v>
      </c>
      <c r="W75" s="94">
        <f>V75/N86</f>
        <v>0.604502688172043</v>
      </c>
      <c r="X75" s="93">
        <f>SUM(P64:P75)</f>
        <v>3217</v>
      </c>
      <c r="Y75" s="97">
        <f>X75/P86</f>
        <v>0.5743617211212283</v>
      </c>
    </row>
    <row r="76" spans="11:25" ht="13.5">
      <c r="K76" s="87" t="s">
        <v>124</v>
      </c>
      <c r="L76" s="93">
        <f>'地区別5歳毎'!K38</f>
        <v>147</v>
      </c>
      <c r="M76" s="96">
        <f>L76/L86</f>
        <v>0.056</v>
      </c>
      <c r="N76" s="93">
        <f>'地区別5歳毎'!K39</f>
        <v>170</v>
      </c>
      <c r="O76" s="94">
        <f>N76/N86</f>
        <v>0.05712365591397849</v>
      </c>
      <c r="P76" s="93">
        <f t="shared" si="2"/>
        <v>317</v>
      </c>
      <c r="Q76" s="97">
        <f>P76/P86</f>
        <v>0.056597036243527944</v>
      </c>
      <c r="S76" s="87" t="s">
        <v>105</v>
      </c>
      <c r="T76" s="93">
        <f>SUM(L76:L84)</f>
        <v>1207</v>
      </c>
      <c r="U76" s="96">
        <f>T76/L86</f>
        <v>0.45980952380952383</v>
      </c>
      <c r="V76" s="93">
        <f>SUM(N76:N84)</f>
        <v>1177</v>
      </c>
      <c r="W76" s="94">
        <f>V76/N86</f>
        <v>0.395497311827957</v>
      </c>
      <c r="X76" s="93">
        <f>SUM(P76:P84)</f>
        <v>2384</v>
      </c>
      <c r="Y76" s="97">
        <f>X76/P86</f>
        <v>0.42563827887877165</v>
      </c>
    </row>
    <row r="77" spans="11:25" ht="13.5">
      <c r="K77" s="87" t="s">
        <v>125</v>
      </c>
      <c r="L77" s="93">
        <f>'地区別5歳毎'!J38</f>
        <v>154</v>
      </c>
      <c r="M77" s="96">
        <f>L77/L86</f>
        <v>0.058666666666666666</v>
      </c>
      <c r="N77" s="93">
        <f>'地区別5歳毎'!J39</f>
        <v>130</v>
      </c>
      <c r="O77" s="94">
        <f>N77/N86</f>
        <v>0.043682795698924734</v>
      </c>
      <c r="P77" s="93">
        <f t="shared" si="2"/>
        <v>284</v>
      </c>
      <c r="Q77" s="97">
        <f>P77/P86</f>
        <v>0.05070523120871273</v>
      </c>
      <c r="S77" s="87" t="s">
        <v>106</v>
      </c>
      <c r="T77" s="93">
        <f>SUM(L77:L84)</f>
        <v>1060</v>
      </c>
      <c r="U77" s="96">
        <f>T77/L86</f>
        <v>0.4038095238095238</v>
      </c>
      <c r="V77" s="93">
        <f>SUM(N77:N84)</f>
        <v>1007</v>
      </c>
      <c r="W77" s="94">
        <f>V77/N86</f>
        <v>0.3383736559139785</v>
      </c>
      <c r="X77" s="93">
        <f>SUM(P77:P84)</f>
        <v>2067</v>
      </c>
      <c r="Y77" s="97">
        <f>X77/P86</f>
        <v>0.3690412426352437</v>
      </c>
    </row>
    <row r="78" spans="11:25" ht="13.5">
      <c r="K78" s="87" t="s">
        <v>126</v>
      </c>
      <c r="L78" s="93">
        <f>'地区別5歳毎'!I38</f>
        <v>128</v>
      </c>
      <c r="M78" s="96">
        <f>L78/L86</f>
        <v>0.04876190476190476</v>
      </c>
      <c r="N78" s="93">
        <f>'地区別5歳毎'!I39</f>
        <v>135</v>
      </c>
      <c r="O78" s="94">
        <f>N78/N86</f>
        <v>0.04536290322580645</v>
      </c>
      <c r="P78" s="93">
        <f t="shared" si="2"/>
        <v>263</v>
      </c>
      <c r="Q78" s="97">
        <f>P78/P86</f>
        <v>0.04695590073201214</v>
      </c>
      <c r="S78" s="87" t="s">
        <v>107</v>
      </c>
      <c r="T78" s="93">
        <f>SUM(L78:L84)</f>
        <v>906</v>
      </c>
      <c r="U78" s="96">
        <f>T78/L86</f>
        <v>0.34514285714285714</v>
      </c>
      <c r="V78" s="93">
        <f>SUM(N78:N84)</f>
        <v>877</v>
      </c>
      <c r="W78" s="94">
        <f>V78/N86</f>
        <v>0.29469086021505375</v>
      </c>
      <c r="X78" s="93">
        <f>SUM(P78:P84)</f>
        <v>1783</v>
      </c>
      <c r="Y78" s="97">
        <f>X78/P86</f>
        <v>0.31833601142653095</v>
      </c>
    </row>
    <row r="79" spans="11:25" ht="13.5">
      <c r="K79" s="87" t="s">
        <v>127</v>
      </c>
      <c r="L79" s="93">
        <f>'地区別5歳毎'!H38</f>
        <v>124</v>
      </c>
      <c r="M79" s="96">
        <f>L79/L86</f>
        <v>0.04723809523809524</v>
      </c>
      <c r="N79" s="93">
        <f>'地区別5歳毎'!H39</f>
        <v>123</v>
      </c>
      <c r="O79" s="94">
        <f>N79/N86</f>
        <v>0.04133064516129032</v>
      </c>
      <c r="P79" s="93">
        <f t="shared" si="2"/>
        <v>247</v>
      </c>
      <c r="Q79" s="97">
        <f>P79/P86</f>
        <v>0.04409926798785931</v>
      </c>
      <c r="S79" s="87" t="s">
        <v>108</v>
      </c>
      <c r="T79" s="93">
        <f>SUM(L79:L84)</f>
        <v>778</v>
      </c>
      <c r="U79" s="96">
        <f>T79/L86</f>
        <v>0.29638095238095236</v>
      </c>
      <c r="V79" s="93">
        <f>SUM(N79:N84)</f>
        <v>742</v>
      </c>
      <c r="W79" s="94">
        <f>V79/N86</f>
        <v>0.2493279569892473</v>
      </c>
      <c r="X79" s="93">
        <f>SUM(P79:P84)</f>
        <v>1520</v>
      </c>
      <c r="Y79" s="97">
        <f>X79/P86</f>
        <v>0.27138011069451884</v>
      </c>
    </row>
    <row r="80" spans="11:25" ht="13.5">
      <c r="K80" s="87" t="s">
        <v>128</v>
      </c>
      <c r="L80" s="93">
        <f>'地区別5歳毎'!G38</f>
        <v>103</v>
      </c>
      <c r="M80" s="96">
        <f>L80/L86</f>
        <v>0.03923809523809524</v>
      </c>
      <c r="N80" s="93">
        <f>'地区別5歳毎'!G39</f>
        <v>134</v>
      </c>
      <c r="O80" s="94">
        <f>N80/N86</f>
        <v>0.04502688172043011</v>
      </c>
      <c r="P80" s="93">
        <f t="shared" si="2"/>
        <v>237</v>
      </c>
      <c r="Q80" s="97">
        <f>P80/P86</f>
        <v>0.04231387252276379</v>
      </c>
      <c r="S80" s="87" t="s">
        <v>109</v>
      </c>
      <c r="T80" s="93">
        <f>SUM(L80:L84)</f>
        <v>654</v>
      </c>
      <c r="U80" s="96">
        <f>T80/L86</f>
        <v>0.24914285714285714</v>
      </c>
      <c r="V80" s="93">
        <f>SUM(N80:N84)</f>
        <v>619</v>
      </c>
      <c r="W80" s="94">
        <f>V80/N86</f>
        <v>0.207997311827957</v>
      </c>
      <c r="X80" s="93">
        <f>SUM(P80:P84)</f>
        <v>1273</v>
      </c>
      <c r="Y80" s="97">
        <f>X80/P86</f>
        <v>0.22728084270665952</v>
      </c>
    </row>
    <row r="81" spans="11:25" ht="13.5">
      <c r="K81" s="87" t="s">
        <v>129</v>
      </c>
      <c r="L81" s="93">
        <f>'地区別5歳毎'!F38</f>
        <v>173</v>
      </c>
      <c r="M81" s="96">
        <f>L81/L86</f>
        <v>0.06590476190476191</v>
      </c>
      <c r="N81" s="93">
        <f>'地区別5歳毎'!F39</f>
        <v>142</v>
      </c>
      <c r="O81" s="94">
        <f>N81/N86</f>
        <v>0.04771505376344086</v>
      </c>
      <c r="P81" s="93">
        <f t="shared" si="2"/>
        <v>315</v>
      </c>
      <c r="Q81" s="97">
        <f>P81/P86</f>
        <v>0.056239957150508835</v>
      </c>
      <c r="S81" s="87" t="s">
        <v>110</v>
      </c>
      <c r="T81" s="93">
        <f>SUM(L81:L84)</f>
        <v>551</v>
      </c>
      <c r="U81" s="96">
        <f>T81/L86</f>
        <v>0.2099047619047619</v>
      </c>
      <c r="V81" s="93">
        <f>SUM(N81:N84)</f>
        <v>485</v>
      </c>
      <c r="W81" s="94">
        <f>V81/N86</f>
        <v>0.16297043010752688</v>
      </c>
      <c r="X81" s="93">
        <f>SUM(P81:P84)</f>
        <v>1036</v>
      </c>
      <c r="Y81" s="97">
        <f>X81/P86</f>
        <v>0.18496697018389574</v>
      </c>
    </row>
    <row r="82" spans="11:25" ht="13.5">
      <c r="K82" s="87" t="s">
        <v>130</v>
      </c>
      <c r="L82" s="93">
        <f>'地区別5歳毎'!E38</f>
        <v>131</v>
      </c>
      <c r="M82" s="96">
        <f>L82/L86</f>
        <v>0.0499047619047619</v>
      </c>
      <c r="N82" s="93">
        <f>'地区別5歳毎'!E39</f>
        <v>126</v>
      </c>
      <c r="O82" s="94">
        <f>N82/N86</f>
        <v>0.04233870967741935</v>
      </c>
      <c r="P82" s="93">
        <f t="shared" si="2"/>
        <v>257</v>
      </c>
      <c r="Q82" s="97">
        <f>P82/P86</f>
        <v>0.04588466345295483</v>
      </c>
      <c r="S82" s="87" t="s">
        <v>111</v>
      </c>
      <c r="T82" s="93">
        <f>SUM(L82:L84)</f>
        <v>378</v>
      </c>
      <c r="U82" s="96">
        <f>T82/L86</f>
        <v>0.144</v>
      </c>
      <c r="V82" s="93">
        <f>SUM(N82:N84)</f>
        <v>343</v>
      </c>
      <c r="W82" s="94">
        <f>V82/N86</f>
        <v>0.11525537634408602</v>
      </c>
      <c r="X82" s="93">
        <f>SUM(P82:P84)</f>
        <v>721</v>
      </c>
      <c r="Y82" s="97">
        <f>X82/P86</f>
        <v>0.1287270130333869</v>
      </c>
    </row>
    <row r="83" spans="11:25" ht="13.5">
      <c r="K83" s="87" t="s">
        <v>131</v>
      </c>
      <c r="L83" s="93">
        <f>'地区別5歳毎'!D38</f>
        <v>134</v>
      </c>
      <c r="M83" s="96">
        <f>L83/L86</f>
        <v>0.05104761904761905</v>
      </c>
      <c r="N83" s="93">
        <f>'地区別5歳毎'!D39</f>
        <v>122</v>
      </c>
      <c r="O83" s="94">
        <f>N83/N86</f>
        <v>0.04099462365591398</v>
      </c>
      <c r="P83" s="93">
        <f t="shared" si="2"/>
        <v>256</v>
      </c>
      <c r="Q83" s="97">
        <f>P83/P86</f>
        <v>0.045706123906445274</v>
      </c>
      <c r="S83" s="87" t="s">
        <v>3</v>
      </c>
      <c r="T83" s="93">
        <f>SUM(L83:L84)</f>
        <v>247</v>
      </c>
      <c r="U83" s="96">
        <f>T83/L86</f>
        <v>0.09409523809523809</v>
      </c>
      <c r="V83" s="93">
        <f>SUM(N83:N84)</f>
        <v>217</v>
      </c>
      <c r="W83" s="94">
        <f>V83/N86</f>
        <v>0.07291666666666667</v>
      </c>
      <c r="X83" s="93">
        <f>SUM(P83:P84)</f>
        <v>464</v>
      </c>
      <c r="Y83" s="97">
        <f>X83/P86</f>
        <v>0.08284234958043206</v>
      </c>
    </row>
    <row r="84" spans="11:25" ht="13.5">
      <c r="K84" s="87" t="s">
        <v>132</v>
      </c>
      <c r="L84" s="93">
        <f>'地区別5歳毎'!C38</f>
        <v>113</v>
      </c>
      <c r="M84" s="96">
        <f>L84/L86</f>
        <v>0.04304761904761905</v>
      </c>
      <c r="N84" s="93">
        <f>'地区別5歳毎'!C39</f>
        <v>95</v>
      </c>
      <c r="O84" s="94">
        <f>N84/N86</f>
        <v>0.03192204301075269</v>
      </c>
      <c r="P84" s="93">
        <f t="shared" si="2"/>
        <v>208</v>
      </c>
      <c r="Q84" s="97">
        <f>P84/P86</f>
        <v>0.037136225673986785</v>
      </c>
      <c r="S84" s="87" t="s">
        <v>112</v>
      </c>
      <c r="T84" s="93">
        <f>SUM(L84:L84)</f>
        <v>113</v>
      </c>
      <c r="U84" s="96">
        <f>T84/L86</f>
        <v>0.04304761904761905</v>
      </c>
      <c r="V84" s="93">
        <f>SUM(N84:N84)</f>
        <v>95</v>
      </c>
      <c r="W84" s="94">
        <f>V84/N86</f>
        <v>0.03192204301075269</v>
      </c>
      <c r="X84" s="93">
        <f>SUM(P84:P84)</f>
        <v>208</v>
      </c>
      <c r="Y84" s="97">
        <f>X84/P86</f>
        <v>0.037136225673986785</v>
      </c>
    </row>
    <row r="85" ht="13.5">
      <c r="K85" s="87"/>
    </row>
    <row r="86" spans="11:17" ht="13.5">
      <c r="K86" s="87"/>
      <c r="L86" s="93">
        <f>SUM(L64:L84)</f>
        <v>2625</v>
      </c>
      <c r="M86" s="92"/>
      <c r="N86" s="93">
        <f>SUM(N64:N84)</f>
        <v>2976</v>
      </c>
      <c r="O86" s="88"/>
      <c r="P86" s="93">
        <f>SUM(P64:P84)</f>
        <v>5601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2</v>
      </c>
      <c r="M94" s="96">
        <f>L94/L116</f>
        <v>0.0005451076587626056</v>
      </c>
      <c r="N94" s="93">
        <f>'地区別5歳毎'!W48</f>
        <v>6</v>
      </c>
      <c r="O94" s="94">
        <f>N94/N116</f>
        <v>0.0014877262583684603</v>
      </c>
      <c r="P94" s="93">
        <f aca="true" t="shared" si="3" ref="P94:P114">L94+N94</f>
        <v>8</v>
      </c>
      <c r="Q94" s="97">
        <f>P94/P116</f>
        <v>0.001038691249026227</v>
      </c>
      <c r="S94" s="87" t="s">
        <v>1</v>
      </c>
      <c r="T94" s="93">
        <f>SUM(L94:L94)</f>
        <v>2</v>
      </c>
      <c r="U94" s="96">
        <f>T94/L116</f>
        <v>0.0005451076587626056</v>
      </c>
      <c r="V94" s="93">
        <f>SUM(N94:N94)</f>
        <v>6</v>
      </c>
      <c r="W94" s="94">
        <f>V94/N116</f>
        <v>0.0014877262583684603</v>
      </c>
      <c r="X94" s="93">
        <f>SUM(P94:P94)</f>
        <v>8</v>
      </c>
      <c r="Y94" s="97">
        <f>X94/P116</f>
        <v>0.001038691249026227</v>
      </c>
    </row>
    <row r="95" spans="11:25" ht="13.5">
      <c r="K95" s="87" t="s">
        <v>113</v>
      </c>
      <c r="L95" s="93">
        <f>'地区別5歳毎'!V47</f>
        <v>7</v>
      </c>
      <c r="M95" s="96">
        <f>L95/L116</f>
        <v>0.0019078768056691197</v>
      </c>
      <c r="N95" s="93">
        <f>'地区別5歳毎'!V48</f>
        <v>16</v>
      </c>
      <c r="O95" s="94">
        <f>N95/N116</f>
        <v>0.003967270022315894</v>
      </c>
      <c r="P95" s="93">
        <f t="shared" si="3"/>
        <v>23</v>
      </c>
      <c r="Q95" s="97">
        <f>P95/P116</f>
        <v>0.0029862373409504026</v>
      </c>
      <c r="S95" s="87" t="s">
        <v>138</v>
      </c>
      <c r="T95" s="93">
        <f>SUM(L94:L95)</f>
        <v>9</v>
      </c>
      <c r="U95" s="96">
        <f>T95/L116</f>
        <v>0.0024529844644317253</v>
      </c>
      <c r="V95" s="93">
        <f>SUM(N94:N95)</f>
        <v>22</v>
      </c>
      <c r="W95" s="94">
        <f>V95/N116</f>
        <v>0.005454996280684354</v>
      </c>
      <c r="X95" s="93">
        <f>SUM(P94:P95)</f>
        <v>31</v>
      </c>
      <c r="Y95" s="97">
        <f>X95/P116</f>
        <v>0.00402492858997663</v>
      </c>
    </row>
    <row r="96" spans="11:25" ht="13.5">
      <c r="K96" s="87" t="s">
        <v>114</v>
      </c>
      <c r="L96" s="93">
        <f>'地区別5歳毎'!U47</f>
        <v>21</v>
      </c>
      <c r="M96" s="96">
        <f>L96/L116</f>
        <v>0.005723630417007359</v>
      </c>
      <c r="N96" s="93">
        <f>'地区別5歳毎'!U48</f>
        <v>79</v>
      </c>
      <c r="O96" s="94">
        <f>N96/N116</f>
        <v>0.019588395735184727</v>
      </c>
      <c r="P96" s="93">
        <f t="shared" si="3"/>
        <v>100</v>
      </c>
      <c r="Q96" s="97">
        <f>P96/P116</f>
        <v>0.012983640612827837</v>
      </c>
      <c r="S96" s="87" t="s">
        <v>139</v>
      </c>
      <c r="T96" s="93">
        <f>SUM(L94:L96)</f>
        <v>30</v>
      </c>
      <c r="U96" s="96">
        <f>T96/L116</f>
        <v>0.008176614881439084</v>
      </c>
      <c r="V96" s="93">
        <f>SUM(N94:N96)</f>
        <v>101</v>
      </c>
      <c r="W96" s="94">
        <f>V96/N116</f>
        <v>0.02504339201586908</v>
      </c>
      <c r="X96" s="93">
        <f>SUM(P94:P96)</f>
        <v>131</v>
      </c>
      <c r="Y96" s="97">
        <f>X96/P116</f>
        <v>0.017008569202804465</v>
      </c>
    </row>
    <row r="97" spans="11:25" ht="13.5">
      <c r="K97" s="87" t="s">
        <v>115</v>
      </c>
      <c r="L97" s="93">
        <f>'地区別5歳毎'!T47</f>
        <v>85</v>
      </c>
      <c r="M97" s="96">
        <f>L97/L116</f>
        <v>0.02316707549741074</v>
      </c>
      <c r="N97" s="93">
        <f>'地区別5歳毎'!T48</f>
        <v>190</v>
      </c>
      <c r="O97" s="94">
        <f>N97/N116</f>
        <v>0.04711133151500124</v>
      </c>
      <c r="P97" s="93">
        <f t="shared" si="3"/>
        <v>275</v>
      </c>
      <c r="Q97" s="97">
        <f>P97/P116</f>
        <v>0.03570501168527655</v>
      </c>
      <c r="S97" s="87" t="s">
        <v>140</v>
      </c>
      <c r="T97" s="93">
        <f>SUM(L94:L97)</f>
        <v>115</v>
      </c>
      <c r="U97" s="96">
        <f>T97/L116</f>
        <v>0.03134369037884982</v>
      </c>
      <c r="V97" s="93">
        <f>SUM(N94:N97)</f>
        <v>291</v>
      </c>
      <c r="W97" s="94">
        <f>V97/N116</f>
        <v>0.07215472353087032</v>
      </c>
      <c r="X97" s="93">
        <f>SUM(P94:P97)</f>
        <v>406</v>
      </c>
      <c r="Y97" s="97">
        <f>X97/P116</f>
        <v>0.05271358088808102</v>
      </c>
    </row>
    <row r="98" spans="11:25" ht="13.5">
      <c r="K98" s="87" t="s">
        <v>116</v>
      </c>
      <c r="L98" s="93">
        <f>'地区別5歳毎'!S47</f>
        <v>148</v>
      </c>
      <c r="M98" s="96">
        <f>L98/L116</f>
        <v>0.04033796674843282</v>
      </c>
      <c r="N98" s="93">
        <f>'地区別5歳毎'!S48</f>
        <v>249</v>
      </c>
      <c r="O98" s="94">
        <f>N98/N116</f>
        <v>0.0617406397222911</v>
      </c>
      <c r="P98" s="93">
        <f t="shared" si="3"/>
        <v>397</v>
      </c>
      <c r="Q98" s="97">
        <f>P98/P116</f>
        <v>0.05154505323292651</v>
      </c>
      <c r="S98" s="87" t="s">
        <v>141</v>
      </c>
      <c r="T98" s="93">
        <f>SUM(L94:L98)</f>
        <v>263</v>
      </c>
      <c r="U98" s="96">
        <f>T98/L116</f>
        <v>0.07168165712728264</v>
      </c>
      <c r="V98" s="93">
        <f>SUM(N94:N98)</f>
        <v>540</v>
      </c>
      <c r="W98" s="94">
        <f>V98/N116</f>
        <v>0.13389536325316143</v>
      </c>
      <c r="X98" s="93">
        <f>SUM(P94:P98)</f>
        <v>803</v>
      </c>
      <c r="Y98" s="97">
        <f>X98/P116</f>
        <v>0.10425863412100753</v>
      </c>
    </row>
    <row r="99" spans="11:25" ht="13.5">
      <c r="K99" s="87" t="s">
        <v>117</v>
      </c>
      <c r="L99" s="93">
        <f>'地区別5歳毎'!R47</f>
        <v>185</v>
      </c>
      <c r="M99" s="96">
        <f>L99/L116</f>
        <v>0.050422458435541016</v>
      </c>
      <c r="N99" s="93">
        <f>'地区別5歳毎'!R48</f>
        <v>238</v>
      </c>
      <c r="O99" s="94">
        <f>N99/N116</f>
        <v>0.059013141581948925</v>
      </c>
      <c r="P99" s="93">
        <f t="shared" si="3"/>
        <v>423</v>
      </c>
      <c r="Q99" s="97">
        <f>P99/P116</f>
        <v>0.05492079979226175</v>
      </c>
      <c r="S99" s="87" t="s">
        <v>142</v>
      </c>
      <c r="T99" s="93">
        <f>SUM(L94:L99)</f>
        <v>448</v>
      </c>
      <c r="U99" s="96">
        <f>T99/L116</f>
        <v>0.12210411556282366</v>
      </c>
      <c r="V99" s="93">
        <f>SUM(N94:N99)</f>
        <v>778</v>
      </c>
      <c r="W99" s="94">
        <f>V99/N116</f>
        <v>0.19290850483511035</v>
      </c>
      <c r="X99" s="93">
        <f>SUM(P94:P99)</f>
        <v>1226</v>
      </c>
      <c r="Y99" s="97">
        <f>X99/P116</f>
        <v>0.15917943391326927</v>
      </c>
    </row>
    <row r="100" spans="11:25" ht="13.5">
      <c r="K100" s="87" t="s">
        <v>118</v>
      </c>
      <c r="L100" s="93">
        <f>'地区別5歳毎'!Q47</f>
        <v>214</v>
      </c>
      <c r="M100" s="96">
        <f>L100/L116</f>
        <v>0.0583265194875988</v>
      </c>
      <c r="N100" s="93">
        <f>'地区別5歳毎'!Q48</f>
        <v>260</v>
      </c>
      <c r="O100" s="94">
        <f>N100/N116</f>
        <v>0.06446813786263328</v>
      </c>
      <c r="P100" s="93">
        <f t="shared" si="3"/>
        <v>474</v>
      </c>
      <c r="Q100" s="97">
        <f>P100/P116</f>
        <v>0.061542456504803944</v>
      </c>
      <c r="S100" s="87" t="s">
        <v>143</v>
      </c>
      <c r="T100" s="93">
        <f>SUM(L94:L100)</f>
        <v>662</v>
      </c>
      <c r="U100" s="96">
        <f>T100/L116</f>
        <v>0.18043063505042245</v>
      </c>
      <c r="V100" s="93">
        <f>SUM(N94:N100)</f>
        <v>1038</v>
      </c>
      <c r="W100" s="94">
        <f>V100/N116</f>
        <v>0.25737664269774363</v>
      </c>
      <c r="X100" s="93">
        <f>SUM(P94:P100)</f>
        <v>1700</v>
      </c>
      <c r="Y100" s="97">
        <f>X100/P116</f>
        <v>0.22072189041807322</v>
      </c>
    </row>
    <row r="101" spans="11:25" ht="13.5">
      <c r="K101" s="87" t="s">
        <v>119</v>
      </c>
      <c r="L101" s="93">
        <f>'地区別5歳毎'!P47</f>
        <v>204</v>
      </c>
      <c r="M101" s="96">
        <f>L101/L116</f>
        <v>0.05560098119378577</v>
      </c>
      <c r="N101" s="93">
        <f>'地区別5歳毎'!P48</f>
        <v>243</v>
      </c>
      <c r="O101" s="94">
        <f>N101/N116</f>
        <v>0.06025291346392264</v>
      </c>
      <c r="P101" s="93">
        <f t="shared" si="3"/>
        <v>447</v>
      </c>
      <c r="Q101" s="97">
        <f>P101/P116</f>
        <v>0.05803687353934043</v>
      </c>
      <c r="S101" s="87" t="s">
        <v>144</v>
      </c>
      <c r="T101" s="93">
        <f>SUM(L94:L101)</f>
        <v>866</v>
      </c>
      <c r="U101" s="96">
        <f>T101/L116</f>
        <v>0.23603161624420824</v>
      </c>
      <c r="V101" s="93">
        <f>SUM(N94:N101)</f>
        <v>1281</v>
      </c>
      <c r="W101" s="94">
        <f>V101/N116</f>
        <v>0.31762955616166627</v>
      </c>
      <c r="X101" s="93">
        <f>SUM(P94:P101)</f>
        <v>2147</v>
      </c>
      <c r="Y101" s="97">
        <f>X101/P116</f>
        <v>0.27875876395741367</v>
      </c>
    </row>
    <row r="102" spans="11:25" ht="13.5">
      <c r="K102" s="87" t="s">
        <v>120</v>
      </c>
      <c r="L102" s="93">
        <f>'地区別5歳毎'!O47</f>
        <v>374</v>
      </c>
      <c r="M102" s="96">
        <f>L102/L116</f>
        <v>0.10193513218860725</v>
      </c>
      <c r="N102" s="93">
        <f>'地区別5歳毎'!O48</f>
        <v>342</v>
      </c>
      <c r="O102" s="94">
        <f>N102/N116</f>
        <v>0.08480039672700224</v>
      </c>
      <c r="P102" s="93">
        <f t="shared" si="3"/>
        <v>716</v>
      </c>
      <c r="Q102" s="97">
        <f>P102/P116</f>
        <v>0.0929628667878473</v>
      </c>
      <c r="S102" s="87" t="s">
        <v>145</v>
      </c>
      <c r="T102" s="93">
        <f>SUM(L94:L102)</f>
        <v>1240</v>
      </c>
      <c r="U102" s="96">
        <f>T102/L116</f>
        <v>0.3379667484328155</v>
      </c>
      <c r="V102" s="93">
        <f>SUM(N94:N102)</f>
        <v>1623</v>
      </c>
      <c r="W102" s="94">
        <f>V102/N116</f>
        <v>0.4024299528886685</v>
      </c>
      <c r="X102" s="93">
        <f>SUM(P94:P102)</f>
        <v>2863</v>
      </c>
      <c r="Y102" s="97">
        <f>X102/P116</f>
        <v>0.371721630745261</v>
      </c>
    </row>
    <row r="103" spans="11:25" ht="13.5">
      <c r="K103" s="87" t="s">
        <v>121</v>
      </c>
      <c r="L103" s="93">
        <f>'地区別5歳毎'!N47</f>
        <v>311</v>
      </c>
      <c r="M103" s="96">
        <f>L103/L116</f>
        <v>0.08476424093758517</v>
      </c>
      <c r="N103" s="93">
        <f>'地区別5歳毎'!N48</f>
        <v>309</v>
      </c>
      <c r="O103" s="94">
        <f>N103/N116</f>
        <v>0.0766179023059757</v>
      </c>
      <c r="P103" s="93">
        <f t="shared" si="3"/>
        <v>620</v>
      </c>
      <c r="Q103" s="97">
        <f>P103/P116</f>
        <v>0.08049857179953258</v>
      </c>
      <c r="S103" s="87" t="s">
        <v>146</v>
      </c>
      <c r="T103" s="93">
        <f>SUM(L94:L103)</f>
        <v>1551</v>
      </c>
      <c r="U103" s="96">
        <f>T103/L116</f>
        <v>0.42273098937040066</v>
      </c>
      <c r="V103" s="93">
        <f>SUM(N94:N103)</f>
        <v>1932</v>
      </c>
      <c r="W103" s="94">
        <f>V103/N116</f>
        <v>0.4790478551946442</v>
      </c>
      <c r="X103" s="93">
        <f>SUM(P94:P103)</f>
        <v>3483</v>
      </c>
      <c r="Y103" s="97">
        <f>X103/P116</f>
        <v>0.45222020254479356</v>
      </c>
    </row>
    <row r="104" spans="11:25" ht="13.5">
      <c r="K104" s="87" t="s">
        <v>122</v>
      </c>
      <c r="L104" s="93">
        <f>'地区別5歳毎'!M47</f>
        <v>270</v>
      </c>
      <c r="M104" s="96">
        <f>L104/L116</f>
        <v>0.07358953393295176</v>
      </c>
      <c r="N104" s="93">
        <f>'地区別5歳毎'!M48</f>
        <v>257</v>
      </c>
      <c r="O104" s="94">
        <f>N104/N116</f>
        <v>0.06372427473344905</v>
      </c>
      <c r="P104" s="93">
        <f t="shared" si="3"/>
        <v>527</v>
      </c>
      <c r="Q104" s="97">
        <f>P104/P116</f>
        <v>0.0684237860296027</v>
      </c>
      <c r="S104" s="87" t="s">
        <v>147</v>
      </c>
      <c r="T104" s="93">
        <f>SUM(L94:L104)</f>
        <v>1821</v>
      </c>
      <c r="U104" s="96">
        <f>T104/L116</f>
        <v>0.4963205233033524</v>
      </c>
      <c r="V104" s="93">
        <f>SUM(N94:N104)</f>
        <v>2189</v>
      </c>
      <c r="W104" s="94">
        <f>V104/N116</f>
        <v>0.5427721299280932</v>
      </c>
      <c r="X104" s="93">
        <f>SUM(P94:P104)</f>
        <v>4010</v>
      </c>
      <c r="Y104" s="97">
        <f>X104/P116</f>
        <v>0.5206439885743963</v>
      </c>
    </row>
    <row r="105" spans="11:25" ht="13.5">
      <c r="K105" s="87" t="s">
        <v>123</v>
      </c>
      <c r="L105" s="93">
        <f>'地区別5歳毎'!L47</f>
        <v>234</v>
      </c>
      <c r="M105" s="96">
        <f>L105/L116</f>
        <v>0.06377759607522486</v>
      </c>
      <c r="N105" s="93">
        <f>'地区別5歳毎'!L48</f>
        <v>240</v>
      </c>
      <c r="O105" s="94">
        <f>N105/N116</f>
        <v>0.05950905033473841</v>
      </c>
      <c r="P105" s="93">
        <f t="shared" si="3"/>
        <v>474</v>
      </c>
      <c r="Q105" s="97">
        <f>P105/P116</f>
        <v>0.061542456504803944</v>
      </c>
      <c r="S105" s="87" t="s">
        <v>148</v>
      </c>
      <c r="T105" s="93">
        <f>SUM(L94:L105)</f>
        <v>2055</v>
      </c>
      <c r="U105" s="96">
        <f>T105/L116</f>
        <v>0.5600981193785772</v>
      </c>
      <c r="V105" s="93">
        <f>SUM(N94:N105)</f>
        <v>2429</v>
      </c>
      <c r="W105" s="94">
        <f>V105/N116</f>
        <v>0.6022811802628316</v>
      </c>
      <c r="X105" s="93">
        <f>SUM(P94:P105)</f>
        <v>4484</v>
      </c>
      <c r="Y105" s="97">
        <f>X105/P116</f>
        <v>0.5821864450792003</v>
      </c>
    </row>
    <row r="106" spans="11:25" ht="13.5">
      <c r="K106" s="87" t="s">
        <v>124</v>
      </c>
      <c r="L106" s="93">
        <f>'地区別5歳毎'!K47</f>
        <v>224</v>
      </c>
      <c r="M106" s="96">
        <f>L106/L116</f>
        <v>0.06105205778141183</v>
      </c>
      <c r="N106" s="93">
        <f>'地区別5歳毎'!K48</f>
        <v>209</v>
      </c>
      <c r="O106" s="94">
        <f>N106/N116</f>
        <v>0.05182246466650137</v>
      </c>
      <c r="P106" s="93">
        <f t="shared" si="3"/>
        <v>433</v>
      </c>
      <c r="Q106" s="97">
        <f>P106/P116</f>
        <v>0.056219163853544536</v>
      </c>
      <c r="S106" s="87" t="s">
        <v>105</v>
      </c>
      <c r="T106" s="93">
        <f>SUM(L106:L114)</f>
        <v>1614</v>
      </c>
      <c r="U106" s="96">
        <f>T106/L116</f>
        <v>0.4399018806214227</v>
      </c>
      <c r="V106" s="93">
        <f>SUM(N106:N114)</f>
        <v>1604</v>
      </c>
      <c r="W106" s="94">
        <f>V106/N116</f>
        <v>0.3977188197371684</v>
      </c>
      <c r="X106" s="93">
        <f>SUM(P106:P114)</f>
        <v>3218</v>
      </c>
      <c r="Y106" s="97">
        <f>X106/P116</f>
        <v>0.4178135549207998</v>
      </c>
    </row>
    <row r="107" spans="11:25" ht="13.5">
      <c r="K107" s="87" t="s">
        <v>125</v>
      </c>
      <c r="L107" s="93">
        <f>'地区別5歳毎'!J47</f>
        <v>191</v>
      </c>
      <c r="M107" s="96">
        <f>L107/L116</f>
        <v>0.05205778141182884</v>
      </c>
      <c r="N107" s="93">
        <f>'地区別5歳毎'!J48</f>
        <v>182</v>
      </c>
      <c r="O107" s="94">
        <f>N107/N116</f>
        <v>0.045127696503843295</v>
      </c>
      <c r="P107" s="93">
        <f t="shared" si="3"/>
        <v>373</v>
      </c>
      <c r="Q107" s="97">
        <f>P107/P116</f>
        <v>0.04842897948584783</v>
      </c>
      <c r="S107" s="87" t="s">
        <v>106</v>
      </c>
      <c r="T107" s="93">
        <f>SUM(L107:L114)</f>
        <v>1390</v>
      </c>
      <c r="U107" s="96">
        <f>T107/L116</f>
        <v>0.3788498228400109</v>
      </c>
      <c r="V107" s="93">
        <f>SUM(N107:N114)</f>
        <v>1395</v>
      </c>
      <c r="W107" s="94">
        <f>V107/N116</f>
        <v>0.345896355070667</v>
      </c>
      <c r="X107" s="93">
        <f>SUM(P107:P114)</f>
        <v>2785</v>
      </c>
      <c r="Y107" s="97">
        <f>X107/P116</f>
        <v>0.36159439106725527</v>
      </c>
    </row>
    <row r="108" spans="11:25" ht="13.5">
      <c r="K108" s="87" t="s">
        <v>126</v>
      </c>
      <c r="L108" s="93">
        <f>'地区別5歳毎'!I47</f>
        <v>206</v>
      </c>
      <c r="M108" s="96">
        <f>L108/L116</f>
        <v>0.056146088852548376</v>
      </c>
      <c r="N108" s="93">
        <f>'地区別5歳毎'!I48</f>
        <v>174</v>
      </c>
      <c r="O108" s="94">
        <f>N108/N116</f>
        <v>0.04314406149268535</v>
      </c>
      <c r="P108" s="93">
        <f t="shared" si="3"/>
        <v>380</v>
      </c>
      <c r="Q108" s="97">
        <f>P108/P116</f>
        <v>0.04933783432874578</v>
      </c>
      <c r="S108" s="87" t="s">
        <v>107</v>
      </c>
      <c r="T108" s="93">
        <f>SUM(L108:L114)</f>
        <v>1199</v>
      </c>
      <c r="U108" s="96">
        <f>T108/L116</f>
        <v>0.3267920414281821</v>
      </c>
      <c r="V108" s="93">
        <f>SUM(N108:N114)</f>
        <v>1213</v>
      </c>
      <c r="W108" s="94">
        <f>V108/N116</f>
        <v>0.3007686585668237</v>
      </c>
      <c r="X108" s="93">
        <f>SUM(P108:P114)</f>
        <v>2412</v>
      </c>
      <c r="Y108" s="97">
        <f>X108/P116</f>
        <v>0.3131654115814074</v>
      </c>
    </row>
    <row r="109" spans="11:25" ht="13.5">
      <c r="K109" s="87" t="s">
        <v>127</v>
      </c>
      <c r="L109" s="93">
        <f>'地区別5歳毎'!H47</f>
        <v>164</v>
      </c>
      <c r="M109" s="96">
        <f>L109/L116</f>
        <v>0.044698828018533664</v>
      </c>
      <c r="N109" s="93">
        <f>'地区別5歳毎'!H48</f>
        <v>179</v>
      </c>
      <c r="O109" s="94">
        <f>N109/N116</f>
        <v>0.044383833374659065</v>
      </c>
      <c r="P109" s="93">
        <f t="shared" si="3"/>
        <v>343</v>
      </c>
      <c r="Q109" s="97">
        <f>P109/P116</f>
        <v>0.04453388730199948</v>
      </c>
      <c r="S109" s="87" t="s">
        <v>108</v>
      </c>
      <c r="T109" s="93">
        <f>SUM(L109:L114)</f>
        <v>993</v>
      </c>
      <c r="U109" s="96">
        <f>T109/L116</f>
        <v>0.2706459525756337</v>
      </c>
      <c r="V109" s="93">
        <f>SUM(N109:N114)</f>
        <v>1039</v>
      </c>
      <c r="W109" s="94">
        <f>V109/N116</f>
        <v>0.2576245970741384</v>
      </c>
      <c r="X109" s="93">
        <f>SUM(P109:P114)</f>
        <v>2032</v>
      </c>
      <c r="Y109" s="97">
        <f>X109/P116</f>
        <v>0.26382757725266165</v>
      </c>
    </row>
    <row r="110" spans="11:25" ht="13.5">
      <c r="K110" s="87" t="s">
        <v>128</v>
      </c>
      <c r="L110" s="93">
        <f>'地区別5歳毎'!G47</f>
        <v>173</v>
      </c>
      <c r="M110" s="96">
        <f>L110/L116</f>
        <v>0.047151812482965384</v>
      </c>
      <c r="N110" s="93">
        <f>'地区別5歳毎'!G48</f>
        <v>179</v>
      </c>
      <c r="O110" s="94">
        <f>N110/N116</f>
        <v>0.044383833374659065</v>
      </c>
      <c r="P110" s="93">
        <f t="shared" si="3"/>
        <v>352</v>
      </c>
      <c r="Q110" s="97">
        <f>P110/P116</f>
        <v>0.045702414957153985</v>
      </c>
      <c r="S110" s="87" t="s">
        <v>109</v>
      </c>
      <c r="T110" s="93">
        <f>SUM(L110:L114)</f>
        <v>829</v>
      </c>
      <c r="U110" s="96">
        <f>T110/L116</f>
        <v>0.22594712455710003</v>
      </c>
      <c r="V110" s="93">
        <f>SUM(N110:N114)</f>
        <v>860</v>
      </c>
      <c r="W110" s="94">
        <f>V110/N116</f>
        <v>0.2132407636994793</v>
      </c>
      <c r="X110" s="93">
        <f>SUM(P110:P114)</f>
        <v>1689</v>
      </c>
      <c r="Y110" s="97">
        <f>X110/P116</f>
        <v>0.21929368995066217</v>
      </c>
    </row>
    <row r="111" spans="11:25" ht="13.5">
      <c r="K111" s="87" t="s">
        <v>129</v>
      </c>
      <c r="L111" s="93">
        <f>'地区別5歳毎'!F47</f>
        <v>194</v>
      </c>
      <c r="M111" s="96">
        <f>L111/L116</f>
        <v>0.052875442899972744</v>
      </c>
      <c r="N111" s="93">
        <f>'地区別5歳毎'!F48</f>
        <v>225</v>
      </c>
      <c r="O111" s="94">
        <f>N111/N116</f>
        <v>0.05578973468881726</v>
      </c>
      <c r="P111" s="93">
        <f t="shared" si="3"/>
        <v>419</v>
      </c>
      <c r="Q111" s="97">
        <f>P111/P116</f>
        <v>0.054401454167748636</v>
      </c>
      <c r="S111" s="87" t="s">
        <v>110</v>
      </c>
      <c r="T111" s="93">
        <f>SUM(L111:L114)</f>
        <v>656</v>
      </c>
      <c r="U111" s="96">
        <f>T111/L116</f>
        <v>0.17879531207413465</v>
      </c>
      <c r="V111" s="93">
        <f>SUM(N111:N114)</f>
        <v>681</v>
      </c>
      <c r="W111" s="94">
        <f>V111/N116</f>
        <v>0.16885693032482024</v>
      </c>
      <c r="X111" s="93">
        <f>SUM(P111:P114)</f>
        <v>1337</v>
      </c>
      <c r="Y111" s="97">
        <f>X111/P116</f>
        <v>0.17359127499350818</v>
      </c>
    </row>
    <row r="112" spans="11:25" ht="13.5">
      <c r="K112" s="87" t="s">
        <v>130</v>
      </c>
      <c r="L112" s="93">
        <f>'地区別5歳毎'!E47</f>
        <v>194</v>
      </c>
      <c r="M112" s="96">
        <f>L112/L116</f>
        <v>0.052875442899972744</v>
      </c>
      <c r="N112" s="93">
        <f>'地区別5歳毎'!E48</f>
        <v>171</v>
      </c>
      <c r="O112" s="94">
        <f>N112/N116</f>
        <v>0.04240019836350112</v>
      </c>
      <c r="P112" s="93">
        <f t="shared" si="3"/>
        <v>365</v>
      </c>
      <c r="Q112" s="97">
        <f>P112/P116</f>
        <v>0.04739028823682161</v>
      </c>
      <c r="S112" s="87" t="s">
        <v>111</v>
      </c>
      <c r="T112" s="93">
        <f>SUM(L112:L114)</f>
        <v>462</v>
      </c>
      <c r="U112" s="96">
        <f>T112/L116</f>
        <v>0.1259198691741619</v>
      </c>
      <c r="V112" s="93">
        <f>SUM(N112:N114)</f>
        <v>456</v>
      </c>
      <c r="W112" s="94">
        <f>V112/N116</f>
        <v>0.11306719563600298</v>
      </c>
      <c r="X112" s="93">
        <f>SUM(P112:P114)</f>
        <v>918</v>
      </c>
      <c r="Y112" s="97">
        <f>X112/P116</f>
        <v>0.11918982082575955</v>
      </c>
    </row>
    <row r="113" spans="11:25" ht="13.5">
      <c r="K113" s="87" t="s">
        <v>131</v>
      </c>
      <c r="L113" s="93">
        <f>'地区別5歳毎'!D47</f>
        <v>143</v>
      </c>
      <c r="M113" s="96">
        <f>L113/L116</f>
        <v>0.038975197601526304</v>
      </c>
      <c r="N113" s="93">
        <f>'地区別5歳毎'!D48</f>
        <v>165</v>
      </c>
      <c r="O113" s="94">
        <f>N113/N116</f>
        <v>0.04091247210513266</v>
      </c>
      <c r="P113" s="93">
        <f t="shared" si="3"/>
        <v>308</v>
      </c>
      <c r="Q113" s="97">
        <f>P113/P116</f>
        <v>0.039989613087509736</v>
      </c>
      <c r="S113" s="87" t="s">
        <v>3</v>
      </c>
      <c r="T113" s="93">
        <f>SUM(L113:L114)</f>
        <v>268</v>
      </c>
      <c r="U113" s="96">
        <f>T113/L116</f>
        <v>0.07304442627418915</v>
      </c>
      <c r="V113" s="93">
        <f>SUM(N113:N114)</f>
        <v>285</v>
      </c>
      <c r="W113" s="94">
        <f>V113/N116</f>
        <v>0.07066699727250186</v>
      </c>
      <c r="X113" s="93">
        <f>SUM(P113:P114)</f>
        <v>553</v>
      </c>
      <c r="Y113" s="97">
        <f>X113/P116</f>
        <v>0.07179953258893794</v>
      </c>
    </row>
    <row r="114" spans="11:25" ht="13.5">
      <c r="K114" s="87" t="s">
        <v>132</v>
      </c>
      <c r="L114" s="93">
        <f>'地区別5歳毎'!C47</f>
        <v>125</v>
      </c>
      <c r="M114" s="96">
        <f>L114/L116</f>
        <v>0.03406922867266285</v>
      </c>
      <c r="N114" s="93">
        <f>'地区別5歳毎'!C48</f>
        <v>120</v>
      </c>
      <c r="O114" s="94">
        <f>N114/N116</f>
        <v>0.029754525167369206</v>
      </c>
      <c r="P114" s="93">
        <f t="shared" si="3"/>
        <v>245</v>
      </c>
      <c r="Q114" s="97">
        <f>P114/P116</f>
        <v>0.031809919501428204</v>
      </c>
      <c r="S114" s="87" t="s">
        <v>112</v>
      </c>
      <c r="T114" s="93">
        <f>SUM(L114:L114)</f>
        <v>125</v>
      </c>
      <c r="U114" s="96">
        <f>T114/L116</f>
        <v>0.03406922867266285</v>
      </c>
      <c r="V114" s="93">
        <f>SUM(N114:N114)</f>
        <v>120</v>
      </c>
      <c r="W114" s="94">
        <f>V114/N116</f>
        <v>0.029754525167369206</v>
      </c>
      <c r="X114" s="93">
        <f>SUM(P114:P114)</f>
        <v>245</v>
      </c>
      <c r="Y114" s="97">
        <f>X114/P116</f>
        <v>0.031809919501428204</v>
      </c>
    </row>
    <row r="115" ht="13.5">
      <c r="K115" s="87"/>
    </row>
    <row r="116" spans="11:17" ht="13.5">
      <c r="K116" s="87"/>
      <c r="L116" s="93">
        <f>SUM(L94:L114)</f>
        <v>3669</v>
      </c>
      <c r="M116" s="92"/>
      <c r="N116" s="93">
        <f>SUM(N94:N114)</f>
        <v>4033</v>
      </c>
      <c r="O116" s="88"/>
      <c r="P116" s="93">
        <f>SUM(P94:P114)</f>
        <v>7702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0</v>
      </c>
      <c r="M124" s="96">
        <f>L124/L146</f>
        <v>0</v>
      </c>
      <c r="N124" s="93">
        <f>'地区別5歳毎'!W63</f>
        <v>13</v>
      </c>
      <c r="O124" s="94">
        <f>N124/N146</f>
        <v>0.002347417840375587</v>
      </c>
      <c r="P124" s="93">
        <f aca="true" t="shared" si="4" ref="P124:P144">L124+N124</f>
        <v>13</v>
      </c>
      <c r="Q124" s="97">
        <f>P124/P146</f>
        <v>0.001237977335491858</v>
      </c>
      <c r="S124" s="87" t="s">
        <v>1</v>
      </c>
      <c r="T124" s="93">
        <f>SUM(L124:L124)</f>
        <v>0</v>
      </c>
      <c r="U124" s="96">
        <f>T124/L146</f>
        <v>0</v>
      </c>
      <c r="V124" s="93">
        <f>SUM(N124:N124)</f>
        <v>13</v>
      </c>
      <c r="W124" s="94">
        <f>V124/N146</f>
        <v>0.002347417840375587</v>
      </c>
      <c r="X124" s="93">
        <f>SUM(P124:P124)</f>
        <v>13</v>
      </c>
      <c r="Y124" s="97">
        <f>X124/P146</f>
        <v>0.001237977335491858</v>
      </c>
    </row>
    <row r="125" spans="11:25" ht="13.5">
      <c r="K125" s="87" t="s">
        <v>113</v>
      </c>
      <c r="L125" s="93">
        <f>'地区別5歳毎'!V62</f>
        <v>6</v>
      </c>
      <c r="M125" s="96">
        <f>L125/L146</f>
        <v>0.0012089462018940156</v>
      </c>
      <c r="N125" s="93">
        <f>'地区別5歳毎'!V63</f>
        <v>42</v>
      </c>
      <c r="O125" s="94">
        <f>N125/N146</f>
        <v>0.007583965330444204</v>
      </c>
      <c r="P125" s="93">
        <f t="shared" si="4"/>
        <v>48</v>
      </c>
      <c r="Q125" s="97">
        <f>P125/P146</f>
        <v>0.004570993238739168</v>
      </c>
      <c r="S125" s="87" t="s">
        <v>138</v>
      </c>
      <c r="T125" s="93">
        <f>SUM(L124:L125)</f>
        <v>6</v>
      </c>
      <c r="U125" s="96">
        <f>T125/L146</f>
        <v>0.0012089462018940156</v>
      </c>
      <c r="V125" s="93">
        <f>SUM(N124:N125)</f>
        <v>55</v>
      </c>
      <c r="W125" s="94">
        <f>V125/N146</f>
        <v>0.00993138317081979</v>
      </c>
      <c r="X125" s="93">
        <f>SUM(P124:P125)</f>
        <v>61</v>
      </c>
      <c r="Y125" s="97">
        <f>X125/P146</f>
        <v>0.005808970574231026</v>
      </c>
    </row>
    <row r="126" spans="11:25" ht="13.5">
      <c r="K126" s="87" t="s">
        <v>114</v>
      </c>
      <c r="L126" s="93">
        <f>'地区別5歳毎'!U62</f>
        <v>41</v>
      </c>
      <c r="M126" s="96">
        <f>L126/L146</f>
        <v>0.008261132379609107</v>
      </c>
      <c r="N126" s="93">
        <f>'地区別5歳毎'!U63</f>
        <v>120</v>
      </c>
      <c r="O126" s="94">
        <f>N126/N146</f>
        <v>0.021668472372697724</v>
      </c>
      <c r="P126" s="93">
        <f t="shared" si="4"/>
        <v>161</v>
      </c>
      <c r="Q126" s="97">
        <f>P126/P146</f>
        <v>0.015331873154937625</v>
      </c>
      <c r="S126" s="87" t="s">
        <v>139</v>
      </c>
      <c r="T126" s="93">
        <f>SUM(L124:L126)</f>
        <v>47</v>
      </c>
      <c r="U126" s="96">
        <f>T126/L146</f>
        <v>0.009470078581503123</v>
      </c>
      <c r="V126" s="93">
        <f>SUM(N124:N126)</f>
        <v>175</v>
      </c>
      <c r="W126" s="94">
        <f>V126/N146</f>
        <v>0.03159985554351752</v>
      </c>
      <c r="X126" s="93">
        <f>SUM(P124:P126)</f>
        <v>222</v>
      </c>
      <c r="Y126" s="97">
        <f>X126/P146</f>
        <v>0.021140843729168652</v>
      </c>
    </row>
    <row r="127" spans="11:25" ht="13.5">
      <c r="K127" s="87" t="s">
        <v>115</v>
      </c>
      <c r="L127" s="93">
        <f>'地区別5歳毎'!T62</f>
        <v>102</v>
      </c>
      <c r="M127" s="96">
        <f>L127/L146</f>
        <v>0.020552085432198268</v>
      </c>
      <c r="N127" s="93">
        <f>'地区別5歳毎'!T63</f>
        <v>243</v>
      </c>
      <c r="O127" s="94">
        <f>N127/N146</f>
        <v>0.043878656554712896</v>
      </c>
      <c r="P127" s="93">
        <f t="shared" si="4"/>
        <v>345</v>
      </c>
      <c r="Q127" s="97">
        <f>P127/P146</f>
        <v>0.03285401390343777</v>
      </c>
      <c r="S127" s="87" t="s">
        <v>140</v>
      </c>
      <c r="T127" s="93">
        <f>SUM(L124:L127)</f>
        <v>149</v>
      </c>
      <c r="U127" s="96">
        <f>T127/L146</f>
        <v>0.03002216401370139</v>
      </c>
      <c r="V127" s="93">
        <f>SUM(N124:N127)</f>
        <v>418</v>
      </c>
      <c r="W127" s="94">
        <f>V127/N146</f>
        <v>0.07547851209823041</v>
      </c>
      <c r="X127" s="93">
        <f>SUM(P124:P127)</f>
        <v>567</v>
      </c>
      <c r="Y127" s="97">
        <f>X127/P146</f>
        <v>0.05399485763260642</v>
      </c>
    </row>
    <row r="128" spans="11:25" ht="13.5">
      <c r="K128" s="87" t="s">
        <v>116</v>
      </c>
      <c r="L128" s="93">
        <f>'地区別5歳毎'!S62</f>
        <v>193</v>
      </c>
      <c r="M128" s="96">
        <f>L128/L146</f>
        <v>0.038887769494257506</v>
      </c>
      <c r="N128" s="93">
        <f>'地区別5歳毎'!S63</f>
        <v>355</v>
      </c>
      <c r="O128" s="94">
        <f>N128/N146</f>
        <v>0.0641025641025641</v>
      </c>
      <c r="P128" s="93">
        <f t="shared" si="4"/>
        <v>548</v>
      </c>
      <c r="Q128" s="97">
        <f>P128/P146</f>
        <v>0.052185506142272166</v>
      </c>
      <c r="S128" s="87" t="s">
        <v>141</v>
      </c>
      <c r="T128" s="93">
        <f>SUM(L124:L128)</f>
        <v>342</v>
      </c>
      <c r="U128" s="96">
        <f>T128/L146</f>
        <v>0.06890993350795889</v>
      </c>
      <c r="V128" s="93">
        <f>SUM(N124:N128)</f>
        <v>773</v>
      </c>
      <c r="W128" s="94">
        <f>V128/N146</f>
        <v>0.13958107620079452</v>
      </c>
      <c r="X128" s="93">
        <f>SUM(P124:P128)</f>
        <v>1115</v>
      </c>
      <c r="Y128" s="97">
        <f>X128/P146</f>
        <v>0.10618036377487858</v>
      </c>
    </row>
    <row r="129" spans="11:25" ht="13.5">
      <c r="K129" s="87" t="s">
        <v>117</v>
      </c>
      <c r="L129" s="93">
        <f>'地区別5歳毎'!R62</f>
        <v>266</v>
      </c>
      <c r="M129" s="96">
        <f>L129/L146</f>
        <v>0.0535966149506347</v>
      </c>
      <c r="N129" s="93">
        <f>'地区別5歳毎'!R63</f>
        <v>363</v>
      </c>
      <c r="O129" s="94">
        <f>N129/N146</f>
        <v>0.06554712892741062</v>
      </c>
      <c r="P129" s="93">
        <f t="shared" si="4"/>
        <v>629</v>
      </c>
      <c r="Q129" s="97">
        <f>P129/P146</f>
        <v>0.05989905723264451</v>
      </c>
      <c r="S129" s="87" t="s">
        <v>142</v>
      </c>
      <c r="T129" s="93">
        <f>SUM(L124:L129)</f>
        <v>608</v>
      </c>
      <c r="U129" s="96">
        <f>T129/L146</f>
        <v>0.12250654845859359</v>
      </c>
      <c r="V129" s="93">
        <f>SUM(N124:N129)</f>
        <v>1136</v>
      </c>
      <c r="W129" s="94">
        <f>V129/N146</f>
        <v>0.20512820512820512</v>
      </c>
      <c r="X129" s="93">
        <f>SUM(P124:P129)</f>
        <v>1744</v>
      </c>
      <c r="Y129" s="97">
        <f>X129/P146</f>
        <v>0.1660794210075231</v>
      </c>
    </row>
    <row r="130" spans="11:25" ht="13.5">
      <c r="K130" s="87" t="s">
        <v>118</v>
      </c>
      <c r="L130" s="93">
        <f>'地区別5歳毎'!Q62</f>
        <v>272</v>
      </c>
      <c r="M130" s="96">
        <f>L130/L146</f>
        <v>0.054805561152528715</v>
      </c>
      <c r="N130" s="93">
        <f>'地区別5歳毎'!Q63</f>
        <v>326</v>
      </c>
      <c r="O130" s="94">
        <f>N130/N146</f>
        <v>0.058866016612495485</v>
      </c>
      <c r="P130" s="93">
        <f t="shared" si="4"/>
        <v>598</v>
      </c>
      <c r="Q130" s="97">
        <f>P130/P146</f>
        <v>0.05694695743262546</v>
      </c>
      <c r="S130" s="87" t="s">
        <v>143</v>
      </c>
      <c r="T130" s="93">
        <f>SUM(L124:L130)</f>
        <v>880</v>
      </c>
      <c r="U130" s="96">
        <f>T130/L146</f>
        <v>0.17731210961112231</v>
      </c>
      <c r="V130" s="93">
        <f>SUM(N124:N130)</f>
        <v>1462</v>
      </c>
      <c r="W130" s="94">
        <f>V130/N146</f>
        <v>0.26399422174070064</v>
      </c>
      <c r="X130" s="93">
        <f>SUM(P124:P130)</f>
        <v>2342</v>
      </c>
      <c r="Y130" s="97">
        <f>X130/P146</f>
        <v>0.22302637844014855</v>
      </c>
    </row>
    <row r="131" spans="11:25" ht="13.5">
      <c r="K131" s="87" t="s">
        <v>119</v>
      </c>
      <c r="L131" s="93">
        <f>'地区別5歳毎'!P62</f>
        <v>313</v>
      </c>
      <c r="M131" s="96">
        <f>L131/L146</f>
        <v>0.06306669353213781</v>
      </c>
      <c r="N131" s="93">
        <f>'地区別5歳毎'!P63</f>
        <v>335</v>
      </c>
      <c r="O131" s="94">
        <f>N131/N146</f>
        <v>0.06049115204044782</v>
      </c>
      <c r="P131" s="93">
        <f t="shared" si="4"/>
        <v>648</v>
      </c>
      <c r="Q131" s="97">
        <f>P131/P146</f>
        <v>0.061708408722978766</v>
      </c>
      <c r="S131" s="87" t="s">
        <v>144</v>
      </c>
      <c r="T131" s="93">
        <f>SUM(L124:L131)</f>
        <v>1193</v>
      </c>
      <c r="U131" s="96">
        <f>T131/L146</f>
        <v>0.24037880314326013</v>
      </c>
      <c r="V131" s="93">
        <f>SUM(N124:N131)</f>
        <v>1797</v>
      </c>
      <c r="W131" s="94">
        <f>V131/N146</f>
        <v>0.32448537378114845</v>
      </c>
      <c r="X131" s="93">
        <f>SUM(P124:P131)</f>
        <v>2990</v>
      </c>
      <c r="Y131" s="97">
        <f>X131/P146</f>
        <v>0.28473478716312733</v>
      </c>
    </row>
    <row r="132" spans="11:25" ht="13.5">
      <c r="K132" s="87" t="s">
        <v>120</v>
      </c>
      <c r="L132" s="93">
        <f>'地区別5歳毎'!O62</f>
        <v>457</v>
      </c>
      <c r="M132" s="96">
        <f>L132/L146</f>
        <v>0.0920814023775942</v>
      </c>
      <c r="N132" s="93">
        <f>'地区別5歳毎'!O63</f>
        <v>441</v>
      </c>
      <c r="O132" s="94">
        <f>N132/N146</f>
        <v>0.07963163596966413</v>
      </c>
      <c r="P132" s="93">
        <f t="shared" si="4"/>
        <v>898</v>
      </c>
      <c r="Q132" s="97">
        <f>P132/P146</f>
        <v>0.08551566517474526</v>
      </c>
      <c r="S132" s="87" t="s">
        <v>145</v>
      </c>
      <c r="T132" s="93">
        <f>SUM(L124:L132)</f>
        <v>1650</v>
      </c>
      <c r="U132" s="96">
        <f>T132/L146</f>
        <v>0.3324602055208543</v>
      </c>
      <c r="V132" s="93">
        <f>SUM(N124:N132)</f>
        <v>2238</v>
      </c>
      <c r="W132" s="94">
        <f>V132/N146</f>
        <v>0.40411700975081255</v>
      </c>
      <c r="X132" s="93">
        <f>SUM(P124:P132)</f>
        <v>3888</v>
      </c>
      <c r="Y132" s="97">
        <f>X132/P146</f>
        <v>0.37025045233787257</v>
      </c>
    </row>
    <row r="133" spans="11:25" ht="13.5">
      <c r="K133" s="87" t="s">
        <v>121</v>
      </c>
      <c r="L133" s="93">
        <f>'地区別5歳毎'!N62</f>
        <v>430</v>
      </c>
      <c r="M133" s="96">
        <f>L133/L146</f>
        <v>0.08664114446907113</v>
      </c>
      <c r="N133" s="93">
        <f>'地区別5歳毎'!N63</f>
        <v>375</v>
      </c>
      <c r="O133" s="94">
        <f>N133/N146</f>
        <v>0.06771397616468039</v>
      </c>
      <c r="P133" s="93">
        <f t="shared" si="4"/>
        <v>805</v>
      </c>
      <c r="Q133" s="97">
        <f>P133/P146</f>
        <v>0.07665936577468813</v>
      </c>
      <c r="S133" s="87" t="s">
        <v>146</v>
      </c>
      <c r="T133" s="93">
        <f>SUM(L124:L133)</f>
        <v>2080</v>
      </c>
      <c r="U133" s="96">
        <f>T133/L146</f>
        <v>0.41910134998992543</v>
      </c>
      <c r="V133" s="93">
        <f>SUM(N124:N133)</f>
        <v>2613</v>
      </c>
      <c r="W133" s="94">
        <f>V133/N146</f>
        <v>0.47183098591549294</v>
      </c>
      <c r="X133" s="93">
        <f>SUM(P124:P133)</f>
        <v>4693</v>
      </c>
      <c r="Y133" s="97">
        <f>X133/P146</f>
        <v>0.4469098181125607</v>
      </c>
    </row>
    <row r="134" spans="11:25" ht="13.5">
      <c r="K134" s="87" t="s">
        <v>122</v>
      </c>
      <c r="L134" s="93">
        <f>'地区別5歳毎'!M62</f>
        <v>374</v>
      </c>
      <c r="M134" s="96">
        <f>L134/L146</f>
        <v>0.07535764658472698</v>
      </c>
      <c r="N134" s="93">
        <f>'地区別5歳毎'!M63</f>
        <v>425</v>
      </c>
      <c r="O134" s="94">
        <f>N134/N146</f>
        <v>0.07674250631997111</v>
      </c>
      <c r="P134" s="93">
        <f t="shared" si="4"/>
        <v>799</v>
      </c>
      <c r="Q134" s="97">
        <f>P134/P146</f>
        <v>0.07608799161984572</v>
      </c>
      <c r="S134" s="87" t="s">
        <v>147</v>
      </c>
      <c r="T134" s="93">
        <f>SUM(L124:L134)</f>
        <v>2454</v>
      </c>
      <c r="U134" s="96">
        <f>T134/L146</f>
        <v>0.4944589965746524</v>
      </c>
      <c r="V134" s="93">
        <f>SUM(N124:N134)</f>
        <v>3038</v>
      </c>
      <c r="W134" s="94">
        <f>V134/N146</f>
        <v>0.548573492235464</v>
      </c>
      <c r="X134" s="93">
        <f>SUM(P124:P134)</f>
        <v>5492</v>
      </c>
      <c r="Y134" s="97">
        <f>X134/P146</f>
        <v>0.5229978097324064</v>
      </c>
    </row>
    <row r="135" spans="11:25" ht="13.5">
      <c r="K135" s="87" t="s">
        <v>123</v>
      </c>
      <c r="L135" s="93">
        <f>'地区別5歳毎'!L62</f>
        <v>330</v>
      </c>
      <c r="M135" s="96">
        <f>L135/L146</f>
        <v>0.06649204110417087</v>
      </c>
      <c r="N135" s="93">
        <f>'地区別5歳毎'!L63</f>
        <v>312</v>
      </c>
      <c r="O135" s="94">
        <f>N135/N146</f>
        <v>0.056338028169014086</v>
      </c>
      <c r="P135" s="93">
        <f t="shared" si="4"/>
        <v>642</v>
      </c>
      <c r="Q135" s="97">
        <f>P135/P146</f>
        <v>0.06113703456813637</v>
      </c>
      <c r="S135" s="87" t="s">
        <v>148</v>
      </c>
      <c r="T135" s="93">
        <f>SUM(L124:L135)</f>
        <v>2784</v>
      </c>
      <c r="U135" s="96">
        <f>T135/L146</f>
        <v>0.5609510376788233</v>
      </c>
      <c r="V135" s="93">
        <f>SUM(N124:N135)</f>
        <v>3350</v>
      </c>
      <c r="W135" s="94">
        <f>V135/N146</f>
        <v>0.6049115204044782</v>
      </c>
      <c r="X135" s="93">
        <f>SUM(P124:P135)</f>
        <v>6134</v>
      </c>
      <c r="Y135" s="97">
        <f>X135/P146</f>
        <v>0.5841348443005429</v>
      </c>
    </row>
    <row r="136" spans="11:25" ht="13.5">
      <c r="K136" s="87" t="s">
        <v>124</v>
      </c>
      <c r="L136" s="93">
        <f>'地区別5歳毎'!K62</f>
        <v>265</v>
      </c>
      <c r="M136" s="96">
        <f>L136/L146</f>
        <v>0.05339512391698569</v>
      </c>
      <c r="N136" s="93">
        <f>'地区別5歳毎'!K63</f>
        <v>287</v>
      </c>
      <c r="O136" s="94">
        <f>N136/N146</f>
        <v>0.05182376309136873</v>
      </c>
      <c r="P136" s="93">
        <f t="shared" si="4"/>
        <v>552</v>
      </c>
      <c r="Q136" s="97">
        <f>P136/P146</f>
        <v>0.05256642224550043</v>
      </c>
      <c r="S136" s="87" t="s">
        <v>105</v>
      </c>
      <c r="T136" s="93">
        <f>SUM(L136:L144)</f>
        <v>2179</v>
      </c>
      <c r="U136" s="96">
        <f>T136/L146</f>
        <v>0.4390489623211767</v>
      </c>
      <c r="V136" s="93">
        <f>SUM(N136:N144)</f>
        <v>2188</v>
      </c>
      <c r="W136" s="94">
        <f>V136/N146</f>
        <v>0.39508847959552185</v>
      </c>
      <c r="X136" s="93">
        <f>SUM(P136:P144)</f>
        <v>4367</v>
      </c>
      <c r="Y136" s="97">
        <f>X136/P146</f>
        <v>0.4158651556994572</v>
      </c>
    </row>
    <row r="137" spans="11:25" ht="13.5">
      <c r="K137" s="87" t="s">
        <v>125</v>
      </c>
      <c r="L137" s="93">
        <f>'地区別5歳毎'!J62</f>
        <v>282</v>
      </c>
      <c r="M137" s="96">
        <f>L137/L146</f>
        <v>0.05682047148901874</v>
      </c>
      <c r="N137" s="93">
        <f>'地区別5歳毎'!J63</f>
        <v>276</v>
      </c>
      <c r="O137" s="94">
        <f>N137/N146</f>
        <v>0.04983748645720477</v>
      </c>
      <c r="P137" s="93">
        <f t="shared" si="4"/>
        <v>558</v>
      </c>
      <c r="Q137" s="97">
        <f>P137/P146</f>
        <v>0.05313779640034282</v>
      </c>
      <c r="S137" s="87" t="s">
        <v>106</v>
      </c>
      <c r="T137" s="93">
        <f>SUM(L137:L144)</f>
        <v>1914</v>
      </c>
      <c r="U137" s="96">
        <f>T137/L146</f>
        <v>0.38565383840419104</v>
      </c>
      <c r="V137" s="93">
        <f>SUM(N137:N144)</f>
        <v>1901</v>
      </c>
      <c r="W137" s="94">
        <f>V137/N146</f>
        <v>0.34326471650415313</v>
      </c>
      <c r="X137" s="93">
        <f>SUM(P137:P144)</f>
        <v>3815</v>
      </c>
      <c r="Y137" s="97">
        <f>X137/P146</f>
        <v>0.36329873345395675</v>
      </c>
    </row>
    <row r="138" spans="11:25" ht="13.5">
      <c r="K138" s="87" t="s">
        <v>126</v>
      </c>
      <c r="L138" s="93">
        <f>'地区別5歳毎'!I62</f>
        <v>251</v>
      </c>
      <c r="M138" s="96">
        <f>L138/L146</f>
        <v>0.05057424944589966</v>
      </c>
      <c r="N138" s="93">
        <f>'地区別5歳毎'!I63</f>
        <v>258</v>
      </c>
      <c r="O138" s="94">
        <f>N138/N146</f>
        <v>0.04658721560130011</v>
      </c>
      <c r="P138" s="93">
        <f t="shared" si="4"/>
        <v>509</v>
      </c>
      <c r="Q138" s="97">
        <f>P138/P146</f>
        <v>0.04847157413579659</v>
      </c>
      <c r="S138" s="87" t="s">
        <v>107</v>
      </c>
      <c r="T138" s="93">
        <f>SUM(L138:L144)</f>
        <v>1632</v>
      </c>
      <c r="U138" s="96">
        <f>T138/L146</f>
        <v>0.3288333669151723</v>
      </c>
      <c r="V138" s="93">
        <f>SUM(N138:N144)</f>
        <v>1625</v>
      </c>
      <c r="W138" s="94">
        <f>V138/N146</f>
        <v>0.2934272300469484</v>
      </c>
      <c r="X138" s="93">
        <f>SUM(P138:P144)</f>
        <v>3257</v>
      </c>
      <c r="Y138" s="97">
        <f>X138/P146</f>
        <v>0.3101609370536139</v>
      </c>
    </row>
    <row r="139" spans="11:25" ht="13.5">
      <c r="K139" s="87" t="s">
        <v>127</v>
      </c>
      <c r="L139" s="93">
        <f>'地区別5歳毎'!H62</f>
        <v>206</v>
      </c>
      <c r="M139" s="96">
        <f>L139/L146</f>
        <v>0.04150715293169454</v>
      </c>
      <c r="N139" s="93">
        <f>'地区別5歳毎'!H63</f>
        <v>210</v>
      </c>
      <c r="O139" s="94">
        <f>N139/N146</f>
        <v>0.03791982665222102</v>
      </c>
      <c r="P139" s="93">
        <f t="shared" si="4"/>
        <v>416</v>
      </c>
      <c r="Q139" s="97">
        <f>P139/P146</f>
        <v>0.039615274735739454</v>
      </c>
      <c r="S139" s="87" t="s">
        <v>108</v>
      </c>
      <c r="T139" s="93">
        <f>SUM(L139:L144)</f>
        <v>1381</v>
      </c>
      <c r="U139" s="96">
        <f>T139/L146</f>
        <v>0.2782591174692726</v>
      </c>
      <c r="V139" s="93">
        <f>SUM(N139:N144)</f>
        <v>1367</v>
      </c>
      <c r="W139" s="94">
        <f>V139/N146</f>
        <v>0.24684001444564824</v>
      </c>
      <c r="X139" s="93">
        <f>SUM(P139:P144)</f>
        <v>2748</v>
      </c>
      <c r="Y139" s="97">
        <f>X139/P146</f>
        <v>0.26168936291781736</v>
      </c>
    </row>
    <row r="140" spans="11:25" ht="13.5">
      <c r="K140" s="87" t="s">
        <v>128</v>
      </c>
      <c r="L140" s="93">
        <f>'地区別5歳毎'!G62</f>
        <v>224</v>
      </c>
      <c r="M140" s="96">
        <f>L140/L146</f>
        <v>0.045133991537376586</v>
      </c>
      <c r="N140" s="93">
        <f>'地区別5歳毎'!G63</f>
        <v>278</v>
      </c>
      <c r="O140" s="94">
        <f>N140/N146</f>
        <v>0.050198627663416394</v>
      </c>
      <c r="P140" s="93">
        <f t="shared" si="4"/>
        <v>502</v>
      </c>
      <c r="Q140" s="97">
        <f>P140/P146</f>
        <v>0.04780497095514713</v>
      </c>
      <c r="S140" s="87" t="s">
        <v>109</v>
      </c>
      <c r="T140" s="93">
        <f>SUM(L140:L144)</f>
        <v>1175</v>
      </c>
      <c r="U140" s="96">
        <f>T140/L146</f>
        <v>0.23675196453757807</v>
      </c>
      <c r="V140" s="93">
        <f>SUM(N140:N144)</f>
        <v>1157</v>
      </c>
      <c r="W140" s="94">
        <f>V140/N146</f>
        <v>0.20892018779342722</v>
      </c>
      <c r="X140" s="93">
        <f>SUM(P140:P144)</f>
        <v>2332</v>
      </c>
      <c r="Y140" s="97">
        <f>X140/P146</f>
        <v>0.2220740881820779</v>
      </c>
    </row>
    <row r="141" spans="11:25" ht="13.5">
      <c r="K141" s="87" t="s">
        <v>129</v>
      </c>
      <c r="L141" s="93">
        <f>'地区別5歳毎'!F62</f>
        <v>302</v>
      </c>
      <c r="M141" s="96">
        <f>L141/L146</f>
        <v>0.06085029216199879</v>
      </c>
      <c r="N141" s="93">
        <f>'地区別5歳毎'!F63</f>
        <v>289</v>
      </c>
      <c r="O141" s="94">
        <f>N141/N146</f>
        <v>0.05218490429758035</v>
      </c>
      <c r="P141" s="93">
        <f t="shared" si="4"/>
        <v>591</v>
      </c>
      <c r="Q141" s="97">
        <f>P141/P146</f>
        <v>0.056280354251976</v>
      </c>
      <c r="S141" s="87" t="s">
        <v>110</v>
      </c>
      <c r="T141" s="93">
        <f>SUM(L141:L144)</f>
        <v>951</v>
      </c>
      <c r="U141" s="96">
        <f>T141/L146</f>
        <v>0.1916179730002015</v>
      </c>
      <c r="V141" s="93">
        <f>SUM(N141:N144)</f>
        <v>879</v>
      </c>
      <c r="W141" s="94">
        <f>V141/N146</f>
        <v>0.15872156013001085</v>
      </c>
      <c r="X141" s="93">
        <f>SUM(P141:P144)</f>
        <v>1830</v>
      </c>
      <c r="Y141" s="97">
        <f>X141/P146</f>
        <v>0.17426911722693078</v>
      </c>
    </row>
    <row r="142" spans="11:25" ht="13.5">
      <c r="K142" s="87" t="s">
        <v>130</v>
      </c>
      <c r="L142" s="93">
        <f>'地区別5歳毎'!E62</f>
        <v>242</v>
      </c>
      <c r="M142" s="96">
        <f>L142/L146</f>
        <v>0.04876083014305863</v>
      </c>
      <c r="N142" s="93">
        <f>'地区別5歳毎'!E63</f>
        <v>248</v>
      </c>
      <c r="O142" s="94">
        <f>N142/N146</f>
        <v>0.04478150957024196</v>
      </c>
      <c r="P142" s="93">
        <f t="shared" si="4"/>
        <v>490</v>
      </c>
      <c r="Q142" s="97">
        <f>P142/P146</f>
        <v>0.04666222264546234</v>
      </c>
      <c r="S142" s="87" t="s">
        <v>111</v>
      </c>
      <c r="T142" s="93">
        <f>SUM(L142:L144)</f>
        <v>649</v>
      </c>
      <c r="U142" s="96">
        <f>T142/L146</f>
        <v>0.1307676808382027</v>
      </c>
      <c r="V142" s="93">
        <f>SUM(N142:N144)</f>
        <v>590</v>
      </c>
      <c r="W142" s="94">
        <f>V142/N146</f>
        <v>0.10653665583243048</v>
      </c>
      <c r="X142" s="93">
        <f>SUM(P142:P144)</f>
        <v>1239</v>
      </c>
      <c r="Y142" s="97">
        <f>X142/P146</f>
        <v>0.11798876297495477</v>
      </c>
    </row>
    <row r="143" spans="11:25" ht="13.5">
      <c r="K143" s="87" t="s">
        <v>131</v>
      </c>
      <c r="L143" s="93">
        <f>'地区別5歳毎'!D62</f>
        <v>212</v>
      </c>
      <c r="M143" s="96">
        <f>L143/L146</f>
        <v>0.04271609913358856</v>
      </c>
      <c r="N143" s="93">
        <f>'地区別5歳毎'!D63</f>
        <v>170</v>
      </c>
      <c r="O143" s="94">
        <f>N143/N146</f>
        <v>0.030697002527988442</v>
      </c>
      <c r="P143" s="93">
        <f t="shared" si="4"/>
        <v>382</v>
      </c>
      <c r="Q143" s="97">
        <f>P143/P146</f>
        <v>0.03637748785829921</v>
      </c>
      <c r="S143" s="87" t="s">
        <v>3</v>
      </c>
      <c r="T143" s="93">
        <f>SUM(L143:L144)</f>
        <v>407</v>
      </c>
      <c r="U143" s="96">
        <f>T143/L146</f>
        <v>0.08200685069514406</v>
      </c>
      <c r="V143" s="93">
        <f>SUM(N143:N144)</f>
        <v>342</v>
      </c>
      <c r="W143" s="94">
        <f>V143/N146</f>
        <v>0.06175514626218852</v>
      </c>
      <c r="X143" s="93">
        <f>SUM(P143:P144)</f>
        <v>749</v>
      </c>
      <c r="Y143" s="97">
        <f>X143/P146</f>
        <v>0.07132654032949243</v>
      </c>
    </row>
    <row r="144" spans="11:25" ht="13.5">
      <c r="K144" s="87" t="s">
        <v>132</v>
      </c>
      <c r="L144" s="93">
        <f>'地区別5歳毎'!C62</f>
        <v>195</v>
      </c>
      <c r="M144" s="96">
        <f>L144/L146</f>
        <v>0.03929075156155551</v>
      </c>
      <c r="N144" s="93">
        <f>'地区別5歳毎'!C63</f>
        <v>172</v>
      </c>
      <c r="O144" s="94">
        <f>N144/N146</f>
        <v>0.031058143734200072</v>
      </c>
      <c r="P144" s="93">
        <f t="shared" si="4"/>
        <v>367</v>
      </c>
      <c r="Q144" s="97">
        <f>P144/P146</f>
        <v>0.03494905247119322</v>
      </c>
      <c r="S144" s="87" t="s">
        <v>112</v>
      </c>
      <c r="T144" s="93">
        <f>SUM(L144:L144)</f>
        <v>195</v>
      </c>
      <c r="U144" s="96">
        <f>T144/L146</f>
        <v>0.03929075156155551</v>
      </c>
      <c r="V144" s="93">
        <f>SUM(N144:N144)</f>
        <v>172</v>
      </c>
      <c r="W144" s="94">
        <f>V144/N146</f>
        <v>0.031058143734200072</v>
      </c>
      <c r="X144" s="93">
        <f>SUM(P144:P144)</f>
        <v>367</v>
      </c>
      <c r="Y144" s="97">
        <f>X144/P146</f>
        <v>0.03494905247119322</v>
      </c>
    </row>
    <row r="145" ht="13.5">
      <c r="K145" s="87"/>
    </row>
    <row r="146" spans="11:17" ht="13.5">
      <c r="K146" s="87"/>
      <c r="L146" s="93">
        <f>SUM(L124:L144)</f>
        <v>4963</v>
      </c>
      <c r="M146" s="92"/>
      <c r="N146" s="93">
        <f>SUM(N124:N144)</f>
        <v>5538</v>
      </c>
      <c r="O146" s="88"/>
      <c r="P146" s="93">
        <f>SUM(P124:P144)</f>
        <v>10501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8</v>
      </c>
      <c r="O154" s="94">
        <f>N154/N176</f>
        <v>0.002486016159105034</v>
      </c>
      <c r="P154" s="93">
        <f aca="true" t="shared" si="5" ref="P154:P174">L154+N154</f>
        <v>8</v>
      </c>
      <c r="Q154" s="97">
        <f>P154/P176</f>
        <v>0.0013582342954159593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8</v>
      </c>
      <c r="W154" s="94">
        <f>V154/N176</f>
        <v>0.002486016159105034</v>
      </c>
      <c r="X154" s="93">
        <f>SUM(P154:P154)</f>
        <v>8</v>
      </c>
      <c r="Y154" s="97">
        <f>X154/P176</f>
        <v>0.0013582342954159593</v>
      </c>
    </row>
    <row r="155" spans="11:25" ht="13.5">
      <c r="K155" s="87" t="s">
        <v>113</v>
      </c>
      <c r="L155" s="93">
        <f>'地区別5歳毎'!V65</f>
        <v>7</v>
      </c>
      <c r="M155" s="96">
        <f>L155/L176</f>
        <v>0.002619760479041916</v>
      </c>
      <c r="N155" s="93">
        <f>'地区別5歳毎'!V66</f>
        <v>27</v>
      </c>
      <c r="O155" s="94">
        <f>N155/N176</f>
        <v>0.00839030453697949</v>
      </c>
      <c r="P155" s="93">
        <f t="shared" si="5"/>
        <v>34</v>
      </c>
      <c r="Q155" s="97">
        <f>P155/P176</f>
        <v>0.005772495755517827</v>
      </c>
      <c r="S155" s="87" t="s">
        <v>138</v>
      </c>
      <c r="T155" s="93">
        <f>SUM(L154:L155)</f>
        <v>7</v>
      </c>
      <c r="U155" s="96">
        <f>T155/L176</f>
        <v>0.002619760479041916</v>
      </c>
      <c r="V155" s="93">
        <f>SUM(N154:N155)</f>
        <v>35</v>
      </c>
      <c r="W155" s="94">
        <f>V155/N176</f>
        <v>0.010876320696084525</v>
      </c>
      <c r="X155" s="93">
        <f>SUM(P154:P155)</f>
        <v>42</v>
      </c>
      <c r="Y155" s="97">
        <f>X155/P176</f>
        <v>0.007130730050933786</v>
      </c>
    </row>
    <row r="156" spans="11:25" ht="13.5">
      <c r="K156" s="87" t="s">
        <v>114</v>
      </c>
      <c r="L156" s="93">
        <f>'地区別5歳毎'!U65</f>
        <v>19</v>
      </c>
      <c r="M156" s="96">
        <f>L156/L176</f>
        <v>0.007110778443113772</v>
      </c>
      <c r="N156" s="93">
        <f>'地区別5歳毎'!U66</f>
        <v>58</v>
      </c>
      <c r="O156" s="94">
        <f>N156/N176</f>
        <v>0.018023617153511497</v>
      </c>
      <c r="P156" s="93">
        <f t="shared" si="5"/>
        <v>77</v>
      </c>
      <c r="Q156" s="97">
        <f>P156/P176</f>
        <v>0.013073005093378607</v>
      </c>
      <c r="S156" s="87" t="s">
        <v>139</v>
      </c>
      <c r="T156" s="93">
        <f>SUM(L154:L156)</f>
        <v>26</v>
      </c>
      <c r="U156" s="96">
        <f>T156/L176</f>
        <v>0.009730538922155689</v>
      </c>
      <c r="V156" s="93">
        <f>SUM(N154:N156)</f>
        <v>93</v>
      </c>
      <c r="W156" s="94">
        <f>V156/N176</f>
        <v>0.028899937849596023</v>
      </c>
      <c r="X156" s="93">
        <f>SUM(P154:P156)</f>
        <v>119</v>
      </c>
      <c r="Y156" s="97">
        <f>X156/P176</f>
        <v>0.020203735144312392</v>
      </c>
    </row>
    <row r="157" spans="11:25" ht="13.5">
      <c r="K157" s="87" t="s">
        <v>115</v>
      </c>
      <c r="L157" s="93">
        <f>'地区別5歳毎'!T65</f>
        <v>73</v>
      </c>
      <c r="M157" s="96">
        <f>L157/L176</f>
        <v>0.027320359281437126</v>
      </c>
      <c r="N157" s="93">
        <f>'地区別5歳毎'!T66</f>
        <v>141</v>
      </c>
      <c r="O157" s="94">
        <f>N157/N176</f>
        <v>0.043816034804226224</v>
      </c>
      <c r="P157" s="93">
        <f t="shared" si="5"/>
        <v>214</v>
      </c>
      <c r="Q157" s="97">
        <f>P157/P176</f>
        <v>0.03633276740237691</v>
      </c>
      <c r="S157" s="87" t="s">
        <v>140</v>
      </c>
      <c r="T157" s="93">
        <f>SUM(L154:L157)</f>
        <v>99</v>
      </c>
      <c r="U157" s="96">
        <f>T157/L176</f>
        <v>0.037050898203592815</v>
      </c>
      <c r="V157" s="93">
        <f>SUM(N154:N157)</f>
        <v>234</v>
      </c>
      <c r="W157" s="94">
        <f>V157/N176</f>
        <v>0.07271597265382225</v>
      </c>
      <c r="X157" s="93">
        <f>SUM(P154:P157)</f>
        <v>333</v>
      </c>
      <c r="Y157" s="97">
        <f>X157/P176</f>
        <v>0.05653650254668931</v>
      </c>
    </row>
    <row r="158" spans="11:25" ht="13.5">
      <c r="K158" s="87" t="s">
        <v>116</v>
      </c>
      <c r="L158" s="93">
        <f>'地区別5歳毎'!S65</f>
        <v>99</v>
      </c>
      <c r="M158" s="96">
        <f>L158/L176</f>
        <v>0.037050898203592815</v>
      </c>
      <c r="N158" s="93">
        <f>'地区別5歳毎'!S66</f>
        <v>260</v>
      </c>
      <c r="O158" s="94">
        <f>N158/N176</f>
        <v>0.08079552517091361</v>
      </c>
      <c r="P158" s="93">
        <f t="shared" si="5"/>
        <v>359</v>
      </c>
      <c r="Q158" s="97">
        <f>P158/P176</f>
        <v>0.06095076400679117</v>
      </c>
      <c r="S158" s="87" t="s">
        <v>141</v>
      </c>
      <c r="T158" s="93">
        <f>SUM(L154:L158)</f>
        <v>198</v>
      </c>
      <c r="U158" s="96">
        <f>T158/L176</f>
        <v>0.07410179640718563</v>
      </c>
      <c r="V158" s="93">
        <f>SUM(N154:N158)</f>
        <v>494</v>
      </c>
      <c r="W158" s="94">
        <f>V158/N176</f>
        <v>0.15351149782473586</v>
      </c>
      <c r="X158" s="93">
        <f>SUM(P154:P158)</f>
        <v>692</v>
      </c>
      <c r="Y158" s="97">
        <f>X158/P176</f>
        <v>0.11748726655348048</v>
      </c>
    </row>
    <row r="159" spans="11:25" ht="13.5">
      <c r="K159" s="87" t="s">
        <v>117</v>
      </c>
      <c r="L159" s="93">
        <f>'地区別5歳毎'!R65</f>
        <v>132</v>
      </c>
      <c r="M159" s="96">
        <f>L159/L176</f>
        <v>0.04940119760479042</v>
      </c>
      <c r="N159" s="93">
        <f>'地区別5歳毎'!R66</f>
        <v>212</v>
      </c>
      <c r="O159" s="94">
        <f>N159/N176</f>
        <v>0.06587942821628341</v>
      </c>
      <c r="P159" s="93">
        <f t="shared" si="5"/>
        <v>344</v>
      </c>
      <c r="Q159" s="97">
        <f>P159/P176</f>
        <v>0.05840407470288625</v>
      </c>
      <c r="S159" s="87" t="s">
        <v>142</v>
      </c>
      <c r="T159" s="93">
        <f>SUM(L154:L159)</f>
        <v>330</v>
      </c>
      <c r="U159" s="96">
        <f>T159/L176</f>
        <v>0.12350299401197605</v>
      </c>
      <c r="V159" s="93">
        <f>SUM(N154:N159)</f>
        <v>706</v>
      </c>
      <c r="W159" s="94">
        <f>V159/N176</f>
        <v>0.21939092604101926</v>
      </c>
      <c r="X159" s="93">
        <f>SUM(P154:P159)</f>
        <v>1036</v>
      </c>
      <c r="Y159" s="97">
        <f>X159/P176</f>
        <v>0.1758913412563667</v>
      </c>
    </row>
    <row r="160" spans="11:25" ht="13.5">
      <c r="K160" s="87" t="s">
        <v>118</v>
      </c>
      <c r="L160" s="93">
        <f>'地区別5歳毎'!Q65</f>
        <v>118</v>
      </c>
      <c r="M160" s="96">
        <f>L160/L176</f>
        <v>0.04416167664670659</v>
      </c>
      <c r="N160" s="93">
        <f>'地区別5歳毎'!Q66</f>
        <v>165</v>
      </c>
      <c r="O160" s="94">
        <f>N160/N176</f>
        <v>0.05127408328154133</v>
      </c>
      <c r="P160" s="93">
        <f t="shared" si="5"/>
        <v>283</v>
      </c>
      <c r="Q160" s="97">
        <f>P160/P176</f>
        <v>0.04804753820033956</v>
      </c>
      <c r="S160" s="87" t="s">
        <v>143</v>
      </c>
      <c r="T160" s="93">
        <f>SUM(L154:L160)</f>
        <v>448</v>
      </c>
      <c r="U160" s="96">
        <f>T160/L176</f>
        <v>0.16766467065868262</v>
      </c>
      <c r="V160" s="93">
        <f>SUM(N154:N160)</f>
        <v>871</v>
      </c>
      <c r="W160" s="94">
        <f>V160/N176</f>
        <v>0.2706650093225606</v>
      </c>
      <c r="X160" s="93">
        <f>SUM(P154:P160)</f>
        <v>1319</v>
      </c>
      <c r="Y160" s="97">
        <f>X160/P176</f>
        <v>0.2239388794567063</v>
      </c>
    </row>
    <row r="161" spans="11:25" ht="13.5">
      <c r="K161" s="87" t="s">
        <v>119</v>
      </c>
      <c r="L161" s="93">
        <f>'地区別5歳毎'!P65</f>
        <v>152</v>
      </c>
      <c r="M161" s="96">
        <f>L161/L176</f>
        <v>0.05688622754491018</v>
      </c>
      <c r="N161" s="93">
        <f>'地区別5歳毎'!P66</f>
        <v>184</v>
      </c>
      <c r="O161" s="94">
        <f>N161/N176</f>
        <v>0.057178371659415785</v>
      </c>
      <c r="P161" s="93">
        <f t="shared" si="5"/>
        <v>336</v>
      </c>
      <c r="Q161" s="97">
        <f>P161/P176</f>
        <v>0.05704584040747029</v>
      </c>
      <c r="S161" s="87" t="s">
        <v>144</v>
      </c>
      <c r="T161" s="93">
        <f>SUM(L154:L161)</f>
        <v>600</v>
      </c>
      <c r="U161" s="96">
        <f>T161/L176</f>
        <v>0.2245508982035928</v>
      </c>
      <c r="V161" s="93">
        <f>SUM(N154:N161)</f>
        <v>1055</v>
      </c>
      <c r="W161" s="94">
        <f>V161/N176</f>
        <v>0.3278433809819764</v>
      </c>
      <c r="X161" s="93">
        <f>SUM(P154:P161)</f>
        <v>1655</v>
      </c>
      <c r="Y161" s="97">
        <f>X161/P176</f>
        <v>0.28098471986417656</v>
      </c>
    </row>
    <row r="162" spans="11:25" ht="13.5">
      <c r="K162" s="87" t="s">
        <v>120</v>
      </c>
      <c r="L162" s="93">
        <f>'地区別5歳毎'!O65</f>
        <v>246</v>
      </c>
      <c r="M162" s="96">
        <f>L162/L176</f>
        <v>0.09206586826347306</v>
      </c>
      <c r="N162" s="93">
        <f>'地区別5歳毎'!O66</f>
        <v>273</v>
      </c>
      <c r="O162" s="94">
        <f>N162/N176</f>
        <v>0.08483530142945929</v>
      </c>
      <c r="P162" s="93">
        <f t="shared" si="5"/>
        <v>519</v>
      </c>
      <c r="Q162" s="97">
        <f>P162/P176</f>
        <v>0.08811544991511036</v>
      </c>
      <c r="S162" s="87" t="s">
        <v>145</v>
      </c>
      <c r="T162" s="93">
        <f>SUM(L154:L162)</f>
        <v>846</v>
      </c>
      <c r="U162" s="96">
        <f>T162/L176</f>
        <v>0.3166167664670659</v>
      </c>
      <c r="V162" s="93">
        <f>SUM(N154:N162)</f>
        <v>1328</v>
      </c>
      <c r="W162" s="94">
        <f>V162/N176</f>
        <v>0.4126786824114357</v>
      </c>
      <c r="X162" s="93">
        <f>SUM(P154:P162)</f>
        <v>2174</v>
      </c>
      <c r="Y162" s="97">
        <f>X162/P176</f>
        <v>0.36910016977928695</v>
      </c>
    </row>
    <row r="163" spans="11:25" ht="13.5">
      <c r="K163" s="87" t="s">
        <v>121</v>
      </c>
      <c r="L163" s="93">
        <f>'地区別5歳毎'!N65</f>
        <v>251</v>
      </c>
      <c r="M163" s="96">
        <f>L163/L176</f>
        <v>0.09393712574850299</v>
      </c>
      <c r="N163" s="93">
        <f>'地区別5歳毎'!N66</f>
        <v>265</v>
      </c>
      <c r="O163" s="94">
        <f>N163/N176</f>
        <v>0.08234928527035426</v>
      </c>
      <c r="P163" s="93">
        <f t="shared" si="5"/>
        <v>516</v>
      </c>
      <c r="Q163" s="97">
        <f>P163/P176</f>
        <v>0.08760611205432937</v>
      </c>
      <c r="S163" s="87" t="s">
        <v>146</v>
      </c>
      <c r="T163" s="93">
        <f>SUM(L154:L163)</f>
        <v>1097</v>
      </c>
      <c r="U163" s="96">
        <f>T163/L176</f>
        <v>0.41055389221556887</v>
      </c>
      <c r="V163" s="93">
        <f>SUM(N154:N163)</f>
        <v>1593</v>
      </c>
      <c r="W163" s="94">
        <f>V163/N176</f>
        <v>0.4950279676817899</v>
      </c>
      <c r="X163" s="93">
        <f>SUM(P154:P163)</f>
        <v>2690</v>
      </c>
      <c r="Y163" s="97">
        <f>X163/P176</f>
        <v>0.4567062818336163</v>
      </c>
    </row>
    <row r="164" spans="11:25" ht="13.5">
      <c r="K164" s="87" t="s">
        <v>122</v>
      </c>
      <c r="L164" s="93">
        <f>'地区別5歳毎'!M65</f>
        <v>239</v>
      </c>
      <c r="M164" s="96">
        <f>L164/L176</f>
        <v>0.08944610778443114</v>
      </c>
      <c r="N164" s="93">
        <f>'地区別5歳毎'!M66</f>
        <v>260</v>
      </c>
      <c r="O164" s="94">
        <f>N164/N176</f>
        <v>0.08079552517091361</v>
      </c>
      <c r="P164" s="93">
        <f t="shared" si="5"/>
        <v>499</v>
      </c>
      <c r="Q164" s="97">
        <f>P164/P176</f>
        <v>0.08471986417657046</v>
      </c>
      <c r="S164" s="87" t="s">
        <v>147</v>
      </c>
      <c r="T164" s="93">
        <f>SUM(L154:L164)</f>
        <v>1336</v>
      </c>
      <c r="U164" s="96">
        <f>T164/L176</f>
        <v>0.5</v>
      </c>
      <c r="V164" s="93">
        <f>SUM(N154:N164)</f>
        <v>1853</v>
      </c>
      <c r="W164" s="94">
        <f>V164/N176</f>
        <v>0.5758234928527035</v>
      </c>
      <c r="X164" s="93">
        <f>SUM(P154:P164)</f>
        <v>3189</v>
      </c>
      <c r="Y164" s="97">
        <f>X164/P176</f>
        <v>0.5414261460101868</v>
      </c>
    </row>
    <row r="165" spans="11:25" ht="13.5">
      <c r="K165" s="87" t="s">
        <v>123</v>
      </c>
      <c r="L165" s="93">
        <f>'地区別5歳毎'!L65</f>
        <v>193</v>
      </c>
      <c r="M165" s="96">
        <f>L165/L176</f>
        <v>0.07223053892215568</v>
      </c>
      <c r="N165" s="93">
        <f>'地区別5歳毎'!L66</f>
        <v>216</v>
      </c>
      <c r="O165" s="94">
        <f>N165/N176</f>
        <v>0.06712243629583592</v>
      </c>
      <c r="P165" s="93">
        <f t="shared" si="5"/>
        <v>409</v>
      </c>
      <c r="Q165" s="97">
        <f>P165/P176</f>
        <v>0.06943972835314091</v>
      </c>
      <c r="S165" s="87" t="s">
        <v>148</v>
      </c>
      <c r="T165" s="93">
        <f>SUM(L154:L165)</f>
        <v>1529</v>
      </c>
      <c r="U165" s="96">
        <f>T165/L176</f>
        <v>0.5722305389221557</v>
      </c>
      <c r="V165" s="93">
        <f>SUM(N154:N165)</f>
        <v>2069</v>
      </c>
      <c r="W165" s="94">
        <f>V165/N176</f>
        <v>0.6429459291485394</v>
      </c>
      <c r="X165" s="93">
        <f>SUM(P154:P165)</f>
        <v>3598</v>
      </c>
      <c r="Y165" s="97">
        <f>X165/P176</f>
        <v>0.6108658743633276</v>
      </c>
    </row>
    <row r="166" spans="11:25" ht="13.5">
      <c r="K166" s="87" t="s">
        <v>124</v>
      </c>
      <c r="L166" s="93">
        <f>'地区別5歳毎'!K65</f>
        <v>140</v>
      </c>
      <c r="M166" s="96">
        <f>L166/L176</f>
        <v>0.05239520958083832</v>
      </c>
      <c r="N166" s="93">
        <f>'地区別5歳毎'!K66</f>
        <v>163</v>
      </c>
      <c r="O166" s="94">
        <f>N166/N176</f>
        <v>0.05065257924176507</v>
      </c>
      <c r="P166" s="93">
        <f t="shared" si="5"/>
        <v>303</v>
      </c>
      <c r="Q166" s="97">
        <f>P166/P176</f>
        <v>0.051443123938879454</v>
      </c>
      <c r="S166" s="87" t="s">
        <v>105</v>
      </c>
      <c r="T166" s="93">
        <f>SUM(L166:L174)</f>
        <v>1143</v>
      </c>
      <c r="U166" s="96">
        <f>T166/L176</f>
        <v>0.4277694610778443</v>
      </c>
      <c r="V166" s="93">
        <f>SUM(N166:N174)</f>
        <v>1149</v>
      </c>
      <c r="W166" s="94">
        <f>V166/N176</f>
        <v>0.3570540708514605</v>
      </c>
      <c r="X166" s="93">
        <f>SUM(P166:P174)</f>
        <v>2292</v>
      </c>
      <c r="Y166" s="97">
        <f>X166/P176</f>
        <v>0.3891341256366723</v>
      </c>
    </row>
    <row r="167" spans="11:25" ht="13.5">
      <c r="K167" s="87" t="s">
        <v>125</v>
      </c>
      <c r="L167" s="93">
        <f>'地区別5歳毎'!J65</f>
        <v>147</v>
      </c>
      <c r="M167" s="96">
        <f>L167/L176</f>
        <v>0.05501497005988024</v>
      </c>
      <c r="N167" s="93">
        <f>'地区別5歳毎'!J66</f>
        <v>148</v>
      </c>
      <c r="O167" s="94">
        <f>N167/N176</f>
        <v>0.04599129894344313</v>
      </c>
      <c r="P167" s="93">
        <f t="shared" si="5"/>
        <v>295</v>
      </c>
      <c r="Q167" s="97">
        <f>P167/P176</f>
        <v>0.0500848896434635</v>
      </c>
      <c r="S167" s="87" t="s">
        <v>106</v>
      </c>
      <c r="T167" s="93">
        <f>SUM(L167:L174)</f>
        <v>1003</v>
      </c>
      <c r="U167" s="96">
        <f>T167/L176</f>
        <v>0.375374251497006</v>
      </c>
      <c r="V167" s="93">
        <f>SUM(N167:N174)</f>
        <v>986</v>
      </c>
      <c r="W167" s="94">
        <f>V167/N176</f>
        <v>0.3064014916096955</v>
      </c>
      <c r="X167" s="93">
        <f>SUM(P167:P174)</f>
        <v>1989</v>
      </c>
      <c r="Y167" s="97">
        <f>X167/P176</f>
        <v>0.33769100169779287</v>
      </c>
    </row>
    <row r="168" spans="11:25" ht="13.5">
      <c r="K168" s="87" t="s">
        <v>126</v>
      </c>
      <c r="L168" s="93">
        <f>'地区別5歳毎'!I65</f>
        <v>123</v>
      </c>
      <c r="M168" s="96">
        <f>L168/L176</f>
        <v>0.04603293413173653</v>
      </c>
      <c r="N168" s="93">
        <f>'地区別5歳毎'!I66</f>
        <v>114</v>
      </c>
      <c r="O168" s="94">
        <f>N168/N176</f>
        <v>0.035425730267246734</v>
      </c>
      <c r="P168" s="93">
        <f t="shared" si="5"/>
        <v>237</v>
      </c>
      <c r="Q168" s="97">
        <f>P168/P176</f>
        <v>0.040237691001697794</v>
      </c>
      <c r="S168" s="87" t="s">
        <v>107</v>
      </c>
      <c r="T168" s="93">
        <f>SUM(L168:L174)</f>
        <v>856</v>
      </c>
      <c r="U168" s="96">
        <f>T168/L176</f>
        <v>0.3203592814371258</v>
      </c>
      <c r="V168" s="93">
        <f>SUM(N168:N174)</f>
        <v>838</v>
      </c>
      <c r="W168" s="94">
        <f>V168/N176</f>
        <v>0.2604101926662523</v>
      </c>
      <c r="X168" s="93">
        <f>SUM(P168:P174)</f>
        <v>1694</v>
      </c>
      <c r="Y168" s="97">
        <f>X168/P176</f>
        <v>0.2876061120543294</v>
      </c>
    </row>
    <row r="169" spans="11:25" ht="13.5">
      <c r="K169" s="87" t="s">
        <v>127</v>
      </c>
      <c r="L169" s="93">
        <f>'地区別5歳毎'!H65</f>
        <v>117</v>
      </c>
      <c r="M169" s="96">
        <f>L169/L176</f>
        <v>0.0437874251497006</v>
      </c>
      <c r="N169" s="93">
        <f>'地区別5歳毎'!H66</f>
        <v>129</v>
      </c>
      <c r="O169" s="94">
        <f>N169/N176</f>
        <v>0.040087010565568675</v>
      </c>
      <c r="P169" s="93">
        <f t="shared" si="5"/>
        <v>246</v>
      </c>
      <c r="Q169" s="97">
        <f>P169/P176</f>
        <v>0.04176570458404075</v>
      </c>
      <c r="S169" s="87" t="s">
        <v>108</v>
      </c>
      <c r="T169" s="93">
        <f>SUM(L169:L174)</f>
        <v>733</v>
      </c>
      <c r="U169" s="96">
        <f>T169/L176</f>
        <v>0.27432634730538924</v>
      </c>
      <c r="V169" s="93">
        <f>SUM(N169:N174)</f>
        <v>724</v>
      </c>
      <c r="W169" s="94">
        <f>V169/N176</f>
        <v>0.2249844623990056</v>
      </c>
      <c r="X169" s="93">
        <f>SUM(P169:P174)</f>
        <v>1457</v>
      </c>
      <c r="Y169" s="97">
        <f>X169/P176</f>
        <v>0.24736842105263157</v>
      </c>
    </row>
    <row r="170" spans="11:25" ht="13.5">
      <c r="K170" s="87" t="s">
        <v>128</v>
      </c>
      <c r="L170" s="93">
        <f>'地区別5歳毎'!G65</f>
        <v>103</v>
      </c>
      <c r="M170" s="96">
        <f>L170/L176</f>
        <v>0.038547904191616765</v>
      </c>
      <c r="N170" s="93">
        <f>'地区別5歳毎'!G66</f>
        <v>109</v>
      </c>
      <c r="O170" s="94">
        <f>N170/N176</f>
        <v>0.03387197016780609</v>
      </c>
      <c r="P170" s="93">
        <f t="shared" si="5"/>
        <v>212</v>
      </c>
      <c r="Q170" s="97">
        <f>P170/P176</f>
        <v>0.03599320882852292</v>
      </c>
      <c r="S170" s="87" t="s">
        <v>109</v>
      </c>
      <c r="T170" s="93">
        <f>SUM(L170:L174)</f>
        <v>616</v>
      </c>
      <c r="U170" s="96">
        <f>T170/L176</f>
        <v>0.23053892215568864</v>
      </c>
      <c r="V170" s="93">
        <f>SUM(N170:N174)</f>
        <v>595</v>
      </c>
      <c r="W170" s="94">
        <f>V170/N176</f>
        <v>0.18489745183343692</v>
      </c>
      <c r="X170" s="93">
        <f>SUM(P170:P174)</f>
        <v>1211</v>
      </c>
      <c r="Y170" s="97">
        <f>X170/P176</f>
        <v>0.20560271646859082</v>
      </c>
    </row>
    <row r="171" spans="11:25" ht="13.5">
      <c r="K171" s="87" t="s">
        <v>129</v>
      </c>
      <c r="L171" s="93">
        <f>'地区別5歳毎'!F65</f>
        <v>169</v>
      </c>
      <c r="M171" s="96">
        <f>L171/L176</f>
        <v>0.06324850299401198</v>
      </c>
      <c r="N171" s="93">
        <f>'地区別5歳毎'!F66</f>
        <v>178</v>
      </c>
      <c r="O171" s="94">
        <f>N171/N176</f>
        <v>0.05531385954008701</v>
      </c>
      <c r="P171" s="93">
        <f t="shared" si="5"/>
        <v>347</v>
      </c>
      <c r="Q171" s="97">
        <f>P171/P176</f>
        <v>0.05891341256366723</v>
      </c>
      <c r="S171" s="87" t="s">
        <v>110</v>
      </c>
      <c r="T171" s="93">
        <f>SUM(L171:L174)</f>
        <v>513</v>
      </c>
      <c r="U171" s="96">
        <f>T171/L176</f>
        <v>0.19199101796407186</v>
      </c>
      <c r="V171" s="93">
        <f>SUM(N171:N174)</f>
        <v>486</v>
      </c>
      <c r="W171" s="94">
        <f>V171/N176</f>
        <v>0.15102548166563082</v>
      </c>
      <c r="X171" s="93">
        <f>SUM(P171:P174)</f>
        <v>999</v>
      </c>
      <c r="Y171" s="97">
        <f>X171/P176</f>
        <v>0.1696095076400679</v>
      </c>
    </row>
    <row r="172" spans="11:25" ht="13.5">
      <c r="K172" s="87" t="s">
        <v>130</v>
      </c>
      <c r="L172" s="93">
        <f>'地区別5歳毎'!E65</f>
        <v>147</v>
      </c>
      <c r="M172" s="96">
        <f>L172/L176</f>
        <v>0.05501497005988024</v>
      </c>
      <c r="N172" s="93">
        <f>'地区別5歳毎'!E66</f>
        <v>128</v>
      </c>
      <c r="O172" s="94">
        <f>N172/N176</f>
        <v>0.039776258545680544</v>
      </c>
      <c r="P172" s="93">
        <f t="shared" si="5"/>
        <v>275</v>
      </c>
      <c r="Q172" s="97">
        <f>P172/P176</f>
        <v>0.0466893039049236</v>
      </c>
      <c r="S172" s="87" t="s">
        <v>111</v>
      </c>
      <c r="T172" s="93">
        <f>SUM(L172:L174)</f>
        <v>344</v>
      </c>
      <c r="U172" s="96">
        <f>T172/L176</f>
        <v>0.12874251497005987</v>
      </c>
      <c r="V172" s="93">
        <f>SUM(N172:N174)</f>
        <v>308</v>
      </c>
      <c r="W172" s="94">
        <f>V172/N176</f>
        <v>0.09571162212554382</v>
      </c>
      <c r="X172" s="93">
        <f>SUM(P172:P174)</f>
        <v>652</v>
      </c>
      <c r="Y172" s="97">
        <f>X172/P176</f>
        <v>0.11069609507640069</v>
      </c>
    </row>
    <row r="173" spans="11:25" ht="13.5">
      <c r="K173" s="87" t="s">
        <v>131</v>
      </c>
      <c r="L173" s="93">
        <f>'地区別5歳毎'!D65</f>
        <v>109</v>
      </c>
      <c r="M173" s="96">
        <f>L173/L176</f>
        <v>0.0407934131736527</v>
      </c>
      <c r="N173" s="93">
        <f>'地区別5歳毎'!D66</f>
        <v>99</v>
      </c>
      <c r="O173" s="94">
        <f>N173/N176</f>
        <v>0.030764449968924797</v>
      </c>
      <c r="P173" s="93">
        <f t="shared" si="5"/>
        <v>208</v>
      </c>
      <c r="Q173" s="97">
        <f>P173/P176</f>
        <v>0.03531409168081494</v>
      </c>
      <c r="S173" s="87" t="s">
        <v>3</v>
      </c>
      <c r="T173" s="93">
        <f>SUM(L173:L174)</f>
        <v>197</v>
      </c>
      <c r="U173" s="96">
        <f>T173/L176</f>
        <v>0.07372754491017965</v>
      </c>
      <c r="V173" s="93">
        <f>SUM(N173:N174)</f>
        <v>180</v>
      </c>
      <c r="W173" s="94">
        <f>V173/N176</f>
        <v>0.05593536357986327</v>
      </c>
      <c r="X173" s="93">
        <f>SUM(P173:P174)</f>
        <v>377</v>
      </c>
      <c r="Y173" s="97">
        <f>X173/P176</f>
        <v>0.06400679117147708</v>
      </c>
    </row>
    <row r="174" spans="11:25" ht="13.5">
      <c r="K174" s="87" t="s">
        <v>132</v>
      </c>
      <c r="L174" s="93">
        <f>'地区別5歳毎'!C65</f>
        <v>88</v>
      </c>
      <c r="M174" s="96">
        <f>L174/L176</f>
        <v>0.03293413173652695</v>
      </c>
      <c r="N174" s="93">
        <f>'地区別5歳毎'!C66</f>
        <v>81</v>
      </c>
      <c r="O174" s="94">
        <f>N174/N176</f>
        <v>0.02517091361093847</v>
      </c>
      <c r="P174" s="93">
        <f t="shared" si="5"/>
        <v>169</v>
      </c>
      <c r="Q174" s="97">
        <f>P174/P176</f>
        <v>0.028692699490662138</v>
      </c>
      <c r="S174" s="87" t="s">
        <v>112</v>
      </c>
      <c r="T174" s="93">
        <f>SUM(L174:L174)</f>
        <v>88</v>
      </c>
      <c r="U174" s="96">
        <f>T174/L176</f>
        <v>0.03293413173652695</v>
      </c>
      <c r="V174" s="93">
        <f>SUM(N174:N174)</f>
        <v>81</v>
      </c>
      <c r="W174" s="94">
        <f>V174/N176</f>
        <v>0.02517091361093847</v>
      </c>
      <c r="X174" s="93">
        <f>SUM(P174:P174)</f>
        <v>169</v>
      </c>
      <c r="Y174" s="97">
        <f>X174/P176</f>
        <v>0.028692699490662138</v>
      </c>
    </row>
    <row r="175" ht="13.5">
      <c r="K175" s="87"/>
    </row>
    <row r="176" spans="11:17" ht="13.5">
      <c r="K176" s="87"/>
      <c r="L176" s="93">
        <f>SUM(L154:L174)</f>
        <v>2672</v>
      </c>
      <c r="M176" s="92"/>
      <c r="N176" s="93">
        <f>SUM(N154:N174)</f>
        <v>3218</v>
      </c>
      <c r="O176" s="88"/>
      <c r="P176" s="93">
        <f>SUM(P154:P174)</f>
        <v>5890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6</v>
      </c>
      <c r="M184" s="96">
        <f>L184/L206</f>
        <v>9.044726170915176E-05</v>
      </c>
      <c r="N184" s="93">
        <f>'地区別5歳毎'!W69</f>
        <v>78</v>
      </c>
      <c r="O184" s="94">
        <f>N184/N206</f>
        <v>0.0010499676933017445</v>
      </c>
      <c r="P184" s="93">
        <f aca="true" t="shared" si="6" ref="P184:P204">L184+N184</f>
        <v>84</v>
      </c>
      <c r="Q184" s="97">
        <f>P184/P206</f>
        <v>0.0005973333333333333</v>
      </c>
      <c r="S184" s="87" t="s">
        <v>1</v>
      </c>
      <c r="T184" s="93">
        <f>SUM(L184:L184)</f>
        <v>6</v>
      </c>
      <c r="U184" s="96">
        <f>T184/L206</f>
        <v>9.044726170915176E-05</v>
      </c>
      <c r="V184" s="93">
        <f>SUM(N184:N184)</f>
        <v>78</v>
      </c>
      <c r="W184" s="94">
        <f>V184/N206</f>
        <v>0.0010499676933017445</v>
      </c>
      <c r="X184" s="93">
        <f>SUM(P184:P184)</f>
        <v>84</v>
      </c>
      <c r="Y184" s="97">
        <f>X184/P206</f>
        <v>0.0005973333333333333</v>
      </c>
    </row>
    <row r="185" spans="11:25" ht="13.5">
      <c r="K185" s="87" t="s">
        <v>113</v>
      </c>
      <c r="L185" s="93">
        <f>'地区別5歳毎'!V68</f>
        <v>62</v>
      </c>
      <c r="M185" s="96">
        <f>L185/L206</f>
        <v>0.0009346217043279015</v>
      </c>
      <c r="N185" s="93">
        <f>'地区別5歳毎'!V69</f>
        <v>381</v>
      </c>
      <c r="O185" s="94">
        <f>N185/N206</f>
        <v>0.005128688348050829</v>
      </c>
      <c r="P185" s="93">
        <f t="shared" si="6"/>
        <v>443</v>
      </c>
      <c r="Q185" s="97">
        <f>P185/P206</f>
        <v>0.0031502222222222222</v>
      </c>
      <c r="S185" s="87" t="s">
        <v>138</v>
      </c>
      <c r="T185" s="93">
        <f>SUM(L184:L185)</f>
        <v>68</v>
      </c>
      <c r="U185" s="96">
        <f>T185/L206</f>
        <v>0.0010250689660370532</v>
      </c>
      <c r="V185" s="93">
        <f>SUM(N184:N185)</f>
        <v>459</v>
      </c>
      <c r="W185" s="94">
        <f>V185/N206</f>
        <v>0.0061786560413525735</v>
      </c>
      <c r="X185" s="93">
        <f>SUM(P184:P185)</f>
        <v>527</v>
      </c>
      <c r="Y185" s="97">
        <f>X185/P206</f>
        <v>0.0037475555555555556</v>
      </c>
    </row>
    <row r="186" spans="11:25" ht="13.5">
      <c r="K186" s="87" t="s">
        <v>114</v>
      </c>
      <c r="L186" s="93">
        <f>'地区別5歳毎'!U68</f>
        <v>306</v>
      </c>
      <c r="M186" s="96">
        <f>L186/L206</f>
        <v>0.004612810347166739</v>
      </c>
      <c r="N186" s="93">
        <f>'地区別5歳毎'!U69</f>
        <v>1166</v>
      </c>
      <c r="O186" s="94">
        <f>N186/N206</f>
        <v>0.015695670902433772</v>
      </c>
      <c r="P186" s="93">
        <f t="shared" si="6"/>
        <v>1472</v>
      </c>
      <c r="Q186" s="97">
        <f>P186/P206</f>
        <v>0.010467555555555556</v>
      </c>
      <c r="S186" s="87" t="s">
        <v>139</v>
      </c>
      <c r="T186" s="93">
        <f>SUM(L184:L186)</f>
        <v>374</v>
      </c>
      <c r="U186" s="96">
        <f>T186/L206</f>
        <v>0.005637879313203793</v>
      </c>
      <c r="V186" s="93">
        <f>SUM(N184:N186)</f>
        <v>1625</v>
      </c>
      <c r="W186" s="94">
        <f>V186/N206</f>
        <v>0.021874326943786344</v>
      </c>
      <c r="X186" s="93">
        <f>SUM(P184:P186)</f>
        <v>1999</v>
      </c>
      <c r="Y186" s="97">
        <f>X186/P206</f>
        <v>0.01421511111111111</v>
      </c>
    </row>
    <row r="187" spans="11:25" ht="13.5">
      <c r="K187" s="87" t="s">
        <v>115</v>
      </c>
      <c r="L187" s="93">
        <f>'地区別5歳毎'!T68</f>
        <v>1129</v>
      </c>
      <c r="M187" s="96">
        <f>L187/L206</f>
        <v>0.01701915974493872</v>
      </c>
      <c r="N187" s="93">
        <f>'地区別5歳毎'!T69</f>
        <v>2464</v>
      </c>
      <c r="O187" s="94">
        <f>N187/N206</f>
        <v>0.03316821020891665</v>
      </c>
      <c r="P187" s="93">
        <f t="shared" si="6"/>
        <v>3593</v>
      </c>
      <c r="Q187" s="97">
        <f>P187/P206</f>
        <v>0.02555022222222222</v>
      </c>
      <c r="S187" s="87" t="s">
        <v>140</v>
      </c>
      <c r="T187" s="93">
        <f>SUM(L184:L187)</f>
        <v>1503</v>
      </c>
      <c r="U187" s="96">
        <f>T187/L206</f>
        <v>0.022657039058142515</v>
      </c>
      <c r="V187" s="93">
        <f>SUM(N184:N187)</f>
        <v>4089</v>
      </c>
      <c r="W187" s="94">
        <f>V187/N206</f>
        <v>0.05504253715270299</v>
      </c>
      <c r="X187" s="93">
        <f>SUM(P184:P187)</f>
        <v>5592</v>
      </c>
      <c r="Y187" s="97">
        <f>X187/P206</f>
        <v>0.03976533333333333</v>
      </c>
    </row>
    <row r="188" spans="11:25" ht="13.5">
      <c r="K188" s="87" t="s">
        <v>116</v>
      </c>
      <c r="L188" s="93">
        <f>'地区別5歳毎'!S68</f>
        <v>2017</v>
      </c>
      <c r="M188" s="96">
        <f>L188/L206</f>
        <v>0.030405354477893182</v>
      </c>
      <c r="N188" s="93">
        <f>'地区別5歳毎'!S69</f>
        <v>3482</v>
      </c>
      <c r="O188" s="94">
        <f>N188/N206</f>
        <v>0.04687163471893172</v>
      </c>
      <c r="P188" s="93">
        <f t="shared" si="6"/>
        <v>5499</v>
      </c>
      <c r="Q188" s="97">
        <f>P188/P206</f>
        <v>0.039104</v>
      </c>
      <c r="S188" s="87" t="s">
        <v>141</v>
      </c>
      <c r="T188" s="93">
        <f>SUM(L184:L188)</f>
        <v>3520</v>
      </c>
      <c r="U188" s="96">
        <f>T188/L206</f>
        <v>0.053062393536035694</v>
      </c>
      <c r="V188" s="93">
        <f>SUM(N184:N188)</f>
        <v>7571</v>
      </c>
      <c r="W188" s="94">
        <f>V188/N206</f>
        <v>0.10191417187163472</v>
      </c>
      <c r="X188" s="93">
        <f>SUM(P184:P188)</f>
        <v>11091</v>
      </c>
      <c r="Y188" s="97">
        <f>X188/P206</f>
        <v>0.07886933333333333</v>
      </c>
    </row>
    <row r="189" spans="11:25" ht="13.5">
      <c r="K189" s="87" t="s">
        <v>117</v>
      </c>
      <c r="L189" s="93">
        <f>'地区別5歳毎'!R68</f>
        <v>2978</v>
      </c>
      <c r="M189" s="96">
        <f>L189/L206</f>
        <v>0.044891990894975656</v>
      </c>
      <c r="N189" s="93">
        <f>'地区別5歳毎'!R69</f>
        <v>3921</v>
      </c>
      <c r="O189" s="94">
        <f>N189/N206</f>
        <v>0.05278106827482231</v>
      </c>
      <c r="P189" s="93">
        <f t="shared" si="6"/>
        <v>6899</v>
      </c>
      <c r="Q189" s="97">
        <f>P189/P206</f>
        <v>0.04905955555555556</v>
      </c>
      <c r="S189" s="87" t="s">
        <v>142</v>
      </c>
      <c r="T189" s="93">
        <f>SUM(L184:L189)</f>
        <v>6498</v>
      </c>
      <c r="U189" s="96">
        <f>T189/L206</f>
        <v>0.09795438443101136</v>
      </c>
      <c r="V189" s="93">
        <f>SUM(N184:N189)</f>
        <v>11492</v>
      </c>
      <c r="W189" s="94">
        <f>V189/N206</f>
        <v>0.15469524014645702</v>
      </c>
      <c r="X189" s="93">
        <f>SUM(P184:P189)</f>
        <v>17990</v>
      </c>
      <c r="Y189" s="97">
        <f>X189/P206</f>
        <v>0.1279288888888889</v>
      </c>
    </row>
    <row r="190" spans="11:25" ht="13.5">
      <c r="K190" s="87" t="s">
        <v>118</v>
      </c>
      <c r="L190" s="93">
        <f>'地区別5歳毎'!Q68</f>
        <v>3452</v>
      </c>
      <c r="M190" s="96">
        <f>L190/L206</f>
        <v>0.05203732456999864</v>
      </c>
      <c r="N190" s="93">
        <f>'地区別5歳毎'!Q69</f>
        <v>4260</v>
      </c>
      <c r="O190" s="94">
        <f>N190/N206</f>
        <v>0.05734438940340297</v>
      </c>
      <c r="P190" s="93">
        <f t="shared" si="6"/>
        <v>7712</v>
      </c>
      <c r="Q190" s="97">
        <f>P190/P206</f>
        <v>0.05484088888888889</v>
      </c>
      <c r="S190" s="87" t="s">
        <v>143</v>
      </c>
      <c r="T190" s="93">
        <f>SUM(L184:L190)</f>
        <v>9950</v>
      </c>
      <c r="U190" s="96">
        <f>T190/L206</f>
        <v>0.14999170900101</v>
      </c>
      <c r="V190" s="93">
        <f>SUM(N184:N190)</f>
        <v>15752</v>
      </c>
      <c r="W190" s="94">
        <f>V190/N206</f>
        <v>0.21203962954986</v>
      </c>
      <c r="X190" s="93">
        <f>SUM(P184:P190)</f>
        <v>25702</v>
      </c>
      <c r="Y190" s="97">
        <f>X190/P206</f>
        <v>0.18276977777777778</v>
      </c>
    </row>
    <row r="191" spans="11:25" ht="13.5">
      <c r="K191" s="87" t="s">
        <v>119</v>
      </c>
      <c r="L191" s="93">
        <f>'地区別5歳毎'!P68</f>
        <v>4144</v>
      </c>
      <c r="M191" s="96">
        <f>L191/L206</f>
        <v>0.06246890875378748</v>
      </c>
      <c r="N191" s="93">
        <f>'地区別5歳毎'!P69</f>
        <v>4574</v>
      </c>
      <c r="O191" s="94">
        <f>N191/N206</f>
        <v>0.06157118242515615</v>
      </c>
      <c r="P191" s="93">
        <f t="shared" si="6"/>
        <v>8718</v>
      </c>
      <c r="Q191" s="97">
        <f>P191/P206</f>
        <v>0.06199466666666666</v>
      </c>
      <c r="S191" s="87" t="s">
        <v>144</v>
      </c>
      <c r="T191" s="93">
        <f>SUM(L184:L191)</f>
        <v>14094</v>
      </c>
      <c r="U191" s="96">
        <f>T191/L206</f>
        <v>0.21246061775479747</v>
      </c>
      <c r="V191" s="93">
        <f>SUM(N184:N191)</f>
        <v>20326</v>
      </c>
      <c r="W191" s="94">
        <f>V191/N206</f>
        <v>0.27361081197501613</v>
      </c>
      <c r="X191" s="93">
        <f>SUM(P184:P191)</f>
        <v>34420</v>
      </c>
      <c r="Y191" s="97">
        <f>X191/P206</f>
        <v>0.24476444444444445</v>
      </c>
    </row>
    <row r="192" spans="11:25" ht="13.5">
      <c r="K192" s="87" t="s">
        <v>120</v>
      </c>
      <c r="L192" s="93">
        <f>'地区別5歳毎'!O68</f>
        <v>5607</v>
      </c>
      <c r="M192" s="96">
        <f>L192/L206</f>
        <v>0.08452296606720232</v>
      </c>
      <c r="N192" s="93">
        <f>'地区別5歳毎'!O69</f>
        <v>5968</v>
      </c>
      <c r="O192" s="94">
        <f>N192/N206</f>
        <v>0.08033598966185655</v>
      </c>
      <c r="P192" s="93">
        <f t="shared" si="6"/>
        <v>11575</v>
      </c>
      <c r="Q192" s="97">
        <f>P192/P206</f>
        <v>0.08231111111111111</v>
      </c>
      <c r="S192" s="87" t="s">
        <v>145</v>
      </c>
      <c r="T192" s="93">
        <f>SUM(L184:L192)</f>
        <v>19701</v>
      </c>
      <c r="U192" s="96">
        <f>T192/L206</f>
        <v>0.2969835838219998</v>
      </c>
      <c r="V192" s="93">
        <f>SUM(N184:N192)</f>
        <v>26294</v>
      </c>
      <c r="W192" s="94">
        <f>V192/N206</f>
        <v>0.3539468016368727</v>
      </c>
      <c r="X192" s="93">
        <f>SUM(P184:P192)</f>
        <v>45995</v>
      </c>
      <c r="Y192" s="97">
        <f>X192/P206</f>
        <v>0.32707555555555556</v>
      </c>
    </row>
    <row r="193" spans="11:25" ht="13.5">
      <c r="K193" s="87" t="s">
        <v>121</v>
      </c>
      <c r="L193" s="93">
        <f>'地区別5歳毎'!N68</f>
        <v>4883</v>
      </c>
      <c r="M193" s="96">
        <f>L193/L206</f>
        <v>0.07360899648763133</v>
      </c>
      <c r="N193" s="93">
        <f>'地区別5歳毎'!N69</f>
        <v>5015</v>
      </c>
      <c r="O193" s="94">
        <f>N193/N206</f>
        <v>0.06750753822959293</v>
      </c>
      <c r="P193" s="93">
        <f t="shared" si="6"/>
        <v>9898</v>
      </c>
      <c r="Q193" s="97">
        <f>P193/P206</f>
        <v>0.07038577777777778</v>
      </c>
      <c r="S193" s="87" t="s">
        <v>146</v>
      </c>
      <c r="T193" s="93">
        <f>SUM(L184:L193)</f>
        <v>24584</v>
      </c>
      <c r="U193" s="96">
        <f>T193/L206</f>
        <v>0.3705925803096311</v>
      </c>
      <c r="V193" s="93">
        <f>SUM(N184:N193)</f>
        <v>31309</v>
      </c>
      <c r="W193" s="94">
        <f>V193/N206</f>
        <v>0.42145433986646563</v>
      </c>
      <c r="X193" s="93">
        <f>SUM(P184:P193)</f>
        <v>55893</v>
      </c>
      <c r="Y193" s="97">
        <f>X193/P206</f>
        <v>0.39746133333333333</v>
      </c>
    </row>
    <row r="194" spans="11:25" ht="13.5">
      <c r="K194" s="87" t="s">
        <v>122</v>
      </c>
      <c r="L194" s="93">
        <f>'地区別5歳毎'!M68</f>
        <v>4414</v>
      </c>
      <c r="M194" s="96">
        <f>L194/L206</f>
        <v>0.06653903553069931</v>
      </c>
      <c r="N194" s="93">
        <f>'地区別5歳毎'!M69</f>
        <v>4834</v>
      </c>
      <c r="O194" s="94">
        <f>N194/N206</f>
        <v>0.06507107473616196</v>
      </c>
      <c r="P194" s="93">
        <f t="shared" si="6"/>
        <v>9248</v>
      </c>
      <c r="Q194" s="97">
        <f>P194/P206</f>
        <v>0.06576355555555556</v>
      </c>
      <c r="S194" s="87" t="s">
        <v>147</v>
      </c>
      <c r="T194" s="93">
        <f>SUM(L184:L194)</f>
        <v>28998</v>
      </c>
      <c r="U194" s="96">
        <f>T194/L206</f>
        <v>0.43713161584033045</v>
      </c>
      <c r="V194" s="93">
        <f>SUM(N184:N194)</f>
        <v>36143</v>
      </c>
      <c r="W194" s="94">
        <f>V194/N206</f>
        <v>0.4865254146026276</v>
      </c>
      <c r="X194" s="93">
        <f>SUM(P184:P194)</f>
        <v>65141</v>
      </c>
      <c r="Y194" s="97">
        <f>X194/P206</f>
        <v>0.4632248888888889</v>
      </c>
    </row>
    <row r="195" spans="11:25" ht="13.5">
      <c r="K195" s="87" t="s">
        <v>123</v>
      </c>
      <c r="L195" s="93">
        <f>'地区別5歳毎'!L68</f>
        <v>4159</v>
      </c>
      <c r="M195" s="96">
        <f>L195/L206</f>
        <v>0.06269502690806036</v>
      </c>
      <c r="N195" s="93">
        <f>'地区別5歳毎'!L69</f>
        <v>4606</v>
      </c>
      <c r="O195" s="94">
        <f>N195/N206</f>
        <v>0.06200193840189533</v>
      </c>
      <c r="P195" s="93">
        <f t="shared" si="6"/>
        <v>8765</v>
      </c>
      <c r="Q195" s="97">
        <f>P195/P206</f>
        <v>0.06232888888888889</v>
      </c>
      <c r="S195" s="87" t="s">
        <v>148</v>
      </c>
      <c r="T195" s="93">
        <f>SUM(L184:L195)</f>
        <v>33157</v>
      </c>
      <c r="U195" s="96">
        <f>T195/L206</f>
        <v>0.4998266427483908</v>
      </c>
      <c r="V195" s="93">
        <f>SUM(N184:N195)</f>
        <v>40749</v>
      </c>
      <c r="W195" s="94">
        <f>V195/N206</f>
        <v>0.5485273530045229</v>
      </c>
      <c r="X195" s="93">
        <f>SUM(P184:P195)</f>
        <v>73906</v>
      </c>
      <c r="Y195" s="97">
        <f>X195/P206</f>
        <v>0.5255537777777778</v>
      </c>
    </row>
    <row r="196" spans="11:25" ht="13.5">
      <c r="K196" s="87" t="s">
        <v>124</v>
      </c>
      <c r="L196" s="93">
        <f>'地区別5歳毎'!K68</f>
        <v>4411</v>
      </c>
      <c r="M196" s="96">
        <f>L196/L206</f>
        <v>0.06649381189984473</v>
      </c>
      <c r="N196" s="93">
        <f>'地区別5歳毎'!K69</f>
        <v>4791</v>
      </c>
      <c r="O196" s="94">
        <f>N196/N206</f>
        <v>0.0644922463924187</v>
      </c>
      <c r="P196" s="93">
        <f t="shared" si="6"/>
        <v>9202</v>
      </c>
      <c r="Q196" s="97">
        <f>P196/P206</f>
        <v>0.06543644444444445</v>
      </c>
      <c r="S196" s="87" t="s">
        <v>105</v>
      </c>
      <c r="T196" s="93">
        <f>SUM(L196:L204)</f>
        <v>33180</v>
      </c>
      <c r="U196" s="96">
        <f>T196/L206</f>
        <v>0.5001733572516092</v>
      </c>
      <c r="V196" s="93">
        <f>SUM(N196:N204)</f>
        <v>33539</v>
      </c>
      <c r="W196" s="94">
        <f>V196/N206</f>
        <v>0.45147264699547707</v>
      </c>
      <c r="X196" s="93">
        <f>SUM(P196:P204)</f>
        <v>66719</v>
      </c>
      <c r="Y196" s="97">
        <f>X196/P206</f>
        <v>0.4744462222222222</v>
      </c>
    </row>
    <row r="197" spans="11:25" ht="13.5">
      <c r="K197" s="87" t="s">
        <v>125</v>
      </c>
      <c r="L197" s="93">
        <f>'地区別5歳毎'!J68</f>
        <v>4415</v>
      </c>
      <c r="M197" s="96">
        <f>L197/L206</f>
        <v>0.0665541100743175</v>
      </c>
      <c r="N197" s="93">
        <f>'地区別5歳毎'!J69</f>
        <v>4520</v>
      </c>
      <c r="O197" s="94">
        <f>N197/N206</f>
        <v>0.06084428171440879</v>
      </c>
      <c r="P197" s="93">
        <f t="shared" si="6"/>
        <v>8935</v>
      </c>
      <c r="Q197" s="97">
        <f>P197/P206</f>
        <v>0.06353777777777778</v>
      </c>
      <c r="S197" s="87" t="s">
        <v>106</v>
      </c>
      <c r="T197" s="93">
        <f>SUM(L197:L204)</f>
        <v>28769</v>
      </c>
      <c r="U197" s="96">
        <f>T197/L206</f>
        <v>0.43367954535176445</v>
      </c>
      <c r="V197" s="93">
        <f>SUM(N197:N204)</f>
        <v>28748</v>
      </c>
      <c r="W197" s="94">
        <f>V197/N206</f>
        <v>0.3869804006030584</v>
      </c>
      <c r="X197" s="93">
        <f>SUM(P197:P204)</f>
        <v>57517</v>
      </c>
      <c r="Y197" s="97">
        <f>X197/P206</f>
        <v>0.4090097777777778</v>
      </c>
    </row>
    <row r="198" spans="11:25" ht="13.5">
      <c r="K198" s="87" t="s">
        <v>126</v>
      </c>
      <c r="L198" s="93">
        <f>'地区別5歳毎'!I68</f>
        <v>3887</v>
      </c>
      <c r="M198" s="96">
        <f>L198/L206</f>
        <v>0.058594751043912145</v>
      </c>
      <c r="N198" s="93">
        <f>'地区別5歳毎'!I69</f>
        <v>4025</v>
      </c>
      <c r="O198" s="94">
        <f>N198/N206</f>
        <v>0.05418102519922464</v>
      </c>
      <c r="P198" s="93">
        <f t="shared" si="6"/>
        <v>7912</v>
      </c>
      <c r="Q198" s="97">
        <f>P198/P206</f>
        <v>0.05626311111111111</v>
      </c>
      <c r="S198" s="87" t="s">
        <v>107</v>
      </c>
      <c r="T198" s="93">
        <f>SUM(L198:L204)</f>
        <v>24354</v>
      </c>
      <c r="U198" s="96">
        <f>T198/L206</f>
        <v>0.36712543527744695</v>
      </c>
      <c r="V198" s="93">
        <f>SUM(N198:N204)</f>
        <v>24228</v>
      </c>
      <c r="W198" s="94">
        <f>V198/N206</f>
        <v>0.3261361188886496</v>
      </c>
      <c r="X198" s="93">
        <f>SUM(P198:P204)</f>
        <v>48582</v>
      </c>
      <c r="Y198" s="97">
        <f>X198/P206</f>
        <v>0.345472</v>
      </c>
    </row>
    <row r="199" spans="11:25" ht="13.5">
      <c r="K199" s="87" t="s">
        <v>127</v>
      </c>
      <c r="L199" s="93">
        <f>'地区別5歳毎'!H68</f>
        <v>3413</v>
      </c>
      <c r="M199" s="96">
        <f>L199/L206</f>
        <v>0.05144941736888916</v>
      </c>
      <c r="N199" s="93">
        <f>'地区別5歳毎'!H69</f>
        <v>3574</v>
      </c>
      <c r="O199" s="94">
        <f>N199/N206</f>
        <v>0.04811005815205686</v>
      </c>
      <c r="P199" s="93">
        <f t="shared" si="6"/>
        <v>6987</v>
      </c>
      <c r="Q199" s="97">
        <f>P199/P206</f>
        <v>0.04968533333333333</v>
      </c>
      <c r="S199" s="87" t="s">
        <v>108</v>
      </c>
      <c r="T199" s="93">
        <f>SUM(L199:L204)</f>
        <v>20467</v>
      </c>
      <c r="U199" s="96">
        <f>T199/L206</f>
        <v>0.3085306842335348</v>
      </c>
      <c r="V199" s="93">
        <f>SUM(N199:N204)</f>
        <v>20203</v>
      </c>
      <c r="W199" s="94">
        <f>V199/N206</f>
        <v>0.27195509368942494</v>
      </c>
      <c r="X199" s="93">
        <f>SUM(P199:P204)</f>
        <v>40670</v>
      </c>
      <c r="Y199" s="97">
        <f>X199/P206</f>
        <v>0.2892088888888889</v>
      </c>
    </row>
    <row r="200" spans="11:25" ht="13.5">
      <c r="K200" s="87" t="s">
        <v>128</v>
      </c>
      <c r="L200" s="93">
        <f>'地区別5歳毎'!G68</f>
        <v>3085</v>
      </c>
      <c r="M200" s="96">
        <f>L200/L206</f>
        <v>0.0465049670621222</v>
      </c>
      <c r="N200" s="93">
        <f>'地区別5歳毎'!G69</f>
        <v>3275</v>
      </c>
      <c r="O200" s="94">
        <f>N200/N206</f>
        <v>0.044085181994400174</v>
      </c>
      <c r="P200" s="93">
        <f t="shared" si="6"/>
        <v>6360</v>
      </c>
      <c r="Q200" s="97">
        <f>P200/P206</f>
        <v>0.045226666666666665</v>
      </c>
      <c r="S200" s="87" t="s">
        <v>109</v>
      </c>
      <c r="T200" s="93">
        <f>SUM(L200:L204)</f>
        <v>17054</v>
      </c>
      <c r="U200" s="96">
        <f>T200/L206</f>
        <v>0.25708126686464566</v>
      </c>
      <c r="V200" s="93">
        <f>SUM(N200:N204)</f>
        <v>16629</v>
      </c>
      <c r="W200" s="94">
        <f>V200/N206</f>
        <v>0.2238450355373681</v>
      </c>
      <c r="X200" s="93">
        <f>SUM(P200:P204)</f>
        <v>33683</v>
      </c>
      <c r="Y200" s="97">
        <f>X200/P206</f>
        <v>0.23952355555555555</v>
      </c>
    </row>
    <row r="201" spans="11:25" ht="13.5">
      <c r="K201" s="87" t="s">
        <v>129</v>
      </c>
      <c r="L201" s="93">
        <f>'地区別5歳毎'!F68</f>
        <v>3772</v>
      </c>
      <c r="M201" s="96">
        <f>L201/L206</f>
        <v>0.05686117852782007</v>
      </c>
      <c r="N201" s="93">
        <f>'地区別5歳毎'!F69</f>
        <v>3720</v>
      </c>
      <c r="O201" s="94">
        <f>N201/N206</f>
        <v>0.05007538229592936</v>
      </c>
      <c r="P201" s="93">
        <f t="shared" si="6"/>
        <v>7492</v>
      </c>
      <c r="Q201" s="97">
        <f>P201/P206</f>
        <v>0.053276444444444446</v>
      </c>
      <c r="S201" s="87" t="s">
        <v>110</v>
      </c>
      <c r="T201" s="93">
        <f>SUM(L201:L204)</f>
        <v>13969</v>
      </c>
      <c r="U201" s="96">
        <f>T201/L206</f>
        <v>0.2105762998025235</v>
      </c>
      <c r="V201" s="93">
        <f>SUM(N201:N204)</f>
        <v>13354</v>
      </c>
      <c r="W201" s="94">
        <f>V201/N206</f>
        <v>0.17975985354296792</v>
      </c>
      <c r="X201" s="93">
        <f>SUM(P201:P204)</f>
        <v>27323</v>
      </c>
      <c r="Y201" s="97">
        <f>X201/P206</f>
        <v>0.19429688888888888</v>
      </c>
    </row>
    <row r="202" spans="11:25" ht="13.5">
      <c r="K202" s="87" t="s">
        <v>130</v>
      </c>
      <c r="L202" s="93">
        <f>'地区別5歳毎'!E68</f>
        <v>3579</v>
      </c>
      <c r="M202" s="96">
        <f>L202/L206</f>
        <v>0.053951791609509026</v>
      </c>
      <c r="N202" s="93">
        <f>'地区別5歳毎'!E69</f>
        <v>3538</v>
      </c>
      <c r="O202" s="94">
        <f>N202/N206</f>
        <v>0.047625457678225284</v>
      </c>
      <c r="P202" s="93">
        <f t="shared" si="6"/>
        <v>7117</v>
      </c>
      <c r="Q202" s="97">
        <f>P202/P206</f>
        <v>0.050609777777777774</v>
      </c>
      <c r="S202" s="87" t="s">
        <v>111</v>
      </c>
      <c r="T202" s="93">
        <f>SUM(L202:L204)</f>
        <v>10197</v>
      </c>
      <c r="U202" s="96">
        <f>T202/L206</f>
        <v>0.1537151212747034</v>
      </c>
      <c r="V202" s="93">
        <f>SUM(N202:N204)</f>
        <v>9634</v>
      </c>
      <c r="W202" s="94">
        <f>V202/N206</f>
        <v>0.12968447124703855</v>
      </c>
      <c r="X202" s="93">
        <f>SUM(P202:P204)</f>
        <v>19831</v>
      </c>
      <c r="Y202" s="97">
        <f>X202/P206</f>
        <v>0.14102044444444445</v>
      </c>
    </row>
    <row r="203" spans="11:25" ht="13.5">
      <c r="K203" s="87" t="s">
        <v>131</v>
      </c>
      <c r="L203" s="93">
        <f>'地区別5歳毎'!D68</f>
        <v>3359</v>
      </c>
      <c r="M203" s="96">
        <f>L203/L206</f>
        <v>0.050635392013506794</v>
      </c>
      <c r="N203" s="93">
        <f>'地区別5歳毎'!D69</f>
        <v>3164</v>
      </c>
      <c r="O203" s="94">
        <f>N203/N206</f>
        <v>0.042590997200086154</v>
      </c>
      <c r="P203" s="93">
        <f t="shared" si="6"/>
        <v>6523</v>
      </c>
      <c r="Q203" s="97">
        <f>P203/P206</f>
        <v>0.046385777777777776</v>
      </c>
      <c r="S203" s="87" t="s">
        <v>3</v>
      </c>
      <c r="T203" s="93">
        <f>SUM(L203:L204)</f>
        <v>6618</v>
      </c>
      <c r="U203" s="96">
        <f>T203/L206</f>
        <v>0.09976332966519438</v>
      </c>
      <c r="V203" s="93">
        <f>SUM(N203:N204)</f>
        <v>6096</v>
      </c>
      <c r="W203" s="94">
        <f>V203/N206</f>
        <v>0.08205901356881326</v>
      </c>
      <c r="X203" s="93">
        <f>SUM(P203:P204)</f>
        <v>12714</v>
      </c>
      <c r="Y203" s="97">
        <f>X203/P206</f>
        <v>0.09041066666666667</v>
      </c>
    </row>
    <row r="204" spans="11:25" ht="13.5">
      <c r="K204" s="87" t="s">
        <v>132</v>
      </c>
      <c r="L204" s="93">
        <f>'地区別5歳毎'!C68</f>
        <v>3259</v>
      </c>
      <c r="M204" s="96">
        <f>L204/L206</f>
        <v>0.049127937651687596</v>
      </c>
      <c r="N204" s="93">
        <f>'地区別5歳毎'!C69</f>
        <v>2932</v>
      </c>
      <c r="O204" s="94">
        <f>N204/N206</f>
        <v>0.03946801636872711</v>
      </c>
      <c r="P204" s="93">
        <f t="shared" si="6"/>
        <v>6191</v>
      </c>
      <c r="Q204" s="97">
        <f>P204/P206</f>
        <v>0.04402488888888889</v>
      </c>
      <c r="S204" s="87" t="s">
        <v>112</v>
      </c>
      <c r="T204" s="93">
        <f>SUM(L204:L204)</f>
        <v>3259</v>
      </c>
      <c r="U204" s="96">
        <f>T204/L206</f>
        <v>0.049127937651687596</v>
      </c>
      <c r="V204" s="93">
        <f>SUM(N204:N204)</f>
        <v>2932</v>
      </c>
      <c r="W204" s="94">
        <f>V204/N206</f>
        <v>0.03946801636872711</v>
      </c>
      <c r="X204" s="93">
        <f>SUM(P204:P204)</f>
        <v>6191</v>
      </c>
      <c r="Y204" s="97">
        <f>X204/P206</f>
        <v>0.04402488888888889</v>
      </c>
    </row>
    <row r="205" ht="13.5">
      <c r="K205" s="87"/>
    </row>
    <row r="206" spans="11:17" ht="13.5">
      <c r="K206" s="87"/>
      <c r="L206" s="93">
        <f>SUM(L184:L204)</f>
        <v>66337</v>
      </c>
      <c r="M206" s="92"/>
      <c r="N206" s="93">
        <f>SUM(N184:N204)</f>
        <v>74288</v>
      </c>
      <c r="O206" s="88"/>
      <c r="P206" s="93">
        <f>SUM(P184:P204)</f>
        <v>140625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30821oa</cp:lastModifiedBy>
  <cp:lastPrinted>2012-01-04T02:47:02Z</cp:lastPrinted>
  <dcterms:created xsi:type="dcterms:W3CDTF">2005-03-14T09:58:22Z</dcterms:created>
  <dcterms:modified xsi:type="dcterms:W3CDTF">2013-04-12T04:54:41Z</dcterms:modified>
  <cp:category/>
  <cp:version/>
  <cp:contentType/>
  <cp:contentStatus/>
</cp:coreProperties>
</file>