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<sst xmlns="http://schemas.openxmlformats.org/spreadsheetml/2006/main" count="1073" uniqueCount="157">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</sst>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8" applyNumberFormat="1" applyFill="1" applyBorder="1">
      <alignment/>
      <protection/>
    </xf>
    <xf numFmtId="182" fontId="4" fillId="33" borderId="13" xfId="68" applyNumberFormat="1" applyFill="1" applyBorder="1">
      <alignment/>
      <protection/>
    </xf>
    <xf numFmtId="182" fontId="4" fillId="33" borderId="14" xfId="68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8" applyNumberFormat="1" applyFill="1" applyBorder="1">
      <alignment/>
      <protection/>
    </xf>
    <xf numFmtId="182" fontId="4" fillId="0" borderId="13" xfId="68" applyNumberFormat="1" applyFill="1" applyBorder="1">
      <alignment/>
      <protection/>
    </xf>
    <xf numFmtId="182" fontId="4" fillId="0" borderId="14" xfId="68" applyNumberFormat="1" applyFill="1" applyBorder="1">
      <alignment/>
      <protection/>
    </xf>
    <xf numFmtId="182" fontId="4" fillId="0" borderId="17" xfId="68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標準_地区別10歳毎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5281858"/>
        <c:axId val="4883539"/>
      </c:barChart>
      <c:catAx>
        <c:axId val="452818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8185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8472892"/>
        <c:axId val="10711709"/>
      </c:barChart>
      <c:catAx>
        <c:axId val="384728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9296518"/>
        <c:axId val="62342071"/>
      </c:barChart>
      <c:catAx>
        <c:axId val="292965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65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4207728"/>
        <c:axId val="16542961"/>
      </c:barChart>
      <c:catAx>
        <c:axId val="242077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72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4668922"/>
        <c:axId val="64911435"/>
      </c:barChart>
      <c:catAx>
        <c:axId val="146689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892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7332004"/>
        <c:axId val="23334853"/>
      </c:barChart>
      <c:catAx>
        <c:axId val="473320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320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8687086"/>
        <c:axId val="11074911"/>
      </c:barChart>
      <c:catAx>
        <c:axId val="86870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8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2565336"/>
        <c:axId val="24652569"/>
      </c:barChart>
      <c:catAx>
        <c:axId val="325653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0546530"/>
        <c:axId val="50701043"/>
      </c:barChart>
      <c:catAx>
        <c:axId val="205465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4653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3656204"/>
        <c:axId val="13143789"/>
      </c:barChart>
      <c:catAx>
        <c:axId val="536562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20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1185238"/>
        <c:axId val="58013959"/>
      </c:barChart>
      <c:catAx>
        <c:axId val="511852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5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3951852"/>
        <c:axId val="60022349"/>
      </c:barChart>
      <c:catAx>
        <c:axId val="439518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185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52363584"/>
        <c:axId val="1510209"/>
      </c:barChart>
      <c:catAx>
        <c:axId val="523635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63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3591882"/>
        <c:axId val="55218075"/>
      </c:barChart>
      <c:catAx>
        <c:axId val="135918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9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7200628"/>
        <c:axId val="43479061"/>
      </c:barChart>
      <c:catAx>
        <c:axId val="272006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5767230"/>
        <c:axId val="32143023"/>
      </c:barChart>
      <c:catAx>
        <c:axId val="557672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6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0851752"/>
        <c:axId val="53448041"/>
      </c:barChart>
      <c:catAx>
        <c:axId val="208517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1270322"/>
        <c:axId val="34324035"/>
      </c:barChart>
      <c:catAx>
        <c:axId val="112703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0480860"/>
        <c:axId val="28783421"/>
      </c:barChart>
      <c:catAx>
        <c:axId val="404808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80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7724198"/>
        <c:axId val="49755735"/>
      </c:barChart>
      <c:catAx>
        <c:axId val="57724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2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45148432"/>
        <c:axId val="3682705"/>
      </c:barChart>
      <c:catAx>
        <c:axId val="451484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1</c:v>
                </c:pt>
                <c:pt idx="1">
                  <c:v>33</c:v>
                </c:pt>
                <c:pt idx="2">
                  <c:v>178</c:v>
                </c:pt>
                <c:pt idx="3">
                  <c:v>695</c:v>
                </c:pt>
                <c:pt idx="4">
                  <c:v>1301</c:v>
                </c:pt>
                <c:pt idx="5">
                  <c:v>1954</c:v>
                </c:pt>
                <c:pt idx="6">
                  <c:v>2303</c:v>
                </c:pt>
                <c:pt idx="7">
                  <c:v>2711</c:v>
                </c:pt>
                <c:pt idx="8">
                  <c:v>3435</c:v>
                </c:pt>
                <c:pt idx="9">
                  <c:v>3070</c:v>
                </c:pt>
                <c:pt idx="10">
                  <c:v>2850</c:v>
                </c:pt>
                <c:pt idx="11">
                  <c:v>2867</c:v>
                </c:pt>
                <c:pt idx="12">
                  <c:v>3142</c:v>
                </c:pt>
                <c:pt idx="13">
                  <c:v>3091</c:v>
                </c:pt>
                <c:pt idx="14">
                  <c:v>2703</c:v>
                </c:pt>
                <c:pt idx="15">
                  <c:v>2383</c:v>
                </c:pt>
                <c:pt idx="16">
                  <c:v>2096</c:v>
                </c:pt>
                <c:pt idx="17">
                  <c:v>2540</c:v>
                </c:pt>
                <c:pt idx="18">
                  <c:v>2479</c:v>
                </c:pt>
                <c:pt idx="19">
                  <c:v>2354</c:v>
                </c:pt>
                <c:pt idx="20">
                  <c:v>2339</c:v>
                </c:pt>
              </c:numCache>
            </c:numRef>
          </c:val>
        </c:ser>
        <c:gapWidth val="5"/>
        <c:axId val="33144346"/>
        <c:axId val="29863659"/>
      </c:barChart>
      <c:catAx>
        <c:axId val="331443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4434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330230"/>
        <c:axId val="29972071"/>
      </c:barChart>
      <c:catAx>
        <c:axId val="33302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40</c:v>
                </c:pt>
                <c:pt idx="1">
                  <c:v>222</c:v>
                </c:pt>
                <c:pt idx="2">
                  <c:v>699</c:v>
                </c:pt>
                <c:pt idx="3">
                  <c:v>1474</c:v>
                </c:pt>
                <c:pt idx="4">
                  <c:v>2080</c:v>
                </c:pt>
                <c:pt idx="5">
                  <c:v>2497</c:v>
                </c:pt>
                <c:pt idx="6">
                  <c:v>2887</c:v>
                </c:pt>
                <c:pt idx="7">
                  <c:v>3061</c:v>
                </c:pt>
                <c:pt idx="8">
                  <c:v>3796</c:v>
                </c:pt>
                <c:pt idx="9">
                  <c:v>3199</c:v>
                </c:pt>
                <c:pt idx="10">
                  <c:v>3135</c:v>
                </c:pt>
                <c:pt idx="11">
                  <c:v>3203</c:v>
                </c:pt>
                <c:pt idx="12">
                  <c:v>3400</c:v>
                </c:pt>
                <c:pt idx="13">
                  <c:v>3211</c:v>
                </c:pt>
                <c:pt idx="14">
                  <c:v>2827</c:v>
                </c:pt>
                <c:pt idx="15">
                  <c:v>2456</c:v>
                </c:pt>
                <c:pt idx="16">
                  <c:v>2157</c:v>
                </c:pt>
                <c:pt idx="17">
                  <c:v>2492</c:v>
                </c:pt>
                <c:pt idx="18">
                  <c:v>2457</c:v>
                </c:pt>
                <c:pt idx="19">
                  <c:v>2252</c:v>
                </c:pt>
                <c:pt idx="20">
                  <c:v>2136</c:v>
                </c:pt>
              </c:numCache>
            </c:numRef>
          </c:val>
        </c:ser>
        <c:gapWidth val="5"/>
        <c:axId val="337476"/>
        <c:axId val="3037285"/>
      </c:barChart>
      <c:catAx>
        <c:axId val="3374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7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39</c:v>
                </c:pt>
                <c:pt idx="3">
                  <c:v>128</c:v>
                </c:pt>
                <c:pt idx="4">
                  <c:v>212</c:v>
                </c:pt>
                <c:pt idx="5">
                  <c:v>294</c:v>
                </c:pt>
                <c:pt idx="6">
                  <c:v>429</c:v>
                </c:pt>
                <c:pt idx="7">
                  <c:v>607</c:v>
                </c:pt>
                <c:pt idx="8">
                  <c:v>843</c:v>
                </c:pt>
                <c:pt idx="9">
                  <c:v>602</c:v>
                </c:pt>
                <c:pt idx="10">
                  <c:v>454</c:v>
                </c:pt>
                <c:pt idx="11">
                  <c:v>416</c:v>
                </c:pt>
                <c:pt idx="12">
                  <c:v>510</c:v>
                </c:pt>
                <c:pt idx="13">
                  <c:v>538</c:v>
                </c:pt>
                <c:pt idx="14">
                  <c:v>476</c:v>
                </c:pt>
                <c:pt idx="15">
                  <c:v>432</c:v>
                </c:pt>
                <c:pt idx="16">
                  <c:v>367</c:v>
                </c:pt>
                <c:pt idx="17">
                  <c:v>388</c:v>
                </c:pt>
                <c:pt idx="18">
                  <c:v>388</c:v>
                </c:pt>
                <c:pt idx="19">
                  <c:v>413</c:v>
                </c:pt>
                <c:pt idx="20">
                  <c:v>384</c:v>
                </c:pt>
              </c:numCache>
            </c:numRef>
          </c:val>
        </c:ser>
        <c:gapWidth val="5"/>
        <c:axId val="27335566"/>
        <c:axId val="44693503"/>
      </c:barChart>
      <c:catAx>
        <c:axId val="273355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503"/>
        <c:crosses val="autoZero"/>
        <c:auto val="1"/>
        <c:lblOffset val="100"/>
        <c:tickLblSkip val="1"/>
        <c:noMultiLvlLbl val="0"/>
      </c:catAx>
      <c:valAx>
        <c:axId val="4469350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3556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13</c:v>
                </c:pt>
                <c:pt idx="3">
                  <c:v>45</c:v>
                </c:pt>
                <c:pt idx="4">
                  <c:v>74</c:v>
                </c:pt>
                <c:pt idx="5">
                  <c:v>138</c:v>
                </c:pt>
                <c:pt idx="6">
                  <c:v>134</c:v>
                </c:pt>
                <c:pt idx="7">
                  <c:v>177</c:v>
                </c:pt>
                <c:pt idx="8">
                  <c:v>241</c:v>
                </c:pt>
                <c:pt idx="9">
                  <c:v>226</c:v>
                </c:pt>
                <c:pt idx="10">
                  <c:v>224</c:v>
                </c:pt>
                <c:pt idx="11">
                  <c:v>143</c:v>
                </c:pt>
                <c:pt idx="12">
                  <c:v>147</c:v>
                </c:pt>
                <c:pt idx="13">
                  <c:v>152</c:v>
                </c:pt>
                <c:pt idx="14">
                  <c:v>128</c:v>
                </c:pt>
                <c:pt idx="15">
                  <c:v>121</c:v>
                </c:pt>
                <c:pt idx="16">
                  <c:v>101</c:v>
                </c:pt>
                <c:pt idx="17">
                  <c:v>170</c:v>
                </c:pt>
                <c:pt idx="18">
                  <c:v>134</c:v>
                </c:pt>
                <c:pt idx="19">
                  <c:v>133</c:v>
                </c:pt>
                <c:pt idx="20">
                  <c:v>108</c:v>
                </c:pt>
              </c:numCache>
            </c:numRef>
          </c:val>
        </c:ser>
        <c:gapWidth val="5"/>
        <c:axId val="66697208"/>
        <c:axId val="63403961"/>
      </c:barChart>
      <c:catAx>
        <c:axId val="666972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720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15</c:v>
                </c:pt>
                <c:pt idx="2">
                  <c:v>72</c:v>
                </c:pt>
                <c:pt idx="3">
                  <c:v>134</c:v>
                </c:pt>
                <c:pt idx="4">
                  <c:v>171</c:v>
                </c:pt>
                <c:pt idx="5">
                  <c:v>204</c:v>
                </c:pt>
                <c:pt idx="6">
                  <c:v>177</c:v>
                </c:pt>
                <c:pt idx="7">
                  <c:v>170</c:v>
                </c:pt>
                <c:pt idx="8">
                  <c:v>227</c:v>
                </c:pt>
                <c:pt idx="9">
                  <c:v>234</c:v>
                </c:pt>
                <c:pt idx="10">
                  <c:v>217</c:v>
                </c:pt>
                <c:pt idx="11">
                  <c:v>170</c:v>
                </c:pt>
                <c:pt idx="12">
                  <c:v>172</c:v>
                </c:pt>
                <c:pt idx="13">
                  <c:v>128</c:v>
                </c:pt>
                <c:pt idx="14">
                  <c:v>134</c:v>
                </c:pt>
                <c:pt idx="15">
                  <c:v>128</c:v>
                </c:pt>
                <c:pt idx="16">
                  <c:v>130</c:v>
                </c:pt>
                <c:pt idx="17">
                  <c:v>145</c:v>
                </c:pt>
                <c:pt idx="18">
                  <c:v>125</c:v>
                </c:pt>
                <c:pt idx="19">
                  <c:v>118</c:v>
                </c:pt>
                <c:pt idx="20">
                  <c:v>96</c:v>
                </c:pt>
              </c:numCache>
            </c:numRef>
          </c:val>
        </c:ser>
        <c:gapWidth val="5"/>
        <c:axId val="33764738"/>
        <c:axId val="35447187"/>
      </c:barChart>
      <c:catAx>
        <c:axId val="337647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473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48</c:v>
                </c:pt>
                <c:pt idx="2">
                  <c:v>140</c:v>
                </c:pt>
                <c:pt idx="3">
                  <c:v>280</c:v>
                </c:pt>
                <c:pt idx="4">
                  <c:v>372</c:v>
                </c:pt>
                <c:pt idx="5">
                  <c:v>415</c:v>
                </c:pt>
                <c:pt idx="6">
                  <c:v>458</c:v>
                </c:pt>
                <c:pt idx="7">
                  <c:v>591</c:v>
                </c:pt>
                <c:pt idx="8">
                  <c:v>881</c:v>
                </c:pt>
                <c:pt idx="9">
                  <c:v>631</c:v>
                </c:pt>
                <c:pt idx="10">
                  <c:v>533</c:v>
                </c:pt>
                <c:pt idx="11">
                  <c:v>467</c:v>
                </c:pt>
                <c:pt idx="12">
                  <c:v>560</c:v>
                </c:pt>
                <c:pt idx="13">
                  <c:v>562</c:v>
                </c:pt>
                <c:pt idx="14">
                  <c:v>512</c:v>
                </c:pt>
                <c:pt idx="15">
                  <c:v>489</c:v>
                </c:pt>
                <c:pt idx="16">
                  <c:v>402</c:v>
                </c:pt>
                <c:pt idx="17">
                  <c:v>394</c:v>
                </c:pt>
                <c:pt idx="18">
                  <c:v>396</c:v>
                </c:pt>
                <c:pt idx="19">
                  <c:v>358</c:v>
                </c:pt>
                <c:pt idx="20">
                  <c:v>339</c:v>
                </c:pt>
              </c:numCache>
            </c:numRef>
          </c:val>
        </c:ser>
        <c:gapWidth val="5"/>
        <c:axId val="50589228"/>
        <c:axId val="52649869"/>
      </c:barChart>
      <c:catAx>
        <c:axId val="505892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 val="autoZero"/>
        <c:auto val="1"/>
        <c:lblOffset val="100"/>
        <c:tickLblSkip val="1"/>
        <c:noMultiLvlLbl val="0"/>
      </c:catAx>
      <c:valAx>
        <c:axId val="5264986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20</c:v>
                </c:pt>
                <c:pt idx="3">
                  <c:v>85</c:v>
                </c:pt>
                <c:pt idx="4">
                  <c:v>149</c:v>
                </c:pt>
                <c:pt idx="5">
                  <c:v>185</c:v>
                </c:pt>
                <c:pt idx="6">
                  <c:v>209</c:v>
                </c:pt>
                <c:pt idx="7">
                  <c:v>208</c:v>
                </c:pt>
                <c:pt idx="8">
                  <c:v>377</c:v>
                </c:pt>
                <c:pt idx="9">
                  <c:v>309</c:v>
                </c:pt>
                <c:pt idx="10">
                  <c:v>272</c:v>
                </c:pt>
                <c:pt idx="11">
                  <c:v>230</c:v>
                </c:pt>
                <c:pt idx="12">
                  <c:v>226</c:v>
                </c:pt>
                <c:pt idx="13">
                  <c:v>187</c:v>
                </c:pt>
                <c:pt idx="14">
                  <c:v>208</c:v>
                </c:pt>
                <c:pt idx="15">
                  <c:v>165</c:v>
                </c:pt>
                <c:pt idx="16">
                  <c:v>172</c:v>
                </c:pt>
                <c:pt idx="17">
                  <c:v>191</c:v>
                </c:pt>
                <c:pt idx="18">
                  <c:v>190</c:v>
                </c:pt>
                <c:pt idx="19">
                  <c:v>144</c:v>
                </c:pt>
                <c:pt idx="20">
                  <c:v>128</c:v>
                </c:pt>
              </c:numCache>
            </c:numRef>
          </c:val>
        </c:ser>
        <c:gapWidth val="5"/>
        <c:axId val="4086774"/>
        <c:axId val="36780967"/>
      </c:barChart>
      <c:catAx>
        <c:axId val="40867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17</c:v>
                </c:pt>
                <c:pt idx="2">
                  <c:v>80</c:v>
                </c:pt>
                <c:pt idx="3">
                  <c:v>189</c:v>
                </c:pt>
                <c:pt idx="4">
                  <c:v>253</c:v>
                </c:pt>
                <c:pt idx="5">
                  <c:v>232</c:v>
                </c:pt>
                <c:pt idx="6">
                  <c:v>262</c:v>
                </c:pt>
                <c:pt idx="7">
                  <c:v>249</c:v>
                </c:pt>
                <c:pt idx="8">
                  <c:v>338</c:v>
                </c:pt>
                <c:pt idx="9">
                  <c:v>307</c:v>
                </c:pt>
                <c:pt idx="10">
                  <c:v>259</c:v>
                </c:pt>
                <c:pt idx="11">
                  <c:v>239</c:v>
                </c:pt>
                <c:pt idx="12">
                  <c:v>206</c:v>
                </c:pt>
                <c:pt idx="13">
                  <c:v>184</c:v>
                </c:pt>
                <c:pt idx="14">
                  <c:v>168</c:v>
                </c:pt>
                <c:pt idx="15">
                  <c:v>180</c:v>
                </c:pt>
                <c:pt idx="16">
                  <c:v>180</c:v>
                </c:pt>
                <c:pt idx="17">
                  <c:v>216</c:v>
                </c:pt>
                <c:pt idx="18">
                  <c:v>170</c:v>
                </c:pt>
                <c:pt idx="19">
                  <c:v>164</c:v>
                </c:pt>
                <c:pt idx="20">
                  <c:v>124</c:v>
                </c:pt>
              </c:numCache>
            </c:numRef>
          </c:val>
        </c:ser>
        <c:gapWidth val="5"/>
        <c:axId val="62593248"/>
        <c:axId val="26468321"/>
      </c:barChart>
      <c:catAx>
        <c:axId val="625932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68321"/>
        <c:crosses val="autoZero"/>
        <c:auto val="1"/>
        <c:lblOffset val="100"/>
        <c:tickLblSkip val="1"/>
        <c:noMultiLvlLbl val="0"/>
      </c:catAx>
      <c:valAx>
        <c:axId val="2646832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932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43</c:v>
                </c:pt>
                <c:pt idx="3">
                  <c:v>100</c:v>
                </c:pt>
                <c:pt idx="4">
                  <c:v>197</c:v>
                </c:pt>
                <c:pt idx="5">
                  <c:v>264</c:v>
                </c:pt>
                <c:pt idx="6">
                  <c:v>275</c:v>
                </c:pt>
                <c:pt idx="7">
                  <c:v>320</c:v>
                </c:pt>
                <c:pt idx="8">
                  <c:v>459</c:v>
                </c:pt>
                <c:pt idx="9">
                  <c:v>420</c:v>
                </c:pt>
                <c:pt idx="10">
                  <c:v>381</c:v>
                </c:pt>
                <c:pt idx="11">
                  <c:v>324</c:v>
                </c:pt>
                <c:pt idx="12">
                  <c:v>261</c:v>
                </c:pt>
                <c:pt idx="13">
                  <c:v>288</c:v>
                </c:pt>
                <c:pt idx="14">
                  <c:v>253</c:v>
                </c:pt>
                <c:pt idx="15">
                  <c:v>206</c:v>
                </c:pt>
                <c:pt idx="16">
                  <c:v>223</c:v>
                </c:pt>
                <c:pt idx="17">
                  <c:v>297</c:v>
                </c:pt>
                <c:pt idx="18">
                  <c:v>242</c:v>
                </c:pt>
                <c:pt idx="19">
                  <c:v>209</c:v>
                </c:pt>
                <c:pt idx="20">
                  <c:v>195</c:v>
                </c:pt>
              </c:numCache>
            </c:numRef>
          </c:val>
        </c:ser>
        <c:gapWidth val="5"/>
        <c:axId val="36888298"/>
        <c:axId val="63559227"/>
      </c:barChart>
      <c:catAx>
        <c:axId val="368882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59227"/>
        <c:crosses val="autoZero"/>
        <c:auto val="1"/>
        <c:lblOffset val="100"/>
        <c:tickLblSkip val="1"/>
        <c:noMultiLvlLbl val="0"/>
      </c:catAx>
      <c:valAx>
        <c:axId val="6355922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13</c:v>
                </c:pt>
                <c:pt idx="1">
                  <c:v>43</c:v>
                </c:pt>
                <c:pt idx="2">
                  <c:v>120</c:v>
                </c:pt>
                <c:pt idx="3">
                  <c:v>247</c:v>
                </c:pt>
                <c:pt idx="4">
                  <c:v>353</c:v>
                </c:pt>
                <c:pt idx="5">
                  <c:v>367</c:v>
                </c:pt>
                <c:pt idx="6">
                  <c:v>322</c:v>
                </c:pt>
                <c:pt idx="7">
                  <c:v>339</c:v>
                </c:pt>
                <c:pt idx="8">
                  <c:v>439</c:v>
                </c:pt>
                <c:pt idx="9">
                  <c:v>375</c:v>
                </c:pt>
                <c:pt idx="10">
                  <c:v>420</c:v>
                </c:pt>
                <c:pt idx="11">
                  <c:v>318</c:v>
                </c:pt>
                <c:pt idx="12">
                  <c:v>286</c:v>
                </c:pt>
                <c:pt idx="13">
                  <c:v>277</c:v>
                </c:pt>
                <c:pt idx="14">
                  <c:v>253</c:v>
                </c:pt>
                <c:pt idx="15">
                  <c:v>213</c:v>
                </c:pt>
                <c:pt idx="16">
                  <c:v>280</c:v>
                </c:pt>
                <c:pt idx="17">
                  <c:v>285</c:v>
                </c:pt>
                <c:pt idx="18">
                  <c:v>245</c:v>
                </c:pt>
                <c:pt idx="19">
                  <c:v>169</c:v>
                </c:pt>
                <c:pt idx="20">
                  <c:v>176</c:v>
                </c:pt>
              </c:numCache>
            </c:numRef>
          </c:val>
        </c:ser>
        <c:gapWidth val="5"/>
        <c:axId val="35162132"/>
        <c:axId val="48023733"/>
      </c:barChart>
      <c:catAx>
        <c:axId val="351621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18</c:v>
                </c:pt>
                <c:pt idx="3">
                  <c:v>72</c:v>
                </c:pt>
                <c:pt idx="4">
                  <c:v>99</c:v>
                </c:pt>
                <c:pt idx="5">
                  <c:v>134</c:v>
                </c:pt>
                <c:pt idx="6">
                  <c:v>118</c:v>
                </c:pt>
                <c:pt idx="7">
                  <c:v>155</c:v>
                </c:pt>
                <c:pt idx="8">
                  <c:v>248</c:v>
                </c:pt>
                <c:pt idx="9">
                  <c:v>252</c:v>
                </c:pt>
                <c:pt idx="10">
                  <c:v>239</c:v>
                </c:pt>
                <c:pt idx="11">
                  <c:v>183</c:v>
                </c:pt>
                <c:pt idx="12">
                  <c:v>142</c:v>
                </c:pt>
                <c:pt idx="13">
                  <c:v>149</c:v>
                </c:pt>
                <c:pt idx="14">
                  <c:v>120</c:v>
                </c:pt>
                <c:pt idx="15">
                  <c:v>114</c:v>
                </c:pt>
                <c:pt idx="16">
                  <c:v>101</c:v>
                </c:pt>
                <c:pt idx="17">
                  <c:v>168</c:v>
                </c:pt>
                <c:pt idx="18">
                  <c:v>144</c:v>
                </c:pt>
                <c:pt idx="19">
                  <c:v>110</c:v>
                </c:pt>
                <c:pt idx="20">
                  <c:v>85</c:v>
                </c:pt>
              </c:numCache>
            </c:numRef>
          </c:val>
        </c:ser>
        <c:gapWidth val="5"/>
        <c:axId val="29560414"/>
        <c:axId val="64717135"/>
      </c:barChart>
      <c:catAx>
        <c:axId val="295604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 val="autoZero"/>
        <c:auto val="1"/>
        <c:lblOffset val="100"/>
        <c:tickLblSkip val="1"/>
        <c:noMultiLvlLbl val="0"/>
      </c:catAx>
      <c:valAx>
        <c:axId val="6471713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313184"/>
        <c:axId val="11818657"/>
      </c:barChart>
      <c:catAx>
        <c:axId val="13131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31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27</c:v>
                </c:pt>
                <c:pt idx="2">
                  <c:v>59</c:v>
                </c:pt>
                <c:pt idx="3">
                  <c:v>143</c:v>
                </c:pt>
                <c:pt idx="4">
                  <c:v>257</c:v>
                </c:pt>
                <c:pt idx="5">
                  <c:v>212</c:v>
                </c:pt>
                <c:pt idx="6">
                  <c:v>167</c:v>
                </c:pt>
                <c:pt idx="7">
                  <c:v>182</c:v>
                </c:pt>
                <c:pt idx="8">
                  <c:v>272</c:v>
                </c:pt>
                <c:pt idx="9">
                  <c:v>266</c:v>
                </c:pt>
                <c:pt idx="10">
                  <c:v>263</c:v>
                </c:pt>
                <c:pt idx="11">
                  <c:v>213</c:v>
                </c:pt>
                <c:pt idx="12">
                  <c:v>165</c:v>
                </c:pt>
                <c:pt idx="13">
                  <c:v>147</c:v>
                </c:pt>
                <c:pt idx="14">
                  <c:v>117</c:v>
                </c:pt>
                <c:pt idx="15">
                  <c:v>123</c:v>
                </c:pt>
                <c:pt idx="16">
                  <c:v>108</c:v>
                </c:pt>
                <c:pt idx="17">
                  <c:v>174</c:v>
                </c:pt>
                <c:pt idx="18">
                  <c:v>127</c:v>
                </c:pt>
                <c:pt idx="19">
                  <c:v>102</c:v>
                </c:pt>
                <c:pt idx="20">
                  <c:v>77</c:v>
                </c:pt>
              </c:numCache>
            </c:numRef>
          </c:val>
        </c:ser>
        <c:gapWidth val="5"/>
        <c:axId val="45583304"/>
        <c:axId val="7596553"/>
      </c:barChart>
      <c:catAx>
        <c:axId val="455833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 val="autoZero"/>
        <c:auto val="1"/>
        <c:lblOffset val="100"/>
        <c:tickLblSkip val="1"/>
        <c:noMultiLvlLbl val="0"/>
      </c:catAx>
      <c:valAx>
        <c:axId val="759655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2.2459292532285233E-05</c:v>
                </c:pt>
                <c:pt idx="1">
                  <c:v>0.0007411566535654127</c:v>
                </c:pt>
                <c:pt idx="2">
                  <c:v>0.003997754070746771</c:v>
                </c:pt>
                <c:pt idx="3">
                  <c:v>0.015609208309938238</c:v>
                </c:pt>
                <c:pt idx="4">
                  <c:v>0.029219539584503088</c:v>
                </c:pt>
                <c:pt idx="5">
                  <c:v>0.04388545760808535</c:v>
                </c:pt>
                <c:pt idx="6">
                  <c:v>0.051723750701852894</c:v>
                </c:pt>
                <c:pt idx="7">
                  <c:v>0.06088714205502527</c:v>
                </c:pt>
                <c:pt idx="8">
                  <c:v>0.07714766984839977</c:v>
                </c:pt>
                <c:pt idx="9">
                  <c:v>0.06895002807411567</c:v>
                </c:pt>
                <c:pt idx="10">
                  <c:v>0.06400898371701291</c:v>
                </c:pt>
                <c:pt idx="11">
                  <c:v>0.06439079169006176</c:v>
                </c:pt>
                <c:pt idx="12">
                  <c:v>0.0705670971364402</c:v>
                </c:pt>
                <c:pt idx="13">
                  <c:v>0.06942167321729366</c:v>
                </c:pt>
                <c:pt idx="14">
                  <c:v>0.06070746771476698</c:v>
                </c:pt>
                <c:pt idx="15">
                  <c:v>0.05352049410443571</c:v>
                </c:pt>
                <c:pt idx="16">
                  <c:v>0.04707467714766985</c:v>
                </c:pt>
                <c:pt idx="17">
                  <c:v>0.05704660303200449</c:v>
                </c:pt>
                <c:pt idx="18">
                  <c:v>0.05567658618753509</c:v>
                </c:pt>
                <c:pt idx="19">
                  <c:v>0.05286917462099944</c:v>
                </c:pt>
                <c:pt idx="20">
                  <c:v>0.05253228523301516</c:v>
                </c:pt>
              </c:numCache>
            </c:numRef>
          </c:val>
        </c:ser>
        <c:gapWidth val="5"/>
        <c:axId val="1260114"/>
        <c:axId val="11341027"/>
      </c:barChart>
      <c:catAx>
        <c:axId val="12601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 val="autoZero"/>
        <c:auto val="1"/>
        <c:lblOffset val="100"/>
        <c:tickLblSkip val="1"/>
        <c:noMultiLvlLbl val="0"/>
      </c:catAx>
      <c:valAx>
        <c:axId val="1134102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0.000805136772609247</c:v>
                </c:pt>
                <c:pt idx="1">
                  <c:v>0.004468509087981321</c:v>
                </c:pt>
                <c:pt idx="2">
                  <c:v>0.01406976510134659</c:v>
                </c:pt>
                <c:pt idx="3">
                  <c:v>0.02966929007065075</c:v>
                </c:pt>
                <c:pt idx="4">
                  <c:v>0.04186711217568084</c:v>
                </c:pt>
                <c:pt idx="5">
                  <c:v>0.05026066303013224</c:v>
                </c:pt>
                <c:pt idx="6">
                  <c:v>0.0581107465630724</c:v>
                </c:pt>
                <c:pt idx="7">
                  <c:v>0.06161309152392263</c:v>
                </c:pt>
                <c:pt idx="8">
                  <c:v>0.07640747972061754</c:v>
                </c:pt>
                <c:pt idx="9">
                  <c:v>0.06439081338942453</c:v>
                </c:pt>
                <c:pt idx="10">
                  <c:v>0.06310259455324974</c:v>
                </c:pt>
                <c:pt idx="11">
                  <c:v>0.06447132706668546</c:v>
                </c:pt>
                <c:pt idx="12">
                  <c:v>0.06843662567178599</c:v>
                </c:pt>
                <c:pt idx="13">
                  <c:v>0.06463235442120731</c:v>
                </c:pt>
                <c:pt idx="14">
                  <c:v>0.056903041404158534</c:v>
                </c:pt>
                <c:pt idx="15">
                  <c:v>0.049435397838207766</c:v>
                </c:pt>
                <c:pt idx="16">
                  <c:v>0.043417000462953645</c:v>
                </c:pt>
                <c:pt idx="17">
                  <c:v>0.050160020933556086</c:v>
                </c:pt>
                <c:pt idx="18">
                  <c:v>0.049455526257522996</c:v>
                </c:pt>
                <c:pt idx="19">
                  <c:v>0.04532920029790061</c:v>
                </c:pt>
                <c:pt idx="20">
                  <c:v>0.04299430365733379</c:v>
                </c:pt>
              </c:numCache>
            </c:numRef>
          </c:val>
        </c:ser>
        <c:gapWidth val="5"/>
        <c:axId val="34960380"/>
        <c:axId val="46207965"/>
      </c:barChart>
      <c:catAx>
        <c:axId val="349603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0.0001261193088661874</c:v>
                </c:pt>
                <c:pt idx="1">
                  <c:v>0.0010089544709294992</c:v>
                </c:pt>
                <c:pt idx="2">
                  <c:v>0.004918653045781309</c:v>
                </c:pt>
                <c:pt idx="3">
                  <c:v>0.016143271534871988</c:v>
                </c:pt>
                <c:pt idx="4">
                  <c:v>0.026737293479631732</c:v>
                </c:pt>
                <c:pt idx="5">
                  <c:v>0.037079076806659096</c:v>
                </c:pt>
                <c:pt idx="6">
                  <c:v>0.0541051835035944</c:v>
                </c:pt>
                <c:pt idx="7">
                  <c:v>0.07655442048177576</c:v>
                </c:pt>
                <c:pt idx="8">
                  <c:v>0.10631857737419599</c:v>
                </c:pt>
                <c:pt idx="9">
                  <c:v>0.07592382393744482</c:v>
                </c:pt>
                <c:pt idx="10">
                  <c:v>0.05725816622524908</c:v>
                </c:pt>
                <c:pt idx="11">
                  <c:v>0.05246563248833396</c:v>
                </c:pt>
                <c:pt idx="12">
                  <c:v>0.06432084752175558</c:v>
                </c:pt>
                <c:pt idx="13">
                  <c:v>0.06785218817000883</c:v>
                </c:pt>
                <c:pt idx="14">
                  <c:v>0.06003279102030521</c:v>
                </c:pt>
                <c:pt idx="15">
                  <c:v>0.05448354143019296</c:v>
                </c:pt>
                <c:pt idx="16">
                  <c:v>0.04628578635389078</c:v>
                </c:pt>
                <c:pt idx="17">
                  <c:v>0.04893429184008072</c:v>
                </c:pt>
                <c:pt idx="18">
                  <c:v>0.04893429184008072</c:v>
                </c:pt>
                <c:pt idx="19">
                  <c:v>0.052087274561735404</c:v>
                </c:pt>
                <c:pt idx="20">
                  <c:v>0.04842981460461597</c:v>
                </c:pt>
              </c:numCache>
            </c:numRef>
          </c:val>
        </c:ser>
        <c:gapWidth val="5"/>
        <c:axId val="13218502"/>
        <c:axId val="51857655"/>
      </c:barChart>
      <c:catAx>
        <c:axId val="132185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50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0.0007656967840735069</c:v>
                </c:pt>
                <c:pt idx="1">
                  <c:v>0.00038284839203675346</c:v>
                </c:pt>
                <c:pt idx="2">
                  <c:v>0.0049770290964777945</c:v>
                </c:pt>
                <c:pt idx="3">
                  <c:v>0.017228177641653904</c:v>
                </c:pt>
                <c:pt idx="4">
                  <c:v>0.028330781010719754</c:v>
                </c:pt>
                <c:pt idx="5">
                  <c:v>0.052833078101071976</c:v>
                </c:pt>
                <c:pt idx="6">
                  <c:v>0.05130168453292496</c:v>
                </c:pt>
                <c:pt idx="7">
                  <c:v>0.06776416539050537</c:v>
                </c:pt>
                <c:pt idx="8">
                  <c:v>0.09226646248085758</c:v>
                </c:pt>
                <c:pt idx="9">
                  <c:v>0.08652373660030628</c:v>
                </c:pt>
                <c:pt idx="10">
                  <c:v>0.08575803981623277</c:v>
                </c:pt>
                <c:pt idx="11">
                  <c:v>0.054747320061255746</c:v>
                </c:pt>
                <c:pt idx="12">
                  <c:v>0.05627871362940275</c:v>
                </c:pt>
                <c:pt idx="13">
                  <c:v>0.05819295558958652</c:v>
                </c:pt>
                <c:pt idx="14">
                  <c:v>0.04900459418070444</c:v>
                </c:pt>
                <c:pt idx="15">
                  <c:v>0.04632465543644717</c:v>
                </c:pt>
                <c:pt idx="16">
                  <c:v>0.0386676875957121</c:v>
                </c:pt>
                <c:pt idx="17">
                  <c:v>0.06508422664624809</c:v>
                </c:pt>
                <c:pt idx="18">
                  <c:v>0.05130168453292496</c:v>
                </c:pt>
                <c:pt idx="19">
                  <c:v>0.050918836140888206</c:v>
                </c:pt>
                <c:pt idx="20">
                  <c:v>0.04134762633996937</c:v>
                </c:pt>
              </c:numCache>
            </c:numRef>
          </c:val>
        </c:ser>
        <c:gapWidth val="5"/>
        <c:axId val="64065712"/>
        <c:axId val="39720497"/>
      </c:barChart>
      <c:catAx>
        <c:axId val="640657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0.0013463480309660047</c:v>
                </c:pt>
                <c:pt idx="1">
                  <c:v>0.005048805116122518</c:v>
                </c:pt>
                <c:pt idx="2">
                  <c:v>0.024234264557388085</c:v>
                </c:pt>
                <c:pt idx="3">
                  <c:v>0.04510265903736116</c:v>
                </c:pt>
                <c:pt idx="4">
                  <c:v>0.0575563783237967</c:v>
                </c:pt>
                <c:pt idx="5">
                  <c:v>0.06866374957926624</c:v>
                </c:pt>
                <c:pt idx="6">
                  <c:v>0.05957590037024571</c:v>
                </c:pt>
                <c:pt idx="7">
                  <c:v>0.0572197913160552</c:v>
                </c:pt>
                <c:pt idx="8">
                  <c:v>0.07640525075732077</c:v>
                </c:pt>
                <c:pt idx="9">
                  <c:v>0.07876135981151128</c:v>
                </c:pt>
                <c:pt idx="10">
                  <c:v>0.07303938067990576</c:v>
                </c:pt>
                <c:pt idx="11">
                  <c:v>0.0572197913160552</c:v>
                </c:pt>
                <c:pt idx="12">
                  <c:v>0.057892965331538204</c:v>
                </c:pt>
                <c:pt idx="13">
                  <c:v>0.04308313699091215</c:v>
                </c:pt>
                <c:pt idx="14">
                  <c:v>0.04510265903736116</c:v>
                </c:pt>
                <c:pt idx="15">
                  <c:v>0.04308313699091215</c:v>
                </c:pt>
                <c:pt idx="16">
                  <c:v>0.043756311006395154</c:v>
                </c:pt>
                <c:pt idx="17">
                  <c:v>0.04880511612251767</c:v>
                </c:pt>
                <c:pt idx="18">
                  <c:v>0.04207337596768765</c:v>
                </c:pt>
                <c:pt idx="19">
                  <c:v>0.03971726691349714</c:v>
                </c:pt>
                <c:pt idx="20">
                  <c:v>0.032312352743184114</c:v>
                </c:pt>
              </c:numCache>
            </c:numRef>
          </c:val>
        </c:ser>
        <c:gapWidth val="5"/>
        <c:axId val="21940154"/>
        <c:axId val="63243659"/>
      </c:barChart>
      <c:catAx>
        <c:axId val="219401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0.0013574660633484162</c:v>
                </c:pt>
                <c:pt idx="1">
                  <c:v>0.005429864253393665</c:v>
                </c:pt>
                <c:pt idx="2">
                  <c:v>0.01583710407239819</c:v>
                </c:pt>
                <c:pt idx="3">
                  <c:v>0.03167420814479638</c:v>
                </c:pt>
                <c:pt idx="4">
                  <c:v>0.04208144796380091</c:v>
                </c:pt>
                <c:pt idx="5">
                  <c:v>0.04694570135746606</c:v>
                </c:pt>
                <c:pt idx="6">
                  <c:v>0.051809954751131225</c:v>
                </c:pt>
                <c:pt idx="7">
                  <c:v>0.0668552036199095</c:v>
                </c:pt>
                <c:pt idx="8">
                  <c:v>0.0996606334841629</c:v>
                </c:pt>
                <c:pt idx="9">
                  <c:v>0.07138009049773755</c:v>
                </c:pt>
                <c:pt idx="10">
                  <c:v>0.060294117647058824</c:v>
                </c:pt>
                <c:pt idx="11">
                  <c:v>0.052828054298642534</c:v>
                </c:pt>
                <c:pt idx="12">
                  <c:v>0.06334841628959276</c:v>
                </c:pt>
                <c:pt idx="13">
                  <c:v>0.06357466063348416</c:v>
                </c:pt>
                <c:pt idx="14">
                  <c:v>0.0579185520361991</c:v>
                </c:pt>
                <c:pt idx="15">
                  <c:v>0.05531674208144796</c:v>
                </c:pt>
                <c:pt idx="16">
                  <c:v>0.045475113122171944</c:v>
                </c:pt>
                <c:pt idx="17">
                  <c:v>0.044570135746606336</c:v>
                </c:pt>
                <c:pt idx="18">
                  <c:v>0.04479638009049774</c:v>
                </c:pt>
                <c:pt idx="19">
                  <c:v>0.04049773755656109</c:v>
                </c:pt>
                <c:pt idx="20">
                  <c:v>0.03834841628959276</c:v>
                </c:pt>
              </c:numCache>
            </c:numRef>
          </c:val>
        </c:ser>
        <c:gapWidth val="5"/>
        <c:axId val="32322020"/>
        <c:axId val="22462725"/>
      </c:barChart>
      <c:catAx>
        <c:axId val="323220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2725"/>
        <c:crosses val="autoZero"/>
        <c:auto val="1"/>
        <c:lblOffset val="100"/>
        <c:tickLblSkip val="1"/>
        <c:noMultiLvlLbl val="0"/>
      </c:catAx>
      <c:valAx>
        <c:axId val="2246272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2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0.0005458515283842794</c:v>
                </c:pt>
                <c:pt idx="1">
                  <c:v>0.001910480349344978</c:v>
                </c:pt>
                <c:pt idx="2">
                  <c:v>0.0054585152838427945</c:v>
                </c:pt>
                <c:pt idx="3">
                  <c:v>0.023198689956331876</c:v>
                </c:pt>
                <c:pt idx="4">
                  <c:v>0.04066593886462882</c:v>
                </c:pt>
                <c:pt idx="5">
                  <c:v>0.05049126637554585</c:v>
                </c:pt>
                <c:pt idx="6">
                  <c:v>0.057041484716157206</c:v>
                </c:pt>
                <c:pt idx="7">
                  <c:v>0.056768558951965066</c:v>
                </c:pt>
                <c:pt idx="8">
                  <c:v>0.10289301310043668</c:v>
                </c:pt>
                <c:pt idx="9">
                  <c:v>0.08433406113537117</c:v>
                </c:pt>
                <c:pt idx="10">
                  <c:v>0.07423580786026202</c:v>
                </c:pt>
                <c:pt idx="11">
                  <c:v>0.06277292576419213</c:v>
                </c:pt>
                <c:pt idx="12">
                  <c:v>0.06168122270742358</c:v>
                </c:pt>
                <c:pt idx="13">
                  <c:v>0.05103711790393013</c:v>
                </c:pt>
                <c:pt idx="14">
                  <c:v>0.056768558951965066</c:v>
                </c:pt>
                <c:pt idx="15">
                  <c:v>0.04503275109170306</c:v>
                </c:pt>
                <c:pt idx="16">
                  <c:v>0.04694323144104803</c:v>
                </c:pt>
                <c:pt idx="17">
                  <c:v>0.05212882096069869</c:v>
                </c:pt>
                <c:pt idx="18">
                  <c:v>0.05185589519650655</c:v>
                </c:pt>
                <c:pt idx="19">
                  <c:v>0.039301310043668124</c:v>
                </c:pt>
                <c:pt idx="20">
                  <c:v>0.034934497816593885</c:v>
                </c:pt>
              </c:numCache>
            </c:numRef>
          </c:val>
        </c:ser>
        <c:gapWidth val="5"/>
        <c:axId val="837934"/>
        <c:axId val="7541407"/>
      </c:barChart>
      <c:catAx>
        <c:axId val="8379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41407"/>
        <c:crosses val="autoZero"/>
        <c:auto val="1"/>
        <c:lblOffset val="100"/>
        <c:tickLblSkip val="1"/>
        <c:noMultiLvlLbl val="0"/>
      </c:catAx>
      <c:valAx>
        <c:axId val="754140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7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0.0014914243102162564</c:v>
                </c:pt>
                <c:pt idx="1">
                  <c:v>0.004225702212279393</c:v>
                </c:pt>
                <c:pt idx="2">
                  <c:v>0.019885657469550087</c:v>
                </c:pt>
                <c:pt idx="3">
                  <c:v>0.04697986577181208</c:v>
                </c:pt>
                <c:pt idx="4">
                  <c:v>0.06288839174745214</c:v>
                </c:pt>
                <c:pt idx="5">
                  <c:v>0.05766840666169525</c:v>
                </c:pt>
                <c:pt idx="6">
                  <c:v>0.06512552821277653</c:v>
                </c:pt>
                <c:pt idx="7">
                  <c:v>0.061894108873974646</c:v>
                </c:pt>
                <c:pt idx="8">
                  <c:v>0.08401690280884912</c:v>
                </c:pt>
                <c:pt idx="9">
                  <c:v>0.07631121053939846</c:v>
                </c:pt>
                <c:pt idx="10">
                  <c:v>0.0643798160576684</c:v>
                </c:pt>
                <c:pt idx="11">
                  <c:v>0.05940840169028089</c:v>
                </c:pt>
                <c:pt idx="12">
                  <c:v>0.051205567984091475</c:v>
                </c:pt>
                <c:pt idx="13">
                  <c:v>0.0457370121799652</c:v>
                </c:pt>
                <c:pt idx="14">
                  <c:v>0.041759880686055184</c:v>
                </c:pt>
                <c:pt idx="15">
                  <c:v>0.0447427293064877</c:v>
                </c:pt>
                <c:pt idx="16">
                  <c:v>0.0447427293064877</c:v>
                </c:pt>
                <c:pt idx="17">
                  <c:v>0.053691275167785234</c:v>
                </c:pt>
                <c:pt idx="18">
                  <c:v>0.04225702212279393</c:v>
                </c:pt>
                <c:pt idx="19">
                  <c:v>0.04076559781257768</c:v>
                </c:pt>
                <c:pt idx="20">
                  <c:v>0.030822769077802636</c:v>
                </c:pt>
              </c:numCache>
            </c:numRef>
          </c:val>
        </c:ser>
        <c:gapWidth val="5"/>
        <c:axId val="763800"/>
        <c:axId val="6874201"/>
      </c:barChart>
      <c:catAx>
        <c:axId val="7638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74201"/>
        <c:crosses val="autoZero"/>
        <c:auto val="1"/>
        <c:lblOffset val="100"/>
        <c:tickLblSkip val="1"/>
        <c:noMultiLvlLbl val="0"/>
      </c:catAx>
      <c:valAx>
        <c:axId val="687420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0.0012089462018940156</c:v>
                </c:pt>
                <c:pt idx="2">
                  <c:v>0.008664114446907113</c:v>
                </c:pt>
                <c:pt idx="3">
                  <c:v>0.02014910336490026</c:v>
                </c:pt>
                <c:pt idx="4">
                  <c:v>0.03969373362885351</c:v>
                </c:pt>
                <c:pt idx="5">
                  <c:v>0.05319363288333669</c:v>
                </c:pt>
                <c:pt idx="6">
                  <c:v>0.05541003425347572</c:v>
                </c:pt>
                <c:pt idx="7">
                  <c:v>0.06447713076768084</c:v>
                </c:pt>
                <c:pt idx="8">
                  <c:v>0.09248438444489221</c:v>
                </c:pt>
                <c:pt idx="9">
                  <c:v>0.0846262341325811</c:v>
                </c:pt>
                <c:pt idx="10">
                  <c:v>0.07676808382026999</c:v>
                </c:pt>
                <c:pt idx="11">
                  <c:v>0.06528309490227685</c:v>
                </c:pt>
                <c:pt idx="12">
                  <c:v>0.052589159782389684</c:v>
                </c:pt>
                <c:pt idx="13">
                  <c:v>0.05802941769091276</c:v>
                </c:pt>
                <c:pt idx="14">
                  <c:v>0.05097723151319766</c:v>
                </c:pt>
                <c:pt idx="15">
                  <c:v>0.04150715293169454</c:v>
                </c:pt>
                <c:pt idx="16">
                  <c:v>0.04493250050372758</c:v>
                </c:pt>
                <c:pt idx="17">
                  <c:v>0.05984283699375378</c:v>
                </c:pt>
                <c:pt idx="18">
                  <c:v>0.04876083014305863</c:v>
                </c:pt>
                <c:pt idx="19">
                  <c:v>0.04211162603264155</c:v>
                </c:pt>
                <c:pt idx="20">
                  <c:v>0.03929075156155551</c:v>
                </c:pt>
              </c:numCache>
            </c:numRef>
          </c:val>
        </c:ser>
        <c:gapWidth val="5"/>
        <c:axId val="61867810"/>
        <c:axId val="19939379"/>
      </c:barChart>
      <c:catAx>
        <c:axId val="618678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 val="autoZero"/>
        <c:auto val="1"/>
        <c:lblOffset val="100"/>
        <c:tickLblSkip val="1"/>
        <c:noMultiLvlLbl val="0"/>
      </c:catAx>
      <c:valAx>
        <c:axId val="1993937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67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9259050"/>
        <c:axId val="17787131"/>
      </c:barChart>
      <c:catAx>
        <c:axId val="392590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5905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0.0023465703971119133</c:v>
                </c:pt>
                <c:pt idx="1">
                  <c:v>0.00776173285198556</c:v>
                </c:pt>
                <c:pt idx="2">
                  <c:v>0.021660649819494584</c:v>
                </c:pt>
                <c:pt idx="3">
                  <c:v>0.044584837545126356</c:v>
                </c:pt>
                <c:pt idx="4">
                  <c:v>0.06371841155234657</c:v>
                </c:pt>
                <c:pt idx="5">
                  <c:v>0.06624548736462094</c:v>
                </c:pt>
                <c:pt idx="6">
                  <c:v>0.05812274368231047</c:v>
                </c:pt>
                <c:pt idx="7">
                  <c:v>0.061191335740072204</c:v>
                </c:pt>
                <c:pt idx="8">
                  <c:v>0.07924187725631769</c:v>
                </c:pt>
                <c:pt idx="9">
                  <c:v>0.06768953068592058</c:v>
                </c:pt>
                <c:pt idx="10">
                  <c:v>0.07581227436823104</c:v>
                </c:pt>
                <c:pt idx="11">
                  <c:v>0.05740072202166065</c:v>
                </c:pt>
                <c:pt idx="12">
                  <c:v>0.05162454873646209</c:v>
                </c:pt>
                <c:pt idx="13">
                  <c:v>0.05</c:v>
                </c:pt>
                <c:pt idx="14">
                  <c:v>0.04566787003610108</c:v>
                </c:pt>
                <c:pt idx="15">
                  <c:v>0.038447653429602886</c:v>
                </c:pt>
                <c:pt idx="16">
                  <c:v>0.05054151624548736</c:v>
                </c:pt>
                <c:pt idx="17">
                  <c:v>0.05144404332129964</c:v>
                </c:pt>
                <c:pt idx="18">
                  <c:v>0.04422382671480144</c:v>
                </c:pt>
                <c:pt idx="19">
                  <c:v>0.030505415162454873</c:v>
                </c:pt>
                <c:pt idx="20">
                  <c:v>0.03176895306859206</c:v>
                </c:pt>
              </c:numCache>
            </c:numRef>
          </c:val>
        </c:ser>
        <c:gapWidth val="5"/>
        <c:axId val="45236684"/>
        <c:axId val="4476973"/>
      </c:barChart>
      <c:catAx>
        <c:axId val="452366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6973"/>
        <c:crosses val="autoZero"/>
        <c:auto val="1"/>
        <c:lblOffset val="100"/>
        <c:tickLblSkip val="1"/>
        <c:noMultiLvlLbl val="0"/>
      </c:catAx>
      <c:valAx>
        <c:axId val="447697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36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0.0026335590669676447</c:v>
                </c:pt>
                <c:pt idx="2">
                  <c:v>0.006772009029345372</c:v>
                </c:pt>
                <c:pt idx="3">
                  <c:v>0.02708803611738149</c:v>
                </c:pt>
                <c:pt idx="4">
                  <c:v>0.03724604966139955</c:v>
                </c:pt>
                <c:pt idx="5">
                  <c:v>0.05041384499623777</c:v>
                </c:pt>
                <c:pt idx="6">
                  <c:v>0.04439428141459744</c:v>
                </c:pt>
                <c:pt idx="7">
                  <c:v>0.05831452219714071</c:v>
                </c:pt>
                <c:pt idx="8">
                  <c:v>0.09330323551542513</c:v>
                </c:pt>
                <c:pt idx="9">
                  <c:v>0.09480812641083522</c:v>
                </c:pt>
                <c:pt idx="10">
                  <c:v>0.08991723100075244</c:v>
                </c:pt>
                <c:pt idx="11">
                  <c:v>0.06884875846501129</c:v>
                </c:pt>
                <c:pt idx="12">
                  <c:v>0.05342362678705794</c:v>
                </c:pt>
                <c:pt idx="13">
                  <c:v>0.05605718585402558</c:v>
                </c:pt>
                <c:pt idx="14">
                  <c:v>0.045146726862302484</c:v>
                </c:pt>
                <c:pt idx="15">
                  <c:v>0.04288939051918736</c:v>
                </c:pt>
                <c:pt idx="16">
                  <c:v>0.03799849510910459</c:v>
                </c:pt>
                <c:pt idx="17">
                  <c:v>0.06320541760722348</c:v>
                </c:pt>
                <c:pt idx="18">
                  <c:v>0.05417607223476298</c:v>
                </c:pt>
                <c:pt idx="19">
                  <c:v>0.04138449962377728</c:v>
                </c:pt>
                <c:pt idx="20">
                  <c:v>0.03197893152746426</c:v>
                </c:pt>
              </c:numCache>
            </c:numRef>
          </c:val>
        </c:ser>
        <c:gapWidth val="5"/>
        <c:axId val="40292758"/>
        <c:axId val="27090503"/>
      </c:barChart>
      <c:catAx>
        <c:axId val="402927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 val="autoZero"/>
        <c:auto val="1"/>
        <c:lblOffset val="100"/>
        <c:tickLblSkip val="1"/>
        <c:noMultiLvlLbl val="0"/>
      </c:catAx>
      <c:valAx>
        <c:axId val="2709050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2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0.0024929884699283265</c:v>
                </c:pt>
                <c:pt idx="1">
                  <c:v>0.008413836086008103</c:v>
                </c:pt>
                <c:pt idx="2">
                  <c:v>0.01838578996572141</c:v>
                </c:pt>
                <c:pt idx="3">
                  <c:v>0.044562168899968835</c:v>
                </c:pt>
                <c:pt idx="4">
                  <c:v>0.08008725459644749</c:v>
                </c:pt>
                <c:pt idx="5">
                  <c:v>0.06606419445310066</c:v>
                </c:pt>
                <c:pt idx="6">
                  <c:v>0.052041134309753816</c:v>
                </c:pt>
                <c:pt idx="7">
                  <c:v>0.05671548769086943</c:v>
                </c:pt>
                <c:pt idx="8">
                  <c:v>0.0847616079775631</c:v>
                </c:pt>
                <c:pt idx="9">
                  <c:v>0.08289186662511686</c:v>
                </c:pt>
                <c:pt idx="10">
                  <c:v>0.08195699594889373</c:v>
                </c:pt>
                <c:pt idx="11">
                  <c:v>0.0663758180118417</c:v>
                </c:pt>
                <c:pt idx="12">
                  <c:v>0.051417887192271736</c:v>
                </c:pt>
                <c:pt idx="13">
                  <c:v>0.045808663134933</c:v>
                </c:pt>
                <c:pt idx="14">
                  <c:v>0.036459956372701774</c:v>
                </c:pt>
                <c:pt idx="15">
                  <c:v>0.03832969772514802</c:v>
                </c:pt>
                <c:pt idx="16">
                  <c:v>0.03365534434403241</c:v>
                </c:pt>
                <c:pt idx="17">
                  <c:v>0.054222499220941106</c:v>
                </c:pt>
                <c:pt idx="18">
                  <c:v>0.03957619196011219</c:v>
                </c:pt>
                <c:pt idx="19">
                  <c:v>0.031785602991586163</c:v>
                </c:pt>
                <c:pt idx="20">
                  <c:v>0.023995014023060143</c:v>
                </c:pt>
              </c:numCache>
            </c:numRef>
          </c:val>
        </c:ser>
        <c:gapWidth val="5"/>
        <c:axId val="42487936"/>
        <c:axId val="46847105"/>
      </c:barChart>
      <c:catAx>
        <c:axId val="424879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87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5866452"/>
        <c:axId val="31471477"/>
      </c:barChart>
      <c:catAx>
        <c:axId val="258664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4807838"/>
        <c:axId val="66161679"/>
      </c:barChart>
      <c:catAx>
        <c:axId val="148078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78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8584200"/>
        <c:axId val="57495753"/>
      </c:barChart>
      <c:catAx>
        <c:axId val="585842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7699730"/>
        <c:axId val="26644387"/>
      </c:barChart>
      <c:catAx>
        <c:axId val="476997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4387"/>
        <c:crosses val="autoZero"/>
        <c:auto val="1"/>
        <c:lblOffset val="100"/>
        <c:tickLblSkip val="1"/>
        <c:noMultiLvlLbl val="0"/>
      </c:catAx>
      <c:valAx>
        <c:axId val="2664438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997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417</v>
      </c>
      <c r="D3" s="121">
        <v>484</v>
      </c>
      <c r="E3" s="121">
        <v>484</v>
      </c>
      <c r="F3" s="121">
        <v>495</v>
      </c>
      <c r="G3" s="121">
        <v>459</v>
      </c>
      <c r="H3" s="121">
        <v>454</v>
      </c>
      <c r="I3" s="121">
        <v>457</v>
      </c>
      <c r="J3" s="121">
        <v>476</v>
      </c>
      <c r="K3" s="121">
        <v>481</v>
      </c>
      <c r="L3" s="121">
        <v>486</v>
      </c>
      <c r="M3" s="121">
        <v>480</v>
      </c>
      <c r="N3" s="121">
        <v>494</v>
      </c>
      <c r="O3" s="121">
        <v>467</v>
      </c>
      <c r="P3" s="121">
        <v>519</v>
      </c>
      <c r="Q3" s="121">
        <v>519</v>
      </c>
      <c r="R3" s="121">
        <v>567</v>
      </c>
      <c r="S3" s="121">
        <v>514</v>
      </c>
      <c r="T3" s="121">
        <v>519</v>
      </c>
      <c r="U3" s="121">
        <v>481</v>
      </c>
      <c r="V3" s="121">
        <v>459</v>
      </c>
      <c r="W3" s="121">
        <v>424</v>
      </c>
      <c r="X3" s="121">
        <v>421</v>
      </c>
      <c r="Y3" s="121">
        <v>414</v>
      </c>
      <c r="Z3" s="121">
        <v>419</v>
      </c>
      <c r="AA3" s="121">
        <v>418</v>
      </c>
      <c r="AB3" s="121">
        <v>461</v>
      </c>
      <c r="AC3" s="121">
        <v>449</v>
      </c>
      <c r="AD3" s="121">
        <v>458</v>
      </c>
      <c r="AE3" s="121">
        <v>495</v>
      </c>
      <c r="AF3" s="121">
        <v>520</v>
      </c>
      <c r="AG3" s="121">
        <v>517</v>
      </c>
      <c r="AH3" s="121">
        <v>512</v>
      </c>
      <c r="AI3" s="121">
        <v>514</v>
      </c>
      <c r="AJ3" s="121">
        <v>547</v>
      </c>
      <c r="AK3" s="121">
        <v>613</v>
      </c>
      <c r="AL3" s="121">
        <v>563</v>
      </c>
      <c r="AM3" s="121">
        <v>587</v>
      </c>
      <c r="AN3" s="121">
        <v>590</v>
      </c>
      <c r="AO3" s="121">
        <v>678</v>
      </c>
      <c r="AP3" s="121">
        <v>673</v>
      </c>
      <c r="AQ3" s="121">
        <v>710</v>
      </c>
      <c r="AR3" s="121">
        <v>650</v>
      </c>
      <c r="AS3" s="121">
        <v>608</v>
      </c>
      <c r="AT3" s="121">
        <v>597</v>
      </c>
      <c r="AU3" s="121">
        <v>577</v>
      </c>
      <c r="AV3" s="121">
        <v>630</v>
      </c>
      <c r="AW3" s="121">
        <v>530</v>
      </c>
      <c r="AX3" s="121">
        <v>539</v>
      </c>
      <c r="AY3" s="121">
        <v>582</v>
      </c>
      <c r="AZ3" s="121">
        <v>586</v>
      </c>
      <c r="BA3" s="121">
        <v>504</v>
      </c>
      <c r="BB3" s="121">
        <v>554</v>
      </c>
      <c r="BC3" s="121">
        <v>606</v>
      </c>
      <c r="BD3" s="121">
        <v>584</v>
      </c>
      <c r="BE3" s="121">
        <v>602</v>
      </c>
      <c r="BF3" s="121">
        <v>566</v>
      </c>
      <c r="BG3" s="121">
        <v>583</v>
      </c>
      <c r="BH3" s="121">
        <v>614</v>
      </c>
      <c r="BI3" s="121">
        <v>626</v>
      </c>
      <c r="BJ3" s="121">
        <v>681</v>
      </c>
      <c r="BK3" s="121">
        <v>648</v>
      </c>
      <c r="BL3" s="121">
        <v>684</v>
      </c>
      <c r="BM3" s="121">
        <v>686</v>
      </c>
      <c r="BN3" s="121">
        <v>682</v>
      </c>
      <c r="BO3" s="121">
        <v>735</v>
      </c>
      <c r="BP3" s="121">
        <v>703</v>
      </c>
      <c r="BQ3" s="121">
        <v>610</v>
      </c>
      <c r="BR3" s="121">
        <v>401</v>
      </c>
      <c r="BS3" s="121">
        <v>487</v>
      </c>
      <c r="BT3" s="121">
        <v>510</v>
      </c>
      <c r="BU3" s="121">
        <v>507</v>
      </c>
      <c r="BV3" s="121">
        <v>497</v>
      </c>
      <c r="BW3" s="121">
        <v>424</v>
      </c>
      <c r="BX3" s="121">
        <v>473</v>
      </c>
      <c r="BY3" s="121">
        <v>402</v>
      </c>
      <c r="BZ3" s="121">
        <v>419</v>
      </c>
      <c r="CA3" s="121">
        <v>444</v>
      </c>
      <c r="CB3" s="121">
        <v>359</v>
      </c>
      <c r="CC3" s="121">
        <v>391</v>
      </c>
      <c r="CD3" s="121">
        <v>341</v>
      </c>
      <c r="CE3" s="121">
        <v>337</v>
      </c>
      <c r="CF3" s="121">
        <v>269</v>
      </c>
      <c r="CG3" s="121">
        <v>261</v>
      </c>
      <c r="CH3" s="121">
        <v>237</v>
      </c>
      <c r="CI3" s="121">
        <v>197</v>
      </c>
      <c r="CJ3" s="121">
        <v>176</v>
      </c>
      <c r="CK3" s="121">
        <v>167</v>
      </c>
      <c r="CL3" s="121">
        <v>152</v>
      </c>
      <c r="CM3" s="121">
        <v>100</v>
      </c>
      <c r="CN3" s="121">
        <v>100</v>
      </c>
      <c r="CO3" s="121">
        <v>50</v>
      </c>
      <c r="CP3" s="121">
        <v>32</v>
      </c>
      <c r="CQ3" s="121">
        <v>48</v>
      </c>
      <c r="CR3" s="121">
        <v>28</v>
      </c>
      <c r="CS3" s="121">
        <v>20</v>
      </c>
      <c r="CT3" s="121">
        <v>8</v>
      </c>
      <c r="CU3" s="121">
        <v>9</v>
      </c>
      <c r="CV3" s="121">
        <v>4</v>
      </c>
      <c r="CW3" s="121">
        <v>8</v>
      </c>
      <c r="CX3" s="121">
        <v>4</v>
      </c>
      <c r="CY3" s="121">
        <v>1</v>
      </c>
      <c r="CZ3" s="76">
        <f aca="true" t="shared" si="0" ref="CZ3:CZ8">SUM(C3:CY3)</f>
        <v>44525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408</v>
      </c>
      <c r="D4" s="122">
        <v>424</v>
      </c>
      <c r="E4" s="122">
        <v>428</v>
      </c>
      <c r="F4" s="122">
        <v>415</v>
      </c>
      <c r="G4" s="122">
        <v>461</v>
      </c>
      <c r="H4" s="122">
        <v>448</v>
      </c>
      <c r="I4" s="122">
        <v>430</v>
      </c>
      <c r="J4" s="122">
        <v>442</v>
      </c>
      <c r="K4" s="122">
        <v>446</v>
      </c>
      <c r="L4" s="122">
        <v>486</v>
      </c>
      <c r="M4" s="122">
        <v>446</v>
      </c>
      <c r="N4" s="122">
        <v>495</v>
      </c>
      <c r="O4" s="122">
        <v>500</v>
      </c>
      <c r="P4" s="122">
        <v>492</v>
      </c>
      <c r="Q4" s="122">
        <v>524</v>
      </c>
      <c r="R4" s="122">
        <v>499</v>
      </c>
      <c r="S4" s="122">
        <v>530</v>
      </c>
      <c r="T4" s="122">
        <v>516</v>
      </c>
      <c r="U4" s="122">
        <v>487</v>
      </c>
      <c r="V4" s="122">
        <v>460</v>
      </c>
      <c r="W4" s="122">
        <v>463</v>
      </c>
      <c r="X4" s="122">
        <v>415</v>
      </c>
      <c r="Y4" s="122">
        <v>404</v>
      </c>
      <c r="Z4" s="122">
        <v>416</v>
      </c>
      <c r="AA4" s="122">
        <v>459</v>
      </c>
      <c r="AB4" s="122">
        <v>461</v>
      </c>
      <c r="AC4" s="122">
        <v>488</v>
      </c>
      <c r="AD4" s="122">
        <v>477</v>
      </c>
      <c r="AE4" s="122">
        <v>520</v>
      </c>
      <c r="AF4" s="122">
        <v>510</v>
      </c>
      <c r="AG4" s="122">
        <v>533</v>
      </c>
      <c r="AH4" s="122">
        <v>539</v>
      </c>
      <c r="AI4" s="122">
        <v>512</v>
      </c>
      <c r="AJ4" s="122">
        <v>631</v>
      </c>
      <c r="AK4" s="122">
        <v>612</v>
      </c>
      <c r="AL4" s="122">
        <v>553</v>
      </c>
      <c r="AM4" s="122">
        <v>622</v>
      </c>
      <c r="AN4" s="122">
        <v>648</v>
      </c>
      <c r="AO4" s="122">
        <v>689</v>
      </c>
      <c r="AP4" s="122">
        <v>699</v>
      </c>
      <c r="AQ4" s="122">
        <v>711</v>
      </c>
      <c r="AR4" s="122">
        <v>701</v>
      </c>
      <c r="AS4" s="122">
        <v>682</v>
      </c>
      <c r="AT4" s="122">
        <v>650</v>
      </c>
      <c r="AU4" s="122">
        <v>656</v>
      </c>
      <c r="AV4" s="122">
        <v>688</v>
      </c>
      <c r="AW4" s="122">
        <v>589</v>
      </c>
      <c r="AX4" s="122">
        <v>575</v>
      </c>
      <c r="AY4" s="122">
        <v>664</v>
      </c>
      <c r="AZ4" s="122">
        <v>687</v>
      </c>
      <c r="BA4" s="122">
        <v>600</v>
      </c>
      <c r="BB4" s="122">
        <v>636</v>
      </c>
      <c r="BC4" s="122">
        <v>614</v>
      </c>
      <c r="BD4" s="122">
        <v>663</v>
      </c>
      <c r="BE4" s="122">
        <v>622</v>
      </c>
      <c r="BF4" s="122">
        <v>638</v>
      </c>
      <c r="BG4" s="122">
        <v>624</v>
      </c>
      <c r="BH4" s="122">
        <v>616</v>
      </c>
      <c r="BI4" s="122">
        <v>645</v>
      </c>
      <c r="BJ4" s="122">
        <v>676</v>
      </c>
      <c r="BK4" s="122">
        <v>680</v>
      </c>
      <c r="BL4" s="122">
        <v>754</v>
      </c>
      <c r="BM4" s="122">
        <v>748</v>
      </c>
      <c r="BN4" s="122">
        <v>769</v>
      </c>
      <c r="BO4" s="122">
        <v>845</v>
      </c>
      <c r="BP4" s="122">
        <v>823</v>
      </c>
      <c r="BQ4" s="122">
        <v>651</v>
      </c>
      <c r="BR4" s="122">
        <v>420</v>
      </c>
      <c r="BS4" s="122">
        <v>581</v>
      </c>
      <c r="BT4" s="122">
        <v>586</v>
      </c>
      <c r="BU4" s="122">
        <v>586</v>
      </c>
      <c r="BV4" s="122">
        <v>627</v>
      </c>
      <c r="BW4" s="122">
        <v>581</v>
      </c>
      <c r="BX4" s="122">
        <v>579</v>
      </c>
      <c r="BY4" s="122">
        <v>514</v>
      </c>
      <c r="BZ4" s="122">
        <v>519</v>
      </c>
      <c r="CA4" s="122">
        <v>484</v>
      </c>
      <c r="CB4" s="122">
        <v>475</v>
      </c>
      <c r="CC4" s="122">
        <v>535</v>
      </c>
      <c r="CD4" s="122">
        <v>484</v>
      </c>
      <c r="CE4" s="122">
        <v>454</v>
      </c>
      <c r="CF4" s="122">
        <v>467</v>
      </c>
      <c r="CG4" s="122">
        <v>406</v>
      </c>
      <c r="CH4" s="122">
        <v>377</v>
      </c>
      <c r="CI4" s="122">
        <v>376</v>
      </c>
      <c r="CJ4" s="122">
        <v>345</v>
      </c>
      <c r="CK4" s="122">
        <v>319</v>
      </c>
      <c r="CL4" s="122">
        <v>321</v>
      </c>
      <c r="CM4" s="122">
        <v>260</v>
      </c>
      <c r="CN4" s="122">
        <v>229</v>
      </c>
      <c r="CO4" s="122">
        <v>194</v>
      </c>
      <c r="CP4" s="122">
        <v>165</v>
      </c>
      <c r="CQ4" s="122">
        <v>132</v>
      </c>
      <c r="CR4" s="122">
        <v>116</v>
      </c>
      <c r="CS4" s="122">
        <v>92</v>
      </c>
      <c r="CT4" s="122">
        <v>68</v>
      </c>
      <c r="CU4" s="122">
        <v>55</v>
      </c>
      <c r="CV4" s="122">
        <v>45</v>
      </c>
      <c r="CW4" s="122">
        <v>29</v>
      </c>
      <c r="CX4" s="122">
        <v>25</v>
      </c>
      <c r="CY4" s="122">
        <v>40</v>
      </c>
      <c r="CZ4" s="78">
        <f t="shared" si="0"/>
        <v>49681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825</v>
      </c>
      <c r="D5" s="123">
        <v>908</v>
      </c>
      <c r="E5" s="123">
        <v>912</v>
      </c>
      <c r="F5" s="123">
        <v>910</v>
      </c>
      <c r="G5" s="123">
        <v>920</v>
      </c>
      <c r="H5" s="123">
        <v>902</v>
      </c>
      <c r="I5" s="123">
        <v>887</v>
      </c>
      <c r="J5" s="123">
        <v>918</v>
      </c>
      <c r="K5" s="123">
        <v>927</v>
      </c>
      <c r="L5" s="123">
        <v>972</v>
      </c>
      <c r="M5" s="123">
        <v>926</v>
      </c>
      <c r="N5" s="123">
        <v>989</v>
      </c>
      <c r="O5" s="123">
        <v>967</v>
      </c>
      <c r="P5" s="123">
        <v>1011</v>
      </c>
      <c r="Q5" s="123">
        <v>1043</v>
      </c>
      <c r="R5" s="123">
        <v>1066</v>
      </c>
      <c r="S5" s="123">
        <v>1044</v>
      </c>
      <c r="T5" s="123">
        <v>1035</v>
      </c>
      <c r="U5" s="123">
        <v>968</v>
      </c>
      <c r="V5" s="123">
        <v>919</v>
      </c>
      <c r="W5" s="123">
        <v>887</v>
      </c>
      <c r="X5" s="123">
        <v>836</v>
      </c>
      <c r="Y5" s="123">
        <v>818</v>
      </c>
      <c r="Z5" s="123">
        <v>835</v>
      </c>
      <c r="AA5" s="123">
        <v>877</v>
      </c>
      <c r="AB5" s="123">
        <v>922</v>
      </c>
      <c r="AC5" s="123">
        <v>937</v>
      </c>
      <c r="AD5" s="123">
        <v>935</v>
      </c>
      <c r="AE5" s="123">
        <v>1015</v>
      </c>
      <c r="AF5" s="123">
        <v>1030</v>
      </c>
      <c r="AG5" s="123">
        <v>1050</v>
      </c>
      <c r="AH5" s="123">
        <v>1051</v>
      </c>
      <c r="AI5" s="123">
        <v>1026</v>
      </c>
      <c r="AJ5" s="123">
        <v>1178</v>
      </c>
      <c r="AK5" s="123">
        <v>1225</v>
      </c>
      <c r="AL5" s="123">
        <v>1116</v>
      </c>
      <c r="AM5" s="123">
        <v>1209</v>
      </c>
      <c r="AN5" s="123">
        <v>1238</v>
      </c>
      <c r="AO5" s="123">
        <v>1367</v>
      </c>
      <c r="AP5" s="123">
        <v>1372</v>
      </c>
      <c r="AQ5" s="123">
        <v>1421</v>
      </c>
      <c r="AR5" s="123">
        <v>1351</v>
      </c>
      <c r="AS5" s="123">
        <v>1290</v>
      </c>
      <c r="AT5" s="123">
        <v>1247</v>
      </c>
      <c r="AU5" s="123">
        <v>1233</v>
      </c>
      <c r="AV5" s="123">
        <v>1318</v>
      </c>
      <c r="AW5" s="123">
        <v>1119</v>
      </c>
      <c r="AX5" s="123">
        <v>1114</v>
      </c>
      <c r="AY5" s="123">
        <v>1246</v>
      </c>
      <c r="AZ5" s="123">
        <v>1273</v>
      </c>
      <c r="BA5" s="123">
        <v>1104</v>
      </c>
      <c r="BB5" s="123">
        <v>1190</v>
      </c>
      <c r="BC5" s="123">
        <v>1220</v>
      </c>
      <c r="BD5" s="123">
        <v>1247</v>
      </c>
      <c r="BE5" s="123">
        <v>1224</v>
      </c>
      <c r="BF5" s="123">
        <v>1204</v>
      </c>
      <c r="BG5" s="123">
        <v>1207</v>
      </c>
      <c r="BH5" s="123">
        <v>1230</v>
      </c>
      <c r="BI5" s="123">
        <v>1271</v>
      </c>
      <c r="BJ5" s="123">
        <v>1357</v>
      </c>
      <c r="BK5" s="123">
        <v>1328</v>
      </c>
      <c r="BL5" s="123">
        <v>1438</v>
      </c>
      <c r="BM5" s="123">
        <v>1434</v>
      </c>
      <c r="BN5" s="123">
        <v>1451</v>
      </c>
      <c r="BO5" s="123">
        <v>1580</v>
      </c>
      <c r="BP5" s="123">
        <v>1526</v>
      </c>
      <c r="BQ5" s="123">
        <v>1261</v>
      </c>
      <c r="BR5" s="123">
        <v>821</v>
      </c>
      <c r="BS5" s="123">
        <v>1068</v>
      </c>
      <c r="BT5" s="123">
        <v>1096</v>
      </c>
      <c r="BU5" s="123">
        <v>1093</v>
      </c>
      <c r="BV5" s="123">
        <v>1124</v>
      </c>
      <c r="BW5" s="123">
        <v>1005</v>
      </c>
      <c r="BX5" s="123">
        <v>1052</v>
      </c>
      <c r="BY5" s="123">
        <v>916</v>
      </c>
      <c r="BZ5" s="123">
        <v>938</v>
      </c>
      <c r="CA5" s="123">
        <v>928</v>
      </c>
      <c r="CB5" s="123">
        <v>834</v>
      </c>
      <c r="CC5" s="123">
        <v>926</v>
      </c>
      <c r="CD5" s="123">
        <v>825</v>
      </c>
      <c r="CE5" s="123">
        <v>791</v>
      </c>
      <c r="CF5" s="123">
        <v>736</v>
      </c>
      <c r="CG5" s="123">
        <v>667</v>
      </c>
      <c r="CH5" s="123">
        <v>614</v>
      </c>
      <c r="CI5" s="123">
        <v>573</v>
      </c>
      <c r="CJ5" s="123">
        <v>521</v>
      </c>
      <c r="CK5" s="123">
        <v>486</v>
      </c>
      <c r="CL5" s="123">
        <v>473</v>
      </c>
      <c r="CM5" s="123">
        <v>360</v>
      </c>
      <c r="CN5" s="123">
        <v>329</v>
      </c>
      <c r="CO5" s="123">
        <v>244</v>
      </c>
      <c r="CP5" s="123">
        <v>197</v>
      </c>
      <c r="CQ5" s="123">
        <v>180</v>
      </c>
      <c r="CR5" s="123">
        <v>144</v>
      </c>
      <c r="CS5" s="123">
        <v>112</v>
      </c>
      <c r="CT5" s="123">
        <v>76</v>
      </c>
      <c r="CU5" s="123">
        <v>64</v>
      </c>
      <c r="CV5" s="123">
        <v>49</v>
      </c>
      <c r="CW5" s="123">
        <v>37</v>
      </c>
      <c r="CX5" s="123">
        <v>29</v>
      </c>
      <c r="CY5" s="123">
        <v>41</v>
      </c>
      <c r="CZ5" s="78">
        <f t="shared" si="0"/>
        <v>94206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66</v>
      </c>
      <c r="D6" s="121">
        <v>77</v>
      </c>
      <c r="E6" s="121">
        <v>83</v>
      </c>
      <c r="F6" s="121">
        <v>80</v>
      </c>
      <c r="G6" s="121">
        <v>78</v>
      </c>
      <c r="H6" s="121">
        <v>73</v>
      </c>
      <c r="I6" s="121">
        <v>76</v>
      </c>
      <c r="J6" s="121">
        <v>90</v>
      </c>
      <c r="K6" s="121">
        <v>101</v>
      </c>
      <c r="L6" s="121">
        <v>73</v>
      </c>
      <c r="M6" s="121">
        <v>70</v>
      </c>
      <c r="N6" s="121">
        <v>92</v>
      </c>
      <c r="O6" s="121">
        <v>66</v>
      </c>
      <c r="P6" s="121">
        <v>83</v>
      </c>
      <c r="Q6" s="121">
        <v>77</v>
      </c>
      <c r="R6" s="121">
        <v>68</v>
      </c>
      <c r="S6" s="121">
        <v>76</v>
      </c>
      <c r="T6" s="121">
        <v>81</v>
      </c>
      <c r="U6" s="121">
        <v>89</v>
      </c>
      <c r="V6" s="121">
        <v>74</v>
      </c>
      <c r="W6" s="121">
        <v>82</v>
      </c>
      <c r="X6" s="121">
        <v>63</v>
      </c>
      <c r="Y6" s="121">
        <v>77</v>
      </c>
      <c r="Z6" s="121">
        <v>62</v>
      </c>
      <c r="AA6" s="121">
        <v>83</v>
      </c>
      <c r="AB6" s="121">
        <v>74</v>
      </c>
      <c r="AC6" s="121">
        <v>87</v>
      </c>
      <c r="AD6" s="121">
        <v>83</v>
      </c>
      <c r="AE6" s="121">
        <v>92</v>
      </c>
      <c r="AF6" s="121">
        <v>96</v>
      </c>
      <c r="AG6" s="121">
        <v>87</v>
      </c>
      <c r="AH6" s="121">
        <v>91</v>
      </c>
      <c r="AI6" s="121">
        <v>78</v>
      </c>
      <c r="AJ6" s="121">
        <v>106</v>
      </c>
      <c r="AK6" s="121">
        <v>114</v>
      </c>
      <c r="AL6" s="121">
        <v>114</v>
      </c>
      <c r="AM6" s="121">
        <v>86</v>
      </c>
      <c r="AN6" s="121">
        <v>109</v>
      </c>
      <c r="AO6" s="121">
        <v>108</v>
      </c>
      <c r="AP6" s="121">
        <v>121</v>
      </c>
      <c r="AQ6" s="121">
        <v>100</v>
      </c>
      <c r="AR6" s="121">
        <v>107</v>
      </c>
      <c r="AS6" s="121">
        <v>91</v>
      </c>
      <c r="AT6" s="121">
        <v>94</v>
      </c>
      <c r="AU6" s="121">
        <v>118</v>
      </c>
      <c r="AV6" s="121">
        <v>80</v>
      </c>
      <c r="AW6" s="121">
        <v>79</v>
      </c>
      <c r="AX6" s="121">
        <v>86</v>
      </c>
      <c r="AY6" s="121">
        <v>78</v>
      </c>
      <c r="AZ6" s="121">
        <v>93</v>
      </c>
      <c r="BA6" s="121">
        <v>71</v>
      </c>
      <c r="BB6" s="121">
        <v>85</v>
      </c>
      <c r="BC6" s="121">
        <v>105</v>
      </c>
      <c r="BD6" s="121">
        <v>95</v>
      </c>
      <c r="BE6" s="121">
        <v>98</v>
      </c>
      <c r="BF6" s="121">
        <v>115</v>
      </c>
      <c r="BG6" s="121">
        <v>109</v>
      </c>
      <c r="BH6" s="121">
        <v>108</v>
      </c>
      <c r="BI6" s="121">
        <v>116</v>
      </c>
      <c r="BJ6" s="121">
        <v>154</v>
      </c>
      <c r="BK6" s="121">
        <v>141</v>
      </c>
      <c r="BL6" s="121">
        <v>168</v>
      </c>
      <c r="BM6" s="121">
        <v>158</v>
      </c>
      <c r="BN6" s="121">
        <v>183</v>
      </c>
      <c r="BO6" s="121">
        <v>193</v>
      </c>
      <c r="BP6" s="121">
        <v>179</v>
      </c>
      <c r="BQ6" s="121">
        <v>127</v>
      </c>
      <c r="BR6" s="121">
        <v>92</v>
      </c>
      <c r="BS6" s="121">
        <v>107</v>
      </c>
      <c r="BT6" s="121">
        <v>102</v>
      </c>
      <c r="BU6" s="121">
        <v>94</v>
      </c>
      <c r="BV6" s="121">
        <v>94</v>
      </c>
      <c r="BW6" s="121">
        <v>86</v>
      </c>
      <c r="BX6" s="121">
        <v>79</v>
      </c>
      <c r="BY6" s="121">
        <v>76</v>
      </c>
      <c r="BZ6" s="121">
        <v>63</v>
      </c>
      <c r="CA6" s="121">
        <v>72</v>
      </c>
      <c r="CB6" s="121">
        <v>55</v>
      </c>
      <c r="CC6" s="121">
        <v>51</v>
      </c>
      <c r="CD6" s="121">
        <v>53</v>
      </c>
      <c r="CE6" s="121">
        <v>62</v>
      </c>
      <c r="CF6" s="121">
        <v>38</v>
      </c>
      <c r="CG6" s="121">
        <v>40</v>
      </c>
      <c r="CH6" s="121">
        <v>47</v>
      </c>
      <c r="CI6" s="121">
        <v>25</v>
      </c>
      <c r="CJ6" s="121">
        <v>37</v>
      </c>
      <c r="CK6" s="121">
        <v>33</v>
      </c>
      <c r="CL6" s="121">
        <v>20</v>
      </c>
      <c r="CM6" s="121">
        <v>21</v>
      </c>
      <c r="CN6" s="121">
        <v>17</v>
      </c>
      <c r="CO6" s="121">
        <v>15</v>
      </c>
      <c r="CP6" s="121">
        <v>5</v>
      </c>
      <c r="CQ6" s="121">
        <v>7</v>
      </c>
      <c r="CR6" s="121">
        <v>5</v>
      </c>
      <c r="CS6" s="121">
        <v>7</v>
      </c>
      <c r="CT6" s="121">
        <v>3</v>
      </c>
      <c r="CU6" s="121">
        <v>2</v>
      </c>
      <c r="CV6" s="121">
        <v>1</v>
      </c>
      <c r="CW6" s="121">
        <v>1</v>
      </c>
      <c r="CX6" s="121">
        <v>1</v>
      </c>
      <c r="CY6" s="121">
        <v>1</v>
      </c>
      <c r="CZ6" s="76">
        <f t="shared" si="0"/>
        <v>7929</v>
      </c>
      <c r="DA6" s="79"/>
    </row>
    <row r="7" spans="1:105" s="12" customFormat="1" ht="11.25" customHeight="1">
      <c r="A7" s="136"/>
      <c r="B7" s="4" t="s">
        <v>14</v>
      </c>
      <c r="C7" s="122">
        <v>73</v>
      </c>
      <c r="D7" s="122">
        <v>88</v>
      </c>
      <c r="E7" s="122">
        <v>67</v>
      </c>
      <c r="F7" s="122">
        <v>56</v>
      </c>
      <c r="G7" s="122">
        <v>55</v>
      </c>
      <c r="H7" s="122">
        <v>75</v>
      </c>
      <c r="I7" s="122">
        <v>54</v>
      </c>
      <c r="J7" s="122">
        <v>71</v>
      </c>
      <c r="K7" s="122">
        <v>73</v>
      </c>
      <c r="L7" s="122">
        <v>85</v>
      </c>
      <c r="M7" s="122">
        <v>71</v>
      </c>
      <c r="N7" s="122">
        <v>77</v>
      </c>
      <c r="O7" s="122">
        <v>86</v>
      </c>
      <c r="P7" s="122">
        <v>81</v>
      </c>
      <c r="Q7" s="122">
        <v>81</v>
      </c>
      <c r="R7" s="122">
        <v>92</v>
      </c>
      <c r="S7" s="122">
        <v>80</v>
      </c>
      <c r="T7" s="122">
        <v>65</v>
      </c>
      <c r="U7" s="122">
        <v>90</v>
      </c>
      <c r="V7" s="122">
        <v>67</v>
      </c>
      <c r="W7" s="122">
        <v>67</v>
      </c>
      <c r="X7" s="122">
        <v>75</v>
      </c>
      <c r="Y7" s="122">
        <v>75</v>
      </c>
      <c r="Z7" s="122">
        <v>93</v>
      </c>
      <c r="AA7" s="122">
        <v>92</v>
      </c>
      <c r="AB7" s="122">
        <v>96</v>
      </c>
      <c r="AC7" s="122">
        <v>80</v>
      </c>
      <c r="AD7" s="122">
        <v>99</v>
      </c>
      <c r="AE7" s="122">
        <v>105</v>
      </c>
      <c r="AF7" s="122">
        <v>109</v>
      </c>
      <c r="AG7" s="122">
        <v>105</v>
      </c>
      <c r="AH7" s="122">
        <v>102</v>
      </c>
      <c r="AI7" s="122">
        <v>92</v>
      </c>
      <c r="AJ7" s="122">
        <v>115</v>
      </c>
      <c r="AK7" s="122">
        <v>98</v>
      </c>
      <c r="AL7" s="122">
        <v>122</v>
      </c>
      <c r="AM7" s="122">
        <v>103</v>
      </c>
      <c r="AN7" s="122">
        <v>92</v>
      </c>
      <c r="AO7" s="122">
        <v>112</v>
      </c>
      <c r="AP7" s="122">
        <v>133</v>
      </c>
      <c r="AQ7" s="122">
        <v>113</v>
      </c>
      <c r="AR7" s="122">
        <v>111</v>
      </c>
      <c r="AS7" s="122">
        <v>116</v>
      </c>
      <c r="AT7" s="122">
        <v>105</v>
      </c>
      <c r="AU7" s="122">
        <v>115</v>
      </c>
      <c r="AV7" s="122">
        <v>96</v>
      </c>
      <c r="AW7" s="122">
        <v>91</v>
      </c>
      <c r="AX7" s="122">
        <v>103</v>
      </c>
      <c r="AY7" s="122">
        <v>89</v>
      </c>
      <c r="AZ7" s="122">
        <v>88</v>
      </c>
      <c r="BA7" s="122">
        <v>82</v>
      </c>
      <c r="BB7" s="122">
        <v>103</v>
      </c>
      <c r="BC7" s="122">
        <v>92</v>
      </c>
      <c r="BD7" s="122">
        <v>122</v>
      </c>
      <c r="BE7" s="122">
        <v>134</v>
      </c>
      <c r="BF7" s="122">
        <v>113</v>
      </c>
      <c r="BG7" s="122">
        <v>116</v>
      </c>
      <c r="BH7" s="122">
        <v>119</v>
      </c>
      <c r="BI7" s="122">
        <v>123</v>
      </c>
      <c r="BJ7" s="122">
        <v>160</v>
      </c>
      <c r="BK7" s="122">
        <v>178</v>
      </c>
      <c r="BL7" s="122">
        <v>169</v>
      </c>
      <c r="BM7" s="122">
        <v>180</v>
      </c>
      <c r="BN7" s="122">
        <v>190</v>
      </c>
      <c r="BO7" s="122">
        <v>164</v>
      </c>
      <c r="BP7" s="122">
        <v>178</v>
      </c>
      <c r="BQ7" s="122">
        <v>140</v>
      </c>
      <c r="BR7" s="122">
        <v>87</v>
      </c>
      <c r="BS7" s="122">
        <v>91</v>
      </c>
      <c r="BT7" s="122">
        <v>95</v>
      </c>
      <c r="BU7" s="122">
        <v>93</v>
      </c>
      <c r="BV7" s="122">
        <v>111</v>
      </c>
      <c r="BW7" s="122">
        <v>83</v>
      </c>
      <c r="BX7" s="122">
        <v>87</v>
      </c>
      <c r="BY7" s="122">
        <v>84</v>
      </c>
      <c r="BZ7" s="122">
        <v>93</v>
      </c>
      <c r="CA7" s="122">
        <v>76</v>
      </c>
      <c r="CB7" s="122">
        <v>78</v>
      </c>
      <c r="CC7" s="122">
        <v>83</v>
      </c>
      <c r="CD7" s="122">
        <v>85</v>
      </c>
      <c r="CE7" s="122">
        <v>78</v>
      </c>
      <c r="CF7" s="122">
        <v>68</v>
      </c>
      <c r="CG7" s="122">
        <v>71</v>
      </c>
      <c r="CH7" s="122">
        <v>83</v>
      </c>
      <c r="CI7" s="122">
        <v>72</v>
      </c>
      <c r="CJ7" s="122">
        <v>48</v>
      </c>
      <c r="CK7" s="122">
        <v>62</v>
      </c>
      <c r="CL7" s="122">
        <v>73</v>
      </c>
      <c r="CM7" s="122">
        <v>59</v>
      </c>
      <c r="CN7" s="122">
        <v>38</v>
      </c>
      <c r="CO7" s="122">
        <v>46</v>
      </c>
      <c r="CP7" s="122">
        <v>32</v>
      </c>
      <c r="CQ7" s="122">
        <v>22</v>
      </c>
      <c r="CR7" s="122">
        <v>24</v>
      </c>
      <c r="CS7" s="122">
        <v>16</v>
      </c>
      <c r="CT7" s="122">
        <v>20</v>
      </c>
      <c r="CU7" s="122">
        <v>7</v>
      </c>
      <c r="CV7" s="122">
        <v>9</v>
      </c>
      <c r="CW7" s="122">
        <v>7</v>
      </c>
      <c r="CX7" s="122">
        <v>5</v>
      </c>
      <c r="CY7" s="122">
        <v>12</v>
      </c>
      <c r="CZ7" s="78">
        <f t="shared" si="0"/>
        <v>8840</v>
      </c>
      <c r="DA7" s="79"/>
    </row>
    <row r="8" spans="1:105" s="12" customFormat="1" ht="11.25" customHeight="1">
      <c r="A8" s="136"/>
      <c r="B8" s="5" t="s">
        <v>15</v>
      </c>
      <c r="C8" s="123">
        <v>139</v>
      </c>
      <c r="D8" s="123">
        <v>165</v>
      </c>
      <c r="E8" s="123">
        <v>150</v>
      </c>
      <c r="F8" s="123">
        <v>136</v>
      </c>
      <c r="G8" s="123">
        <v>133</v>
      </c>
      <c r="H8" s="123">
        <v>148</v>
      </c>
      <c r="I8" s="123">
        <v>130</v>
      </c>
      <c r="J8" s="123">
        <v>161</v>
      </c>
      <c r="K8" s="123">
        <v>174</v>
      </c>
      <c r="L8" s="123">
        <v>158</v>
      </c>
      <c r="M8" s="123">
        <v>141</v>
      </c>
      <c r="N8" s="123">
        <v>169</v>
      </c>
      <c r="O8" s="123">
        <v>152</v>
      </c>
      <c r="P8" s="123">
        <v>164</v>
      </c>
      <c r="Q8" s="123">
        <v>158</v>
      </c>
      <c r="R8" s="123">
        <v>160</v>
      </c>
      <c r="S8" s="123">
        <v>156</v>
      </c>
      <c r="T8" s="123">
        <v>146</v>
      </c>
      <c r="U8" s="123">
        <v>179</v>
      </c>
      <c r="V8" s="123">
        <v>141</v>
      </c>
      <c r="W8" s="123">
        <v>149</v>
      </c>
      <c r="X8" s="123">
        <v>138</v>
      </c>
      <c r="Y8" s="123">
        <v>152</v>
      </c>
      <c r="Z8" s="123">
        <v>155</v>
      </c>
      <c r="AA8" s="123">
        <v>175</v>
      </c>
      <c r="AB8" s="123">
        <v>170</v>
      </c>
      <c r="AC8" s="123">
        <v>167</v>
      </c>
      <c r="AD8" s="123">
        <v>182</v>
      </c>
      <c r="AE8" s="123">
        <v>197</v>
      </c>
      <c r="AF8" s="123">
        <v>205</v>
      </c>
      <c r="AG8" s="123">
        <v>192</v>
      </c>
      <c r="AH8" s="123">
        <v>193</v>
      </c>
      <c r="AI8" s="123">
        <v>170</v>
      </c>
      <c r="AJ8" s="123">
        <v>221</v>
      </c>
      <c r="AK8" s="123">
        <v>212</v>
      </c>
      <c r="AL8" s="123">
        <v>236</v>
      </c>
      <c r="AM8" s="123">
        <v>189</v>
      </c>
      <c r="AN8" s="123">
        <v>201</v>
      </c>
      <c r="AO8" s="123">
        <v>220</v>
      </c>
      <c r="AP8" s="123">
        <v>254</v>
      </c>
      <c r="AQ8" s="123">
        <v>213</v>
      </c>
      <c r="AR8" s="123">
        <v>218</v>
      </c>
      <c r="AS8" s="123">
        <v>207</v>
      </c>
      <c r="AT8" s="123">
        <v>199</v>
      </c>
      <c r="AU8" s="123">
        <v>233</v>
      </c>
      <c r="AV8" s="123">
        <v>176</v>
      </c>
      <c r="AW8" s="123">
        <v>170</v>
      </c>
      <c r="AX8" s="123">
        <v>189</v>
      </c>
      <c r="AY8" s="123">
        <v>167</v>
      </c>
      <c r="AZ8" s="123">
        <v>181</v>
      </c>
      <c r="BA8" s="123">
        <v>153</v>
      </c>
      <c r="BB8" s="123">
        <v>188</v>
      </c>
      <c r="BC8" s="123">
        <v>197</v>
      </c>
      <c r="BD8" s="123">
        <v>217</v>
      </c>
      <c r="BE8" s="123">
        <v>232</v>
      </c>
      <c r="BF8" s="123">
        <v>228</v>
      </c>
      <c r="BG8" s="123">
        <v>225</v>
      </c>
      <c r="BH8" s="123">
        <v>227</v>
      </c>
      <c r="BI8" s="123">
        <v>239</v>
      </c>
      <c r="BJ8" s="123">
        <v>314</v>
      </c>
      <c r="BK8" s="123">
        <v>319</v>
      </c>
      <c r="BL8" s="123">
        <v>337</v>
      </c>
      <c r="BM8" s="123">
        <v>338</v>
      </c>
      <c r="BN8" s="123">
        <v>373</v>
      </c>
      <c r="BO8" s="123">
        <v>357</v>
      </c>
      <c r="BP8" s="123">
        <v>357</v>
      </c>
      <c r="BQ8" s="123">
        <v>267</v>
      </c>
      <c r="BR8" s="123">
        <v>179</v>
      </c>
      <c r="BS8" s="123">
        <v>198</v>
      </c>
      <c r="BT8" s="123">
        <v>197</v>
      </c>
      <c r="BU8" s="123">
        <v>187</v>
      </c>
      <c r="BV8" s="123">
        <v>205</v>
      </c>
      <c r="BW8" s="123">
        <v>169</v>
      </c>
      <c r="BX8" s="123">
        <v>166</v>
      </c>
      <c r="BY8" s="123">
        <v>160</v>
      </c>
      <c r="BZ8" s="123">
        <v>156</v>
      </c>
      <c r="CA8" s="123">
        <v>148</v>
      </c>
      <c r="CB8" s="123">
        <v>133</v>
      </c>
      <c r="CC8" s="123">
        <v>134</v>
      </c>
      <c r="CD8" s="123">
        <v>138</v>
      </c>
      <c r="CE8" s="123">
        <v>140</v>
      </c>
      <c r="CF8" s="123">
        <v>106</v>
      </c>
      <c r="CG8" s="123">
        <v>111</v>
      </c>
      <c r="CH8" s="123">
        <v>130</v>
      </c>
      <c r="CI8" s="123">
        <v>97</v>
      </c>
      <c r="CJ8" s="123">
        <v>85</v>
      </c>
      <c r="CK8" s="123">
        <v>95</v>
      </c>
      <c r="CL8" s="123">
        <v>93</v>
      </c>
      <c r="CM8" s="123">
        <v>80</v>
      </c>
      <c r="CN8" s="123">
        <v>55</v>
      </c>
      <c r="CO8" s="123">
        <v>61</v>
      </c>
      <c r="CP8" s="123">
        <v>37</v>
      </c>
      <c r="CQ8" s="123">
        <v>29</v>
      </c>
      <c r="CR8" s="123">
        <v>29</v>
      </c>
      <c r="CS8" s="123">
        <v>23</v>
      </c>
      <c r="CT8" s="123">
        <v>23</v>
      </c>
      <c r="CU8" s="123">
        <v>9</v>
      </c>
      <c r="CV8" s="123">
        <v>10</v>
      </c>
      <c r="CW8" s="123">
        <v>8</v>
      </c>
      <c r="CX8" s="123">
        <v>6</v>
      </c>
      <c r="CY8" s="123">
        <v>13</v>
      </c>
      <c r="CZ8" s="78">
        <f t="shared" si="0"/>
        <v>16769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18</v>
      </c>
      <c r="D9" s="121">
        <v>24</v>
      </c>
      <c r="E9" s="121">
        <v>15</v>
      </c>
      <c r="F9" s="121">
        <v>24</v>
      </c>
      <c r="G9" s="121">
        <v>27</v>
      </c>
      <c r="H9" s="121">
        <v>24</v>
      </c>
      <c r="I9" s="121">
        <v>28</v>
      </c>
      <c r="J9" s="121">
        <v>25</v>
      </c>
      <c r="K9" s="121">
        <v>22</v>
      </c>
      <c r="L9" s="121">
        <v>34</v>
      </c>
      <c r="M9" s="121">
        <v>32</v>
      </c>
      <c r="N9" s="121">
        <v>22</v>
      </c>
      <c r="O9" s="121">
        <v>20</v>
      </c>
      <c r="P9" s="121">
        <v>28</v>
      </c>
      <c r="Q9" s="121">
        <v>32</v>
      </c>
      <c r="R9" s="121">
        <v>34</v>
      </c>
      <c r="S9" s="121">
        <v>29</v>
      </c>
      <c r="T9" s="121">
        <v>41</v>
      </c>
      <c r="U9" s="121">
        <v>25</v>
      </c>
      <c r="V9" s="121">
        <v>41</v>
      </c>
      <c r="W9" s="121">
        <v>19</v>
      </c>
      <c r="X9" s="121">
        <v>21</v>
      </c>
      <c r="Y9" s="121">
        <v>20</v>
      </c>
      <c r="Z9" s="121">
        <v>17</v>
      </c>
      <c r="AA9" s="121">
        <v>24</v>
      </c>
      <c r="AB9" s="121">
        <v>19</v>
      </c>
      <c r="AC9" s="121">
        <v>23</v>
      </c>
      <c r="AD9" s="121">
        <v>28</v>
      </c>
      <c r="AE9" s="121">
        <v>35</v>
      </c>
      <c r="AF9" s="121">
        <v>16</v>
      </c>
      <c r="AG9" s="121">
        <v>21</v>
      </c>
      <c r="AH9" s="121">
        <v>25</v>
      </c>
      <c r="AI9" s="121">
        <v>27</v>
      </c>
      <c r="AJ9" s="121">
        <v>30</v>
      </c>
      <c r="AK9" s="121">
        <v>25</v>
      </c>
      <c r="AL9" s="121">
        <v>28</v>
      </c>
      <c r="AM9" s="121">
        <v>26</v>
      </c>
      <c r="AN9" s="121">
        <v>30</v>
      </c>
      <c r="AO9" s="121">
        <v>38</v>
      </c>
      <c r="AP9" s="121">
        <v>30</v>
      </c>
      <c r="AQ9" s="121">
        <v>32</v>
      </c>
      <c r="AR9" s="121">
        <v>21</v>
      </c>
      <c r="AS9" s="121">
        <v>41</v>
      </c>
      <c r="AT9" s="121">
        <v>27</v>
      </c>
      <c r="AU9" s="121">
        <v>26</v>
      </c>
      <c r="AV9" s="121">
        <v>31</v>
      </c>
      <c r="AW9" s="121">
        <v>20</v>
      </c>
      <c r="AX9" s="121">
        <v>32</v>
      </c>
      <c r="AY9" s="121">
        <v>25</v>
      </c>
      <c r="AZ9" s="121">
        <v>35</v>
      </c>
      <c r="BA9" s="121">
        <v>29</v>
      </c>
      <c r="BB9" s="121">
        <v>36</v>
      </c>
      <c r="BC9" s="121">
        <v>54</v>
      </c>
      <c r="BD9" s="121">
        <v>41</v>
      </c>
      <c r="BE9" s="121">
        <v>64</v>
      </c>
      <c r="BF9" s="121">
        <v>40</v>
      </c>
      <c r="BG9" s="121">
        <v>40</v>
      </c>
      <c r="BH9" s="121">
        <v>57</v>
      </c>
      <c r="BI9" s="121">
        <v>45</v>
      </c>
      <c r="BJ9" s="121">
        <v>44</v>
      </c>
      <c r="BK9" s="121">
        <v>48</v>
      </c>
      <c r="BL9" s="121">
        <v>55</v>
      </c>
      <c r="BM9" s="121">
        <v>45</v>
      </c>
      <c r="BN9" s="121">
        <v>40</v>
      </c>
      <c r="BO9" s="121">
        <v>53</v>
      </c>
      <c r="BP9" s="121">
        <v>48</v>
      </c>
      <c r="BQ9" s="121">
        <v>48</v>
      </c>
      <c r="BR9" s="121">
        <v>22</v>
      </c>
      <c r="BS9" s="121">
        <v>23</v>
      </c>
      <c r="BT9" s="121">
        <v>36</v>
      </c>
      <c r="BU9" s="121">
        <v>20</v>
      </c>
      <c r="BV9" s="121">
        <v>33</v>
      </c>
      <c r="BW9" s="121">
        <v>33</v>
      </c>
      <c r="BX9" s="121">
        <v>26</v>
      </c>
      <c r="BY9" s="121">
        <v>22</v>
      </c>
      <c r="BZ9" s="121">
        <v>32</v>
      </c>
      <c r="CA9" s="121">
        <v>29</v>
      </c>
      <c r="CB9" s="121">
        <v>32</v>
      </c>
      <c r="CC9" s="121">
        <v>25</v>
      </c>
      <c r="CD9" s="121">
        <v>20</v>
      </c>
      <c r="CE9" s="121">
        <v>18</v>
      </c>
      <c r="CF9" s="121">
        <v>13</v>
      </c>
      <c r="CG9" s="121">
        <v>17</v>
      </c>
      <c r="CH9" s="121">
        <v>12</v>
      </c>
      <c r="CI9" s="121">
        <v>14</v>
      </c>
      <c r="CJ9" s="121">
        <v>16</v>
      </c>
      <c r="CK9" s="121">
        <v>14</v>
      </c>
      <c r="CL9" s="121">
        <v>6</v>
      </c>
      <c r="CM9" s="121">
        <v>3</v>
      </c>
      <c r="CN9" s="121">
        <v>6</v>
      </c>
      <c r="CO9" s="121">
        <v>4</v>
      </c>
      <c r="CP9" s="121">
        <v>4</v>
      </c>
      <c r="CQ9" s="121">
        <v>1</v>
      </c>
      <c r="CR9" s="121">
        <v>4</v>
      </c>
      <c r="CS9" s="121">
        <v>0</v>
      </c>
      <c r="CT9" s="121">
        <v>1</v>
      </c>
      <c r="CU9" s="121">
        <v>0</v>
      </c>
      <c r="CV9" s="121">
        <v>0</v>
      </c>
      <c r="CW9" s="121">
        <v>0</v>
      </c>
      <c r="CX9" s="121">
        <v>0</v>
      </c>
      <c r="CY9" s="121">
        <v>2</v>
      </c>
      <c r="CZ9" s="76">
        <f aca="true" t="shared" si="1" ref="CZ9:CZ20">SUM(C9:CY9)</f>
        <v>2612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15</v>
      </c>
      <c r="D10" s="122">
        <v>23</v>
      </c>
      <c r="E10" s="122">
        <v>16</v>
      </c>
      <c r="F10" s="122">
        <v>22</v>
      </c>
      <c r="G10" s="122">
        <v>20</v>
      </c>
      <c r="H10" s="122">
        <v>24</v>
      </c>
      <c r="I10" s="122">
        <v>15</v>
      </c>
      <c r="J10" s="122">
        <v>29</v>
      </c>
      <c r="K10" s="122">
        <v>25</v>
      </c>
      <c r="L10" s="122">
        <v>25</v>
      </c>
      <c r="M10" s="122">
        <v>18</v>
      </c>
      <c r="N10" s="122">
        <v>26</v>
      </c>
      <c r="O10" s="122">
        <v>25</v>
      </c>
      <c r="P10" s="122">
        <v>26</v>
      </c>
      <c r="Q10" s="122">
        <v>30</v>
      </c>
      <c r="R10" s="122">
        <v>36</v>
      </c>
      <c r="S10" s="122">
        <v>31</v>
      </c>
      <c r="T10" s="122">
        <v>35</v>
      </c>
      <c r="U10" s="122">
        <v>13</v>
      </c>
      <c r="V10" s="122">
        <v>30</v>
      </c>
      <c r="W10" s="122">
        <v>22</v>
      </c>
      <c r="X10" s="122">
        <v>33</v>
      </c>
      <c r="Y10" s="122">
        <v>32</v>
      </c>
      <c r="Z10" s="122">
        <v>21</v>
      </c>
      <c r="AA10" s="122">
        <v>22</v>
      </c>
      <c r="AB10" s="122">
        <v>24</v>
      </c>
      <c r="AC10" s="122">
        <v>30</v>
      </c>
      <c r="AD10" s="122">
        <v>32</v>
      </c>
      <c r="AE10" s="122">
        <v>15</v>
      </c>
      <c r="AF10" s="122">
        <v>27</v>
      </c>
      <c r="AG10" s="122">
        <v>25</v>
      </c>
      <c r="AH10" s="122">
        <v>21</v>
      </c>
      <c r="AI10" s="122">
        <v>25</v>
      </c>
      <c r="AJ10" s="122">
        <v>31</v>
      </c>
      <c r="AK10" s="122">
        <v>32</v>
      </c>
      <c r="AL10" s="122">
        <v>20</v>
      </c>
      <c r="AM10" s="122">
        <v>28</v>
      </c>
      <c r="AN10" s="122">
        <v>24</v>
      </c>
      <c r="AO10" s="122">
        <v>26</v>
      </c>
      <c r="AP10" s="122">
        <v>30</v>
      </c>
      <c r="AQ10" s="122">
        <v>34</v>
      </c>
      <c r="AR10" s="122">
        <v>31</v>
      </c>
      <c r="AS10" s="122">
        <v>31</v>
      </c>
      <c r="AT10" s="122">
        <v>37</v>
      </c>
      <c r="AU10" s="122">
        <v>39</v>
      </c>
      <c r="AV10" s="122">
        <v>37</v>
      </c>
      <c r="AW10" s="122">
        <v>32</v>
      </c>
      <c r="AX10" s="122">
        <v>28</v>
      </c>
      <c r="AY10" s="122">
        <v>35</v>
      </c>
      <c r="AZ10" s="122">
        <v>38</v>
      </c>
      <c r="BA10" s="122">
        <v>52</v>
      </c>
      <c r="BB10" s="122">
        <v>47</v>
      </c>
      <c r="BC10" s="122">
        <v>36</v>
      </c>
      <c r="BD10" s="122">
        <v>43</v>
      </c>
      <c r="BE10" s="122">
        <v>39</v>
      </c>
      <c r="BF10" s="122">
        <v>56</v>
      </c>
      <c r="BG10" s="122">
        <v>35</v>
      </c>
      <c r="BH10" s="122">
        <v>41</v>
      </c>
      <c r="BI10" s="122">
        <v>51</v>
      </c>
      <c r="BJ10" s="122">
        <v>51</v>
      </c>
      <c r="BK10" s="122">
        <v>28</v>
      </c>
      <c r="BL10" s="122">
        <v>53</v>
      </c>
      <c r="BM10" s="122">
        <v>38</v>
      </c>
      <c r="BN10" s="122">
        <v>48</v>
      </c>
      <c r="BO10" s="122">
        <v>60</v>
      </c>
      <c r="BP10" s="122">
        <v>47</v>
      </c>
      <c r="BQ10" s="122">
        <v>47</v>
      </c>
      <c r="BR10" s="122">
        <v>13</v>
      </c>
      <c r="BS10" s="122">
        <v>27</v>
      </c>
      <c r="BT10" s="122">
        <v>36</v>
      </c>
      <c r="BU10" s="122">
        <v>34</v>
      </c>
      <c r="BV10" s="122">
        <v>30</v>
      </c>
      <c r="BW10" s="122">
        <v>39</v>
      </c>
      <c r="BX10" s="122">
        <v>38</v>
      </c>
      <c r="BY10" s="122">
        <v>36</v>
      </c>
      <c r="BZ10" s="122">
        <v>43</v>
      </c>
      <c r="CA10" s="122">
        <v>35</v>
      </c>
      <c r="CB10" s="122">
        <v>35</v>
      </c>
      <c r="CC10" s="122">
        <v>46</v>
      </c>
      <c r="CD10" s="122">
        <v>45</v>
      </c>
      <c r="CE10" s="122">
        <v>40</v>
      </c>
      <c r="CF10" s="122">
        <v>30</v>
      </c>
      <c r="CG10" s="122">
        <v>37</v>
      </c>
      <c r="CH10" s="122">
        <v>40</v>
      </c>
      <c r="CI10" s="122">
        <v>24</v>
      </c>
      <c r="CJ10" s="122">
        <v>31</v>
      </c>
      <c r="CK10" s="122">
        <v>34</v>
      </c>
      <c r="CL10" s="122">
        <v>27</v>
      </c>
      <c r="CM10" s="122">
        <v>26</v>
      </c>
      <c r="CN10" s="122">
        <v>16</v>
      </c>
      <c r="CO10" s="122">
        <v>23</v>
      </c>
      <c r="CP10" s="122">
        <v>15</v>
      </c>
      <c r="CQ10" s="122">
        <v>12</v>
      </c>
      <c r="CR10" s="122">
        <v>14</v>
      </c>
      <c r="CS10" s="122">
        <v>8</v>
      </c>
      <c r="CT10" s="122">
        <v>2</v>
      </c>
      <c r="CU10" s="122">
        <v>2</v>
      </c>
      <c r="CV10" s="122">
        <v>7</v>
      </c>
      <c r="CW10" s="122">
        <v>0</v>
      </c>
      <c r="CX10" s="122">
        <v>4</v>
      </c>
      <c r="CY10" s="122">
        <v>4</v>
      </c>
      <c r="CZ10" s="78">
        <f t="shared" si="1"/>
        <v>2971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33</v>
      </c>
      <c r="D11" s="123">
        <v>47</v>
      </c>
      <c r="E11" s="123">
        <v>31</v>
      </c>
      <c r="F11" s="123">
        <v>46</v>
      </c>
      <c r="G11" s="123">
        <v>47</v>
      </c>
      <c r="H11" s="123">
        <v>48</v>
      </c>
      <c r="I11" s="123">
        <v>43</v>
      </c>
      <c r="J11" s="123">
        <v>54</v>
      </c>
      <c r="K11" s="123">
        <v>47</v>
      </c>
      <c r="L11" s="123">
        <v>59</v>
      </c>
      <c r="M11" s="123">
        <v>50</v>
      </c>
      <c r="N11" s="123">
        <v>48</v>
      </c>
      <c r="O11" s="123">
        <v>45</v>
      </c>
      <c r="P11" s="123">
        <v>54</v>
      </c>
      <c r="Q11" s="123">
        <v>62</v>
      </c>
      <c r="R11" s="123">
        <v>70</v>
      </c>
      <c r="S11" s="123">
        <v>60</v>
      </c>
      <c r="T11" s="123">
        <v>76</v>
      </c>
      <c r="U11" s="123">
        <v>38</v>
      </c>
      <c r="V11" s="123">
        <v>71</v>
      </c>
      <c r="W11" s="123">
        <v>41</v>
      </c>
      <c r="X11" s="123">
        <v>54</v>
      </c>
      <c r="Y11" s="123">
        <v>52</v>
      </c>
      <c r="Z11" s="123">
        <v>38</v>
      </c>
      <c r="AA11" s="123">
        <v>46</v>
      </c>
      <c r="AB11" s="123">
        <v>43</v>
      </c>
      <c r="AC11" s="123">
        <v>53</v>
      </c>
      <c r="AD11" s="123">
        <v>60</v>
      </c>
      <c r="AE11" s="123">
        <v>50</v>
      </c>
      <c r="AF11" s="123">
        <v>43</v>
      </c>
      <c r="AG11" s="123">
        <v>46</v>
      </c>
      <c r="AH11" s="123">
        <v>46</v>
      </c>
      <c r="AI11" s="123">
        <v>52</v>
      </c>
      <c r="AJ11" s="123">
        <v>61</v>
      </c>
      <c r="AK11" s="123">
        <v>57</v>
      </c>
      <c r="AL11" s="123">
        <v>48</v>
      </c>
      <c r="AM11" s="123">
        <v>54</v>
      </c>
      <c r="AN11" s="123">
        <v>54</v>
      </c>
      <c r="AO11" s="123">
        <v>64</v>
      </c>
      <c r="AP11" s="123">
        <v>60</v>
      </c>
      <c r="AQ11" s="123">
        <v>66</v>
      </c>
      <c r="AR11" s="123">
        <v>52</v>
      </c>
      <c r="AS11" s="123">
        <v>72</v>
      </c>
      <c r="AT11" s="123">
        <v>64</v>
      </c>
      <c r="AU11" s="123">
        <v>65</v>
      </c>
      <c r="AV11" s="123">
        <v>68</v>
      </c>
      <c r="AW11" s="123">
        <v>52</v>
      </c>
      <c r="AX11" s="123">
        <v>60</v>
      </c>
      <c r="AY11" s="123">
        <v>60</v>
      </c>
      <c r="AZ11" s="123">
        <v>73</v>
      </c>
      <c r="BA11" s="123">
        <v>81</v>
      </c>
      <c r="BB11" s="123">
        <v>83</v>
      </c>
      <c r="BC11" s="123">
        <v>90</v>
      </c>
      <c r="BD11" s="123">
        <v>84</v>
      </c>
      <c r="BE11" s="123">
        <v>103</v>
      </c>
      <c r="BF11" s="123">
        <v>96</v>
      </c>
      <c r="BG11" s="123">
        <v>75</v>
      </c>
      <c r="BH11" s="123">
        <v>98</v>
      </c>
      <c r="BI11" s="123">
        <v>96</v>
      </c>
      <c r="BJ11" s="123">
        <v>95</v>
      </c>
      <c r="BK11" s="123">
        <v>76</v>
      </c>
      <c r="BL11" s="123">
        <v>108</v>
      </c>
      <c r="BM11" s="123">
        <v>83</v>
      </c>
      <c r="BN11" s="123">
        <v>88</v>
      </c>
      <c r="BO11" s="123">
        <v>113</v>
      </c>
      <c r="BP11" s="123">
        <v>95</v>
      </c>
      <c r="BQ11" s="123">
        <v>95</v>
      </c>
      <c r="BR11" s="123">
        <v>35</v>
      </c>
      <c r="BS11" s="123">
        <v>50</v>
      </c>
      <c r="BT11" s="123">
        <v>72</v>
      </c>
      <c r="BU11" s="123">
        <v>54</v>
      </c>
      <c r="BV11" s="123">
        <v>63</v>
      </c>
      <c r="BW11" s="123">
        <v>72</v>
      </c>
      <c r="BX11" s="123">
        <v>64</v>
      </c>
      <c r="BY11" s="123">
        <v>58</v>
      </c>
      <c r="BZ11" s="123">
        <v>75</v>
      </c>
      <c r="CA11" s="123">
        <v>64</v>
      </c>
      <c r="CB11" s="123">
        <v>67</v>
      </c>
      <c r="CC11" s="123">
        <v>71</v>
      </c>
      <c r="CD11" s="123">
        <v>65</v>
      </c>
      <c r="CE11" s="123">
        <v>58</v>
      </c>
      <c r="CF11" s="123">
        <v>43</v>
      </c>
      <c r="CG11" s="123">
        <v>54</v>
      </c>
      <c r="CH11" s="123">
        <v>52</v>
      </c>
      <c r="CI11" s="123">
        <v>38</v>
      </c>
      <c r="CJ11" s="123">
        <v>47</v>
      </c>
      <c r="CK11" s="123">
        <v>48</v>
      </c>
      <c r="CL11" s="123">
        <v>33</v>
      </c>
      <c r="CM11" s="123">
        <v>29</v>
      </c>
      <c r="CN11" s="123">
        <v>22</v>
      </c>
      <c r="CO11" s="123">
        <v>27</v>
      </c>
      <c r="CP11" s="123">
        <v>19</v>
      </c>
      <c r="CQ11" s="123">
        <v>13</v>
      </c>
      <c r="CR11" s="123">
        <v>18</v>
      </c>
      <c r="CS11" s="123">
        <v>8</v>
      </c>
      <c r="CT11" s="123">
        <v>3</v>
      </c>
      <c r="CU11" s="123">
        <v>2</v>
      </c>
      <c r="CV11" s="123">
        <v>7</v>
      </c>
      <c r="CW11" s="123">
        <v>0</v>
      </c>
      <c r="CX11" s="123">
        <v>4</v>
      </c>
      <c r="CY11" s="123">
        <v>6</v>
      </c>
      <c r="CZ11" s="78">
        <f t="shared" si="1"/>
        <v>5583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20</v>
      </c>
      <c r="D12" s="121">
        <v>28</v>
      </c>
      <c r="E12" s="121">
        <v>21</v>
      </c>
      <c r="F12" s="121">
        <v>30</v>
      </c>
      <c r="G12" s="121">
        <v>29</v>
      </c>
      <c r="H12" s="121">
        <v>27</v>
      </c>
      <c r="I12" s="121">
        <v>27</v>
      </c>
      <c r="J12" s="121">
        <v>29</v>
      </c>
      <c r="K12" s="121">
        <v>30</v>
      </c>
      <c r="L12" s="121">
        <v>31</v>
      </c>
      <c r="M12" s="121">
        <v>32</v>
      </c>
      <c r="N12" s="121">
        <v>34</v>
      </c>
      <c r="O12" s="121">
        <v>39</v>
      </c>
      <c r="P12" s="121">
        <v>44</v>
      </c>
      <c r="Q12" s="121">
        <v>41</v>
      </c>
      <c r="R12" s="121">
        <v>36</v>
      </c>
      <c r="S12" s="121">
        <v>41</v>
      </c>
      <c r="T12" s="121">
        <v>42</v>
      </c>
      <c r="U12" s="121">
        <v>35</v>
      </c>
      <c r="V12" s="121">
        <v>37</v>
      </c>
      <c r="W12" s="121">
        <v>43</v>
      </c>
      <c r="X12" s="121">
        <v>34</v>
      </c>
      <c r="Y12" s="121">
        <v>31</v>
      </c>
      <c r="Z12" s="121">
        <v>32</v>
      </c>
      <c r="AA12" s="121">
        <v>32</v>
      </c>
      <c r="AB12" s="121">
        <v>36</v>
      </c>
      <c r="AC12" s="121">
        <v>33</v>
      </c>
      <c r="AD12" s="121">
        <v>29</v>
      </c>
      <c r="AE12" s="121">
        <v>41</v>
      </c>
      <c r="AF12" s="121">
        <v>26</v>
      </c>
      <c r="AG12" s="121">
        <v>44</v>
      </c>
      <c r="AH12" s="121">
        <v>43</v>
      </c>
      <c r="AI12" s="121">
        <v>35</v>
      </c>
      <c r="AJ12" s="121">
        <v>52</v>
      </c>
      <c r="AK12" s="121">
        <v>34</v>
      </c>
      <c r="AL12" s="121">
        <v>27</v>
      </c>
      <c r="AM12" s="121">
        <v>36</v>
      </c>
      <c r="AN12" s="121">
        <v>40</v>
      </c>
      <c r="AO12" s="121">
        <v>42</v>
      </c>
      <c r="AP12" s="121">
        <v>42</v>
      </c>
      <c r="AQ12" s="121">
        <v>44</v>
      </c>
      <c r="AR12" s="121">
        <v>47</v>
      </c>
      <c r="AS12" s="121">
        <v>46</v>
      </c>
      <c r="AT12" s="121">
        <v>44</v>
      </c>
      <c r="AU12" s="121">
        <v>45</v>
      </c>
      <c r="AV12" s="121">
        <v>44</v>
      </c>
      <c r="AW12" s="121">
        <v>51</v>
      </c>
      <c r="AX12" s="121">
        <v>44</v>
      </c>
      <c r="AY12" s="121">
        <v>39</v>
      </c>
      <c r="AZ12" s="121">
        <v>52</v>
      </c>
      <c r="BA12" s="121">
        <v>48</v>
      </c>
      <c r="BB12" s="121">
        <v>61</v>
      </c>
      <c r="BC12" s="121">
        <v>57</v>
      </c>
      <c r="BD12" s="121">
        <v>60</v>
      </c>
      <c r="BE12" s="121">
        <v>46</v>
      </c>
      <c r="BF12" s="121">
        <v>51</v>
      </c>
      <c r="BG12" s="121">
        <v>67</v>
      </c>
      <c r="BH12" s="121">
        <v>61</v>
      </c>
      <c r="BI12" s="121">
        <v>62</v>
      </c>
      <c r="BJ12" s="121">
        <v>68</v>
      </c>
      <c r="BK12" s="121">
        <v>71</v>
      </c>
      <c r="BL12" s="121">
        <v>86</v>
      </c>
      <c r="BM12" s="121">
        <v>68</v>
      </c>
      <c r="BN12" s="121">
        <v>82</v>
      </c>
      <c r="BO12" s="121">
        <v>70</v>
      </c>
      <c r="BP12" s="121">
        <v>62</v>
      </c>
      <c r="BQ12" s="121">
        <v>45</v>
      </c>
      <c r="BR12" s="121">
        <v>29</v>
      </c>
      <c r="BS12" s="121">
        <v>33</v>
      </c>
      <c r="BT12" s="121">
        <v>39</v>
      </c>
      <c r="BU12" s="121">
        <v>44</v>
      </c>
      <c r="BV12" s="121">
        <v>48</v>
      </c>
      <c r="BW12" s="121">
        <v>47</v>
      </c>
      <c r="BX12" s="121">
        <v>28</v>
      </c>
      <c r="BY12" s="121">
        <v>42</v>
      </c>
      <c r="BZ12" s="121">
        <v>43</v>
      </c>
      <c r="CA12" s="121">
        <v>39</v>
      </c>
      <c r="CB12" s="121">
        <v>43</v>
      </c>
      <c r="CC12" s="121">
        <v>26</v>
      </c>
      <c r="CD12" s="121">
        <v>34</v>
      </c>
      <c r="CE12" s="121">
        <v>31</v>
      </c>
      <c r="CF12" s="121">
        <v>26</v>
      </c>
      <c r="CG12" s="121">
        <v>27</v>
      </c>
      <c r="CH12" s="121">
        <v>31</v>
      </c>
      <c r="CI12" s="121">
        <v>34</v>
      </c>
      <c r="CJ12" s="121">
        <v>19</v>
      </c>
      <c r="CK12" s="121">
        <v>22</v>
      </c>
      <c r="CL12" s="121">
        <v>20</v>
      </c>
      <c r="CM12" s="121">
        <v>12</v>
      </c>
      <c r="CN12" s="121">
        <v>12</v>
      </c>
      <c r="CO12" s="121">
        <v>6</v>
      </c>
      <c r="CP12" s="121">
        <v>4</v>
      </c>
      <c r="CQ12" s="121">
        <v>5</v>
      </c>
      <c r="CR12" s="121">
        <v>2</v>
      </c>
      <c r="CS12" s="121">
        <v>3</v>
      </c>
      <c r="CT12" s="121">
        <v>1</v>
      </c>
      <c r="CU12" s="121">
        <v>1</v>
      </c>
      <c r="CV12" s="121">
        <v>2</v>
      </c>
      <c r="CW12" s="121">
        <v>2</v>
      </c>
      <c r="CX12" s="121">
        <v>1</v>
      </c>
      <c r="CY12" s="121">
        <v>2</v>
      </c>
      <c r="CZ12" s="76">
        <f t="shared" si="1"/>
        <v>3664</v>
      </c>
      <c r="DA12" s="79"/>
    </row>
    <row r="13" spans="1:105" s="12" customFormat="1" ht="11.25" customHeight="1">
      <c r="A13" s="136"/>
      <c r="B13" s="4" t="s">
        <v>14</v>
      </c>
      <c r="C13" s="122">
        <v>23</v>
      </c>
      <c r="D13" s="122">
        <v>24</v>
      </c>
      <c r="E13" s="122">
        <v>19</v>
      </c>
      <c r="F13" s="122">
        <v>33</v>
      </c>
      <c r="G13" s="122">
        <v>25</v>
      </c>
      <c r="H13" s="122">
        <v>35</v>
      </c>
      <c r="I13" s="122">
        <v>27</v>
      </c>
      <c r="J13" s="122">
        <v>37</v>
      </c>
      <c r="K13" s="122">
        <v>26</v>
      </c>
      <c r="L13" s="122">
        <v>39</v>
      </c>
      <c r="M13" s="122">
        <v>27</v>
      </c>
      <c r="N13" s="122">
        <v>35</v>
      </c>
      <c r="O13" s="122">
        <v>32</v>
      </c>
      <c r="P13" s="122">
        <v>42</v>
      </c>
      <c r="Q13" s="122">
        <v>34</v>
      </c>
      <c r="R13" s="122">
        <v>36</v>
      </c>
      <c r="S13" s="122">
        <v>50</v>
      </c>
      <c r="T13" s="122">
        <v>44</v>
      </c>
      <c r="U13" s="122">
        <v>48</v>
      </c>
      <c r="V13" s="122">
        <v>38</v>
      </c>
      <c r="W13" s="122">
        <v>45</v>
      </c>
      <c r="X13" s="122">
        <v>43</v>
      </c>
      <c r="Y13" s="122">
        <v>25</v>
      </c>
      <c r="Z13" s="122">
        <v>35</v>
      </c>
      <c r="AA13" s="122">
        <v>32</v>
      </c>
      <c r="AB13" s="122">
        <v>36</v>
      </c>
      <c r="AC13" s="122">
        <v>35</v>
      </c>
      <c r="AD13" s="122">
        <v>31</v>
      </c>
      <c r="AE13" s="122">
        <v>36</v>
      </c>
      <c r="AF13" s="122">
        <v>42</v>
      </c>
      <c r="AG13" s="122">
        <v>30</v>
      </c>
      <c r="AH13" s="122">
        <v>34</v>
      </c>
      <c r="AI13" s="122">
        <v>32</v>
      </c>
      <c r="AJ13" s="122">
        <v>46</v>
      </c>
      <c r="AK13" s="122">
        <v>26</v>
      </c>
      <c r="AL13" s="122">
        <v>39</v>
      </c>
      <c r="AM13" s="122">
        <v>36</v>
      </c>
      <c r="AN13" s="122">
        <v>39</v>
      </c>
      <c r="AO13" s="122">
        <v>37</v>
      </c>
      <c r="AP13" s="122">
        <v>33</v>
      </c>
      <c r="AQ13" s="122">
        <v>43</v>
      </c>
      <c r="AR13" s="122">
        <v>43</v>
      </c>
      <c r="AS13" s="122">
        <v>43</v>
      </c>
      <c r="AT13" s="122">
        <v>42</v>
      </c>
      <c r="AU13" s="122">
        <v>35</v>
      </c>
      <c r="AV13" s="122">
        <v>56</v>
      </c>
      <c r="AW13" s="122">
        <v>44</v>
      </c>
      <c r="AX13" s="122">
        <v>47</v>
      </c>
      <c r="AY13" s="122">
        <v>44</v>
      </c>
      <c r="AZ13" s="122">
        <v>48</v>
      </c>
      <c r="BA13" s="122">
        <v>53</v>
      </c>
      <c r="BB13" s="122">
        <v>54</v>
      </c>
      <c r="BC13" s="122">
        <v>48</v>
      </c>
      <c r="BD13" s="122">
        <v>62</v>
      </c>
      <c r="BE13" s="122">
        <v>42</v>
      </c>
      <c r="BF13" s="122">
        <v>54</v>
      </c>
      <c r="BG13" s="122">
        <v>61</v>
      </c>
      <c r="BH13" s="122">
        <v>56</v>
      </c>
      <c r="BI13" s="122">
        <v>66</v>
      </c>
      <c r="BJ13" s="122">
        <v>70</v>
      </c>
      <c r="BK13" s="122">
        <v>64</v>
      </c>
      <c r="BL13" s="122">
        <v>70</v>
      </c>
      <c r="BM13" s="122">
        <v>63</v>
      </c>
      <c r="BN13" s="122">
        <v>71</v>
      </c>
      <c r="BO13" s="122">
        <v>70</v>
      </c>
      <c r="BP13" s="122">
        <v>61</v>
      </c>
      <c r="BQ13" s="122">
        <v>54</v>
      </c>
      <c r="BR13" s="122">
        <v>34</v>
      </c>
      <c r="BS13" s="122">
        <v>55</v>
      </c>
      <c r="BT13" s="122">
        <v>45</v>
      </c>
      <c r="BU13" s="122">
        <v>52</v>
      </c>
      <c r="BV13" s="122">
        <v>48</v>
      </c>
      <c r="BW13" s="122">
        <v>54</v>
      </c>
      <c r="BX13" s="122">
        <v>49</v>
      </c>
      <c r="BY13" s="122">
        <v>59</v>
      </c>
      <c r="BZ13" s="122">
        <v>46</v>
      </c>
      <c r="CA13" s="122">
        <v>38</v>
      </c>
      <c r="CB13" s="122">
        <v>53</v>
      </c>
      <c r="CC13" s="122">
        <v>53</v>
      </c>
      <c r="CD13" s="122">
        <v>42</v>
      </c>
      <c r="CE13" s="122">
        <v>54</v>
      </c>
      <c r="CF13" s="122">
        <v>46</v>
      </c>
      <c r="CG13" s="122">
        <v>57</v>
      </c>
      <c r="CH13" s="122">
        <v>51</v>
      </c>
      <c r="CI13" s="122">
        <v>45</v>
      </c>
      <c r="CJ13" s="122">
        <v>45</v>
      </c>
      <c r="CK13" s="122">
        <v>42</v>
      </c>
      <c r="CL13" s="122">
        <v>40</v>
      </c>
      <c r="CM13" s="122">
        <v>29</v>
      </c>
      <c r="CN13" s="122">
        <v>33</v>
      </c>
      <c r="CO13" s="122">
        <v>29</v>
      </c>
      <c r="CP13" s="122">
        <v>18</v>
      </c>
      <c r="CQ13" s="122">
        <v>9</v>
      </c>
      <c r="CR13" s="122">
        <v>15</v>
      </c>
      <c r="CS13" s="122">
        <v>9</v>
      </c>
      <c r="CT13" s="122">
        <v>5</v>
      </c>
      <c r="CU13" s="122">
        <v>5</v>
      </c>
      <c r="CV13" s="122">
        <v>2</v>
      </c>
      <c r="CW13" s="122">
        <v>2</v>
      </c>
      <c r="CX13" s="122">
        <v>3</v>
      </c>
      <c r="CY13" s="122">
        <v>6</v>
      </c>
      <c r="CZ13" s="78">
        <f t="shared" si="1"/>
        <v>4023</v>
      </c>
      <c r="DA13" s="79"/>
    </row>
    <row r="14" spans="1:105" s="12" customFormat="1" ht="11.25" customHeight="1">
      <c r="A14" s="136"/>
      <c r="B14" s="5" t="s">
        <v>15</v>
      </c>
      <c r="C14" s="123">
        <v>43</v>
      </c>
      <c r="D14" s="123">
        <v>52</v>
      </c>
      <c r="E14" s="123">
        <v>40</v>
      </c>
      <c r="F14" s="123">
        <v>63</v>
      </c>
      <c r="G14" s="123">
        <v>54</v>
      </c>
      <c r="H14" s="123">
        <v>62</v>
      </c>
      <c r="I14" s="123">
        <v>54</v>
      </c>
      <c r="J14" s="123">
        <v>66</v>
      </c>
      <c r="K14" s="123">
        <v>56</v>
      </c>
      <c r="L14" s="123">
        <v>70</v>
      </c>
      <c r="M14" s="123">
        <v>59</v>
      </c>
      <c r="N14" s="123">
        <v>69</v>
      </c>
      <c r="O14" s="123">
        <v>71</v>
      </c>
      <c r="P14" s="123">
        <v>86</v>
      </c>
      <c r="Q14" s="123">
        <v>75</v>
      </c>
      <c r="R14" s="123">
        <v>72</v>
      </c>
      <c r="S14" s="123">
        <v>91</v>
      </c>
      <c r="T14" s="123">
        <v>86</v>
      </c>
      <c r="U14" s="123">
        <v>83</v>
      </c>
      <c r="V14" s="123">
        <v>75</v>
      </c>
      <c r="W14" s="123">
        <v>88</v>
      </c>
      <c r="X14" s="123">
        <v>77</v>
      </c>
      <c r="Y14" s="123">
        <v>56</v>
      </c>
      <c r="Z14" s="123">
        <v>67</v>
      </c>
      <c r="AA14" s="123">
        <v>64</v>
      </c>
      <c r="AB14" s="123">
        <v>72</v>
      </c>
      <c r="AC14" s="123">
        <v>68</v>
      </c>
      <c r="AD14" s="123">
        <v>60</v>
      </c>
      <c r="AE14" s="123">
        <v>77</v>
      </c>
      <c r="AF14" s="123">
        <v>68</v>
      </c>
      <c r="AG14" s="123">
        <v>74</v>
      </c>
      <c r="AH14" s="123">
        <v>77</v>
      </c>
      <c r="AI14" s="123">
        <v>67</v>
      </c>
      <c r="AJ14" s="123">
        <v>98</v>
      </c>
      <c r="AK14" s="123">
        <v>60</v>
      </c>
      <c r="AL14" s="123">
        <v>66</v>
      </c>
      <c r="AM14" s="123">
        <v>72</v>
      </c>
      <c r="AN14" s="123">
        <v>79</v>
      </c>
      <c r="AO14" s="123">
        <v>79</v>
      </c>
      <c r="AP14" s="123">
        <v>75</v>
      </c>
      <c r="AQ14" s="123">
        <v>87</v>
      </c>
      <c r="AR14" s="123">
        <v>90</v>
      </c>
      <c r="AS14" s="123">
        <v>89</v>
      </c>
      <c r="AT14" s="123">
        <v>86</v>
      </c>
      <c r="AU14" s="123">
        <v>80</v>
      </c>
      <c r="AV14" s="123">
        <v>100</v>
      </c>
      <c r="AW14" s="123">
        <v>95</v>
      </c>
      <c r="AX14" s="123">
        <v>91</v>
      </c>
      <c r="AY14" s="123">
        <v>83</v>
      </c>
      <c r="AZ14" s="123">
        <v>100</v>
      </c>
      <c r="BA14" s="123">
        <v>101</v>
      </c>
      <c r="BB14" s="123">
        <v>115</v>
      </c>
      <c r="BC14" s="123">
        <v>105</v>
      </c>
      <c r="BD14" s="123">
        <v>122</v>
      </c>
      <c r="BE14" s="123">
        <v>88</v>
      </c>
      <c r="BF14" s="123">
        <v>105</v>
      </c>
      <c r="BG14" s="123">
        <v>128</v>
      </c>
      <c r="BH14" s="123">
        <v>117</v>
      </c>
      <c r="BI14" s="123">
        <v>128</v>
      </c>
      <c r="BJ14" s="123">
        <v>138</v>
      </c>
      <c r="BK14" s="123">
        <v>135</v>
      </c>
      <c r="BL14" s="123">
        <v>156</v>
      </c>
      <c r="BM14" s="123">
        <v>131</v>
      </c>
      <c r="BN14" s="123">
        <v>153</v>
      </c>
      <c r="BO14" s="123">
        <v>140</v>
      </c>
      <c r="BP14" s="123">
        <v>123</v>
      </c>
      <c r="BQ14" s="123">
        <v>99</v>
      </c>
      <c r="BR14" s="123">
        <v>63</v>
      </c>
      <c r="BS14" s="123">
        <v>88</v>
      </c>
      <c r="BT14" s="123">
        <v>84</v>
      </c>
      <c r="BU14" s="123">
        <v>96</v>
      </c>
      <c r="BV14" s="123">
        <v>96</v>
      </c>
      <c r="BW14" s="123">
        <v>101</v>
      </c>
      <c r="BX14" s="123">
        <v>77</v>
      </c>
      <c r="BY14" s="123">
        <v>101</v>
      </c>
      <c r="BZ14" s="123">
        <v>89</v>
      </c>
      <c r="CA14" s="123">
        <v>77</v>
      </c>
      <c r="CB14" s="123">
        <v>96</v>
      </c>
      <c r="CC14" s="123">
        <v>79</v>
      </c>
      <c r="CD14" s="123">
        <v>76</v>
      </c>
      <c r="CE14" s="123">
        <v>85</v>
      </c>
      <c r="CF14" s="123">
        <v>72</v>
      </c>
      <c r="CG14" s="123">
        <v>84</v>
      </c>
      <c r="CH14" s="123">
        <v>82</v>
      </c>
      <c r="CI14" s="123">
        <v>79</v>
      </c>
      <c r="CJ14" s="123">
        <v>64</v>
      </c>
      <c r="CK14" s="123">
        <v>64</v>
      </c>
      <c r="CL14" s="123">
        <v>60</v>
      </c>
      <c r="CM14" s="123">
        <v>41</v>
      </c>
      <c r="CN14" s="123">
        <v>45</v>
      </c>
      <c r="CO14" s="123">
        <v>35</v>
      </c>
      <c r="CP14" s="123">
        <v>22</v>
      </c>
      <c r="CQ14" s="123">
        <v>14</v>
      </c>
      <c r="CR14" s="123">
        <v>17</v>
      </c>
      <c r="CS14" s="123">
        <v>12</v>
      </c>
      <c r="CT14" s="123">
        <v>6</v>
      </c>
      <c r="CU14" s="123">
        <v>6</v>
      </c>
      <c r="CV14" s="123">
        <v>4</v>
      </c>
      <c r="CW14" s="123">
        <v>4</v>
      </c>
      <c r="CX14" s="123">
        <v>4</v>
      </c>
      <c r="CY14" s="123">
        <v>8</v>
      </c>
      <c r="CZ14" s="78">
        <f t="shared" si="1"/>
        <v>7687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29</v>
      </c>
      <c r="D15" s="118">
        <v>32</v>
      </c>
      <c r="E15" s="118">
        <v>35</v>
      </c>
      <c r="F15" s="118">
        <v>54</v>
      </c>
      <c r="G15" s="118">
        <v>45</v>
      </c>
      <c r="H15" s="118">
        <v>44</v>
      </c>
      <c r="I15" s="118">
        <v>40</v>
      </c>
      <c r="J15" s="118">
        <v>40</v>
      </c>
      <c r="K15" s="118">
        <v>55</v>
      </c>
      <c r="L15" s="118">
        <v>30</v>
      </c>
      <c r="M15" s="118">
        <v>56</v>
      </c>
      <c r="N15" s="118">
        <v>40</v>
      </c>
      <c r="O15" s="118">
        <v>46</v>
      </c>
      <c r="P15" s="118">
        <v>44</v>
      </c>
      <c r="Q15" s="118">
        <v>56</v>
      </c>
      <c r="R15" s="118">
        <v>54</v>
      </c>
      <c r="S15" s="118">
        <v>56</v>
      </c>
      <c r="T15" s="118">
        <v>68</v>
      </c>
      <c r="U15" s="118">
        <v>56</v>
      </c>
      <c r="V15" s="118">
        <v>63</v>
      </c>
      <c r="W15" s="118">
        <v>49</v>
      </c>
      <c r="X15" s="118">
        <v>46</v>
      </c>
      <c r="Y15" s="118">
        <v>41</v>
      </c>
      <c r="Z15" s="118">
        <v>47</v>
      </c>
      <c r="AA15" s="118">
        <v>40</v>
      </c>
      <c r="AB15" s="118">
        <v>38</v>
      </c>
      <c r="AC15" s="118">
        <v>44</v>
      </c>
      <c r="AD15" s="118">
        <v>35</v>
      </c>
      <c r="AE15" s="118">
        <v>41</v>
      </c>
      <c r="AF15" s="118">
        <v>48</v>
      </c>
      <c r="AG15" s="118">
        <v>48</v>
      </c>
      <c r="AH15" s="118">
        <v>44</v>
      </c>
      <c r="AI15" s="118">
        <v>49</v>
      </c>
      <c r="AJ15" s="118">
        <v>50</v>
      </c>
      <c r="AK15" s="118">
        <v>62</v>
      </c>
      <c r="AL15" s="118">
        <v>61</v>
      </c>
      <c r="AM15" s="118">
        <v>55</v>
      </c>
      <c r="AN15" s="118">
        <v>59</v>
      </c>
      <c r="AO15" s="118">
        <v>58</v>
      </c>
      <c r="AP15" s="118">
        <v>55</v>
      </c>
      <c r="AQ15" s="118">
        <v>52</v>
      </c>
      <c r="AR15" s="118">
        <v>67</v>
      </c>
      <c r="AS15" s="118">
        <v>51</v>
      </c>
      <c r="AT15" s="118">
        <v>42</v>
      </c>
      <c r="AU15" s="118">
        <v>49</v>
      </c>
      <c r="AV15" s="118">
        <v>78</v>
      </c>
      <c r="AW15" s="118">
        <v>59</v>
      </c>
      <c r="AX15" s="118">
        <v>56</v>
      </c>
      <c r="AY15" s="118">
        <v>61</v>
      </c>
      <c r="AZ15" s="118">
        <v>70</v>
      </c>
      <c r="BA15" s="118">
        <v>67</v>
      </c>
      <c r="BB15" s="118">
        <v>82</v>
      </c>
      <c r="BC15" s="118">
        <v>67</v>
      </c>
      <c r="BD15" s="118">
        <v>71</v>
      </c>
      <c r="BE15" s="118">
        <v>94</v>
      </c>
      <c r="BF15" s="118">
        <v>71</v>
      </c>
      <c r="BG15" s="118">
        <v>79</v>
      </c>
      <c r="BH15" s="118">
        <v>83</v>
      </c>
      <c r="BI15" s="118">
        <v>99</v>
      </c>
      <c r="BJ15" s="118">
        <v>88</v>
      </c>
      <c r="BK15" s="118">
        <v>91</v>
      </c>
      <c r="BL15" s="118">
        <v>92</v>
      </c>
      <c r="BM15" s="118">
        <v>87</v>
      </c>
      <c r="BN15" s="118">
        <v>93</v>
      </c>
      <c r="BO15" s="118">
        <v>96</v>
      </c>
      <c r="BP15" s="118">
        <v>84</v>
      </c>
      <c r="BQ15" s="118">
        <v>85</v>
      </c>
      <c r="BR15" s="118">
        <v>40</v>
      </c>
      <c r="BS15" s="118">
        <v>55</v>
      </c>
      <c r="BT15" s="118">
        <v>56</v>
      </c>
      <c r="BU15" s="118">
        <v>63</v>
      </c>
      <c r="BV15" s="118">
        <v>69</v>
      </c>
      <c r="BW15" s="118">
        <v>53</v>
      </c>
      <c r="BX15" s="118">
        <v>54</v>
      </c>
      <c r="BY15" s="118">
        <v>36</v>
      </c>
      <c r="BZ15" s="118">
        <v>43</v>
      </c>
      <c r="CA15" s="118">
        <v>50</v>
      </c>
      <c r="CB15" s="118">
        <v>51</v>
      </c>
      <c r="CC15" s="118">
        <v>69</v>
      </c>
      <c r="CD15" s="118">
        <v>51</v>
      </c>
      <c r="CE15" s="118">
        <v>42</v>
      </c>
      <c r="CF15" s="118">
        <v>46</v>
      </c>
      <c r="CG15" s="118">
        <v>33</v>
      </c>
      <c r="CH15" s="118">
        <v>40</v>
      </c>
      <c r="CI15" s="118">
        <v>36</v>
      </c>
      <c r="CJ15" s="118">
        <v>23</v>
      </c>
      <c r="CK15" s="118">
        <v>25</v>
      </c>
      <c r="CL15" s="118">
        <v>17</v>
      </c>
      <c r="CM15" s="118">
        <v>23</v>
      </c>
      <c r="CN15" s="118">
        <v>12</v>
      </c>
      <c r="CO15" s="118">
        <v>13</v>
      </c>
      <c r="CP15" s="118">
        <v>8</v>
      </c>
      <c r="CQ15" s="118">
        <v>10</v>
      </c>
      <c r="CR15" s="118">
        <v>8</v>
      </c>
      <c r="CS15" s="118">
        <v>4</v>
      </c>
      <c r="CT15" s="118">
        <v>4</v>
      </c>
      <c r="CU15" s="118">
        <v>1</v>
      </c>
      <c r="CV15" s="118">
        <v>1</v>
      </c>
      <c r="CW15" s="118">
        <v>0</v>
      </c>
      <c r="CX15" s="118">
        <v>0</v>
      </c>
      <c r="CY15" s="118">
        <v>0</v>
      </c>
      <c r="CZ15" s="76">
        <f t="shared" si="1"/>
        <v>4963</v>
      </c>
      <c r="DA15" s="79"/>
    </row>
    <row r="16" spans="1:113" s="12" customFormat="1" ht="11.25" customHeight="1">
      <c r="A16" s="136"/>
      <c r="B16" s="4" t="s">
        <v>14</v>
      </c>
      <c r="C16" s="119">
        <v>25</v>
      </c>
      <c r="D16" s="119">
        <v>30</v>
      </c>
      <c r="E16" s="119">
        <v>36</v>
      </c>
      <c r="F16" s="119">
        <v>42</v>
      </c>
      <c r="G16" s="119">
        <v>43</v>
      </c>
      <c r="H16" s="119">
        <v>41</v>
      </c>
      <c r="I16" s="119">
        <v>31</v>
      </c>
      <c r="J16" s="119">
        <v>31</v>
      </c>
      <c r="K16" s="119">
        <v>30</v>
      </c>
      <c r="L16" s="119">
        <v>36</v>
      </c>
      <c r="M16" s="119">
        <v>31</v>
      </c>
      <c r="N16" s="119">
        <v>45</v>
      </c>
      <c r="O16" s="119">
        <v>54</v>
      </c>
      <c r="P16" s="119">
        <v>60</v>
      </c>
      <c r="Q16" s="119">
        <v>55</v>
      </c>
      <c r="R16" s="119">
        <v>66</v>
      </c>
      <c r="S16" s="119">
        <v>41</v>
      </c>
      <c r="T16" s="119">
        <v>62</v>
      </c>
      <c r="U16" s="119">
        <v>61</v>
      </c>
      <c r="V16" s="119">
        <v>55</v>
      </c>
      <c r="W16" s="119">
        <v>71</v>
      </c>
      <c r="X16" s="119">
        <v>56</v>
      </c>
      <c r="Y16" s="119">
        <v>47</v>
      </c>
      <c r="Z16" s="119">
        <v>55</v>
      </c>
      <c r="AA16" s="119">
        <v>51</v>
      </c>
      <c r="AB16" s="119">
        <v>45</v>
      </c>
      <c r="AC16" s="119">
        <v>35</v>
      </c>
      <c r="AD16" s="119">
        <v>37</v>
      </c>
      <c r="AE16" s="119">
        <v>49</v>
      </c>
      <c r="AF16" s="119">
        <v>47</v>
      </c>
      <c r="AG16" s="119">
        <v>47</v>
      </c>
      <c r="AH16" s="119">
        <v>55</v>
      </c>
      <c r="AI16" s="119">
        <v>53</v>
      </c>
      <c r="AJ16" s="119">
        <v>38</v>
      </c>
      <c r="AK16" s="119">
        <v>60</v>
      </c>
      <c r="AL16" s="119">
        <v>53</v>
      </c>
      <c r="AM16" s="119">
        <v>44</v>
      </c>
      <c r="AN16" s="119">
        <v>59</v>
      </c>
      <c r="AO16" s="119">
        <v>70</v>
      </c>
      <c r="AP16" s="119">
        <v>51</v>
      </c>
      <c r="AQ16" s="119">
        <v>55</v>
      </c>
      <c r="AR16" s="119">
        <v>70</v>
      </c>
      <c r="AS16" s="119">
        <v>65</v>
      </c>
      <c r="AT16" s="119">
        <v>52</v>
      </c>
      <c r="AU16" s="119">
        <v>44</v>
      </c>
      <c r="AV16" s="119">
        <v>61</v>
      </c>
      <c r="AW16" s="119">
        <v>70</v>
      </c>
      <c r="AX16" s="119">
        <v>57</v>
      </c>
      <c r="AY16" s="119">
        <v>54</v>
      </c>
      <c r="AZ16" s="119">
        <v>76</v>
      </c>
      <c r="BA16" s="119">
        <v>77</v>
      </c>
      <c r="BB16" s="119">
        <v>79</v>
      </c>
      <c r="BC16" s="119">
        <v>89</v>
      </c>
      <c r="BD16" s="119">
        <v>85</v>
      </c>
      <c r="BE16" s="119">
        <v>90</v>
      </c>
      <c r="BF16" s="119">
        <v>77</v>
      </c>
      <c r="BG16" s="119">
        <v>75</v>
      </c>
      <c r="BH16" s="119">
        <v>76</v>
      </c>
      <c r="BI16" s="119">
        <v>77</v>
      </c>
      <c r="BJ16" s="119">
        <v>70</v>
      </c>
      <c r="BK16" s="119">
        <v>82</v>
      </c>
      <c r="BL16" s="119">
        <v>86</v>
      </c>
      <c r="BM16" s="119">
        <v>93</v>
      </c>
      <c r="BN16" s="119">
        <v>101</v>
      </c>
      <c r="BO16" s="119">
        <v>77</v>
      </c>
      <c r="BP16" s="119">
        <v>97</v>
      </c>
      <c r="BQ16" s="119">
        <v>76</v>
      </c>
      <c r="BR16" s="119">
        <v>42</v>
      </c>
      <c r="BS16" s="119">
        <v>63</v>
      </c>
      <c r="BT16" s="119">
        <v>61</v>
      </c>
      <c r="BU16" s="119">
        <v>59</v>
      </c>
      <c r="BV16" s="119">
        <v>75</v>
      </c>
      <c r="BW16" s="119">
        <v>63</v>
      </c>
      <c r="BX16" s="119">
        <v>73</v>
      </c>
      <c r="BY16" s="119">
        <v>52</v>
      </c>
      <c r="BZ16" s="119">
        <v>78</v>
      </c>
      <c r="CA16" s="119">
        <v>87</v>
      </c>
      <c r="CB16" s="119">
        <v>67</v>
      </c>
      <c r="CC16" s="119">
        <v>64</v>
      </c>
      <c r="CD16" s="119">
        <v>71</v>
      </c>
      <c r="CE16" s="119">
        <v>66</v>
      </c>
      <c r="CF16" s="119">
        <v>83</v>
      </c>
      <c r="CG16" s="119">
        <v>70</v>
      </c>
      <c r="CH16" s="119">
        <v>68</v>
      </c>
      <c r="CI16" s="119">
        <v>66</v>
      </c>
      <c r="CJ16" s="119">
        <v>50</v>
      </c>
      <c r="CK16" s="119">
        <v>59</v>
      </c>
      <c r="CL16" s="119">
        <v>52</v>
      </c>
      <c r="CM16" s="119">
        <v>44</v>
      </c>
      <c r="CN16" s="119">
        <v>42</v>
      </c>
      <c r="CO16" s="119">
        <v>31</v>
      </c>
      <c r="CP16" s="119">
        <v>25</v>
      </c>
      <c r="CQ16" s="119">
        <v>19</v>
      </c>
      <c r="CR16" s="119">
        <v>28</v>
      </c>
      <c r="CS16" s="119">
        <v>17</v>
      </c>
      <c r="CT16" s="119">
        <v>10</v>
      </c>
      <c r="CU16" s="119">
        <v>15</v>
      </c>
      <c r="CV16" s="119">
        <v>8</v>
      </c>
      <c r="CW16" s="119">
        <v>4</v>
      </c>
      <c r="CX16" s="119">
        <v>6</v>
      </c>
      <c r="CY16" s="119">
        <v>13</v>
      </c>
      <c r="CZ16" s="78">
        <f t="shared" si="1"/>
        <v>5540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54</v>
      </c>
      <c r="D17" s="120">
        <v>62</v>
      </c>
      <c r="E17" s="120">
        <v>71</v>
      </c>
      <c r="F17" s="120">
        <v>96</v>
      </c>
      <c r="G17" s="120">
        <v>88</v>
      </c>
      <c r="H17" s="120">
        <v>85</v>
      </c>
      <c r="I17" s="120">
        <v>71</v>
      </c>
      <c r="J17" s="120">
        <v>71</v>
      </c>
      <c r="K17" s="120">
        <v>85</v>
      </c>
      <c r="L17" s="120">
        <v>66</v>
      </c>
      <c r="M17" s="120">
        <v>87</v>
      </c>
      <c r="N17" s="120">
        <v>85</v>
      </c>
      <c r="O17" s="120">
        <v>100</v>
      </c>
      <c r="P17" s="120">
        <v>104</v>
      </c>
      <c r="Q17" s="120">
        <v>111</v>
      </c>
      <c r="R17" s="120">
        <v>120</v>
      </c>
      <c r="S17" s="120">
        <v>97</v>
      </c>
      <c r="T17" s="120">
        <v>130</v>
      </c>
      <c r="U17" s="120">
        <v>117</v>
      </c>
      <c r="V17" s="120">
        <v>118</v>
      </c>
      <c r="W17" s="120">
        <v>120</v>
      </c>
      <c r="X17" s="120">
        <v>102</v>
      </c>
      <c r="Y17" s="120">
        <v>88</v>
      </c>
      <c r="Z17" s="120">
        <v>102</v>
      </c>
      <c r="AA17" s="120">
        <v>91</v>
      </c>
      <c r="AB17" s="120">
        <v>83</v>
      </c>
      <c r="AC17" s="120">
        <v>79</v>
      </c>
      <c r="AD17" s="120">
        <v>72</v>
      </c>
      <c r="AE17" s="120">
        <v>90</v>
      </c>
      <c r="AF17" s="120">
        <v>95</v>
      </c>
      <c r="AG17" s="120">
        <v>95</v>
      </c>
      <c r="AH17" s="120">
        <v>99</v>
      </c>
      <c r="AI17" s="120">
        <v>102</v>
      </c>
      <c r="AJ17" s="120">
        <v>88</v>
      </c>
      <c r="AK17" s="120">
        <v>122</v>
      </c>
      <c r="AL17" s="120">
        <v>114</v>
      </c>
      <c r="AM17" s="120">
        <v>99</v>
      </c>
      <c r="AN17" s="120">
        <v>118</v>
      </c>
      <c r="AO17" s="120">
        <v>128</v>
      </c>
      <c r="AP17" s="120">
        <v>106</v>
      </c>
      <c r="AQ17" s="120">
        <v>107</v>
      </c>
      <c r="AR17" s="120">
        <v>137</v>
      </c>
      <c r="AS17" s="120">
        <v>116</v>
      </c>
      <c r="AT17" s="120">
        <v>94</v>
      </c>
      <c r="AU17" s="120">
        <v>93</v>
      </c>
      <c r="AV17" s="120">
        <v>139</v>
      </c>
      <c r="AW17" s="120">
        <v>129</v>
      </c>
      <c r="AX17" s="120">
        <v>113</v>
      </c>
      <c r="AY17" s="120">
        <v>115</v>
      </c>
      <c r="AZ17" s="120">
        <v>146</v>
      </c>
      <c r="BA17" s="120">
        <v>144</v>
      </c>
      <c r="BB17" s="120">
        <v>161</v>
      </c>
      <c r="BC17" s="120">
        <v>156</v>
      </c>
      <c r="BD17" s="120">
        <v>156</v>
      </c>
      <c r="BE17" s="120">
        <v>184</v>
      </c>
      <c r="BF17" s="120">
        <v>148</v>
      </c>
      <c r="BG17" s="120">
        <v>154</v>
      </c>
      <c r="BH17" s="120">
        <v>159</v>
      </c>
      <c r="BI17" s="120">
        <v>176</v>
      </c>
      <c r="BJ17" s="120">
        <v>158</v>
      </c>
      <c r="BK17" s="120">
        <v>173</v>
      </c>
      <c r="BL17" s="120">
        <v>178</v>
      </c>
      <c r="BM17" s="120">
        <v>180</v>
      </c>
      <c r="BN17" s="120">
        <v>194</v>
      </c>
      <c r="BO17" s="120">
        <v>173</v>
      </c>
      <c r="BP17" s="120">
        <v>181</v>
      </c>
      <c r="BQ17" s="120">
        <v>161</v>
      </c>
      <c r="BR17" s="120">
        <v>82</v>
      </c>
      <c r="BS17" s="120">
        <v>118</v>
      </c>
      <c r="BT17" s="120">
        <v>117</v>
      </c>
      <c r="BU17" s="120">
        <v>122</v>
      </c>
      <c r="BV17" s="120">
        <v>144</v>
      </c>
      <c r="BW17" s="120">
        <v>116</v>
      </c>
      <c r="BX17" s="120">
        <v>127</v>
      </c>
      <c r="BY17" s="120">
        <v>88</v>
      </c>
      <c r="BZ17" s="120">
        <v>121</v>
      </c>
      <c r="CA17" s="120">
        <v>137</v>
      </c>
      <c r="CB17" s="120">
        <v>118</v>
      </c>
      <c r="CC17" s="120">
        <v>133</v>
      </c>
      <c r="CD17" s="120">
        <v>122</v>
      </c>
      <c r="CE17" s="120">
        <v>108</v>
      </c>
      <c r="CF17" s="120">
        <v>129</v>
      </c>
      <c r="CG17" s="120">
        <v>103</v>
      </c>
      <c r="CH17" s="120">
        <v>108</v>
      </c>
      <c r="CI17" s="120">
        <v>102</v>
      </c>
      <c r="CJ17" s="120">
        <v>73</v>
      </c>
      <c r="CK17" s="120">
        <v>84</v>
      </c>
      <c r="CL17" s="120">
        <v>69</v>
      </c>
      <c r="CM17" s="120">
        <v>67</v>
      </c>
      <c r="CN17" s="120">
        <v>54</v>
      </c>
      <c r="CO17" s="120">
        <v>44</v>
      </c>
      <c r="CP17" s="120">
        <v>33</v>
      </c>
      <c r="CQ17" s="120">
        <v>29</v>
      </c>
      <c r="CR17" s="120">
        <v>36</v>
      </c>
      <c r="CS17" s="120">
        <v>21</v>
      </c>
      <c r="CT17" s="120">
        <v>14</v>
      </c>
      <c r="CU17" s="120">
        <v>16</v>
      </c>
      <c r="CV17" s="120">
        <v>9</v>
      </c>
      <c r="CW17" s="120">
        <v>4</v>
      </c>
      <c r="CX17" s="120">
        <v>6</v>
      </c>
      <c r="CY17" s="120">
        <v>13</v>
      </c>
      <c r="CZ17" s="78">
        <f t="shared" si="1"/>
        <v>10503</v>
      </c>
    </row>
    <row r="18" spans="1:227" s="12" customFormat="1" ht="11.25" customHeight="1">
      <c r="A18" s="136" t="s">
        <v>29</v>
      </c>
      <c r="B18" s="3" t="s">
        <v>13</v>
      </c>
      <c r="C18" s="121">
        <v>12</v>
      </c>
      <c r="D18" s="121">
        <v>18</v>
      </c>
      <c r="E18" s="121">
        <v>15</v>
      </c>
      <c r="F18" s="121">
        <v>26</v>
      </c>
      <c r="G18" s="121">
        <v>14</v>
      </c>
      <c r="H18" s="121">
        <v>27</v>
      </c>
      <c r="I18" s="121">
        <v>19</v>
      </c>
      <c r="J18" s="121">
        <v>16</v>
      </c>
      <c r="K18" s="121">
        <v>16</v>
      </c>
      <c r="L18" s="121">
        <v>32</v>
      </c>
      <c r="M18" s="121">
        <v>25</v>
      </c>
      <c r="N18" s="121">
        <v>36</v>
      </c>
      <c r="O18" s="121">
        <v>19</v>
      </c>
      <c r="P18" s="121">
        <v>29</v>
      </c>
      <c r="Q18" s="121">
        <v>35</v>
      </c>
      <c r="R18" s="121">
        <v>44</v>
      </c>
      <c r="S18" s="121">
        <v>37</v>
      </c>
      <c r="T18" s="121">
        <v>35</v>
      </c>
      <c r="U18" s="121">
        <v>27</v>
      </c>
      <c r="V18" s="121">
        <v>25</v>
      </c>
      <c r="W18" s="121">
        <v>16</v>
      </c>
      <c r="X18" s="121">
        <v>26</v>
      </c>
      <c r="Y18" s="121">
        <v>19</v>
      </c>
      <c r="Z18" s="121">
        <v>16</v>
      </c>
      <c r="AA18" s="121">
        <v>24</v>
      </c>
      <c r="AB18" s="121">
        <v>19</v>
      </c>
      <c r="AC18" s="121">
        <v>27</v>
      </c>
      <c r="AD18" s="121">
        <v>20</v>
      </c>
      <c r="AE18" s="121">
        <v>21</v>
      </c>
      <c r="AF18" s="121">
        <v>27</v>
      </c>
      <c r="AG18" s="121">
        <v>19</v>
      </c>
      <c r="AH18" s="121">
        <v>29</v>
      </c>
      <c r="AI18" s="121">
        <v>26</v>
      </c>
      <c r="AJ18" s="121">
        <v>28</v>
      </c>
      <c r="AK18" s="121">
        <v>18</v>
      </c>
      <c r="AL18" s="121">
        <v>39</v>
      </c>
      <c r="AM18" s="121">
        <v>27</v>
      </c>
      <c r="AN18" s="121">
        <v>22</v>
      </c>
      <c r="AO18" s="121">
        <v>43</v>
      </c>
      <c r="AP18" s="121">
        <v>18</v>
      </c>
      <c r="AQ18" s="121">
        <v>33</v>
      </c>
      <c r="AR18" s="121">
        <v>32</v>
      </c>
      <c r="AS18" s="121">
        <v>34</v>
      </c>
      <c r="AT18" s="121">
        <v>17</v>
      </c>
      <c r="AU18" s="121">
        <v>26</v>
      </c>
      <c r="AV18" s="121">
        <v>35</v>
      </c>
      <c r="AW18" s="121">
        <v>31</v>
      </c>
      <c r="AX18" s="121">
        <v>29</v>
      </c>
      <c r="AY18" s="121">
        <v>44</v>
      </c>
      <c r="AZ18" s="121">
        <v>44</v>
      </c>
      <c r="BA18" s="121">
        <v>45</v>
      </c>
      <c r="BB18" s="121">
        <v>46</v>
      </c>
      <c r="BC18" s="121">
        <v>52</v>
      </c>
      <c r="BD18" s="121">
        <v>43</v>
      </c>
      <c r="BE18" s="121">
        <v>53</v>
      </c>
      <c r="BF18" s="121">
        <v>50</v>
      </c>
      <c r="BG18" s="121">
        <v>53</v>
      </c>
      <c r="BH18" s="121">
        <v>50</v>
      </c>
      <c r="BI18" s="121">
        <v>45</v>
      </c>
      <c r="BJ18" s="121">
        <v>54</v>
      </c>
      <c r="BK18" s="121">
        <v>39</v>
      </c>
      <c r="BL18" s="121">
        <v>57</v>
      </c>
      <c r="BM18" s="121">
        <v>49</v>
      </c>
      <c r="BN18" s="121">
        <v>46</v>
      </c>
      <c r="BO18" s="121">
        <v>57</v>
      </c>
      <c r="BP18" s="121">
        <v>60</v>
      </c>
      <c r="BQ18" s="121">
        <v>28</v>
      </c>
      <c r="BR18" s="121">
        <v>19</v>
      </c>
      <c r="BS18" s="121">
        <v>24</v>
      </c>
      <c r="BT18" s="121">
        <v>24</v>
      </c>
      <c r="BU18" s="121">
        <v>24</v>
      </c>
      <c r="BV18" s="121">
        <v>20</v>
      </c>
      <c r="BW18" s="121">
        <v>32</v>
      </c>
      <c r="BX18" s="121">
        <v>26</v>
      </c>
      <c r="BY18" s="121">
        <v>16</v>
      </c>
      <c r="BZ18" s="121">
        <v>25</v>
      </c>
      <c r="CA18" s="121">
        <v>29</v>
      </c>
      <c r="CB18" s="121">
        <v>35</v>
      </c>
      <c r="CC18" s="121">
        <v>23</v>
      </c>
      <c r="CD18" s="121">
        <v>22</v>
      </c>
      <c r="CE18" s="121">
        <v>25</v>
      </c>
      <c r="CF18" s="121">
        <v>26</v>
      </c>
      <c r="CG18" s="121">
        <v>18</v>
      </c>
      <c r="CH18" s="121">
        <v>17</v>
      </c>
      <c r="CI18" s="121">
        <v>13</v>
      </c>
      <c r="CJ18" s="121">
        <v>19</v>
      </c>
      <c r="CK18" s="121">
        <v>13</v>
      </c>
      <c r="CL18" s="121">
        <v>16</v>
      </c>
      <c r="CM18" s="121">
        <v>12</v>
      </c>
      <c r="CN18" s="121">
        <v>12</v>
      </c>
      <c r="CO18" s="121">
        <v>7</v>
      </c>
      <c r="CP18" s="121">
        <v>3</v>
      </c>
      <c r="CQ18" s="121">
        <v>4</v>
      </c>
      <c r="CR18" s="121">
        <v>0</v>
      </c>
      <c r="CS18" s="121">
        <v>4</v>
      </c>
      <c r="CT18" s="121">
        <v>2</v>
      </c>
      <c r="CU18" s="121">
        <v>3</v>
      </c>
      <c r="CV18" s="121">
        <v>2</v>
      </c>
      <c r="CW18" s="121">
        <v>0</v>
      </c>
      <c r="CX18" s="121">
        <v>0</v>
      </c>
      <c r="CY18" s="121">
        <v>0</v>
      </c>
      <c r="CZ18" s="76">
        <f t="shared" si="1"/>
        <v>2658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17</v>
      </c>
      <c r="D19" s="122">
        <v>16</v>
      </c>
      <c r="E19" s="122">
        <v>17</v>
      </c>
      <c r="F19" s="122">
        <v>15</v>
      </c>
      <c r="G19" s="122">
        <v>12</v>
      </c>
      <c r="H19" s="122">
        <v>24</v>
      </c>
      <c r="I19" s="122">
        <v>23</v>
      </c>
      <c r="J19" s="122">
        <v>24</v>
      </c>
      <c r="K19" s="122">
        <v>12</v>
      </c>
      <c r="L19" s="122">
        <v>19</v>
      </c>
      <c r="M19" s="122">
        <v>21</v>
      </c>
      <c r="N19" s="122">
        <v>19</v>
      </c>
      <c r="O19" s="122">
        <v>29</v>
      </c>
      <c r="P19" s="122">
        <v>25</v>
      </c>
      <c r="Q19" s="122">
        <v>33</v>
      </c>
      <c r="R19" s="122">
        <v>26</v>
      </c>
      <c r="S19" s="122">
        <v>40</v>
      </c>
      <c r="T19" s="122">
        <v>39</v>
      </c>
      <c r="U19" s="122">
        <v>39</v>
      </c>
      <c r="V19" s="122">
        <v>30</v>
      </c>
      <c r="W19" s="122">
        <v>27</v>
      </c>
      <c r="X19" s="122">
        <v>24</v>
      </c>
      <c r="Y19" s="122">
        <v>17</v>
      </c>
      <c r="Z19" s="122">
        <v>16</v>
      </c>
      <c r="AA19" s="122">
        <v>24</v>
      </c>
      <c r="AB19" s="122">
        <v>24</v>
      </c>
      <c r="AC19" s="122">
        <v>24</v>
      </c>
      <c r="AD19" s="122">
        <v>22</v>
      </c>
      <c r="AE19" s="122">
        <v>26</v>
      </c>
      <c r="AF19" s="122">
        <v>27</v>
      </c>
      <c r="AG19" s="122">
        <v>35</v>
      </c>
      <c r="AH19" s="122">
        <v>23</v>
      </c>
      <c r="AI19" s="122">
        <v>16</v>
      </c>
      <c r="AJ19" s="122">
        <v>15</v>
      </c>
      <c r="AK19" s="122">
        <v>28</v>
      </c>
      <c r="AL19" s="122">
        <v>33</v>
      </c>
      <c r="AM19" s="122">
        <v>21</v>
      </c>
      <c r="AN19" s="122">
        <v>32</v>
      </c>
      <c r="AO19" s="122">
        <v>31</v>
      </c>
      <c r="AP19" s="122">
        <v>30</v>
      </c>
      <c r="AQ19" s="122">
        <v>29</v>
      </c>
      <c r="AR19" s="122">
        <v>36</v>
      </c>
      <c r="AS19" s="122">
        <v>36</v>
      </c>
      <c r="AT19" s="122">
        <v>35</v>
      </c>
      <c r="AU19" s="122">
        <v>29</v>
      </c>
      <c r="AV19" s="122">
        <v>47</v>
      </c>
      <c r="AW19" s="122">
        <v>34</v>
      </c>
      <c r="AX19" s="122">
        <v>31</v>
      </c>
      <c r="AY19" s="122">
        <v>49</v>
      </c>
      <c r="AZ19" s="122">
        <v>52</v>
      </c>
      <c r="BA19" s="122">
        <v>45</v>
      </c>
      <c r="BB19" s="122">
        <v>49</v>
      </c>
      <c r="BC19" s="122">
        <v>52</v>
      </c>
      <c r="BD19" s="122">
        <v>62</v>
      </c>
      <c r="BE19" s="122">
        <v>55</v>
      </c>
      <c r="BF19" s="122">
        <v>51</v>
      </c>
      <c r="BG19" s="122">
        <v>53</v>
      </c>
      <c r="BH19" s="122">
        <v>53</v>
      </c>
      <c r="BI19" s="122">
        <v>58</v>
      </c>
      <c r="BJ19" s="122">
        <v>51</v>
      </c>
      <c r="BK19" s="122">
        <v>55</v>
      </c>
      <c r="BL19" s="122">
        <v>52</v>
      </c>
      <c r="BM19" s="122">
        <v>59</v>
      </c>
      <c r="BN19" s="122">
        <v>45</v>
      </c>
      <c r="BO19" s="122">
        <v>61</v>
      </c>
      <c r="BP19" s="122">
        <v>45</v>
      </c>
      <c r="BQ19" s="122">
        <v>38</v>
      </c>
      <c r="BR19" s="122">
        <v>32</v>
      </c>
      <c r="BS19" s="122">
        <v>33</v>
      </c>
      <c r="BT19" s="122">
        <v>34</v>
      </c>
      <c r="BU19" s="122">
        <v>34</v>
      </c>
      <c r="BV19" s="122">
        <v>32</v>
      </c>
      <c r="BW19" s="122">
        <v>31</v>
      </c>
      <c r="BX19" s="122">
        <v>39</v>
      </c>
      <c r="BY19" s="122">
        <v>31</v>
      </c>
      <c r="BZ19" s="122">
        <v>31</v>
      </c>
      <c r="CA19" s="122">
        <v>50</v>
      </c>
      <c r="CB19" s="122">
        <v>31</v>
      </c>
      <c r="CC19" s="122">
        <v>55</v>
      </c>
      <c r="CD19" s="122">
        <v>45</v>
      </c>
      <c r="CE19" s="122">
        <v>57</v>
      </c>
      <c r="CF19" s="122">
        <v>56</v>
      </c>
      <c r="CG19" s="122">
        <v>40</v>
      </c>
      <c r="CH19" s="122">
        <v>51</v>
      </c>
      <c r="CI19" s="122">
        <v>53</v>
      </c>
      <c r="CJ19" s="122">
        <v>39</v>
      </c>
      <c r="CK19" s="122">
        <v>37</v>
      </c>
      <c r="CL19" s="122">
        <v>29</v>
      </c>
      <c r="CM19" s="122">
        <v>16</v>
      </c>
      <c r="CN19" s="122">
        <v>22</v>
      </c>
      <c r="CO19" s="122">
        <v>10</v>
      </c>
      <c r="CP19" s="122">
        <v>16</v>
      </c>
      <c r="CQ19" s="122">
        <v>14</v>
      </c>
      <c r="CR19" s="122">
        <v>12</v>
      </c>
      <c r="CS19" s="122">
        <v>7</v>
      </c>
      <c r="CT19" s="122">
        <v>5</v>
      </c>
      <c r="CU19" s="122">
        <v>7</v>
      </c>
      <c r="CV19" s="122">
        <v>4</v>
      </c>
      <c r="CW19" s="122">
        <v>4</v>
      </c>
      <c r="CX19" s="122">
        <v>7</v>
      </c>
      <c r="CY19" s="122">
        <v>8</v>
      </c>
      <c r="CZ19" s="78">
        <f t="shared" si="1"/>
        <v>3209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29</v>
      </c>
      <c r="D20" s="123">
        <v>34</v>
      </c>
      <c r="E20" s="123">
        <v>32</v>
      </c>
      <c r="F20" s="123">
        <v>41</v>
      </c>
      <c r="G20" s="123">
        <v>26</v>
      </c>
      <c r="H20" s="123">
        <v>51</v>
      </c>
      <c r="I20" s="123">
        <v>42</v>
      </c>
      <c r="J20" s="123">
        <v>40</v>
      </c>
      <c r="K20" s="123">
        <v>28</v>
      </c>
      <c r="L20" s="123">
        <v>51</v>
      </c>
      <c r="M20" s="123">
        <v>46</v>
      </c>
      <c r="N20" s="123">
        <v>55</v>
      </c>
      <c r="O20" s="123">
        <v>48</v>
      </c>
      <c r="P20" s="123">
        <v>54</v>
      </c>
      <c r="Q20" s="123">
        <v>68</v>
      </c>
      <c r="R20" s="123">
        <v>70</v>
      </c>
      <c r="S20" s="123">
        <v>77</v>
      </c>
      <c r="T20" s="123">
        <v>74</v>
      </c>
      <c r="U20" s="123">
        <v>66</v>
      </c>
      <c r="V20" s="123">
        <v>55</v>
      </c>
      <c r="W20" s="123">
        <v>43</v>
      </c>
      <c r="X20" s="123">
        <v>50</v>
      </c>
      <c r="Y20" s="123">
        <v>36</v>
      </c>
      <c r="Z20" s="123">
        <v>32</v>
      </c>
      <c r="AA20" s="123">
        <v>48</v>
      </c>
      <c r="AB20" s="123">
        <v>43</v>
      </c>
      <c r="AC20" s="123">
        <v>51</v>
      </c>
      <c r="AD20" s="123">
        <v>42</v>
      </c>
      <c r="AE20" s="123">
        <v>47</v>
      </c>
      <c r="AF20" s="123">
        <v>54</v>
      </c>
      <c r="AG20" s="123">
        <v>54</v>
      </c>
      <c r="AH20" s="123">
        <v>52</v>
      </c>
      <c r="AI20" s="123">
        <v>42</v>
      </c>
      <c r="AJ20" s="123">
        <v>43</v>
      </c>
      <c r="AK20" s="123">
        <v>46</v>
      </c>
      <c r="AL20" s="123">
        <v>72</v>
      </c>
      <c r="AM20" s="123">
        <v>48</v>
      </c>
      <c r="AN20" s="123">
        <v>54</v>
      </c>
      <c r="AO20" s="123">
        <v>74</v>
      </c>
      <c r="AP20" s="123">
        <v>48</v>
      </c>
      <c r="AQ20" s="123">
        <v>62</v>
      </c>
      <c r="AR20" s="123">
        <v>68</v>
      </c>
      <c r="AS20" s="123">
        <v>70</v>
      </c>
      <c r="AT20" s="123">
        <v>52</v>
      </c>
      <c r="AU20" s="123">
        <v>55</v>
      </c>
      <c r="AV20" s="123">
        <v>82</v>
      </c>
      <c r="AW20" s="123">
        <v>65</v>
      </c>
      <c r="AX20" s="123">
        <v>60</v>
      </c>
      <c r="AY20" s="123">
        <v>93</v>
      </c>
      <c r="AZ20" s="123">
        <v>96</v>
      </c>
      <c r="BA20" s="123">
        <v>90</v>
      </c>
      <c r="BB20" s="123">
        <v>95</v>
      </c>
      <c r="BC20" s="123">
        <v>104</v>
      </c>
      <c r="BD20" s="123">
        <v>105</v>
      </c>
      <c r="BE20" s="123">
        <v>108</v>
      </c>
      <c r="BF20" s="123">
        <v>101</v>
      </c>
      <c r="BG20" s="123">
        <v>106</v>
      </c>
      <c r="BH20" s="123">
        <v>103</v>
      </c>
      <c r="BI20" s="123">
        <v>103</v>
      </c>
      <c r="BJ20" s="123">
        <v>105</v>
      </c>
      <c r="BK20" s="123">
        <v>94</v>
      </c>
      <c r="BL20" s="123">
        <v>109</v>
      </c>
      <c r="BM20" s="123">
        <v>108</v>
      </c>
      <c r="BN20" s="123">
        <v>91</v>
      </c>
      <c r="BO20" s="123">
        <v>118</v>
      </c>
      <c r="BP20" s="123">
        <v>105</v>
      </c>
      <c r="BQ20" s="123">
        <v>66</v>
      </c>
      <c r="BR20" s="123">
        <v>51</v>
      </c>
      <c r="BS20" s="123">
        <v>57</v>
      </c>
      <c r="BT20" s="123">
        <v>58</v>
      </c>
      <c r="BU20" s="123">
        <v>58</v>
      </c>
      <c r="BV20" s="123">
        <v>52</v>
      </c>
      <c r="BW20" s="123">
        <v>63</v>
      </c>
      <c r="BX20" s="123">
        <v>65</v>
      </c>
      <c r="BY20" s="123">
        <v>47</v>
      </c>
      <c r="BZ20" s="123">
        <v>56</v>
      </c>
      <c r="CA20" s="123">
        <v>79</v>
      </c>
      <c r="CB20" s="123">
        <v>66</v>
      </c>
      <c r="CC20" s="123">
        <v>78</v>
      </c>
      <c r="CD20" s="123">
        <v>67</v>
      </c>
      <c r="CE20" s="123">
        <v>82</v>
      </c>
      <c r="CF20" s="123">
        <v>82</v>
      </c>
      <c r="CG20" s="123">
        <v>58</v>
      </c>
      <c r="CH20" s="123">
        <v>68</v>
      </c>
      <c r="CI20" s="123">
        <v>66</v>
      </c>
      <c r="CJ20" s="123">
        <v>58</v>
      </c>
      <c r="CK20" s="123">
        <v>50</v>
      </c>
      <c r="CL20" s="123">
        <v>45</v>
      </c>
      <c r="CM20" s="123">
        <v>28</v>
      </c>
      <c r="CN20" s="123">
        <v>34</v>
      </c>
      <c r="CO20" s="123">
        <v>17</v>
      </c>
      <c r="CP20" s="123">
        <v>19</v>
      </c>
      <c r="CQ20" s="123">
        <v>18</v>
      </c>
      <c r="CR20" s="123">
        <v>12</v>
      </c>
      <c r="CS20" s="123">
        <v>11</v>
      </c>
      <c r="CT20" s="123">
        <v>7</v>
      </c>
      <c r="CU20" s="123">
        <v>10</v>
      </c>
      <c r="CV20" s="123">
        <v>6</v>
      </c>
      <c r="CW20" s="123">
        <v>4</v>
      </c>
      <c r="CX20" s="123">
        <v>7</v>
      </c>
      <c r="CY20" s="123">
        <v>8</v>
      </c>
      <c r="CZ20" s="78">
        <f t="shared" si="1"/>
        <v>5867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562</v>
      </c>
      <c r="D21" s="41">
        <f aca="true" t="shared" si="2" ref="D21:BO22">SUM(D3,D6,D9,D12,D15,D18)</f>
        <v>663</v>
      </c>
      <c r="E21" s="41">
        <f t="shared" si="2"/>
        <v>653</v>
      </c>
      <c r="F21" s="41">
        <f t="shared" si="2"/>
        <v>709</v>
      </c>
      <c r="G21" s="41">
        <f t="shared" si="2"/>
        <v>652</v>
      </c>
      <c r="H21" s="41">
        <f t="shared" si="2"/>
        <v>649</v>
      </c>
      <c r="I21" s="41">
        <f t="shared" si="2"/>
        <v>647</v>
      </c>
      <c r="J21" s="41">
        <f t="shared" si="2"/>
        <v>676</v>
      </c>
      <c r="K21" s="41">
        <f t="shared" si="2"/>
        <v>705</v>
      </c>
      <c r="L21" s="41">
        <f t="shared" si="2"/>
        <v>686</v>
      </c>
      <c r="M21" s="41">
        <f t="shared" si="2"/>
        <v>695</v>
      </c>
      <c r="N21" s="41">
        <f t="shared" si="2"/>
        <v>718</v>
      </c>
      <c r="O21" s="41">
        <f t="shared" si="2"/>
        <v>657</v>
      </c>
      <c r="P21" s="41">
        <f t="shared" si="2"/>
        <v>747</v>
      </c>
      <c r="Q21" s="41">
        <f t="shared" si="2"/>
        <v>760</v>
      </c>
      <c r="R21" s="41">
        <f t="shared" si="2"/>
        <v>803</v>
      </c>
      <c r="S21" s="41">
        <f t="shared" si="2"/>
        <v>753</v>
      </c>
      <c r="T21" s="41">
        <f t="shared" si="2"/>
        <v>786</v>
      </c>
      <c r="U21" s="41">
        <f t="shared" si="2"/>
        <v>713</v>
      </c>
      <c r="V21" s="41">
        <f t="shared" si="2"/>
        <v>699</v>
      </c>
      <c r="W21" s="41">
        <f t="shared" si="2"/>
        <v>633</v>
      </c>
      <c r="X21" s="41">
        <f t="shared" si="2"/>
        <v>611</v>
      </c>
      <c r="Y21" s="41">
        <f t="shared" si="2"/>
        <v>602</v>
      </c>
      <c r="Z21" s="41">
        <f t="shared" si="2"/>
        <v>593</v>
      </c>
      <c r="AA21" s="41">
        <f t="shared" si="2"/>
        <v>621</v>
      </c>
      <c r="AB21" s="41">
        <f t="shared" si="2"/>
        <v>647</v>
      </c>
      <c r="AC21" s="41">
        <f t="shared" si="2"/>
        <v>663</v>
      </c>
      <c r="AD21" s="41">
        <f t="shared" si="2"/>
        <v>653</v>
      </c>
      <c r="AE21" s="41">
        <f t="shared" si="2"/>
        <v>725</v>
      </c>
      <c r="AF21" s="41">
        <f t="shared" si="2"/>
        <v>733</v>
      </c>
      <c r="AG21" s="41">
        <f t="shared" si="2"/>
        <v>736</v>
      </c>
      <c r="AH21" s="41">
        <f t="shared" si="2"/>
        <v>744</v>
      </c>
      <c r="AI21" s="41">
        <f t="shared" si="2"/>
        <v>729</v>
      </c>
      <c r="AJ21" s="41">
        <f t="shared" si="2"/>
        <v>813</v>
      </c>
      <c r="AK21" s="41">
        <f t="shared" si="2"/>
        <v>866</v>
      </c>
      <c r="AL21" s="41">
        <f t="shared" si="2"/>
        <v>832</v>
      </c>
      <c r="AM21" s="41">
        <f t="shared" si="2"/>
        <v>817</v>
      </c>
      <c r="AN21" s="41">
        <f t="shared" si="2"/>
        <v>850</v>
      </c>
      <c r="AO21" s="41">
        <f t="shared" si="2"/>
        <v>967</v>
      </c>
      <c r="AP21" s="41">
        <f t="shared" si="2"/>
        <v>939</v>
      </c>
      <c r="AQ21" s="41">
        <f t="shared" si="2"/>
        <v>971</v>
      </c>
      <c r="AR21" s="41">
        <f t="shared" si="2"/>
        <v>924</v>
      </c>
      <c r="AS21" s="41">
        <f t="shared" si="2"/>
        <v>871</v>
      </c>
      <c r="AT21" s="41">
        <f t="shared" si="2"/>
        <v>821</v>
      </c>
      <c r="AU21" s="41">
        <f t="shared" si="2"/>
        <v>841</v>
      </c>
      <c r="AV21" s="41">
        <f t="shared" si="2"/>
        <v>898</v>
      </c>
      <c r="AW21" s="41">
        <f t="shared" si="2"/>
        <v>770</v>
      </c>
      <c r="AX21" s="41">
        <f t="shared" si="2"/>
        <v>786</v>
      </c>
      <c r="AY21" s="41">
        <f t="shared" si="2"/>
        <v>829</v>
      </c>
      <c r="AZ21" s="41">
        <f t="shared" si="2"/>
        <v>880</v>
      </c>
      <c r="BA21" s="41">
        <f t="shared" si="2"/>
        <v>764</v>
      </c>
      <c r="BB21" s="41">
        <f t="shared" si="2"/>
        <v>864</v>
      </c>
      <c r="BC21" s="41">
        <f t="shared" si="2"/>
        <v>941</v>
      </c>
      <c r="BD21" s="41">
        <f t="shared" si="2"/>
        <v>894</v>
      </c>
      <c r="BE21" s="41">
        <f t="shared" si="2"/>
        <v>957</v>
      </c>
      <c r="BF21" s="41">
        <f t="shared" si="2"/>
        <v>893</v>
      </c>
      <c r="BG21" s="41">
        <f t="shared" si="2"/>
        <v>931</v>
      </c>
      <c r="BH21" s="41">
        <f t="shared" si="2"/>
        <v>973</v>
      </c>
      <c r="BI21" s="41">
        <f t="shared" si="2"/>
        <v>993</v>
      </c>
      <c r="BJ21" s="41">
        <f t="shared" si="2"/>
        <v>1089</v>
      </c>
      <c r="BK21" s="41">
        <f t="shared" si="2"/>
        <v>1038</v>
      </c>
      <c r="BL21" s="41">
        <f t="shared" si="2"/>
        <v>1142</v>
      </c>
      <c r="BM21" s="41">
        <f t="shared" si="2"/>
        <v>1093</v>
      </c>
      <c r="BN21" s="41">
        <f t="shared" si="2"/>
        <v>1126</v>
      </c>
      <c r="BO21" s="41">
        <f t="shared" si="2"/>
        <v>1204</v>
      </c>
      <c r="BP21" s="41">
        <f aca="true" t="shared" si="3" ref="BP21:CY23">SUM(BP3,BP6,BP9,BP12,BP15,BP18)</f>
        <v>1136</v>
      </c>
      <c r="BQ21" s="41">
        <f t="shared" si="3"/>
        <v>943</v>
      </c>
      <c r="BR21" s="41">
        <f t="shared" si="3"/>
        <v>603</v>
      </c>
      <c r="BS21" s="41">
        <f t="shared" si="3"/>
        <v>729</v>
      </c>
      <c r="BT21" s="41">
        <f t="shared" si="3"/>
        <v>767</v>
      </c>
      <c r="BU21" s="41">
        <f t="shared" si="3"/>
        <v>752</v>
      </c>
      <c r="BV21" s="41">
        <f t="shared" si="3"/>
        <v>761</v>
      </c>
      <c r="BW21" s="41">
        <f t="shared" si="3"/>
        <v>675</v>
      </c>
      <c r="BX21" s="41">
        <f t="shared" si="3"/>
        <v>686</v>
      </c>
      <c r="BY21" s="41">
        <f t="shared" si="3"/>
        <v>594</v>
      </c>
      <c r="BZ21" s="41">
        <f t="shared" si="3"/>
        <v>625</v>
      </c>
      <c r="CA21" s="41">
        <f t="shared" si="3"/>
        <v>663</v>
      </c>
      <c r="CB21" s="41">
        <f t="shared" si="3"/>
        <v>575</v>
      </c>
      <c r="CC21" s="41">
        <f t="shared" si="3"/>
        <v>585</v>
      </c>
      <c r="CD21" s="41">
        <f t="shared" si="3"/>
        <v>521</v>
      </c>
      <c r="CE21" s="41">
        <f t="shared" si="3"/>
        <v>515</v>
      </c>
      <c r="CF21" s="41">
        <f t="shared" si="3"/>
        <v>418</v>
      </c>
      <c r="CG21" s="41">
        <f t="shared" si="3"/>
        <v>396</v>
      </c>
      <c r="CH21" s="41">
        <f t="shared" si="3"/>
        <v>384</v>
      </c>
      <c r="CI21" s="41">
        <f t="shared" si="3"/>
        <v>319</v>
      </c>
      <c r="CJ21" s="41">
        <f t="shared" si="3"/>
        <v>290</v>
      </c>
      <c r="CK21" s="41">
        <f t="shared" si="3"/>
        <v>274</v>
      </c>
      <c r="CL21" s="41">
        <f t="shared" si="3"/>
        <v>231</v>
      </c>
      <c r="CM21" s="41">
        <f t="shared" si="3"/>
        <v>171</v>
      </c>
      <c r="CN21" s="41">
        <f t="shared" si="3"/>
        <v>159</v>
      </c>
      <c r="CO21" s="41">
        <f t="shared" si="3"/>
        <v>95</v>
      </c>
      <c r="CP21" s="41">
        <f t="shared" si="3"/>
        <v>56</v>
      </c>
      <c r="CQ21" s="41">
        <f t="shared" si="3"/>
        <v>75</v>
      </c>
      <c r="CR21" s="41">
        <f t="shared" si="3"/>
        <v>47</v>
      </c>
      <c r="CS21" s="41">
        <f t="shared" si="3"/>
        <v>38</v>
      </c>
      <c r="CT21" s="41">
        <f t="shared" si="3"/>
        <v>19</v>
      </c>
      <c r="CU21" s="41">
        <f t="shared" si="3"/>
        <v>16</v>
      </c>
      <c r="CV21" s="41">
        <f t="shared" si="3"/>
        <v>10</v>
      </c>
      <c r="CW21" s="41">
        <f t="shared" si="3"/>
        <v>11</v>
      </c>
      <c r="CX21" s="41">
        <f t="shared" si="3"/>
        <v>6</v>
      </c>
      <c r="CY21" s="41">
        <f>SUM(CY3,CY6,CY9,CY12,CY15,CY18)</f>
        <v>6</v>
      </c>
      <c r="CZ21" s="80">
        <f>SUM(C21:CY21)</f>
        <v>66351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561</v>
      </c>
      <c r="D22" s="46">
        <f t="shared" si="4"/>
        <v>605</v>
      </c>
      <c r="E22" s="46">
        <f t="shared" si="4"/>
        <v>583</v>
      </c>
      <c r="F22" s="46">
        <f t="shared" si="4"/>
        <v>583</v>
      </c>
      <c r="G22" s="46">
        <f t="shared" si="4"/>
        <v>616</v>
      </c>
      <c r="H22" s="46">
        <f t="shared" si="4"/>
        <v>647</v>
      </c>
      <c r="I22" s="46">
        <f t="shared" si="4"/>
        <v>580</v>
      </c>
      <c r="J22" s="46">
        <f t="shared" si="4"/>
        <v>634</v>
      </c>
      <c r="K22" s="46">
        <f t="shared" si="4"/>
        <v>612</v>
      </c>
      <c r="L22" s="46">
        <f t="shared" si="4"/>
        <v>690</v>
      </c>
      <c r="M22" s="46">
        <f t="shared" si="4"/>
        <v>614</v>
      </c>
      <c r="N22" s="46">
        <f t="shared" si="4"/>
        <v>697</v>
      </c>
      <c r="O22" s="46">
        <f t="shared" si="4"/>
        <v>726</v>
      </c>
      <c r="P22" s="46">
        <f t="shared" si="4"/>
        <v>726</v>
      </c>
      <c r="Q22" s="46">
        <f t="shared" si="4"/>
        <v>757</v>
      </c>
      <c r="R22" s="46">
        <f t="shared" si="4"/>
        <v>755</v>
      </c>
      <c r="S22" s="46">
        <f t="shared" si="2"/>
        <v>772</v>
      </c>
      <c r="T22" s="46">
        <f t="shared" si="2"/>
        <v>761</v>
      </c>
      <c r="U22" s="46">
        <f t="shared" si="2"/>
        <v>738</v>
      </c>
      <c r="V22" s="46">
        <f t="shared" si="2"/>
        <v>680</v>
      </c>
      <c r="W22" s="46">
        <f t="shared" si="2"/>
        <v>695</v>
      </c>
      <c r="X22" s="46">
        <f t="shared" si="2"/>
        <v>646</v>
      </c>
      <c r="Y22" s="46">
        <f t="shared" si="2"/>
        <v>600</v>
      </c>
      <c r="Z22" s="46">
        <f t="shared" si="2"/>
        <v>636</v>
      </c>
      <c r="AA22" s="46">
        <f t="shared" si="2"/>
        <v>680</v>
      </c>
      <c r="AB22" s="46">
        <f t="shared" si="2"/>
        <v>686</v>
      </c>
      <c r="AC22" s="46">
        <f t="shared" si="2"/>
        <v>692</v>
      </c>
      <c r="AD22" s="46">
        <f t="shared" si="2"/>
        <v>698</v>
      </c>
      <c r="AE22" s="46">
        <f t="shared" si="2"/>
        <v>751</v>
      </c>
      <c r="AF22" s="46">
        <f t="shared" si="2"/>
        <v>762</v>
      </c>
      <c r="AG22" s="46">
        <f t="shared" si="2"/>
        <v>775</v>
      </c>
      <c r="AH22" s="46">
        <f t="shared" si="2"/>
        <v>774</v>
      </c>
      <c r="AI22" s="46">
        <f t="shared" si="2"/>
        <v>730</v>
      </c>
      <c r="AJ22" s="46">
        <f t="shared" si="2"/>
        <v>876</v>
      </c>
      <c r="AK22" s="46">
        <f t="shared" si="2"/>
        <v>856</v>
      </c>
      <c r="AL22" s="46">
        <f t="shared" si="2"/>
        <v>820</v>
      </c>
      <c r="AM22" s="46">
        <f t="shared" si="2"/>
        <v>854</v>
      </c>
      <c r="AN22" s="46">
        <f t="shared" si="2"/>
        <v>894</v>
      </c>
      <c r="AO22" s="46">
        <f t="shared" si="2"/>
        <v>965</v>
      </c>
      <c r="AP22" s="46">
        <f t="shared" si="2"/>
        <v>976</v>
      </c>
      <c r="AQ22" s="46">
        <f t="shared" si="2"/>
        <v>985</v>
      </c>
      <c r="AR22" s="46">
        <f t="shared" si="2"/>
        <v>992</v>
      </c>
      <c r="AS22" s="46">
        <f t="shared" si="2"/>
        <v>973</v>
      </c>
      <c r="AT22" s="46">
        <f t="shared" si="2"/>
        <v>921</v>
      </c>
      <c r="AU22" s="46">
        <f t="shared" si="2"/>
        <v>918</v>
      </c>
      <c r="AV22" s="46">
        <f t="shared" si="2"/>
        <v>985</v>
      </c>
      <c r="AW22" s="46">
        <f t="shared" si="2"/>
        <v>860</v>
      </c>
      <c r="AX22" s="46">
        <f t="shared" si="2"/>
        <v>841</v>
      </c>
      <c r="AY22" s="46">
        <f t="shared" si="2"/>
        <v>935</v>
      </c>
      <c r="AZ22" s="46">
        <f t="shared" si="2"/>
        <v>989</v>
      </c>
      <c r="BA22" s="46">
        <f t="shared" si="2"/>
        <v>909</v>
      </c>
      <c r="BB22" s="46">
        <f t="shared" si="2"/>
        <v>968</v>
      </c>
      <c r="BC22" s="46">
        <f t="shared" si="2"/>
        <v>931</v>
      </c>
      <c r="BD22" s="46">
        <f t="shared" si="2"/>
        <v>1037</v>
      </c>
      <c r="BE22" s="46">
        <f t="shared" si="2"/>
        <v>982</v>
      </c>
      <c r="BF22" s="46">
        <f t="shared" si="2"/>
        <v>989</v>
      </c>
      <c r="BG22" s="46">
        <f t="shared" si="2"/>
        <v>964</v>
      </c>
      <c r="BH22" s="46">
        <f t="shared" si="2"/>
        <v>961</v>
      </c>
      <c r="BI22" s="46">
        <f t="shared" si="2"/>
        <v>1020</v>
      </c>
      <c r="BJ22" s="46">
        <f t="shared" si="2"/>
        <v>1078</v>
      </c>
      <c r="BK22" s="46">
        <f t="shared" si="2"/>
        <v>1087</v>
      </c>
      <c r="BL22" s="46">
        <f t="shared" si="2"/>
        <v>1184</v>
      </c>
      <c r="BM22" s="46">
        <f t="shared" si="2"/>
        <v>1181</v>
      </c>
      <c r="BN22" s="46">
        <f t="shared" si="2"/>
        <v>1224</v>
      </c>
      <c r="BO22" s="46">
        <f t="shared" si="2"/>
        <v>1277</v>
      </c>
      <c r="BP22" s="46">
        <f t="shared" si="3"/>
        <v>1251</v>
      </c>
      <c r="BQ22" s="46">
        <f t="shared" si="3"/>
        <v>1006</v>
      </c>
      <c r="BR22" s="46">
        <f t="shared" si="3"/>
        <v>628</v>
      </c>
      <c r="BS22" s="46">
        <f t="shared" si="3"/>
        <v>850</v>
      </c>
      <c r="BT22" s="46">
        <f t="shared" si="3"/>
        <v>857</v>
      </c>
      <c r="BU22" s="46">
        <f t="shared" si="3"/>
        <v>858</v>
      </c>
      <c r="BV22" s="46">
        <f t="shared" si="3"/>
        <v>923</v>
      </c>
      <c r="BW22" s="46">
        <f t="shared" si="3"/>
        <v>851</v>
      </c>
      <c r="BX22" s="46">
        <f t="shared" si="3"/>
        <v>865</v>
      </c>
      <c r="BY22" s="46">
        <f t="shared" si="3"/>
        <v>776</v>
      </c>
      <c r="BZ22" s="46">
        <f t="shared" si="3"/>
        <v>810</v>
      </c>
      <c r="CA22" s="46">
        <f t="shared" si="3"/>
        <v>770</v>
      </c>
      <c r="CB22" s="46">
        <f t="shared" si="3"/>
        <v>739</v>
      </c>
      <c r="CC22" s="46">
        <f t="shared" si="3"/>
        <v>836</v>
      </c>
      <c r="CD22" s="46">
        <f t="shared" si="3"/>
        <v>772</v>
      </c>
      <c r="CE22" s="46">
        <f t="shared" si="3"/>
        <v>749</v>
      </c>
      <c r="CF22" s="46">
        <f t="shared" si="3"/>
        <v>750</v>
      </c>
      <c r="CG22" s="46">
        <f t="shared" si="3"/>
        <v>681</v>
      </c>
      <c r="CH22" s="46">
        <f t="shared" si="3"/>
        <v>670</v>
      </c>
      <c r="CI22" s="46">
        <f t="shared" si="3"/>
        <v>636</v>
      </c>
      <c r="CJ22" s="46">
        <f t="shared" si="3"/>
        <v>558</v>
      </c>
      <c r="CK22" s="46">
        <f t="shared" si="3"/>
        <v>553</v>
      </c>
      <c r="CL22" s="46">
        <f t="shared" si="3"/>
        <v>542</v>
      </c>
      <c r="CM22" s="46">
        <f t="shared" si="3"/>
        <v>434</v>
      </c>
      <c r="CN22" s="46">
        <f t="shared" si="3"/>
        <v>380</v>
      </c>
      <c r="CO22" s="46">
        <f t="shared" si="3"/>
        <v>333</v>
      </c>
      <c r="CP22" s="46">
        <f t="shared" si="3"/>
        <v>271</v>
      </c>
      <c r="CQ22" s="46">
        <f t="shared" si="3"/>
        <v>208</v>
      </c>
      <c r="CR22" s="46">
        <f t="shared" si="3"/>
        <v>209</v>
      </c>
      <c r="CS22" s="46">
        <f t="shared" si="3"/>
        <v>149</v>
      </c>
      <c r="CT22" s="46">
        <f t="shared" si="3"/>
        <v>110</v>
      </c>
      <c r="CU22" s="46">
        <f t="shared" si="3"/>
        <v>91</v>
      </c>
      <c r="CV22" s="46">
        <f t="shared" si="3"/>
        <v>75</v>
      </c>
      <c r="CW22" s="46">
        <f t="shared" si="3"/>
        <v>46</v>
      </c>
      <c r="CX22" s="46">
        <f t="shared" si="3"/>
        <v>50</v>
      </c>
      <c r="CY22" s="46">
        <f t="shared" si="3"/>
        <v>83</v>
      </c>
      <c r="CZ22" s="81">
        <f>SUM(C22:CY22)</f>
        <v>74264</v>
      </c>
    </row>
    <row r="23" spans="1:104" s="12" customFormat="1" ht="11.25" customHeight="1">
      <c r="A23" s="135"/>
      <c r="B23" s="8" t="s">
        <v>15</v>
      </c>
      <c r="C23" s="82">
        <f t="shared" si="4"/>
        <v>1123</v>
      </c>
      <c r="D23" s="82">
        <f aca="true" t="shared" si="5" ref="D23:BO23">SUM(D5,D8,D11,D14,D17,D20)</f>
        <v>1268</v>
      </c>
      <c r="E23" s="82">
        <f t="shared" si="5"/>
        <v>1236</v>
      </c>
      <c r="F23" s="82">
        <f t="shared" si="5"/>
        <v>1292</v>
      </c>
      <c r="G23" s="82">
        <f t="shared" si="5"/>
        <v>1268</v>
      </c>
      <c r="H23" s="82">
        <f t="shared" si="5"/>
        <v>1296</v>
      </c>
      <c r="I23" s="82">
        <f t="shared" si="5"/>
        <v>1227</v>
      </c>
      <c r="J23" s="82">
        <f t="shared" si="5"/>
        <v>1310</v>
      </c>
      <c r="K23" s="82">
        <f t="shared" si="5"/>
        <v>1317</v>
      </c>
      <c r="L23" s="82">
        <f t="shared" si="5"/>
        <v>1376</v>
      </c>
      <c r="M23" s="82">
        <f t="shared" si="5"/>
        <v>1309</v>
      </c>
      <c r="N23" s="82">
        <f t="shared" si="5"/>
        <v>1415</v>
      </c>
      <c r="O23" s="82">
        <f t="shared" si="5"/>
        <v>1383</v>
      </c>
      <c r="P23" s="82">
        <f t="shared" si="5"/>
        <v>1473</v>
      </c>
      <c r="Q23" s="82">
        <f t="shared" si="5"/>
        <v>1517</v>
      </c>
      <c r="R23" s="82">
        <f t="shared" si="5"/>
        <v>1558</v>
      </c>
      <c r="S23" s="82">
        <f t="shared" si="5"/>
        <v>1525</v>
      </c>
      <c r="T23" s="82">
        <f t="shared" si="5"/>
        <v>1547</v>
      </c>
      <c r="U23" s="82">
        <f t="shared" si="5"/>
        <v>1451</v>
      </c>
      <c r="V23" s="82">
        <f t="shared" si="5"/>
        <v>1379</v>
      </c>
      <c r="W23" s="82">
        <f t="shared" si="5"/>
        <v>1328</v>
      </c>
      <c r="X23" s="82">
        <f t="shared" si="5"/>
        <v>1257</v>
      </c>
      <c r="Y23" s="82">
        <f t="shared" si="5"/>
        <v>1202</v>
      </c>
      <c r="Z23" s="82">
        <f t="shared" si="5"/>
        <v>1229</v>
      </c>
      <c r="AA23" s="82">
        <f t="shared" si="5"/>
        <v>1301</v>
      </c>
      <c r="AB23" s="82">
        <f t="shared" si="5"/>
        <v>1333</v>
      </c>
      <c r="AC23" s="82">
        <f t="shared" si="5"/>
        <v>1355</v>
      </c>
      <c r="AD23" s="82">
        <f t="shared" si="5"/>
        <v>1351</v>
      </c>
      <c r="AE23" s="82">
        <f t="shared" si="5"/>
        <v>1476</v>
      </c>
      <c r="AF23" s="82">
        <f t="shared" si="5"/>
        <v>1495</v>
      </c>
      <c r="AG23" s="82">
        <f t="shared" si="5"/>
        <v>1511</v>
      </c>
      <c r="AH23" s="82">
        <f t="shared" si="5"/>
        <v>1518</v>
      </c>
      <c r="AI23" s="82">
        <f t="shared" si="5"/>
        <v>1459</v>
      </c>
      <c r="AJ23" s="82">
        <f t="shared" si="5"/>
        <v>1689</v>
      </c>
      <c r="AK23" s="82">
        <f t="shared" si="5"/>
        <v>1722</v>
      </c>
      <c r="AL23" s="82">
        <f t="shared" si="5"/>
        <v>1652</v>
      </c>
      <c r="AM23" s="82">
        <f t="shared" si="5"/>
        <v>1671</v>
      </c>
      <c r="AN23" s="82">
        <f t="shared" si="5"/>
        <v>1744</v>
      </c>
      <c r="AO23" s="82">
        <f t="shared" si="5"/>
        <v>1932</v>
      </c>
      <c r="AP23" s="82">
        <f t="shared" si="5"/>
        <v>1915</v>
      </c>
      <c r="AQ23" s="82">
        <f t="shared" si="5"/>
        <v>1956</v>
      </c>
      <c r="AR23" s="82">
        <f t="shared" si="5"/>
        <v>1916</v>
      </c>
      <c r="AS23" s="82">
        <f t="shared" si="5"/>
        <v>1844</v>
      </c>
      <c r="AT23" s="82">
        <f t="shared" si="5"/>
        <v>1742</v>
      </c>
      <c r="AU23" s="82">
        <f t="shared" si="5"/>
        <v>1759</v>
      </c>
      <c r="AV23" s="82">
        <f t="shared" si="5"/>
        <v>1883</v>
      </c>
      <c r="AW23" s="82">
        <f t="shared" si="5"/>
        <v>1630</v>
      </c>
      <c r="AX23" s="82">
        <f t="shared" si="5"/>
        <v>1627</v>
      </c>
      <c r="AY23" s="82">
        <f t="shared" si="5"/>
        <v>1764</v>
      </c>
      <c r="AZ23" s="82">
        <f t="shared" si="5"/>
        <v>1869</v>
      </c>
      <c r="BA23" s="82">
        <f t="shared" si="5"/>
        <v>1673</v>
      </c>
      <c r="BB23" s="82">
        <f t="shared" si="5"/>
        <v>1832</v>
      </c>
      <c r="BC23" s="82">
        <f t="shared" si="5"/>
        <v>1872</v>
      </c>
      <c r="BD23" s="82">
        <f t="shared" si="5"/>
        <v>1931</v>
      </c>
      <c r="BE23" s="82">
        <f t="shared" si="5"/>
        <v>1939</v>
      </c>
      <c r="BF23" s="82">
        <f t="shared" si="5"/>
        <v>1882</v>
      </c>
      <c r="BG23" s="82">
        <f t="shared" si="5"/>
        <v>1895</v>
      </c>
      <c r="BH23" s="82">
        <f t="shared" si="5"/>
        <v>1934</v>
      </c>
      <c r="BI23" s="82">
        <f t="shared" si="5"/>
        <v>2013</v>
      </c>
      <c r="BJ23" s="82">
        <f t="shared" si="5"/>
        <v>2167</v>
      </c>
      <c r="BK23" s="82">
        <f t="shared" si="5"/>
        <v>2125</v>
      </c>
      <c r="BL23" s="82">
        <f t="shared" si="5"/>
        <v>2326</v>
      </c>
      <c r="BM23" s="82">
        <f t="shared" si="5"/>
        <v>2274</v>
      </c>
      <c r="BN23" s="82">
        <f t="shared" si="5"/>
        <v>2350</v>
      </c>
      <c r="BO23" s="82">
        <f t="shared" si="5"/>
        <v>2481</v>
      </c>
      <c r="BP23" s="82">
        <f t="shared" si="3"/>
        <v>2387</v>
      </c>
      <c r="BQ23" s="82">
        <f t="shared" si="3"/>
        <v>1949</v>
      </c>
      <c r="BR23" s="82">
        <f t="shared" si="3"/>
        <v>1231</v>
      </c>
      <c r="BS23" s="82">
        <f t="shared" si="3"/>
        <v>1579</v>
      </c>
      <c r="BT23" s="82">
        <f t="shared" si="3"/>
        <v>1624</v>
      </c>
      <c r="BU23" s="82">
        <f t="shared" si="3"/>
        <v>1610</v>
      </c>
      <c r="BV23" s="82">
        <f t="shared" si="3"/>
        <v>1684</v>
      </c>
      <c r="BW23" s="82">
        <f t="shared" si="3"/>
        <v>1526</v>
      </c>
      <c r="BX23" s="82">
        <f t="shared" si="3"/>
        <v>1551</v>
      </c>
      <c r="BY23" s="82">
        <f t="shared" si="3"/>
        <v>1370</v>
      </c>
      <c r="BZ23" s="82">
        <f t="shared" si="3"/>
        <v>1435</v>
      </c>
      <c r="CA23" s="82">
        <f t="shared" si="3"/>
        <v>1433</v>
      </c>
      <c r="CB23" s="82">
        <f t="shared" si="3"/>
        <v>1314</v>
      </c>
      <c r="CC23" s="82">
        <f t="shared" si="3"/>
        <v>1421</v>
      </c>
      <c r="CD23" s="82">
        <f t="shared" si="3"/>
        <v>1293</v>
      </c>
      <c r="CE23" s="82">
        <f t="shared" si="3"/>
        <v>1264</v>
      </c>
      <c r="CF23" s="82">
        <f t="shared" si="3"/>
        <v>1168</v>
      </c>
      <c r="CG23" s="82">
        <f t="shared" si="3"/>
        <v>1077</v>
      </c>
      <c r="CH23" s="82">
        <f t="shared" si="3"/>
        <v>1054</v>
      </c>
      <c r="CI23" s="82">
        <f t="shared" si="3"/>
        <v>955</v>
      </c>
      <c r="CJ23" s="82">
        <f t="shared" si="3"/>
        <v>848</v>
      </c>
      <c r="CK23" s="82">
        <f t="shared" si="3"/>
        <v>827</v>
      </c>
      <c r="CL23" s="82">
        <f t="shared" si="3"/>
        <v>773</v>
      </c>
      <c r="CM23" s="82">
        <f t="shared" si="3"/>
        <v>605</v>
      </c>
      <c r="CN23" s="82">
        <f t="shared" si="3"/>
        <v>539</v>
      </c>
      <c r="CO23" s="82">
        <f t="shared" si="3"/>
        <v>428</v>
      </c>
      <c r="CP23" s="82">
        <f t="shared" si="3"/>
        <v>327</v>
      </c>
      <c r="CQ23" s="82">
        <f t="shared" si="3"/>
        <v>283</v>
      </c>
      <c r="CR23" s="82">
        <f t="shared" si="3"/>
        <v>256</v>
      </c>
      <c r="CS23" s="82">
        <f t="shared" si="3"/>
        <v>187</v>
      </c>
      <c r="CT23" s="82">
        <f t="shared" si="3"/>
        <v>129</v>
      </c>
      <c r="CU23" s="82">
        <f t="shared" si="3"/>
        <v>107</v>
      </c>
      <c r="CV23" s="82">
        <f t="shared" si="3"/>
        <v>85</v>
      </c>
      <c r="CW23" s="82">
        <f t="shared" si="3"/>
        <v>57</v>
      </c>
      <c r="CX23" s="82">
        <f t="shared" si="3"/>
        <v>56</v>
      </c>
      <c r="CY23" s="82">
        <f t="shared" si="3"/>
        <v>89</v>
      </c>
      <c r="CZ23" s="83">
        <f>SUM(C23:CY23)</f>
        <v>140615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6">
      <selection activeCell="P66" sqref="P66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6" t="s">
        <v>16</v>
      </c>
      <c r="B1" s="146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1895</v>
      </c>
      <c r="D2" s="126">
        <v>1891</v>
      </c>
      <c r="E2" s="126">
        <v>1817</v>
      </c>
      <c r="F2" s="126">
        <v>2331</v>
      </c>
      <c r="G2" s="126">
        <v>2444</v>
      </c>
      <c r="H2" s="126">
        <v>2429</v>
      </c>
      <c r="I2" s="126">
        <v>2445</v>
      </c>
      <c r="J2" s="126">
        <v>1609</v>
      </c>
      <c r="K2" s="126">
        <v>800</v>
      </c>
      <c r="L2" s="126">
        <v>96</v>
      </c>
      <c r="M2" s="126">
        <v>0</v>
      </c>
      <c r="N2" s="106">
        <f>SUM(C2:M2)</f>
        <v>17757</v>
      </c>
    </row>
    <row r="3" spans="1:14" s="66" customFormat="1" ht="13.5" customHeight="1" outlineLevel="1">
      <c r="A3" s="139"/>
      <c r="B3" s="21" t="s">
        <v>14</v>
      </c>
      <c r="C3" s="124">
        <v>1688</v>
      </c>
      <c r="D3" s="124">
        <v>1917</v>
      </c>
      <c r="E3" s="124">
        <v>1938</v>
      </c>
      <c r="F3" s="124">
        <v>2505</v>
      </c>
      <c r="G3" s="124">
        <v>2741</v>
      </c>
      <c r="H3" s="124">
        <v>2608</v>
      </c>
      <c r="I3" s="124">
        <v>2802</v>
      </c>
      <c r="J3" s="124">
        <v>2109</v>
      </c>
      <c r="K3" s="124">
        <v>1455</v>
      </c>
      <c r="L3" s="124">
        <v>359</v>
      </c>
      <c r="M3" s="124">
        <v>17</v>
      </c>
      <c r="N3" s="107">
        <f aca="true" t="shared" si="0" ref="N3:N22">SUM(C3:M3)</f>
        <v>20139</v>
      </c>
    </row>
    <row r="4" spans="1:14" s="66" customFormat="1" ht="13.5" customHeight="1" outlineLevel="1">
      <c r="A4" s="140"/>
      <c r="B4" s="22" t="s">
        <v>15</v>
      </c>
      <c r="C4" s="125">
        <v>3583</v>
      </c>
      <c r="D4" s="125">
        <v>3808</v>
      </c>
      <c r="E4" s="125">
        <v>3755</v>
      </c>
      <c r="F4" s="125">
        <v>4836</v>
      </c>
      <c r="G4" s="125">
        <v>5185</v>
      </c>
      <c r="H4" s="125">
        <v>5037</v>
      </c>
      <c r="I4" s="125">
        <v>5247</v>
      </c>
      <c r="J4" s="125">
        <v>3718</v>
      </c>
      <c r="K4" s="125">
        <v>2255</v>
      </c>
      <c r="L4" s="125">
        <v>455</v>
      </c>
      <c r="M4" s="125">
        <v>17</v>
      </c>
      <c r="N4" s="108">
        <f t="shared" si="0"/>
        <v>37896</v>
      </c>
    </row>
    <row r="5" spans="1:14" s="68" customFormat="1" ht="12" outlineLevel="1">
      <c r="A5" s="138" t="s">
        <v>44</v>
      </c>
      <c r="B5" s="20" t="s">
        <v>13</v>
      </c>
      <c r="C5" s="126">
        <v>644</v>
      </c>
      <c r="D5" s="126">
        <v>581</v>
      </c>
      <c r="E5" s="126">
        <v>570</v>
      </c>
      <c r="F5" s="126">
        <v>689</v>
      </c>
      <c r="G5" s="126">
        <v>665</v>
      </c>
      <c r="H5" s="126">
        <v>606</v>
      </c>
      <c r="I5" s="126">
        <v>547</v>
      </c>
      <c r="J5" s="126">
        <v>394</v>
      </c>
      <c r="K5" s="126">
        <v>152</v>
      </c>
      <c r="L5" s="126">
        <v>16</v>
      </c>
      <c r="M5" s="126">
        <v>0</v>
      </c>
      <c r="N5" s="106">
        <f t="shared" si="0"/>
        <v>4864</v>
      </c>
    </row>
    <row r="6" spans="1:14" s="68" customFormat="1" ht="12" outlineLevel="1">
      <c r="A6" s="139"/>
      <c r="B6" s="21" t="s">
        <v>14</v>
      </c>
      <c r="C6" s="124">
        <v>578</v>
      </c>
      <c r="D6" s="124">
        <v>579</v>
      </c>
      <c r="E6" s="124">
        <v>498</v>
      </c>
      <c r="F6" s="124">
        <v>693</v>
      </c>
      <c r="G6" s="124">
        <v>684</v>
      </c>
      <c r="H6" s="124">
        <v>621</v>
      </c>
      <c r="I6" s="124">
        <v>620</v>
      </c>
      <c r="J6" s="124">
        <v>457</v>
      </c>
      <c r="K6" s="124">
        <v>268</v>
      </c>
      <c r="L6" s="124">
        <v>59</v>
      </c>
      <c r="M6" s="124">
        <v>3</v>
      </c>
      <c r="N6" s="107">
        <f t="shared" si="0"/>
        <v>5060</v>
      </c>
    </row>
    <row r="7" spans="1:14" s="68" customFormat="1" ht="12" outlineLevel="1">
      <c r="A7" s="140"/>
      <c r="B7" s="22" t="s">
        <v>15</v>
      </c>
      <c r="C7" s="125">
        <v>1222</v>
      </c>
      <c r="D7" s="125">
        <v>1160</v>
      </c>
      <c r="E7" s="125">
        <v>1068</v>
      </c>
      <c r="F7" s="125">
        <v>1382</v>
      </c>
      <c r="G7" s="125">
        <v>1349</v>
      </c>
      <c r="H7" s="125">
        <v>1227</v>
      </c>
      <c r="I7" s="125">
        <v>1167</v>
      </c>
      <c r="J7" s="125">
        <v>851</v>
      </c>
      <c r="K7" s="125">
        <v>420</v>
      </c>
      <c r="L7" s="125">
        <v>75</v>
      </c>
      <c r="M7" s="125">
        <v>3</v>
      </c>
      <c r="N7" s="108">
        <f t="shared" si="0"/>
        <v>9924</v>
      </c>
    </row>
    <row r="8" spans="1:14" s="68" customFormat="1" ht="12" outlineLevel="1">
      <c r="A8" s="138" t="s">
        <v>43</v>
      </c>
      <c r="B8" s="20" t="s">
        <v>13</v>
      </c>
      <c r="C8" s="126">
        <v>258</v>
      </c>
      <c r="D8" s="126">
        <v>280</v>
      </c>
      <c r="E8" s="126">
        <v>256</v>
      </c>
      <c r="F8" s="126">
        <v>369</v>
      </c>
      <c r="G8" s="126">
        <v>340</v>
      </c>
      <c r="H8" s="126">
        <v>395</v>
      </c>
      <c r="I8" s="126">
        <v>459</v>
      </c>
      <c r="J8" s="126">
        <v>266</v>
      </c>
      <c r="K8" s="126">
        <v>136</v>
      </c>
      <c r="L8" s="126">
        <v>8</v>
      </c>
      <c r="M8" s="126">
        <v>0</v>
      </c>
      <c r="N8" s="106">
        <f t="shared" si="0"/>
        <v>2767</v>
      </c>
    </row>
    <row r="9" spans="1:14" s="68" customFormat="1" ht="12" outlineLevel="1">
      <c r="A9" s="139"/>
      <c r="B9" s="21" t="s">
        <v>14</v>
      </c>
      <c r="C9" s="124">
        <v>210</v>
      </c>
      <c r="D9" s="124">
        <v>270</v>
      </c>
      <c r="E9" s="124">
        <v>255</v>
      </c>
      <c r="F9" s="124">
        <v>351</v>
      </c>
      <c r="G9" s="124">
        <v>352</v>
      </c>
      <c r="H9" s="124">
        <v>399</v>
      </c>
      <c r="I9" s="124">
        <v>463</v>
      </c>
      <c r="J9" s="124">
        <v>329</v>
      </c>
      <c r="K9" s="124">
        <v>284</v>
      </c>
      <c r="L9" s="124">
        <v>75</v>
      </c>
      <c r="M9" s="124">
        <v>2</v>
      </c>
      <c r="N9" s="107">
        <f t="shared" si="0"/>
        <v>2990</v>
      </c>
    </row>
    <row r="10" spans="1:14" s="68" customFormat="1" ht="12" outlineLevel="1">
      <c r="A10" s="140"/>
      <c r="B10" s="22" t="s">
        <v>15</v>
      </c>
      <c r="C10" s="125">
        <v>468</v>
      </c>
      <c r="D10" s="125">
        <v>550</v>
      </c>
      <c r="E10" s="125">
        <v>511</v>
      </c>
      <c r="F10" s="125">
        <v>720</v>
      </c>
      <c r="G10" s="125">
        <v>692</v>
      </c>
      <c r="H10" s="125">
        <v>794</v>
      </c>
      <c r="I10" s="125">
        <v>922</v>
      </c>
      <c r="J10" s="125">
        <v>595</v>
      </c>
      <c r="K10" s="125">
        <v>420</v>
      </c>
      <c r="L10" s="125">
        <v>83</v>
      </c>
      <c r="M10" s="125">
        <v>2</v>
      </c>
      <c r="N10" s="108">
        <f t="shared" si="0"/>
        <v>5757</v>
      </c>
    </row>
    <row r="11" spans="1:14" s="68" customFormat="1" ht="12" outlineLevel="1">
      <c r="A11" s="138" t="s">
        <v>42</v>
      </c>
      <c r="B11" s="20" t="s">
        <v>13</v>
      </c>
      <c r="C11" s="126">
        <v>131</v>
      </c>
      <c r="D11" s="126">
        <v>210</v>
      </c>
      <c r="E11" s="126">
        <v>149</v>
      </c>
      <c r="F11" s="126">
        <v>179</v>
      </c>
      <c r="G11" s="126">
        <v>265</v>
      </c>
      <c r="H11" s="126">
        <v>322</v>
      </c>
      <c r="I11" s="126">
        <v>349</v>
      </c>
      <c r="J11" s="126">
        <v>257</v>
      </c>
      <c r="K11" s="126">
        <v>169</v>
      </c>
      <c r="L11" s="126">
        <v>19</v>
      </c>
      <c r="M11" s="126">
        <v>0</v>
      </c>
      <c r="N11" s="106">
        <f t="shared" si="0"/>
        <v>2050</v>
      </c>
    </row>
    <row r="12" spans="1:14" s="68" customFormat="1" ht="12" outlineLevel="1">
      <c r="A12" s="139"/>
      <c r="B12" s="21" t="s">
        <v>14</v>
      </c>
      <c r="C12" s="124">
        <v>137</v>
      </c>
      <c r="D12" s="124">
        <v>218</v>
      </c>
      <c r="E12" s="124">
        <v>173</v>
      </c>
      <c r="F12" s="124">
        <v>179</v>
      </c>
      <c r="G12" s="124">
        <v>277</v>
      </c>
      <c r="H12" s="124">
        <v>298</v>
      </c>
      <c r="I12" s="124">
        <v>336</v>
      </c>
      <c r="J12" s="124">
        <v>355</v>
      </c>
      <c r="K12" s="124">
        <v>339</v>
      </c>
      <c r="L12" s="124">
        <v>112</v>
      </c>
      <c r="M12" s="124">
        <v>8</v>
      </c>
      <c r="N12" s="107">
        <f t="shared" si="0"/>
        <v>2432</v>
      </c>
    </row>
    <row r="13" spans="1:14" s="68" customFormat="1" ht="12" outlineLevel="1">
      <c r="A13" s="140"/>
      <c r="B13" s="22" t="s">
        <v>15</v>
      </c>
      <c r="C13" s="125">
        <v>268</v>
      </c>
      <c r="D13" s="125">
        <v>428</v>
      </c>
      <c r="E13" s="125">
        <v>322</v>
      </c>
      <c r="F13" s="125">
        <v>358</v>
      </c>
      <c r="G13" s="125">
        <v>542</v>
      </c>
      <c r="H13" s="125">
        <v>620</v>
      </c>
      <c r="I13" s="125">
        <v>685</v>
      </c>
      <c r="J13" s="125">
        <v>612</v>
      </c>
      <c r="K13" s="125">
        <v>508</v>
      </c>
      <c r="L13" s="125">
        <v>131</v>
      </c>
      <c r="M13" s="125">
        <v>8</v>
      </c>
      <c r="N13" s="108">
        <f t="shared" si="0"/>
        <v>4482</v>
      </c>
    </row>
    <row r="14" spans="1:14" s="68" customFormat="1" ht="12" outlineLevel="1">
      <c r="A14" s="138" t="s">
        <v>41</v>
      </c>
      <c r="B14" s="20" t="s">
        <v>13</v>
      </c>
      <c r="C14" s="126">
        <v>1537</v>
      </c>
      <c r="D14" s="126">
        <v>1672</v>
      </c>
      <c r="E14" s="126">
        <v>1374</v>
      </c>
      <c r="F14" s="126">
        <v>1849</v>
      </c>
      <c r="G14" s="126">
        <v>1837</v>
      </c>
      <c r="H14" s="126">
        <v>1555</v>
      </c>
      <c r="I14" s="126">
        <v>1709</v>
      </c>
      <c r="J14" s="126">
        <v>1307</v>
      </c>
      <c r="K14" s="126">
        <v>474</v>
      </c>
      <c r="L14" s="126">
        <v>53</v>
      </c>
      <c r="M14" s="126">
        <v>1</v>
      </c>
      <c r="N14" s="106">
        <f t="shared" si="0"/>
        <v>13368</v>
      </c>
    </row>
    <row r="15" spans="1:14" s="68" customFormat="1" ht="12" outlineLevel="1">
      <c r="A15" s="139"/>
      <c r="B15" s="21" t="s">
        <v>14</v>
      </c>
      <c r="C15" s="124">
        <v>1564</v>
      </c>
      <c r="D15" s="124">
        <v>1586</v>
      </c>
      <c r="E15" s="124">
        <v>1376</v>
      </c>
      <c r="F15" s="124">
        <v>1967</v>
      </c>
      <c r="G15" s="124">
        <v>2084</v>
      </c>
      <c r="H15" s="124">
        <v>1803</v>
      </c>
      <c r="I15" s="124">
        <v>1986</v>
      </c>
      <c r="J15" s="124">
        <v>1556</v>
      </c>
      <c r="K15" s="124">
        <v>736</v>
      </c>
      <c r="L15" s="124">
        <v>194</v>
      </c>
      <c r="M15" s="124">
        <v>7</v>
      </c>
      <c r="N15" s="107">
        <f t="shared" si="0"/>
        <v>14859</v>
      </c>
    </row>
    <row r="16" spans="1:14" s="68" customFormat="1" ht="12" outlineLevel="1">
      <c r="A16" s="140"/>
      <c r="B16" s="22" t="s">
        <v>15</v>
      </c>
      <c r="C16" s="125">
        <v>3101</v>
      </c>
      <c r="D16" s="125">
        <v>3258</v>
      </c>
      <c r="E16" s="125">
        <v>2750</v>
      </c>
      <c r="F16" s="125">
        <v>3816</v>
      </c>
      <c r="G16" s="125">
        <v>3921</v>
      </c>
      <c r="H16" s="125">
        <v>3358</v>
      </c>
      <c r="I16" s="125">
        <v>3695</v>
      </c>
      <c r="J16" s="125">
        <v>2863</v>
      </c>
      <c r="K16" s="125">
        <v>1210</v>
      </c>
      <c r="L16" s="125">
        <v>247</v>
      </c>
      <c r="M16" s="125">
        <v>8</v>
      </c>
      <c r="N16" s="108">
        <f t="shared" si="0"/>
        <v>28227</v>
      </c>
    </row>
    <row r="17" spans="1:14" s="68" customFormat="1" ht="12" outlineLevel="1">
      <c r="A17" s="138" t="s">
        <v>40</v>
      </c>
      <c r="B17" s="20" t="s">
        <v>13</v>
      </c>
      <c r="C17" s="126">
        <v>53</v>
      </c>
      <c r="D17" s="126">
        <v>127</v>
      </c>
      <c r="E17" s="126">
        <v>88</v>
      </c>
      <c r="F17" s="126">
        <v>111</v>
      </c>
      <c r="G17" s="126">
        <v>149</v>
      </c>
      <c r="H17" s="126">
        <v>185</v>
      </c>
      <c r="I17" s="126">
        <v>183</v>
      </c>
      <c r="J17" s="126">
        <v>125</v>
      </c>
      <c r="K17" s="126">
        <v>96</v>
      </c>
      <c r="L17" s="126">
        <v>4</v>
      </c>
      <c r="M17" s="126">
        <v>0</v>
      </c>
      <c r="N17" s="106">
        <f t="shared" si="0"/>
        <v>1121</v>
      </c>
    </row>
    <row r="18" spans="1:14" s="68" customFormat="1" ht="12" outlineLevel="1">
      <c r="A18" s="139"/>
      <c r="B18" s="21" t="s">
        <v>14</v>
      </c>
      <c r="C18" s="124">
        <v>52</v>
      </c>
      <c r="D18" s="124">
        <v>107</v>
      </c>
      <c r="E18" s="124">
        <v>98</v>
      </c>
      <c r="F18" s="124">
        <v>92</v>
      </c>
      <c r="G18" s="124">
        <v>136</v>
      </c>
      <c r="H18" s="124">
        <v>172</v>
      </c>
      <c r="I18" s="124">
        <v>193</v>
      </c>
      <c r="J18" s="124">
        <v>186</v>
      </c>
      <c r="K18" s="124">
        <v>132</v>
      </c>
      <c r="L18" s="124">
        <v>39</v>
      </c>
      <c r="M18" s="124">
        <v>2</v>
      </c>
      <c r="N18" s="107">
        <f t="shared" si="0"/>
        <v>1209</v>
      </c>
    </row>
    <row r="19" spans="1:14" s="68" customFormat="1" ht="12" outlineLevel="1">
      <c r="A19" s="140"/>
      <c r="B19" s="22" t="s">
        <v>15</v>
      </c>
      <c r="C19" s="125">
        <v>105</v>
      </c>
      <c r="D19" s="125">
        <v>234</v>
      </c>
      <c r="E19" s="125">
        <v>186</v>
      </c>
      <c r="F19" s="125">
        <v>203</v>
      </c>
      <c r="G19" s="125">
        <v>285</v>
      </c>
      <c r="H19" s="125">
        <v>357</v>
      </c>
      <c r="I19" s="125">
        <v>376</v>
      </c>
      <c r="J19" s="125">
        <v>311</v>
      </c>
      <c r="K19" s="125">
        <v>228</v>
      </c>
      <c r="L19" s="125">
        <v>43</v>
      </c>
      <c r="M19" s="125">
        <v>2</v>
      </c>
      <c r="N19" s="108">
        <f t="shared" si="0"/>
        <v>2330</v>
      </c>
    </row>
    <row r="20" spans="1:14" s="68" customFormat="1" ht="12" outlineLevel="1">
      <c r="A20" s="138" t="s">
        <v>39</v>
      </c>
      <c r="B20" s="20" t="s">
        <v>13</v>
      </c>
      <c r="C20" s="126">
        <v>175</v>
      </c>
      <c r="D20" s="126">
        <v>258</v>
      </c>
      <c r="E20" s="126">
        <v>225</v>
      </c>
      <c r="F20" s="126">
        <v>266</v>
      </c>
      <c r="G20" s="126">
        <v>309</v>
      </c>
      <c r="H20" s="126">
        <v>428</v>
      </c>
      <c r="I20" s="126">
        <v>454</v>
      </c>
      <c r="J20" s="126">
        <v>299</v>
      </c>
      <c r="K20" s="126">
        <v>169</v>
      </c>
      <c r="L20" s="126">
        <v>15</v>
      </c>
      <c r="M20" s="126">
        <v>0</v>
      </c>
      <c r="N20" s="106">
        <f t="shared" si="0"/>
        <v>2598</v>
      </c>
    </row>
    <row r="21" spans="1:14" s="68" customFormat="1" ht="12" outlineLevel="1">
      <c r="A21" s="139"/>
      <c r="B21" s="21" t="s">
        <v>14</v>
      </c>
      <c r="C21" s="127">
        <v>159</v>
      </c>
      <c r="D21" s="127">
        <v>272</v>
      </c>
      <c r="E21" s="127">
        <v>275</v>
      </c>
      <c r="F21" s="127">
        <v>251</v>
      </c>
      <c r="G21" s="127">
        <v>329</v>
      </c>
      <c r="H21" s="127">
        <v>433</v>
      </c>
      <c r="I21" s="127">
        <v>457</v>
      </c>
      <c r="J21" s="127">
        <v>392</v>
      </c>
      <c r="K21" s="127">
        <v>340</v>
      </c>
      <c r="L21" s="127">
        <v>83</v>
      </c>
      <c r="M21" s="127">
        <v>1</v>
      </c>
      <c r="N21" s="109">
        <f t="shared" si="0"/>
        <v>2992</v>
      </c>
    </row>
    <row r="22" spans="1:14" s="68" customFormat="1" ht="12" outlineLevel="1">
      <c r="A22" s="140"/>
      <c r="B22" s="22" t="s">
        <v>15</v>
      </c>
      <c r="C22" s="125">
        <v>334</v>
      </c>
      <c r="D22" s="125">
        <v>530</v>
      </c>
      <c r="E22" s="125">
        <v>500</v>
      </c>
      <c r="F22" s="125">
        <v>517</v>
      </c>
      <c r="G22" s="125">
        <v>638</v>
      </c>
      <c r="H22" s="125">
        <v>861</v>
      </c>
      <c r="I22" s="125">
        <v>911</v>
      </c>
      <c r="J22" s="125">
        <v>691</v>
      </c>
      <c r="K22" s="125">
        <v>509</v>
      </c>
      <c r="L22" s="125">
        <v>98</v>
      </c>
      <c r="M22" s="125">
        <v>1</v>
      </c>
      <c r="N22" s="108">
        <f t="shared" si="0"/>
        <v>5590</v>
      </c>
    </row>
    <row r="23" spans="1:14" s="66" customFormat="1" ht="13.5" customHeight="1">
      <c r="A23" s="141" t="s">
        <v>32</v>
      </c>
      <c r="B23" s="6" t="s">
        <v>13</v>
      </c>
      <c r="C23" s="41">
        <f>SUM(C2,C5,C8,C11,C14,C17,C20)</f>
        <v>4693</v>
      </c>
      <c r="D23" s="41">
        <f aca="true" t="shared" si="1" ref="D23:K23">SUM(D2,D5,D8,D11,D14,D17,D20)</f>
        <v>5019</v>
      </c>
      <c r="E23" s="41">
        <f t="shared" si="1"/>
        <v>4479</v>
      </c>
      <c r="F23" s="41">
        <f t="shared" si="1"/>
        <v>5794</v>
      </c>
      <c r="G23" s="41">
        <f t="shared" si="1"/>
        <v>6009</v>
      </c>
      <c r="H23" s="41">
        <f t="shared" si="1"/>
        <v>5920</v>
      </c>
      <c r="I23" s="41">
        <f t="shared" si="1"/>
        <v>6146</v>
      </c>
      <c r="J23" s="41">
        <f t="shared" si="1"/>
        <v>4257</v>
      </c>
      <c r="K23" s="41">
        <f t="shared" si="1"/>
        <v>1996</v>
      </c>
      <c r="L23" s="41">
        <f>SUM(L2,L5,L8,L11,L14,L17,L20)</f>
        <v>211</v>
      </c>
      <c r="M23" s="41">
        <f>SUM(M2,M5,M8,M11,M14,M17,M20)</f>
        <v>1</v>
      </c>
      <c r="N23" s="41">
        <f>SUM(C23:M23)</f>
        <v>44525</v>
      </c>
    </row>
    <row r="24" spans="1:14" s="66" customFormat="1" ht="13.5" customHeight="1">
      <c r="A24" s="142"/>
      <c r="B24" s="7" t="s">
        <v>14</v>
      </c>
      <c r="C24" s="46">
        <f>SUM(C3,C6,C9,C12,C15,C18,C21)</f>
        <v>4388</v>
      </c>
      <c r="D24" s="46">
        <f aca="true" t="shared" si="2" ref="D24:L24">SUM(D3,D6,D9,D12,D15,D18,D21)</f>
        <v>4949</v>
      </c>
      <c r="E24" s="46">
        <f t="shared" si="2"/>
        <v>4613</v>
      </c>
      <c r="F24" s="46">
        <f t="shared" si="2"/>
        <v>6038</v>
      </c>
      <c r="G24" s="46">
        <f t="shared" si="2"/>
        <v>6603</v>
      </c>
      <c r="H24" s="46">
        <f t="shared" si="2"/>
        <v>6334</v>
      </c>
      <c r="I24" s="46">
        <f t="shared" si="2"/>
        <v>6857</v>
      </c>
      <c r="J24" s="46">
        <f t="shared" si="2"/>
        <v>5384</v>
      </c>
      <c r="K24" s="46">
        <f t="shared" si="2"/>
        <v>3554</v>
      </c>
      <c r="L24" s="46">
        <f t="shared" si="2"/>
        <v>921</v>
      </c>
      <c r="M24" s="46">
        <f>SUM(M3,M6,M9,M12,M15,M18,M21)</f>
        <v>40</v>
      </c>
      <c r="N24" s="46">
        <f>SUM(C24:M24)</f>
        <v>49681</v>
      </c>
    </row>
    <row r="25" spans="1:14" s="66" customFormat="1" ht="13.5" customHeight="1">
      <c r="A25" s="143"/>
      <c r="B25" s="8" t="s">
        <v>15</v>
      </c>
      <c r="C25" s="50">
        <f>SUM(C4,C7,C10,C13,C16,C19,C22)</f>
        <v>9081</v>
      </c>
      <c r="D25" s="50">
        <f aca="true" t="shared" si="3" ref="D25:L25">SUM(D4,D7,D10,D13,D16,D19,D22)</f>
        <v>9968</v>
      </c>
      <c r="E25" s="50">
        <f t="shared" si="3"/>
        <v>9092</v>
      </c>
      <c r="F25" s="50">
        <f t="shared" si="3"/>
        <v>11832</v>
      </c>
      <c r="G25" s="50">
        <f t="shared" si="3"/>
        <v>12612</v>
      </c>
      <c r="H25" s="50">
        <f t="shared" si="3"/>
        <v>12254</v>
      </c>
      <c r="I25" s="50">
        <f t="shared" si="3"/>
        <v>13003</v>
      </c>
      <c r="J25" s="50">
        <f t="shared" si="3"/>
        <v>9641</v>
      </c>
      <c r="K25" s="50">
        <f t="shared" si="3"/>
        <v>5550</v>
      </c>
      <c r="L25" s="50">
        <f t="shared" si="3"/>
        <v>1132</v>
      </c>
      <c r="M25" s="50">
        <f>SUM(M4,M7,M10,M13,M16,M19,M22)</f>
        <v>41</v>
      </c>
      <c r="N25" s="50">
        <f>SUM(C25:M25)</f>
        <v>94206</v>
      </c>
    </row>
    <row r="26" spans="1:14" s="68" customFormat="1" ht="12" outlineLevel="1">
      <c r="A26" s="138" t="s">
        <v>52</v>
      </c>
      <c r="B26" s="20" t="s">
        <v>13</v>
      </c>
      <c r="C26" s="129">
        <v>693</v>
      </c>
      <c r="D26" s="129">
        <v>641</v>
      </c>
      <c r="E26" s="129">
        <v>679</v>
      </c>
      <c r="F26" s="129">
        <v>899</v>
      </c>
      <c r="G26" s="129">
        <v>764</v>
      </c>
      <c r="H26" s="129">
        <v>845</v>
      </c>
      <c r="I26" s="129">
        <v>1226</v>
      </c>
      <c r="J26" s="129">
        <v>570</v>
      </c>
      <c r="K26" s="129">
        <v>254</v>
      </c>
      <c r="L26" s="129">
        <v>31</v>
      </c>
      <c r="M26" s="129">
        <v>0</v>
      </c>
      <c r="N26" s="42">
        <f aca="true" t="shared" si="4" ref="N26:N34">SUM(C26:M26)</f>
        <v>6602</v>
      </c>
    </row>
    <row r="27" spans="1:14" s="68" customFormat="1" ht="12" outlineLevel="1">
      <c r="A27" s="139"/>
      <c r="B27" s="21" t="s">
        <v>14</v>
      </c>
      <c r="C27" s="130">
        <v>605</v>
      </c>
      <c r="D27" s="130">
        <v>633</v>
      </c>
      <c r="E27" s="130">
        <v>741</v>
      </c>
      <c r="F27" s="130">
        <v>934</v>
      </c>
      <c r="G27" s="130">
        <v>840</v>
      </c>
      <c r="H27" s="130">
        <v>981</v>
      </c>
      <c r="I27" s="130">
        <v>1251</v>
      </c>
      <c r="J27" s="130">
        <v>667</v>
      </c>
      <c r="K27" s="130">
        <v>459</v>
      </c>
      <c r="L27" s="130">
        <v>130</v>
      </c>
      <c r="M27" s="130">
        <v>8</v>
      </c>
      <c r="N27" s="47">
        <f t="shared" si="4"/>
        <v>7249</v>
      </c>
    </row>
    <row r="28" spans="1:14" s="68" customFormat="1" ht="12" outlineLevel="1">
      <c r="A28" s="140"/>
      <c r="B28" s="22" t="s">
        <v>15</v>
      </c>
      <c r="C28" s="131">
        <v>1298</v>
      </c>
      <c r="D28" s="131">
        <v>1274</v>
      </c>
      <c r="E28" s="131">
        <v>1420</v>
      </c>
      <c r="F28" s="131">
        <v>1833</v>
      </c>
      <c r="G28" s="131">
        <v>1604</v>
      </c>
      <c r="H28" s="131">
        <v>1826</v>
      </c>
      <c r="I28" s="131">
        <v>2477</v>
      </c>
      <c r="J28" s="131">
        <v>1237</v>
      </c>
      <c r="K28" s="131">
        <v>713</v>
      </c>
      <c r="L28" s="131">
        <v>161</v>
      </c>
      <c r="M28" s="131">
        <v>8</v>
      </c>
      <c r="N28" s="51">
        <f>SUM(C28:M28)</f>
        <v>13851</v>
      </c>
    </row>
    <row r="29" spans="1:14" s="68" customFormat="1" ht="12" outlineLevel="1">
      <c r="A29" s="138" t="s">
        <v>53</v>
      </c>
      <c r="B29" s="20" t="s">
        <v>13</v>
      </c>
      <c r="C29" s="129">
        <v>49</v>
      </c>
      <c r="D29" s="129">
        <v>54</v>
      </c>
      <c r="E29" s="129">
        <v>55</v>
      </c>
      <c r="F29" s="129">
        <v>48</v>
      </c>
      <c r="G29" s="129">
        <v>68</v>
      </c>
      <c r="H29" s="129">
        <v>106</v>
      </c>
      <c r="I29" s="129">
        <v>101</v>
      </c>
      <c r="J29" s="129">
        <v>73</v>
      </c>
      <c r="K29" s="129">
        <v>48</v>
      </c>
      <c r="L29" s="129">
        <v>6</v>
      </c>
      <c r="M29" s="129">
        <v>1</v>
      </c>
      <c r="N29" s="42">
        <f>SUM(C29:M29)</f>
        <v>609</v>
      </c>
    </row>
    <row r="30" spans="1:14" s="68" customFormat="1" ht="12" outlineLevel="1">
      <c r="A30" s="139"/>
      <c r="B30" s="21" t="s">
        <v>14</v>
      </c>
      <c r="C30" s="130">
        <v>40</v>
      </c>
      <c r="D30" s="130">
        <v>63</v>
      </c>
      <c r="E30" s="130">
        <v>74</v>
      </c>
      <c r="F30" s="130">
        <v>68</v>
      </c>
      <c r="G30" s="130">
        <v>81</v>
      </c>
      <c r="H30" s="130">
        <v>95</v>
      </c>
      <c r="I30" s="130">
        <v>103</v>
      </c>
      <c r="J30" s="130">
        <v>100</v>
      </c>
      <c r="K30" s="130">
        <v>108</v>
      </c>
      <c r="L30" s="130">
        <v>37</v>
      </c>
      <c r="M30" s="130">
        <v>3</v>
      </c>
      <c r="N30" s="47">
        <f t="shared" si="4"/>
        <v>772</v>
      </c>
    </row>
    <row r="31" spans="1:14" s="68" customFormat="1" ht="12" outlineLevel="1">
      <c r="A31" s="140"/>
      <c r="B31" s="22" t="s">
        <v>15</v>
      </c>
      <c r="C31" s="131">
        <v>89</v>
      </c>
      <c r="D31" s="131">
        <v>117</v>
      </c>
      <c r="E31" s="131">
        <v>129</v>
      </c>
      <c r="F31" s="131">
        <v>116</v>
      </c>
      <c r="G31" s="131">
        <v>149</v>
      </c>
      <c r="H31" s="131">
        <v>201</v>
      </c>
      <c r="I31" s="131">
        <v>204</v>
      </c>
      <c r="J31" s="131">
        <v>173</v>
      </c>
      <c r="K31" s="131">
        <v>156</v>
      </c>
      <c r="L31" s="131">
        <v>43</v>
      </c>
      <c r="M31" s="131">
        <v>4</v>
      </c>
      <c r="N31" s="51">
        <f t="shared" si="4"/>
        <v>1381</v>
      </c>
    </row>
    <row r="32" spans="1:14" s="68" customFormat="1" ht="12" outlineLevel="1">
      <c r="A32" s="138" t="s">
        <v>54</v>
      </c>
      <c r="B32" s="20" t="s">
        <v>13</v>
      </c>
      <c r="C32" s="129">
        <v>55</v>
      </c>
      <c r="D32" s="129">
        <v>81</v>
      </c>
      <c r="E32" s="129">
        <v>65</v>
      </c>
      <c r="F32" s="129">
        <v>67</v>
      </c>
      <c r="G32" s="129">
        <v>94</v>
      </c>
      <c r="H32" s="129">
        <v>105</v>
      </c>
      <c r="I32" s="129">
        <v>123</v>
      </c>
      <c r="J32" s="129">
        <v>80</v>
      </c>
      <c r="K32" s="129">
        <v>38</v>
      </c>
      <c r="L32" s="129">
        <v>10</v>
      </c>
      <c r="M32" s="129">
        <v>0</v>
      </c>
      <c r="N32" s="42">
        <f t="shared" si="4"/>
        <v>718</v>
      </c>
    </row>
    <row r="33" spans="1:14" s="68" customFormat="1" ht="12" outlineLevel="1">
      <c r="A33" s="139"/>
      <c r="B33" s="21" t="s">
        <v>14</v>
      </c>
      <c r="C33" s="130">
        <v>52</v>
      </c>
      <c r="D33" s="130">
        <v>94</v>
      </c>
      <c r="E33" s="130">
        <v>76</v>
      </c>
      <c r="F33" s="130">
        <v>72</v>
      </c>
      <c r="G33" s="130">
        <v>106</v>
      </c>
      <c r="H33" s="130">
        <v>88</v>
      </c>
      <c r="I33" s="130">
        <v>118</v>
      </c>
      <c r="J33" s="130">
        <v>106</v>
      </c>
      <c r="K33" s="130">
        <v>85</v>
      </c>
      <c r="L33" s="130">
        <v>21</v>
      </c>
      <c r="M33" s="130">
        <v>1</v>
      </c>
      <c r="N33" s="47">
        <f t="shared" si="4"/>
        <v>819</v>
      </c>
    </row>
    <row r="34" spans="1:14" s="68" customFormat="1" ht="12" outlineLevel="1">
      <c r="A34" s="140"/>
      <c r="B34" s="22" t="s">
        <v>15</v>
      </c>
      <c r="C34" s="131">
        <v>107</v>
      </c>
      <c r="D34" s="131">
        <v>175</v>
      </c>
      <c r="E34" s="131">
        <v>141</v>
      </c>
      <c r="F34" s="131">
        <v>139</v>
      </c>
      <c r="G34" s="131">
        <v>200</v>
      </c>
      <c r="H34" s="131">
        <v>193</v>
      </c>
      <c r="I34" s="131">
        <v>241</v>
      </c>
      <c r="J34" s="131">
        <v>186</v>
      </c>
      <c r="K34" s="131">
        <v>123</v>
      </c>
      <c r="L34" s="131">
        <v>31</v>
      </c>
      <c r="M34" s="131">
        <v>1</v>
      </c>
      <c r="N34" s="51">
        <f t="shared" si="4"/>
        <v>1537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797</v>
      </c>
      <c r="D35" s="41">
        <f aca="true" t="shared" si="5" ref="D35:M35">SUM(D26,D29,D32)</f>
        <v>776</v>
      </c>
      <c r="E35" s="41">
        <f t="shared" si="5"/>
        <v>799</v>
      </c>
      <c r="F35" s="41">
        <f>SUM(F26,F29,F32)</f>
        <v>1014</v>
      </c>
      <c r="G35" s="41">
        <f t="shared" si="5"/>
        <v>926</v>
      </c>
      <c r="H35" s="41">
        <f t="shared" si="5"/>
        <v>1056</v>
      </c>
      <c r="I35" s="41">
        <f t="shared" si="5"/>
        <v>1450</v>
      </c>
      <c r="J35" s="41">
        <f t="shared" si="5"/>
        <v>723</v>
      </c>
      <c r="K35" s="41">
        <f t="shared" si="5"/>
        <v>340</v>
      </c>
      <c r="L35" s="41">
        <f t="shared" si="5"/>
        <v>47</v>
      </c>
      <c r="M35" s="41">
        <f t="shared" si="5"/>
        <v>1</v>
      </c>
      <c r="N35" s="41">
        <f aca="true" t="shared" si="6" ref="N35:N40">SUM(C35:M35)</f>
        <v>7929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697</v>
      </c>
      <c r="D36" s="46">
        <f t="shared" si="7"/>
        <v>790</v>
      </c>
      <c r="E36" s="46">
        <f t="shared" si="7"/>
        <v>891</v>
      </c>
      <c r="F36" s="46">
        <f t="shared" si="7"/>
        <v>1074</v>
      </c>
      <c r="G36" s="46">
        <f t="shared" si="7"/>
        <v>1027</v>
      </c>
      <c r="H36" s="46">
        <f t="shared" si="7"/>
        <v>1164</v>
      </c>
      <c r="I36" s="46">
        <f t="shared" si="7"/>
        <v>1472</v>
      </c>
      <c r="J36" s="46">
        <f t="shared" si="7"/>
        <v>873</v>
      </c>
      <c r="K36" s="46">
        <f t="shared" si="7"/>
        <v>652</v>
      </c>
      <c r="L36" s="46">
        <f t="shared" si="7"/>
        <v>188</v>
      </c>
      <c r="M36" s="46">
        <f t="shared" si="7"/>
        <v>12</v>
      </c>
      <c r="N36" s="46">
        <f t="shared" si="6"/>
        <v>8840</v>
      </c>
    </row>
    <row r="37" spans="1:14" s="66" customFormat="1" ht="13.5" customHeight="1">
      <c r="A37" s="135"/>
      <c r="B37" s="8" t="s">
        <v>15</v>
      </c>
      <c r="C37" s="50">
        <f t="shared" si="7"/>
        <v>1494</v>
      </c>
      <c r="D37" s="50">
        <f t="shared" si="7"/>
        <v>1566</v>
      </c>
      <c r="E37" s="50">
        <f t="shared" si="7"/>
        <v>1690</v>
      </c>
      <c r="F37" s="50">
        <f t="shared" si="7"/>
        <v>2088</v>
      </c>
      <c r="G37" s="50">
        <f t="shared" si="7"/>
        <v>1953</v>
      </c>
      <c r="H37" s="50">
        <f t="shared" si="7"/>
        <v>2220</v>
      </c>
      <c r="I37" s="50">
        <f t="shared" si="7"/>
        <v>2922</v>
      </c>
      <c r="J37" s="50">
        <f t="shared" si="7"/>
        <v>1596</v>
      </c>
      <c r="K37" s="50">
        <f t="shared" si="7"/>
        <v>992</v>
      </c>
      <c r="L37" s="50">
        <f t="shared" si="7"/>
        <v>235</v>
      </c>
      <c r="M37" s="50">
        <f t="shared" si="7"/>
        <v>13</v>
      </c>
      <c r="N37" s="50">
        <f t="shared" si="6"/>
        <v>16769</v>
      </c>
    </row>
    <row r="38" spans="1:14" s="66" customFormat="1" ht="13.5" customHeight="1">
      <c r="A38" s="141" t="s">
        <v>31</v>
      </c>
      <c r="B38" s="6" t="s">
        <v>13</v>
      </c>
      <c r="C38" s="128">
        <v>241</v>
      </c>
      <c r="D38" s="128">
        <v>304</v>
      </c>
      <c r="E38" s="128">
        <v>222</v>
      </c>
      <c r="F38" s="128">
        <v>280</v>
      </c>
      <c r="G38" s="128">
        <v>290</v>
      </c>
      <c r="H38" s="128">
        <v>450</v>
      </c>
      <c r="I38" s="128">
        <v>418</v>
      </c>
      <c r="J38" s="128">
        <v>272</v>
      </c>
      <c r="K38" s="128">
        <v>119</v>
      </c>
      <c r="L38" s="128">
        <v>14</v>
      </c>
      <c r="M38" s="128">
        <v>2</v>
      </c>
      <c r="N38" s="41">
        <f t="shared" si="6"/>
        <v>2612</v>
      </c>
    </row>
    <row r="39" spans="1:14" s="66" customFormat="1" ht="13.5" customHeight="1">
      <c r="A39" s="142"/>
      <c r="B39" s="7" t="s">
        <v>14</v>
      </c>
      <c r="C39" s="113">
        <v>214</v>
      </c>
      <c r="D39" s="113">
        <v>270</v>
      </c>
      <c r="E39" s="113">
        <v>258</v>
      </c>
      <c r="F39" s="113">
        <v>262</v>
      </c>
      <c r="G39" s="113">
        <v>342</v>
      </c>
      <c r="H39" s="113">
        <v>451</v>
      </c>
      <c r="I39" s="113">
        <v>397</v>
      </c>
      <c r="J39" s="113">
        <v>381</v>
      </c>
      <c r="K39" s="113">
        <v>305</v>
      </c>
      <c r="L39" s="113">
        <v>87</v>
      </c>
      <c r="M39" s="113">
        <v>4</v>
      </c>
      <c r="N39" s="46">
        <f t="shared" si="6"/>
        <v>2971</v>
      </c>
    </row>
    <row r="40" spans="1:14" s="66" customFormat="1" ht="13.5" customHeight="1">
      <c r="A40" s="143"/>
      <c r="B40" s="8" t="s">
        <v>15</v>
      </c>
      <c r="C40" s="132">
        <v>455</v>
      </c>
      <c r="D40" s="132">
        <v>574</v>
      </c>
      <c r="E40" s="132">
        <v>480</v>
      </c>
      <c r="F40" s="132">
        <v>542</v>
      </c>
      <c r="G40" s="132">
        <v>632</v>
      </c>
      <c r="H40" s="132">
        <v>901</v>
      </c>
      <c r="I40" s="132">
        <v>815</v>
      </c>
      <c r="J40" s="132">
        <v>653</v>
      </c>
      <c r="K40" s="132">
        <v>424</v>
      </c>
      <c r="L40" s="132">
        <v>101</v>
      </c>
      <c r="M40" s="132">
        <v>6</v>
      </c>
      <c r="N40" s="50">
        <f t="shared" si="6"/>
        <v>5583</v>
      </c>
    </row>
    <row r="41" spans="1:14" s="68" customFormat="1" ht="12" outlineLevel="1">
      <c r="A41" s="138" t="s">
        <v>55</v>
      </c>
      <c r="B41" s="20" t="s">
        <v>13</v>
      </c>
      <c r="C41" s="126">
        <v>218</v>
      </c>
      <c r="D41" s="126">
        <v>302</v>
      </c>
      <c r="E41" s="126">
        <v>256</v>
      </c>
      <c r="F41" s="126">
        <v>318</v>
      </c>
      <c r="G41" s="126">
        <v>350</v>
      </c>
      <c r="H41" s="126">
        <v>430</v>
      </c>
      <c r="I41" s="126">
        <v>439</v>
      </c>
      <c r="J41" s="126">
        <v>288</v>
      </c>
      <c r="K41" s="126">
        <v>167</v>
      </c>
      <c r="L41" s="126">
        <v>21</v>
      </c>
      <c r="M41" s="126">
        <v>2</v>
      </c>
      <c r="N41" s="42">
        <f aca="true" t="shared" si="8" ref="N41:N46">SUM(C41:M41)</f>
        <v>2791</v>
      </c>
    </row>
    <row r="42" spans="1:14" s="68" customFormat="1" ht="12" outlineLevel="1">
      <c r="A42" s="139"/>
      <c r="B42" s="21" t="s">
        <v>14</v>
      </c>
      <c r="C42" s="127">
        <v>236</v>
      </c>
      <c r="D42" s="127">
        <v>302</v>
      </c>
      <c r="E42" s="127">
        <v>254</v>
      </c>
      <c r="F42" s="127">
        <v>282</v>
      </c>
      <c r="G42" s="127">
        <v>342</v>
      </c>
      <c r="H42" s="127">
        <v>410</v>
      </c>
      <c r="I42" s="127">
        <v>462</v>
      </c>
      <c r="J42" s="127">
        <v>350</v>
      </c>
      <c r="K42" s="127">
        <v>322</v>
      </c>
      <c r="L42" s="127">
        <v>70</v>
      </c>
      <c r="M42" s="127">
        <v>2</v>
      </c>
      <c r="N42" s="47">
        <f t="shared" si="8"/>
        <v>3032</v>
      </c>
    </row>
    <row r="43" spans="1:14" s="68" customFormat="1" ht="12" outlineLevel="1">
      <c r="A43" s="140"/>
      <c r="B43" s="22" t="s">
        <v>15</v>
      </c>
      <c r="C43" s="114">
        <v>454</v>
      </c>
      <c r="D43" s="114">
        <v>604</v>
      </c>
      <c r="E43" s="114">
        <v>510</v>
      </c>
      <c r="F43" s="114">
        <v>600</v>
      </c>
      <c r="G43" s="114">
        <v>692</v>
      </c>
      <c r="H43" s="114">
        <v>840</v>
      </c>
      <c r="I43" s="114">
        <v>901</v>
      </c>
      <c r="J43" s="114">
        <v>638</v>
      </c>
      <c r="K43" s="114">
        <v>489</v>
      </c>
      <c r="L43" s="114">
        <v>91</v>
      </c>
      <c r="M43" s="114">
        <v>4</v>
      </c>
      <c r="N43" s="51">
        <f t="shared" si="8"/>
        <v>5823</v>
      </c>
    </row>
    <row r="44" spans="1:14" s="68" customFormat="1" ht="12" outlineLevel="1">
      <c r="A44" s="138" t="s">
        <v>56</v>
      </c>
      <c r="B44" s="20" t="s">
        <v>13</v>
      </c>
      <c r="C44" s="126">
        <v>54</v>
      </c>
      <c r="D44" s="126">
        <v>79</v>
      </c>
      <c r="E44" s="126">
        <v>81</v>
      </c>
      <c r="F44" s="126">
        <v>77</v>
      </c>
      <c r="G44" s="126">
        <v>106</v>
      </c>
      <c r="H44" s="126">
        <v>151</v>
      </c>
      <c r="I44" s="126">
        <v>146</v>
      </c>
      <c r="J44" s="126">
        <v>106</v>
      </c>
      <c r="K44" s="126">
        <v>67</v>
      </c>
      <c r="L44" s="126">
        <v>6</v>
      </c>
      <c r="M44" s="126">
        <v>0</v>
      </c>
      <c r="N44" s="42">
        <f t="shared" si="8"/>
        <v>873</v>
      </c>
    </row>
    <row r="45" spans="1:14" s="68" customFormat="1" ht="12" outlineLevel="1">
      <c r="A45" s="139"/>
      <c r="B45" s="21" t="s">
        <v>14</v>
      </c>
      <c r="C45" s="127">
        <v>52</v>
      </c>
      <c r="D45" s="127">
        <v>84</v>
      </c>
      <c r="E45" s="127">
        <v>106</v>
      </c>
      <c r="F45" s="127">
        <v>70</v>
      </c>
      <c r="G45" s="127">
        <v>103</v>
      </c>
      <c r="H45" s="127">
        <v>156</v>
      </c>
      <c r="I45" s="127">
        <v>125</v>
      </c>
      <c r="J45" s="127">
        <v>144</v>
      </c>
      <c r="K45" s="127">
        <v>120</v>
      </c>
      <c r="L45" s="127">
        <v>27</v>
      </c>
      <c r="M45" s="127">
        <v>4</v>
      </c>
      <c r="N45" s="47">
        <f t="shared" si="8"/>
        <v>991</v>
      </c>
    </row>
    <row r="46" spans="1:14" s="68" customFormat="1" ht="12" outlineLevel="1">
      <c r="A46" s="140"/>
      <c r="B46" s="22" t="s">
        <v>15</v>
      </c>
      <c r="C46" s="114">
        <v>106</v>
      </c>
      <c r="D46" s="114">
        <v>163</v>
      </c>
      <c r="E46" s="114">
        <v>187</v>
      </c>
      <c r="F46" s="114">
        <v>147</v>
      </c>
      <c r="G46" s="114">
        <v>209</v>
      </c>
      <c r="H46" s="114">
        <v>307</v>
      </c>
      <c r="I46" s="114">
        <v>271</v>
      </c>
      <c r="J46" s="114">
        <v>250</v>
      </c>
      <c r="K46" s="114">
        <v>187</v>
      </c>
      <c r="L46" s="114">
        <v>33</v>
      </c>
      <c r="M46" s="114">
        <v>4</v>
      </c>
      <c r="N46" s="51">
        <f t="shared" si="8"/>
        <v>1864</v>
      </c>
    </row>
    <row r="47" spans="1:14" s="66" customFormat="1" ht="13.5" customHeight="1">
      <c r="A47" s="141" t="s">
        <v>33</v>
      </c>
      <c r="B47" s="6" t="s">
        <v>13</v>
      </c>
      <c r="C47" s="41">
        <f aca="true" t="shared" si="9" ref="C47:M47">SUM(C41,C44)</f>
        <v>272</v>
      </c>
      <c r="D47" s="41">
        <f t="shared" si="9"/>
        <v>381</v>
      </c>
      <c r="E47" s="41">
        <f t="shared" si="9"/>
        <v>337</v>
      </c>
      <c r="F47" s="41">
        <f t="shared" si="9"/>
        <v>395</v>
      </c>
      <c r="G47" s="41">
        <f t="shared" si="9"/>
        <v>456</v>
      </c>
      <c r="H47" s="41">
        <f t="shared" si="9"/>
        <v>581</v>
      </c>
      <c r="I47" s="41">
        <f t="shared" si="9"/>
        <v>585</v>
      </c>
      <c r="J47" s="41">
        <f t="shared" si="9"/>
        <v>394</v>
      </c>
      <c r="K47" s="41">
        <f t="shared" si="9"/>
        <v>234</v>
      </c>
      <c r="L47" s="41">
        <f t="shared" si="9"/>
        <v>27</v>
      </c>
      <c r="M47" s="41">
        <f t="shared" si="9"/>
        <v>2</v>
      </c>
      <c r="N47" s="41">
        <f>SUM(C47:M47)</f>
        <v>3664</v>
      </c>
    </row>
    <row r="48" spans="1:14" s="66" customFormat="1" ht="13.5" customHeight="1">
      <c r="A48" s="142"/>
      <c r="B48" s="7" t="s">
        <v>14</v>
      </c>
      <c r="C48" s="46">
        <f>SUM(C42,C45)</f>
        <v>288</v>
      </c>
      <c r="D48" s="46">
        <f>SUM(D42,D45)</f>
        <v>386</v>
      </c>
      <c r="E48" s="46">
        <f aca="true" t="shared" si="10" ref="E48:M48">SUM(E42,E45)</f>
        <v>360</v>
      </c>
      <c r="F48" s="46">
        <f t="shared" si="10"/>
        <v>352</v>
      </c>
      <c r="G48" s="46">
        <f t="shared" si="10"/>
        <v>445</v>
      </c>
      <c r="H48" s="46">
        <f t="shared" si="10"/>
        <v>566</v>
      </c>
      <c r="I48" s="46">
        <f t="shared" si="10"/>
        <v>587</v>
      </c>
      <c r="J48" s="46">
        <f t="shared" si="10"/>
        <v>494</v>
      </c>
      <c r="K48" s="46">
        <f t="shared" si="10"/>
        <v>442</v>
      </c>
      <c r="L48" s="46">
        <f t="shared" si="10"/>
        <v>97</v>
      </c>
      <c r="M48" s="46">
        <f t="shared" si="10"/>
        <v>6</v>
      </c>
      <c r="N48" s="46">
        <f>SUM(C48:M48)</f>
        <v>4023</v>
      </c>
    </row>
    <row r="49" spans="1:14" s="66" customFormat="1" ht="13.5" customHeight="1">
      <c r="A49" s="143"/>
      <c r="B49" s="8" t="s">
        <v>15</v>
      </c>
      <c r="C49" s="50">
        <f>SUM(C43,C46)</f>
        <v>560</v>
      </c>
      <c r="D49" s="50">
        <f>SUM(D43,D46)</f>
        <v>767</v>
      </c>
      <c r="E49" s="50">
        <f aca="true" t="shared" si="11" ref="E49:M49">SUM(E43,E46)</f>
        <v>697</v>
      </c>
      <c r="F49" s="50">
        <f t="shared" si="11"/>
        <v>747</v>
      </c>
      <c r="G49" s="50">
        <f t="shared" si="11"/>
        <v>901</v>
      </c>
      <c r="H49" s="50">
        <f t="shared" si="11"/>
        <v>1147</v>
      </c>
      <c r="I49" s="50">
        <f t="shared" si="11"/>
        <v>1172</v>
      </c>
      <c r="J49" s="50">
        <f t="shared" si="11"/>
        <v>888</v>
      </c>
      <c r="K49" s="50">
        <f t="shared" si="11"/>
        <v>676</v>
      </c>
      <c r="L49" s="50">
        <f t="shared" si="11"/>
        <v>124</v>
      </c>
      <c r="M49" s="50">
        <f t="shared" si="11"/>
        <v>8</v>
      </c>
      <c r="N49" s="50">
        <f>SUM(C49:M49)</f>
        <v>7687</v>
      </c>
    </row>
    <row r="50" spans="1:14" s="68" customFormat="1" ht="12" outlineLevel="1">
      <c r="A50" s="138" t="s">
        <v>58</v>
      </c>
      <c r="B50" s="20" t="s">
        <v>13</v>
      </c>
      <c r="C50" s="126">
        <v>150</v>
      </c>
      <c r="D50" s="126">
        <v>192</v>
      </c>
      <c r="E50" s="126">
        <v>155</v>
      </c>
      <c r="F50" s="126">
        <v>192</v>
      </c>
      <c r="G50" s="126">
        <v>191</v>
      </c>
      <c r="H50" s="126">
        <v>272</v>
      </c>
      <c r="I50" s="126">
        <v>277</v>
      </c>
      <c r="J50" s="126">
        <v>177</v>
      </c>
      <c r="K50" s="126">
        <v>111</v>
      </c>
      <c r="L50" s="126">
        <v>24</v>
      </c>
      <c r="M50" s="126">
        <v>0</v>
      </c>
      <c r="N50" s="42">
        <f aca="true" t="shared" si="12" ref="N50:N61">SUM(C50:M50)</f>
        <v>1741</v>
      </c>
    </row>
    <row r="51" spans="1:14" s="68" customFormat="1" ht="12" outlineLevel="1">
      <c r="A51" s="139"/>
      <c r="B51" s="21" t="s">
        <v>14</v>
      </c>
      <c r="C51" s="124">
        <v>131</v>
      </c>
      <c r="D51" s="124">
        <v>192</v>
      </c>
      <c r="E51" s="124">
        <v>182</v>
      </c>
      <c r="F51" s="124">
        <v>195</v>
      </c>
      <c r="G51" s="124">
        <v>222</v>
      </c>
      <c r="H51" s="124">
        <v>279</v>
      </c>
      <c r="I51" s="124">
        <v>280</v>
      </c>
      <c r="J51" s="124">
        <v>205</v>
      </c>
      <c r="K51" s="124">
        <v>216</v>
      </c>
      <c r="L51" s="124">
        <v>95</v>
      </c>
      <c r="M51" s="124">
        <v>8</v>
      </c>
      <c r="N51" s="47">
        <f t="shared" si="12"/>
        <v>2005</v>
      </c>
    </row>
    <row r="52" spans="1:14" s="68" customFormat="1" ht="12" outlineLevel="1">
      <c r="A52" s="140"/>
      <c r="B52" s="22" t="s">
        <v>15</v>
      </c>
      <c r="C52" s="125">
        <v>281</v>
      </c>
      <c r="D52" s="125">
        <v>384</v>
      </c>
      <c r="E52" s="125">
        <v>337</v>
      </c>
      <c r="F52" s="125">
        <v>387</v>
      </c>
      <c r="G52" s="125">
        <v>413</v>
      </c>
      <c r="H52" s="125">
        <v>551</v>
      </c>
      <c r="I52" s="125">
        <v>557</v>
      </c>
      <c r="J52" s="125">
        <v>382</v>
      </c>
      <c r="K52" s="125">
        <v>327</v>
      </c>
      <c r="L52" s="125">
        <v>119</v>
      </c>
      <c r="M52" s="125">
        <v>8</v>
      </c>
      <c r="N52" s="51">
        <f t="shared" si="12"/>
        <v>3746</v>
      </c>
    </row>
    <row r="53" spans="1:14" s="68" customFormat="1" ht="12" outlineLevel="1">
      <c r="A53" s="138" t="s">
        <v>59</v>
      </c>
      <c r="B53" s="20" t="s">
        <v>13</v>
      </c>
      <c r="C53" s="126">
        <v>94</v>
      </c>
      <c r="D53" s="126">
        <v>131</v>
      </c>
      <c r="E53" s="126">
        <v>104</v>
      </c>
      <c r="F53" s="126">
        <v>143</v>
      </c>
      <c r="G53" s="126">
        <v>130</v>
      </c>
      <c r="H53" s="126">
        <v>187</v>
      </c>
      <c r="I53" s="126">
        <v>192</v>
      </c>
      <c r="J53" s="126">
        <v>135</v>
      </c>
      <c r="K53" s="126">
        <v>78</v>
      </c>
      <c r="L53" s="126">
        <v>9</v>
      </c>
      <c r="M53" s="126">
        <v>0</v>
      </c>
      <c r="N53" s="42">
        <f t="shared" si="12"/>
        <v>1203</v>
      </c>
    </row>
    <row r="54" spans="1:14" s="68" customFormat="1" ht="12" outlineLevel="1">
      <c r="A54" s="139"/>
      <c r="B54" s="21" t="s">
        <v>14</v>
      </c>
      <c r="C54" s="124">
        <v>80</v>
      </c>
      <c r="D54" s="124">
        <v>113</v>
      </c>
      <c r="E54" s="124">
        <v>121</v>
      </c>
      <c r="F54" s="124">
        <v>141</v>
      </c>
      <c r="G54" s="124">
        <v>138</v>
      </c>
      <c r="H54" s="124">
        <v>200</v>
      </c>
      <c r="I54" s="124">
        <v>192</v>
      </c>
      <c r="J54" s="124">
        <v>164</v>
      </c>
      <c r="K54" s="124">
        <v>176</v>
      </c>
      <c r="L54" s="124">
        <v>18</v>
      </c>
      <c r="M54" s="124">
        <v>3</v>
      </c>
      <c r="N54" s="47">
        <f t="shared" si="12"/>
        <v>1346</v>
      </c>
    </row>
    <row r="55" spans="1:14" s="68" customFormat="1" ht="12" outlineLevel="1">
      <c r="A55" s="140"/>
      <c r="B55" s="22" t="s">
        <v>15</v>
      </c>
      <c r="C55" s="125">
        <v>174</v>
      </c>
      <c r="D55" s="125">
        <v>244</v>
      </c>
      <c r="E55" s="125">
        <v>225</v>
      </c>
      <c r="F55" s="125">
        <v>284</v>
      </c>
      <c r="G55" s="125">
        <v>268</v>
      </c>
      <c r="H55" s="125">
        <v>387</v>
      </c>
      <c r="I55" s="125">
        <v>384</v>
      </c>
      <c r="J55" s="125">
        <v>299</v>
      </c>
      <c r="K55" s="125">
        <v>254</v>
      </c>
      <c r="L55" s="125">
        <v>27</v>
      </c>
      <c r="M55" s="125">
        <v>3</v>
      </c>
      <c r="N55" s="51">
        <f t="shared" si="12"/>
        <v>2549</v>
      </c>
    </row>
    <row r="56" spans="1:14" s="68" customFormat="1" ht="12" outlineLevel="1">
      <c r="A56" s="138" t="s">
        <v>60</v>
      </c>
      <c r="B56" s="20" t="s">
        <v>13</v>
      </c>
      <c r="C56" s="126">
        <v>104</v>
      </c>
      <c r="D56" s="126">
        <v>131</v>
      </c>
      <c r="E56" s="126">
        <v>115</v>
      </c>
      <c r="F56" s="126">
        <v>132</v>
      </c>
      <c r="G56" s="126">
        <v>153</v>
      </c>
      <c r="H56" s="126">
        <v>209</v>
      </c>
      <c r="I56" s="126">
        <v>172</v>
      </c>
      <c r="J56" s="126">
        <v>138</v>
      </c>
      <c r="K56" s="126">
        <v>66</v>
      </c>
      <c r="L56" s="126">
        <v>8</v>
      </c>
      <c r="M56" s="126">
        <v>0</v>
      </c>
      <c r="N56" s="42">
        <f t="shared" si="12"/>
        <v>1228</v>
      </c>
    </row>
    <row r="57" spans="1:14" s="68" customFormat="1" ht="12" outlineLevel="1">
      <c r="A57" s="139"/>
      <c r="B57" s="21" t="s">
        <v>14</v>
      </c>
      <c r="C57" s="124">
        <v>85</v>
      </c>
      <c r="D57" s="124">
        <v>137</v>
      </c>
      <c r="E57" s="124">
        <v>113</v>
      </c>
      <c r="F57" s="124">
        <v>121</v>
      </c>
      <c r="G57" s="124">
        <v>145</v>
      </c>
      <c r="H57" s="124">
        <v>203</v>
      </c>
      <c r="I57" s="124">
        <v>178</v>
      </c>
      <c r="J57" s="124">
        <v>186</v>
      </c>
      <c r="K57" s="124">
        <v>123</v>
      </c>
      <c r="L57" s="124">
        <v>35</v>
      </c>
      <c r="M57" s="124">
        <v>1</v>
      </c>
      <c r="N57" s="47">
        <f t="shared" si="12"/>
        <v>1327</v>
      </c>
    </row>
    <row r="58" spans="1:14" s="68" customFormat="1" ht="12" outlineLevel="1">
      <c r="A58" s="140"/>
      <c r="B58" s="22" t="s">
        <v>15</v>
      </c>
      <c r="C58" s="125">
        <v>189</v>
      </c>
      <c r="D58" s="125">
        <v>268</v>
      </c>
      <c r="E58" s="125">
        <v>228</v>
      </c>
      <c r="F58" s="125">
        <v>253</v>
      </c>
      <c r="G58" s="125">
        <v>298</v>
      </c>
      <c r="H58" s="125">
        <v>412</v>
      </c>
      <c r="I58" s="125">
        <v>350</v>
      </c>
      <c r="J58" s="125">
        <v>324</v>
      </c>
      <c r="K58" s="125">
        <v>189</v>
      </c>
      <c r="L58" s="125">
        <v>43</v>
      </c>
      <c r="M58" s="125">
        <v>1</v>
      </c>
      <c r="N58" s="51">
        <f t="shared" si="12"/>
        <v>2555</v>
      </c>
    </row>
    <row r="59" spans="1:14" s="68" customFormat="1" ht="12" outlineLevel="1">
      <c r="A59" s="138" t="s">
        <v>61</v>
      </c>
      <c r="B59" s="20" t="s">
        <v>13</v>
      </c>
      <c r="C59" s="126">
        <v>56</v>
      </c>
      <c r="D59" s="126">
        <v>85</v>
      </c>
      <c r="E59" s="126">
        <v>55</v>
      </c>
      <c r="F59" s="126">
        <v>74</v>
      </c>
      <c r="G59" s="126">
        <v>111</v>
      </c>
      <c r="H59" s="126">
        <v>133</v>
      </c>
      <c r="I59" s="126">
        <v>138</v>
      </c>
      <c r="J59" s="126">
        <v>89</v>
      </c>
      <c r="K59" s="126">
        <v>42</v>
      </c>
      <c r="L59" s="126">
        <v>8</v>
      </c>
      <c r="M59" s="126">
        <v>0</v>
      </c>
      <c r="N59" s="42">
        <f t="shared" si="12"/>
        <v>791</v>
      </c>
    </row>
    <row r="60" spans="1:14" s="68" customFormat="1" ht="12" outlineLevel="1">
      <c r="A60" s="139"/>
      <c r="B60" s="21" t="s">
        <v>14</v>
      </c>
      <c r="C60" s="124">
        <v>49</v>
      </c>
      <c r="D60" s="124">
        <v>88</v>
      </c>
      <c r="E60" s="124">
        <v>77</v>
      </c>
      <c r="F60" s="124">
        <v>73</v>
      </c>
      <c r="G60" s="124">
        <v>99</v>
      </c>
      <c r="H60" s="124">
        <v>113</v>
      </c>
      <c r="I60" s="124">
        <v>128</v>
      </c>
      <c r="J60" s="124">
        <v>134</v>
      </c>
      <c r="K60" s="124">
        <v>85</v>
      </c>
      <c r="L60" s="124">
        <v>15</v>
      </c>
      <c r="M60" s="124">
        <v>1</v>
      </c>
      <c r="N60" s="47">
        <f t="shared" si="12"/>
        <v>862</v>
      </c>
    </row>
    <row r="61" spans="1:14" s="68" customFormat="1" ht="12" outlineLevel="1">
      <c r="A61" s="140"/>
      <c r="B61" s="22" t="s">
        <v>15</v>
      </c>
      <c r="C61" s="125">
        <v>105</v>
      </c>
      <c r="D61" s="125">
        <v>173</v>
      </c>
      <c r="E61" s="125">
        <v>132</v>
      </c>
      <c r="F61" s="125">
        <v>147</v>
      </c>
      <c r="G61" s="125">
        <v>210</v>
      </c>
      <c r="H61" s="125">
        <v>246</v>
      </c>
      <c r="I61" s="125">
        <v>266</v>
      </c>
      <c r="J61" s="125">
        <v>223</v>
      </c>
      <c r="K61" s="125">
        <v>127</v>
      </c>
      <c r="L61" s="125">
        <v>23</v>
      </c>
      <c r="M61" s="125">
        <v>1</v>
      </c>
      <c r="N61" s="51">
        <f t="shared" si="12"/>
        <v>1653</v>
      </c>
    </row>
    <row r="62" spans="1:14" ht="12">
      <c r="A62" s="141" t="s">
        <v>34</v>
      </c>
      <c r="B62" s="6" t="s">
        <v>13</v>
      </c>
      <c r="C62" s="84">
        <f>SUM(C50,C53,C56,C59)</f>
        <v>404</v>
      </c>
      <c r="D62" s="84">
        <f aca="true" t="shared" si="13" ref="D62:M62">SUM(D50,D53,D56,D59)</f>
        <v>539</v>
      </c>
      <c r="E62" s="84">
        <f t="shared" si="13"/>
        <v>429</v>
      </c>
      <c r="F62" s="84">
        <f t="shared" si="13"/>
        <v>541</v>
      </c>
      <c r="G62" s="84">
        <f t="shared" si="13"/>
        <v>585</v>
      </c>
      <c r="H62" s="84">
        <f t="shared" si="13"/>
        <v>801</v>
      </c>
      <c r="I62" s="84">
        <f t="shared" si="13"/>
        <v>779</v>
      </c>
      <c r="J62" s="84">
        <f t="shared" si="13"/>
        <v>539</v>
      </c>
      <c r="K62" s="84">
        <f t="shared" si="13"/>
        <v>297</v>
      </c>
      <c r="L62" s="84">
        <f t="shared" si="13"/>
        <v>49</v>
      </c>
      <c r="M62" s="84">
        <f t="shared" si="13"/>
        <v>0</v>
      </c>
      <c r="N62" s="69">
        <f>SUM(C62:M62)</f>
        <v>4963</v>
      </c>
    </row>
    <row r="63" spans="1:14" ht="12">
      <c r="A63" s="142"/>
      <c r="B63" s="7" t="s">
        <v>14</v>
      </c>
      <c r="C63" s="85">
        <f aca="true" t="shared" si="14" ref="C63:M64">SUM(C51,C54,C57,C60)</f>
        <v>345</v>
      </c>
      <c r="D63" s="85">
        <f t="shared" si="14"/>
        <v>530</v>
      </c>
      <c r="E63" s="85">
        <f t="shared" si="14"/>
        <v>493</v>
      </c>
      <c r="F63" s="85">
        <f t="shared" si="14"/>
        <v>530</v>
      </c>
      <c r="G63" s="85">
        <f t="shared" si="14"/>
        <v>604</v>
      </c>
      <c r="H63" s="85">
        <f t="shared" si="14"/>
        <v>795</v>
      </c>
      <c r="I63" s="85">
        <f t="shared" si="14"/>
        <v>778</v>
      </c>
      <c r="J63" s="85">
        <f t="shared" si="14"/>
        <v>689</v>
      </c>
      <c r="K63" s="85">
        <f t="shared" si="14"/>
        <v>600</v>
      </c>
      <c r="L63" s="85">
        <f t="shared" si="14"/>
        <v>163</v>
      </c>
      <c r="M63" s="85">
        <f t="shared" si="14"/>
        <v>13</v>
      </c>
      <c r="N63" s="46">
        <f>SUM(C63:M63)</f>
        <v>5540</v>
      </c>
    </row>
    <row r="64" spans="1:14" ht="12">
      <c r="A64" s="143"/>
      <c r="B64" s="8" t="s">
        <v>15</v>
      </c>
      <c r="C64" s="86">
        <f t="shared" si="14"/>
        <v>749</v>
      </c>
      <c r="D64" s="86">
        <f t="shared" si="14"/>
        <v>1069</v>
      </c>
      <c r="E64" s="86">
        <f t="shared" si="14"/>
        <v>922</v>
      </c>
      <c r="F64" s="86">
        <f t="shared" si="14"/>
        <v>1071</v>
      </c>
      <c r="G64" s="86">
        <f t="shared" si="14"/>
        <v>1189</v>
      </c>
      <c r="H64" s="86">
        <f t="shared" si="14"/>
        <v>1596</v>
      </c>
      <c r="I64" s="86">
        <f t="shared" si="14"/>
        <v>1557</v>
      </c>
      <c r="J64" s="86">
        <f>SUM(J52,J55,J58,J61)</f>
        <v>1228</v>
      </c>
      <c r="K64" s="86">
        <f t="shared" si="14"/>
        <v>897</v>
      </c>
      <c r="L64" s="86">
        <f t="shared" si="14"/>
        <v>212</v>
      </c>
      <c r="M64" s="86">
        <f t="shared" si="14"/>
        <v>13</v>
      </c>
      <c r="N64" s="70">
        <f>SUM(C64:M64)</f>
        <v>10503</v>
      </c>
    </row>
    <row r="65" spans="1:14" ht="12">
      <c r="A65" s="141" t="s">
        <v>23</v>
      </c>
      <c r="B65" s="6" t="s">
        <v>13</v>
      </c>
      <c r="C65" s="128">
        <v>195</v>
      </c>
      <c r="D65" s="128">
        <v>312</v>
      </c>
      <c r="E65" s="128">
        <v>215</v>
      </c>
      <c r="F65" s="128">
        <v>269</v>
      </c>
      <c r="G65" s="128">
        <v>325</v>
      </c>
      <c r="H65" s="128">
        <v>491</v>
      </c>
      <c r="I65" s="128">
        <v>403</v>
      </c>
      <c r="J65" s="128">
        <v>252</v>
      </c>
      <c r="K65" s="128">
        <v>171</v>
      </c>
      <c r="L65" s="128">
        <v>25</v>
      </c>
      <c r="M65" s="128">
        <v>0</v>
      </c>
      <c r="N65" s="41">
        <f aca="true" t="shared" si="15" ref="N65:N70">SUM(C65:M65)</f>
        <v>2658</v>
      </c>
    </row>
    <row r="66" spans="1:14" ht="12">
      <c r="A66" s="142"/>
      <c r="B66" s="7" t="s">
        <v>14</v>
      </c>
      <c r="C66" s="113">
        <v>179</v>
      </c>
      <c r="D66" s="113">
        <v>301</v>
      </c>
      <c r="E66" s="113">
        <v>231</v>
      </c>
      <c r="F66" s="113">
        <v>264</v>
      </c>
      <c r="G66" s="113">
        <v>378</v>
      </c>
      <c r="H66" s="113">
        <v>529</v>
      </c>
      <c r="I66" s="113">
        <v>454</v>
      </c>
      <c r="J66" s="113">
        <v>379</v>
      </c>
      <c r="K66" s="113">
        <v>400</v>
      </c>
      <c r="L66" s="113">
        <v>86</v>
      </c>
      <c r="M66" s="113">
        <v>8</v>
      </c>
      <c r="N66" s="46">
        <f t="shared" si="15"/>
        <v>3209</v>
      </c>
    </row>
    <row r="67" spans="1:14" ht="12">
      <c r="A67" s="143"/>
      <c r="B67" s="8" t="s">
        <v>15</v>
      </c>
      <c r="C67" s="132">
        <v>374</v>
      </c>
      <c r="D67" s="132">
        <v>613</v>
      </c>
      <c r="E67" s="132">
        <v>446</v>
      </c>
      <c r="F67" s="132">
        <v>533</v>
      </c>
      <c r="G67" s="132">
        <v>703</v>
      </c>
      <c r="H67" s="132">
        <v>1020</v>
      </c>
      <c r="I67" s="132">
        <v>857</v>
      </c>
      <c r="J67" s="132">
        <v>631</v>
      </c>
      <c r="K67" s="132">
        <v>571</v>
      </c>
      <c r="L67" s="132">
        <v>111</v>
      </c>
      <c r="M67" s="132">
        <v>8</v>
      </c>
      <c r="N67" s="50">
        <f t="shared" si="15"/>
        <v>5867</v>
      </c>
    </row>
    <row r="68" spans="1:14" ht="12">
      <c r="A68" s="144" t="s">
        <v>2</v>
      </c>
      <c r="B68" s="23" t="s">
        <v>13</v>
      </c>
      <c r="C68" s="74">
        <f>SUM(C23,C35,C38,C47,C62,C65)</f>
        <v>6602</v>
      </c>
      <c r="D68" s="74">
        <f aca="true" t="shared" si="16" ref="D68:L68">SUM(D23,D35,D38,D47,D62,D65)</f>
        <v>7331</v>
      </c>
      <c r="E68" s="74">
        <f t="shared" si="16"/>
        <v>6481</v>
      </c>
      <c r="F68" s="74">
        <f t="shared" si="16"/>
        <v>8293</v>
      </c>
      <c r="G68" s="74">
        <f t="shared" si="16"/>
        <v>8591</v>
      </c>
      <c r="H68" s="74">
        <f t="shared" si="16"/>
        <v>9299</v>
      </c>
      <c r="I68" s="74">
        <f t="shared" si="16"/>
        <v>9781</v>
      </c>
      <c r="J68" s="74">
        <f t="shared" si="16"/>
        <v>6437</v>
      </c>
      <c r="K68" s="74">
        <f t="shared" si="16"/>
        <v>3157</v>
      </c>
      <c r="L68" s="74">
        <f t="shared" si="16"/>
        <v>373</v>
      </c>
      <c r="M68" s="74">
        <f>SUM(M23,M35,M38,M47,M62,M65)</f>
        <v>6</v>
      </c>
      <c r="N68" s="75">
        <f t="shared" si="15"/>
        <v>66351</v>
      </c>
    </row>
    <row r="69" spans="1:14" ht="12">
      <c r="A69" s="145"/>
      <c r="B69" s="24" t="s">
        <v>14</v>
      </c>
      <c r="C69" s="62">
        <f aca="true" t="shared" si="17" ref="C69:M69">SUM(C24,C36,C39,C48,C63,C66)</f>
        <v>6111</v>
      </c>
      <c r="D69" s="62">
        <f t="shared" si="17"/>
        <v>7226</v>
      </c>
      <c r="E69" s="62">
        <f t="shared" si="17"/>
        <v>6846</v>
      </c>
      <c r="F69" s="62">
        <f t="shared" si="17"/>
        <v>8520</v>
      </c>
      <c r="G69" s="62">
        <f t="shared" si="17"/>
        <v>9399</v>
      </c>
      <c r="H69" s="62">
        <f t="shared" si="17"/>
        <v>9839</v>
      </c>
      <c r="I69" s="62">
        <f t="shared" si="17"/>
        <v>10545</v>
      </c>
      <c r="J69" s="62">
        <f t="shared" si="17"/>
        <v>8200</v>
      </c>
      <c r="K69" s="62">
        <f t="shared" si="17"/>
        <v>5953</v>
      </c>
      <c r="L69" s="62">
        <f t="shared" si="17"/>
        <v>1542</v>
      </c>
      <c r="M69" s="62">
        <f t="shared" si="17"/>
        <v>83</v>
      </c>
      <c r="N69" s="62">
        <f t="shared" si="15"/>
        <v>74264</v>
      </c>
    </row>
    <row r="70" spans="1:14" ht="12">
      <c r="A70" s="145"/>
      <c r="B70" s="25" t="s">
        <v>15</v>
      </c>
      <c r="C70" s="63">
        <f>SUM(C68:C69)</f>
        <v>12713</v>
      </c>
      <c r="D70" s="63">
        <f aca="true" t="shared" si="18" ref="D70:M70">SUM(D68:D69)</f>
        <v>14557</v>
      </c>
      <c r="E70" s="63">
        <f t="shared" si="18"/>
        <v>13327</v>
      </c>
      <c r="F70" s="63">
        <f t="shared" si="18"/>
        <v>16813</v>
      </c>
      <c r="G70" s="63">
        <f t="shared" si="18"/>
        <v>17990</v>
      </c>
      <c r="H70" s="63">
        <f t="shared" si="18"/>
        <v>19138</v>
      </c>
      <c r="I70" s="63">
        <f t="shared" si="18"/>
        <v>20326</v>
      </c>
      <c r="J70" s="63">
        <f t="shared" si="18"/>
        <v>14637</v>
      </c>
      <c r="K70" s="63">
        <f t="shared" si="18"/>
        <v>9110</v>
      </c>
      <c r="L70" s="63">
        <f t="shared" si="18"/>
        <v>1915</v>
      </c>
      <c r="M70" s="63">
        <f t="shared" si="18"/>
        <v>89</v>
      </c>
      <c r="N70" s="63">
        <f t="shared" si="15"/>
        <v>140615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4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6" t="s">
        <v>149</v>
      </c>
      <c r="B1" s="146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2816</v>
      </c>
      <c r="D2" s="126">
        <v>11382</v>
      </c>
      <c r="E2" s="126">
        <v>3559</v>
      </c>
      <c r="F2" s="126">
        <v>1612</v>
      </c>
      <c r="G2" s="42">
        <f>SUM(C2:E2)</f>
        <v>17757</v>
      </c>
      <c r="H2" s="65">
        <f>C2/$G2</f>
        <v>0.15858534662386664</v>
      </c>
      <c r="I2" s="65">
        <f>D2/$G2</f>
        <v>0.6409866531508701</v>
      </c>
      <c r="J2" s="65">
        <f>E2/$G2</f>
        <v>0.20042800022526328</v>
      </c>
      <c r="K2" s="65">
        <f>F2/$G2</f>
        <v>0.09078110041110549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2611</v>
      </c>
      <c r="D3" s="124">
        <v>12366</v>
      </c>
      <c r="E3" s="124">
        <v>5162</v>
      </c>
      <c r="F3" s="124">
        <v>2853</v>
      </c>
      <c r="G3" s="47">
        <f aca="true" t="shared" si="0" ref="G3:G25">SUM(C3:E3)</f>
        <v>20139</v>
      </c>
      <c r="H3" s="48">
        <f aca="true" t="shared" si="1" ref="H3:H22">C3/$G3</f>
        <v>0.12964893986791798</v>
      </c>
      <c r="I3" s="48">
        <f aca="true" t="shared" si="2" ref="I3:I22">D3/$G3</f>
        <v>0.6140324743035901</v>
      </c>
      <c r="J3" s="48">
        <f aca="true" t="shared" si="3" ref="J3:J22">E3/$G3</f>
        <v>0.256318585828492</v>
      </c>
      <c r="K3" s="48">
        <f aca="true" t="shared" si="4" ref="K3:K22">F3/$G3</f>
        <v>0.14166542529420528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5427</v>
      </c>
      <c r="D4" s="125">
        <v>23748</v>
      </c>
      <c r="E4" s="125">
        <v>8721</v>
      </c>
      <c r="F4" s="125">
        <v>4465</v>
      </c>
      <c r="G4" s="51">
        <f t="shared" si="0"/>
        <v>37896</v>
      </c>
      <c r="H4" s="67">
        <f t="shared" si="1"/>
        <v>0.1432077264091197</v>
      </c>
      <c r="I4" s="67">
        <f t="shared" si="2"/>
        <v>0.6266624445851805</v>
      </c>
      <c r="J4" s="67">
        <f t="shared" si="3"/>
        <v>0.2301298290056998</v>
      </c>
      <c r="K4" s="67">
        <f t="shared" si="4"/>
        <v>0.11782246147350643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966</v>
      </c>
      <c r="D5" s="126">
        <v>3104</v>
      </c>
      <c r="E5" s="126">
        <v>794</v>
      </c>
      <c r="F5" s="126">
        <v>341</v>
      </c>
      <c r="G5" s="42">
        <f t="shared" si="0"/>
        <v>4864</v>
      </c>
      <c r="H5" s="65">
        <f t="shared" si="1"/>
        <v>0.19860197368421054</v>
      </c>
      <c r="I5" s="65">
        <f t="shared" si="2"/>
        <v>0.6381578947368421</v>
      </c>
      <c r="J5" s="65">
        <f t="shared" si="3"/>
        <v>0.16324013157894737</v>
      </c>
      <c r="K5" s="65">
        <f t="shared" si="4"/>
        <v>0.07010690789473684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892</v>
      </c>
      <c r="D6" s="124">
        <v>3093</v>
      </c>
      <c r="E6" s="124">
        <v>1075</v>
      </c>
      <c r="F6" s="124">
        <v>515</v>
      </c>
      <c r="G6" s="47">
        <f t="shared" si="0"/>
        <v>5060</v>
      </c>
      <c r="H6" s="48">
        <f t="shared" si="1"/>
        <v>0.17628458498023716</v>
      </c>
      <c r="I6" s="48">
        <f t="shared" si="2"/>
        <v>0.6112648221343874</v>
      </c>
      <c r="J6" s="48">
        <f t="shared" si="3"/>
        <v>0.2124505928853755</v>
      </c>
      <c r="K6" s="48">
        <f t="shared" si="4"/>
        <v>0.10177865612648221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1858</v>
      </c>
      <c r="D7" s="125">
        <v>6197</v>
      </c>
      <c r="E7" s="125">
        <v>1869</v>
      </c>
      <c r="F7" s="125">
        <v>856</v>
      </c>
      <c r="G7" s="51">
        <f t="shared" si="0"/>
        <v>9924</v>
      </c>
      <c r="H7" s="67">
        <f t="shared" si="1"/>
        <v>0.18722289399435713</v>
      </c>
      <c r="I7" s="67">
        <f t="shared" si="2"/>
        <v>0.6244457879887142</v>
      </c>
      <c r="J7" s="67">
        <f t="shared" si="3"/>
        <v>0.18833131801692865</v>
      </c>
      <c r="K7" s="67">
        <f t="shared" si="4"/>
        <v>0.08625554212011285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395</v>
      </c>
      <c r="D8" s="126">
        <v>1764</v>
      </c>
      <c r="E8" s="126">
        <v>608</v>
      </c>
      <c r="F8" s="126">
        <v>262</v>
      </c>
      <c r="G8" s="42">
        <f t="shared" si="0"/>
        <v>2767</v>
      </c>
      <c r="H8" s="65">
        <f t="shared" si="1"/>
        <v>0.14275388507408746</v>
      </c>
      <c r="I8" s="65">
        <f t="shared" si="2"/>
        <v>0.637513552584026</v>
      </c>
      <c r="J8" s="65">
        <f t="shared" si="3"/>
        <v>0.2197325623418865</v>
      </c>
      <c r="K8" s="65">
        <f t="shared" si="4"/>
        <v>0.09468738706179979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344</v>
      </c>
      <c r="D9" s="124">
        <v>1782</v>
      </c>
      <c r="E9" s="124">
        <v>864</v>
      </c>
      <c r="F9" s="124">
        <v>515</v>
      </c>
      <c r="G9" s="47">
        <f t="shared" si="0"/>
        <v>2990</v>
      </c>
      <c r="H9" s="48">
        <f t="shared" si="1"/>
        <v>0.11505016722408026</v>
      </c>
      <c r="I9" s="48">
        <f t="shared" si="2"/>
        <v>0.5959866220735786</v>
      </c>
      <c r="J9" s="48">
        <f t="shared" si="3"/>
        <v>0.28896321070234116</v>
      </c>
      <c r="K9" s="48">
        <f t="shared" si="4"/>
        <v>0.17224080267558528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739</v>
      </c>
      <c r="D10" s="125">
        <v>3546</v>
      </c>
      <c r="E10" s="125">
        <v>1472</v>
      </c>
      <c r="F10" s="125">
        <v>777</v>
      </c>
      <c r="G10" s="51">
        <f t="shared" si="0"/>
        <v>5757</v>
      </c>
      <c r="H10" s="67">
        <f t="shared" si="1"/>
        <v>0.12836546812575994</v>
      </c>
      <c r="I10" s="67">
        <f t="shared" si="2"/>
        <v>0.6159458051068265</v>
      </c>
      <c r="J10" s="67">
        <f t="shared" si="3"/>
        <v>0.2556887267674136</v>
      </c>
      <c r="K10" s="67">
        <f t="shared" si="4"/>
        <v>0.13496612819176654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236</v>
      </c>
      <c r="D11" s="126">
        <v>1212</v>
      </c>
      <c r="E11" s="126">
        <v>602</v>
      </c>
      <c r="F11" s="126">
        <v>327</v>
      </c>
      <c r="G11" s="42">
        <f t="shared" si="0"/>
        <v>2050</v>
      </c>
      <c r="H11" s="65">
        <f t="shared" si="1"/>
        <v>0.1151219512195122</v>
      </c>
      <c r="I11" s="65">
        <f t="shared" si="2"/>
        <v>0.5912195121951219</v>
      </c>
      <c r="J11" s="65">
        <f t="shared" si="3"/>
        <v>0.29365853658536584</v>
      </c>
      <c r="K11" s="65">
        <f t="shared" si="4"/>
        <v>0.15951219512195122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230</v>
      </c>
      <c r="D12" s="124">
        <v>1240</v>
      </c>
      <c r="E12" s="124">
        <v>962</v>
      </c>
      <c r="F12" s="124">
        <v>638</v>
      </c>
      <c r="G12" s="47">
        <f t="shared" si="0"/>
        <v>2432</v>
      </c>
      <c r="H12" s="48">
        <f t="shared" si="1"/>
        <v>0.09457236842105263</v>
      </c>
      <c r="I12" s="48">
        <f t="shared" si="2"/>
        <v>0.5098684210526315</v>
      </c>
      <c r="J12" s="48">
        <f t="shared" si="3"/>
        <v>0.39555921052631576</v>
      </c>
      <c r="K12" s="48">
        <f t="shared" si="4"/>
        <v>0.2623355263157895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466</v>
      </c>
      <c r="D13" s="125">
        <v>2452</v>
      </c>
      <c r="E13" s="125">
        <v>1564</v>
      </c>
      <c r="F13" s="125">
        <v>965</v>
      </c>
      <c r="G13" s="51">
        <f t="shared" si="0"/>
        <v>4482</v>
      </c>
      <c r="H13" s="67">
        <f t="shared" si="1"/>
        <v>0.10397144132083891</v>
      </c>
      <c r="I13" s="67">
        <f t="shared" si="2"/>
        <v>0.5470771976796073</v>
      </c>
      <c r="J13" s="67">
        <f t="shared" si="3"/>
        <v>0.34895136099955376</v>
      </c>
      <c r="K13" s="67">
        <f t="shared" si="4"/>
        <v>0.21530566711289603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2356</v>
      </c>
      <c r="D14" s="126">
        <v>8371</v>
      </c>
      <c r="E14" s="126">
        <v>2641</v>
      </c>
      <c r="F14" s="126">
        <v>1128</v>
      </c>
      <c r="G14" s="42">
        <f t="shared" si="0"/>
        <v>13368</v>
      </c>
      <c r="H14" s="65">
        <f t="shared" si="1"/>
        <v>0.17624177139437464</v>
      </c>
      <c r="I14" s="65">
        <f t="shared" si="2"/>
        <v>0.6261968880909635</v>
      </c>
      <c r="J14" s="65">
        <f t="shared" si="3"/>
        <v>0.19756134051466187</v>
      </c>
      <c r="K14" s="65">
        <f t="shared" si="4"/>
        <v>0.0843806104129264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2382</v>
      </c>
      <c r="D15" s="124">
        <v>9060</v>
      </c>
      <c r="E15" s="124">
        <v>3417</v>
      </c>
      <c r="F15" s="124">
        <v>1611</v>
      </c>
      <c r="G15" s="47">
        <f t="shared" si="0"/>
        <v>14859</v>
      </c>
      <c r="H15" s="48">
        <f t="shared" si="1"/>
        <v>0.16030688471633353</v>
      </c>
      <c r="I15" s="48">
        <f t="shared" si="2"/>
        <v>0.6097314758732082</v>
      </c>
      <c r="J15" s="48">
        <f t="shared" si="3"/>
        <v>0.2299616394104583</v>
      </c>
      <c r="K15" s="48">
        <f t="shared" si="4"/>
        <v>0.10841913991520291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4738</v>
      </c>
      <c r="D16" s="125">
        <v>17431</v>
      </c>
      <c r="E16" s="125">
        <v>6058</v>
      </c>
      <c r="F16" s="125">
        <v>2739</v>
      </c>
      <c r="G16" s="51">
        <f t="shared" si="0"/>
        <v>28227</v>
      </c>
      <c r="H16" s="67">
        <f t="shared" si="1"/>
        <v>0.16785347362454386</v>
      </c>
      <c r="I16" s="67">
        <f t="shared" si="2"/>
        <v>0.6175293159032132</v>
      </c>
      <c r="J16" s="67">
        <f t="shared" si="3"/>
        <v>0.2146172104722429</v>
      </c>
      <c r="K16" s="67">
        <f t="shared" si="4"/>
        <v>0.09703475395897546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115</v>
      </c>
      <c r="D17" s="126">
        <v>711</v>
      </c>
      <c r="E17" s="126">
        <v>295</v>
      </c>
      <c r="F17" s="126">
        <v>157</v>
      </c>
      <c r="G17" s="42">
        <f t="shared" si="0"/>
        <v>1121</v>
      </c>
      <c r="H17" s="65">
        <f t="shared" si="1"/>
        <v>0.10258697591436218</v>
      </c>
      <c r="I17" s="65">
        <f t="shared" si="2"/>
        <v>0.6342551293487957</v>
      </c>
      <c r="J17" s="65">
        <f t="shared" si="3"/>
        <v>0.2631578947368421</v>
      </c>
      <c r="K17" s="65">
        <f t="shared" si="4"/>
        <v>0.1400535236396075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104</v>
      </c>
      <c r="D18" s="124">
        <v>649</v>
      </c>
      <c r="E18" s="124">
        <v>456</v>
      </c>
      <c r="F18" s="124">
        <v>266</v>
      </c>
      <c r="G18" s="47">
        <f t="shared" si="0"/>
        <v>1209</v>
      </c>
      <c r="H18" s="48">
        <f t="shared" si="1"/>
        <v>0.08602150537634409</v>
      </c>
      <c r="I18" s="48">
        <f t="shared" si="2"/>
        <v>0.5368072787427626</v>
      </c>
      <c r="J18" s="48">
        <f t="shared" si="3"/>
        <v>0.3771712158808933</v>
      </c>
      <c r="K18" s="48">
        <f t="shared" si="4"/>
        <v>0.22001654259718775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219</v>
      </c>
      <c r="D19" s="125">
        <v>1360</v>
      </c>
      <c r="E19" s="125">
        <v>751</v>
      </c>
      <c r="F19" s="125">
        <v>423</v>
      </c>
      <c r="G19" s="51">
        <f t="shared" si="0"/>
        <v>2330</v>
      </c>
      <c r="H19" s="67">
        <f t="shared" si="1"/>
        <v>0.09399141630901288</v>
      </c>
      <c r="I19" s="67">
        <f t="shared" si="2"/>
        <v>0.5836909871244635</v>
      </c>
      <c r="J19" s="67">
        <f t="shared" si="3"/>
        <v>0.3223175965665236</v>
      </c>
      <c r="K19" s="67">
        <f t="shared" si="4"/>
        <v>0.1815450643776824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288</v>
      </c>
      <c r="D20" s="126">
        <v>1633</v>
      </c>
      <c r="E20" s="126">
        <v>677</v>
      </c>
      <c r="F20" s="126">
        <v>335</v>
      </c>
      <c r="G20" s="42">
        <f t="shared" si="0"/>
        <v>2598</v>
      </c>
      <c r="H20" s="65">
        <f t="shared" si="1"/>
        <v>0.11085450346420324</v>
      </c>
      <c r="I20" s="65">
        <f t="shared" si="2"/>
        <v>0.6285604311008468</v>
      </c>
      <c r="J20" s="65">
        <f t="shared" si="3"/>
        <v>0.26058506543494997</v>
      </c>
      <c r="K20" s="65">
        <f t="shared" si="4"/>
        <v>0.12894534257120863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282</v>
      </c>
      <c r="D21" s="127">
        <v>1686</v>
      </c>
      <c r="E21" s="127">
        <v>1024</v>
      </c>
      <c r="F21" s="127">
        <v>614</v>
      </c>
      <c r="G21" s="47">
        <f t="shared" si="0"/>
        <v>2992</v>
      </c>
      <c r="H21" s="48">
        <f t="shared" si="1"/>
        <v>0.09425133689839572</v>
      </c>
      <c r="I21" s="48">
        <f t="shared" si="2"/>
        <v>0.5635026737967914</v>
      </c>
      <c r="J21" s="48">
        <f t="shared" si="3"/>
        <v>0.3422459893048128</v>
      </c>
      <c r="K21" s="48">
        <f t="shared" si="4"/>
        <v>0.2052139037433155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570</v>
      </c>
      <c r="D22" s="125">
        <v>3319</v>
      </c>
      <c r="E22" s="125">
        <v>1701</v>
      </c>
      <c r="F22" s="125">
        <v>949</v>
      </c>
      <c r="G22" s="51">
        <f t="shared" si="0"/>
        <v>5590</v>
      </c>
      <c r="H22" s="67">
        <f t="shared" si="1"/>
        <v>0.10196779964221825</v>
      </c>
      <c r="I22" s="67">
        <f t="shared" si="2"/>
        <v>0.5937388193202147</v>
      </c>
      <c r="J22" s="67">
        <f t="shared" si="3"/>
        <v>0.3042933810375671</v>
      </c>
      <c r="K22" s="67">
        <f t="shared" si="4"/>
        <v>0.1697674418604651</v>
      </c>
      <c r="L22" s="27">
        <f t="shared" si="5"/>
        <v>1</v>
      </c>
    </row>
    <row r="23" spans="1:12" ht="12">
      <c r="A23" s="141" t="s">
        <v>32</v>
      </c>
      <c r="B23" s="6" t="s">
        <v>13</v>
      </c>
      <c r="C23" s="41">
        <f>SUM(C2,C5,C8,C11,C14,C17,C20)</f>
        <v>7172</v>
      </c>
      <c r="D23" s="41">
        <f>SUM(D2,D5,D8,D11,D14,D17,D20)</f>
        <v>28177</v>
      </c>
      <c r="E23" s="41">
        <f>SUM(E2,E5,E8,E11,E14,E17,E20)</f>
        <v>9176</v>
      </c>
      <c r="F23" s="41">
        <f>SUM(F2,F5,F8,F11,F14,F17,F20)</f>
        <v>4162</v>
      </c>
      <c r="G23" s="69">
        <f t="shared" si="0"/>
        <v>44525</v>
      </c>
      <c r="H23" s="110">
        <f aca="true" t="shared" si="6" ref="H23:K25">C23/$G23</f>
        <v>0.16107804604154968</v>
      </c>
      <c r="I23" s="110">
        <f t="shared" si="6"/>
        <v>0.632835485682201</v>
      </c>
      <c r="J23" s="110">
        <f t="shared" si="6"/>
        <v>0.2060864682762493</v>
      </c>
      <c r="K23" s="110">
        <f t="shared" si="6"/>
        <v>0.09347557551937113</v>
      </c>
      <c r="L23" s="27">
        <f>SUM(H23:J23)</f>
        <v>1</v>
      </c>
    </row>
    <row r="24" spans="1:12" ht="12">
      <c r="A24" s="142"/>
      <c r="B24" s="7" t="s">
        <v>14</v>
      </c>
      <c r="C24" s="46">
        <f aca="true" t="shared" si="7" ref="C24:F25">SUM(C3,C6,C9,C12,C15,C18,C21)</f>
        <v>6845</v>
      </c>
      <c r="D24" s="46">
        <f t="shared" si="7"/>
        <v>29876</v>
      </c>
      <c r="E24" s="46">
        <f t="shared" si="7"/>
        <v>12960</v>
      </c>
      <c r="F24" s="46">
        <f t="shared" si="7"/>
        <v>7012</v>
      </c>
      <c r="G24" s="46">
        <f t="shared" si="0"/>
        <v>49681</v>
      </c>
      <c r="H24" s="111">
        <f t="shared" si="6"/>
        <v>0.1377790302127574</v>
      </c>
      <c r="I24" s="111">
        <f t="shared" si="6"/>
        <v>0.6013566554618466</v>
      </c>
      <c r="J24" s="111">
        <f t="shared" si="6"/>
        <v>0.26086431432539603</v>
      </c>
      <c r="K24" s="111">
        <f t="shared" si="6"/>
        <v>0.141140476238401</v>
      </c>
      <c r="L24" s="27">
        <f>SUM(H24:J24)</f>
        <v>1</v>
      </c>
    </row>
    <row r="25" spans="1:12" ht="12">
      <c r="A25" s="143"/>
      <c r="B25" s="8" t="s">
        <v>15</v>
      </c>
      <c r="C25" s="50">
        <f t="shared" si="7"/>
        <v>14017</v>
      </c>
      <c r="D25" s="50">
        <f t="shared" si="7"/>
        <v>58053</v>
      </c>
      <c r="E25" s="50">
        <f t="shared" si="7"/>
        <v>22136</v>
      </c>
      <c r="F25" s="50">
        <f t="shared" si="7"/>
        <v>11174</v>
      </c>
      <c r="G25" s="70">
        <f t="shared" si="0"/>
        <v>94206</v>
      </c>
      <c r="H25" s="112">
        <f t="shared" si="6"/>
        <v>0.14879094749803623</v>
      </c>
      <c r="I25" s="112">
        <f t="shared" si="6"/>
        <v>0.616234634736641</v>
      </c>
      <c r="J25" s="112">
        <f t="shared" si="6"/>
        <v>0.2349744177653228</v>
      </c>
      <c r="K25" s="112">
        <f t="shared" si="6"/>
        <v>0.11861240260705264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1020</v>
      </c>
      <c r="D26" s="129">
        <v>4217</v>
      </c>
      <c r="E26" s="129">
        <v>1365</v>
      </c>
      <c r="F26" s="129">
        <v>510</v>
      </c>
      <c r="G26" s="42">
        <f aca="true" t="shared" si="8" ref="G26:G34">SUM(C26:E26)</f>
        <v>6602</v>
      </c>
      <c r="H26" s="65">
        <f aca="true" t="shared" si="9" ref="H26:H34">C26/$G26</f>
        <v>0.1544986367767343</v>
      </c>
      <c r="I26" s="65">
        <f aca="true" t="shared" si="10" ref="I26:I34">D26/$G26</f>
        <v>0.6387458345955771</v>
      </c>
      <c r="J26" s="65">
        <f aca="true" t="shared" si="11" ref="J26:J34">E26/$G26</f>
        <v>0.2067555286276886</v>
      </c>
      <c r="K26" s="65">
        <f aca="true" t="shared" si="12" ref="K26:K34">F26/$G26</f>
        <v>0.07724931838836716</v>
      </c>
      <c r="L26" s="27">
        <f aca="true" t="shared" si="13" ref="L26:L34">SUM(H26:J26)</f>
        <v>1</v>
      </c>
    </row>
    <row r="27" spans="1:12" s="68" customFormat="1" ht="12" outlineLevel="1">
      <c r="A27" s="139"/>
      <c r="B27" s="21" t="s">
        <v>14</v>
      </c>
      <c r="C27" s="130">
        <v>928</v>
      </c>
      <c r="D27" s="130">
        <v>4565</v>
      </c>
      <c r="E27" s="130">
        <v>1756</v>
      </c>
      <c r="F27" s="130">
        <v>913</v>
      </c>
      <c r="G27" s="47">
        <f t="shared" si="8"/>
        <v>7249</v>
      </c>
      <c r="H27" s="48">
        <f t="shared" si="9"/>
        <v>0.12801765760794592</v>
      </c>
      <c r="I27" s="48">
        <f t="shared" si="10"/>
        <v>0.629742033383915</v>
      </c>
      <c r="J27" s="48">
        <f t="shared" si="11"/>
        <v>0.24224030900813906</v>
      </c>
      <c r="K27" s="48">
        <f t="shared" si="12"/>
        <v>0.125948406676783</v>
      </c>
      <c r="L27" s="27">
        <f t="shared" si="13"/>
        <v>1</v>
      </c>
    </row>
    <row r="28" spans="1:12" s="68" customFormat="1" ht="12" outlineLevel="1">
      <c r="A28" s="140"/>
      <c r="B28" s="22" t="s">
        <v>15</v>
      </c>
      <c r="C28" s="131">
        <v>1948</v>
      </c>
      <c r="D28" s="131">
        <v>8782</v>
      </c>
      <c r="E28" s="131">
        <v>3121</v>
      </c>
      <c r="F28" s="131">
        <v>1423</v>
      </c>
      <c r="G28" s="51">
        <f t="shared" si="8"/>
        <v>13851</v>
      </c>
      <c r="H28" s="67">
        <f t="shared" si="9"/>
        <v>0.14063966500613675</v>
      </c>
      <c r="I28" s="67">
        <f t="shared" si="10"/>
        <v>0.6340336437802325</v>
      </c>
      <c r="J28" s="67">
        <f t="shared" si="11"/>
        <v>0.22532669121363078</v>
      </c>
      <c r="K28" s="67">
        <f t="shared" si="12"/>
        <v>0.10273626452963686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72</v>
      </c>
      <c r="D29" s="129">
        <v>366</v>
      </c>
      <c r="E29" s="129">
        <v>171</v>
      </c>
      <c r="F29" s="129">
        <v>87</v>
      </c>
      <c r="G29" s="42">
        <f t="shared" si="8"/>
        <v>609</v>
      </c>
      <c r="H29" s="65">
        <f t="shared" si="9"/>
        <v>0.11822660098522167</v>
      </c>
      <c r="I29" s="65">
        <f t="shared" si="10"/>
        <v>0.6009852216748769</v>
      </c>
      <c r="J29" s="65">
        <f t="shared" si="11"/>
        <v>0.28078817733990147</v>
      </c>
      <c r="K29" s="65">
        <f t="shared" si="12"/>
        <v>0.14285714285714285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62</v>
      </c>
      <c r="D30" s="130">
        <v>420</v>
      </c>
      <c r="E30" s="130">
        <v>290</v>
      </c>
      <c r="F30" s="130">
        <v>194</v>
      </c>
      <c r="G30" s="47">
        <f t="shared" si="8"/>
        <v>772</v>
      </c>
      <c r="H30" s="48">
        <f t="shared" si="9"/>
        <v>0.08031088082901554</v>
      </c>
      <c r="I30" s="48">
        <f t="shared" si="10"/>
        <v>0.5440414507772021</v>
      </c>
      <c r="J30" s="48">
        <f t="shared" si="11"/>
        <v>0.3756476683937824</v>
      </c>
      <c r="K30" s="48">
        <f t="shared" si="12"/>
        <v>0.25129533678756477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134</v>
      </c>
      <c r="D31" s="131">
        <v>786</v>
      </c>
      <c r="E31" s="131">
        <v>461</v>
      </c>
      <c r="F31" s="131">
        <v>281</v>
      </c>
      <c r="G31" s="51">
        <f t="shared" si="8"/>
        <v>1381</v>
      </c>
      <c r="H31" s="67">
        <f t="shared" si="9"/>
        <v>0.09703113685734975</v>
      </c>
      <c r="I31" s="67">
        <f t="shared" si="10"/>
        <v>0.5691527878349022</v>
      </c>
      <c r="J31" s="67">
        <f t="shared" si="11"/>
        <v>0.333816075307748</v>
      </c>
      <c r="K31" s="67">
        <f t="shared" si="12"/>
        <v>0.20347574221578565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93</v>
      </c>
      <c r="D32" s="129">
        <v>443</v>
      </c>
      <c r="E32" s="129">
        <v>182</v>
      </c>
      <c r="F32" s="129">
        <v>85</v>
      </c>
      <c r="G32" s="42">
        <f t="shared" si="8"/>
        <v>718</v>
      </c>
      <c r="H32" s="65">
        <f t="shared" si="9"/>
        <v>0.12952646239554316</v>
      </c>
      <c r="I32" s="65">
        <f t="shared" si="10"/>
        <v>0.616991643454039</v>
      </c>
      <c r="J32" s="65">
        <f t="shared" si="11"/>
        <v>0.25348189415041783</v>
      </c>
      <c r="K32" s="65">
        <f t="shared" si="12"/>
        <v>0.11838440111420613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103</v>
      </c>
      <c r="D33" s="130">
        <v>446</v>
      </c>
      <c r="E33" s="130">
        <v>270</v>
      </c>
      <c r="F33" s="130">
        <v>160</v>
      </c>
      <c r="G33" s="47">
        <f t="shared" si="8"/>
        <v>819</v>
      </c>
      <c r="H33" s="48">
        <f t="shared" si="9"/>
        <v>0.12576312576312576</v>
      </c>
      <c r="I33" s="48">
        <f t="shared" si="10"/>
        <v>0.5445665445665445</v>
      </c>
      <c r="J33" s="48">
        <f t="shared" si="11"/>
        <v>0.32967032967032966</v>
      </c>
      <c r="K33" s="48">
        <f t="shared" si="12"/>
        <v>0.19536019536019536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196</v>
      </c>
      <c r="D34" s="131">
        <v>889</v>
      </c>
      <c r="E34" s="131">
        <v>452</v>
      </c>
      <c r="F34" s="131">
        <v>245</v>
      </c>
      <c r="G34" s="51">
        <f t="shared" si="8"/>
        <v>1537</v>
      </c>
      <c r="H34" s="67">
        <f t="shared" si="9"/>
        <v>0.12752114508783344</v>
      </c>
      <c r="I34" s="67">
        <f t="shared" si="10"/>
        <v>0.5783994795055303</v>
      </c>
      <c r="J34" s="67">
        <f t="shared" si="11"/>
        <v>0.2940793754066363</v>
      </c>
      <c r="K34" s="67">
        <f t="shared" si="12"/>
        <v>0.1594014313597918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1185</v>
      </c>
      <c r="D35" s="71">
        <f>SUM(D26,D29,D32)</f>
        <v>5026</v>
      </c>
      <c r="E35" s="71">
        <f>SUM(E26,E29,E32)</f>
        <v>1718</v>
      </c>
      <c r="F35" s="71">
        <f>SUM(F26,F29,F32)</f>
        <v>682</v>
      </c>
      <c r="G35" s="69">
        <f aca="true" t="shared" si="14" ref="G35:G40">SUM(C35:E35)</f>
        <v>7929</v>
      </c>
      <c r="H35" s="110">
        <f aca="true" t="shared" si="15" ref="H35:K40">C35/$G35</f>
        <v>0.14945138100643207</v>
      </c>
      <c r="I35" s="110">
        <f t="shared" si="15"/>
        <v>0.633875646361458</v>
      </c>
      <c r="J35" s="110">
        <f t="shared" si="15"/>
        <v>0.21667297263210997</v>
      </c>
      <c r="K35" s="110">
        <f t="shared" si="15"/>
        <v>0.08601336864673982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1093</v>
      </c>
      <c r="D36" s="72">
        <f t="shared" si="17"/>
        <v>5431</v>
      </c>
      <c r="E36" s="72">
        <f t="shared" si="17"/>
        <v>2316</v>
      </c>
      <c r="F36" s="72">
        <f t="shared" si="17"/>
        <v>1267</v>
      </c>
      <c r="G36" s="46">
        <f t="shared" si="14"/>
        <v>8840</v>
      </c>
      <c r="H36" s="111">
        <f t="shared" si="15"/>
        <v>0.12364253393665159</v>
      </c>
      <c r="I36" s="111">
        <f t="shared" si="15"/>
        <v>0.6143665158371041</v>
      </c>
      <c r="J36" s="111">
        <f t="shared" si="15"/>
        <v>0.26199095022624436</v>
      </c>
      <c r="K36" s="111">
        <f t="shared" si="15"/>
        <v>0.1433257918552036</v>
      </c>
      <c r="L36" s="27">
        <f t="shared" si="16"/>
        <v>1</v>
      </c>
    </row>
    <row r="37" spans="1:12" s="66" customFormat="1" ht="13.5" customHeight="1">
      <c r="A37" s="135"/>
      <c r="B37" s="8" t="s">
        <v>15</v>
      </c>
      <c r="C37" s="73">
        <f t="shared" si="17"/>
        <v>2278</v>
      </c>
      <c r="D37" s="73">
        <f t="shared" si="17"/>
        <v>10457</v>
      </c>
      <c r="E37" s="73">
        <f t="shared" si="17"/>
        <v>4034</v>
      </c>
      <c r="F37" s="73">
        <f t="shared" si="17"/>
        <v>1949</v>
      </c>
      <c r="G37" s="70">
        <f t="shared" si="14"/>
        <v>16769</v>
      </c>
      <c r="H37" s="112">
        <f t="shared" si="15"/>
        <v>0.13584590613632297</v>
      </c>
      <c r="I37" s="112">
        <f t="shared" si="15"/>
        <v>0.6235911503369312</v>
      </c>
      <c r="J37" s="112">
        <f t="shared" si="15"/>
        <v>0.2405629435267458</v>
      </c>
      <c r="K37" s="112">
        <f t="shared" si="15"/>
        <v>0.11622637008766176</v>
      </c>
      <c r="L37" s="27">
        <f t="shared" si="16"/>
        <v>1</v>
      </c>
    </row>
    <row r="38" spans="1:12" s="66" customFormat="1" ht="13.5" customHeight="1">
      <c r="A38" s="141" t="s">
        <v>36</v>
      </c>
      <c r="B38" s="6" t="s">
        <v>13</v>
      </c>
      <c r="C38" s="128">
        <v>375</v>
      </c>
      <c r="D38" s="128">
        <v>1653</v>
      </c>
      <c r="E38" s="128">
        <v>584</v>
      </c>
      <c r="F38" s="128">
        <v>273</v>
      </c>
      <c r="G38" s="69">
        <f t="shared" si="14"/>
        <v>2612</v>
      </c>
      <c r="H38" s="110">
        <f t="shared" si="15"/>
        <v>0.14356814701378254</v>
      </c>
      <c r="I38" s="110">
        <f t="shared" si="15"/>
        <v>0.6328483920367535</v>
      </c>
      <c r="J38" s="110">
        <f t="shared" si="15"/>
        <v>0.22358346094946402</v>
      </c>
      <c r="K38" s="110">
        <f t="shared" si="15"/>
        <v>0.10451761102603369</v>
      </c>
      <c r="L38" s="27">
        <f t="shared" si="16"/>
        <v>1</v>
      </c>
    </row>
    <row r="39" spans="1:12" s="66" customFormat="1" ht="13.5" customHeight="1">
      <c r="A39" s="142"/>
      <c r="B39" s="7" t="s">
        <v>14</v>
      </c>
      <c r="C39" s="113">
        <v>339</v>
      </c>
      <c r="D39" s="113">
        <v>1685</v>
      </c>
      <c r="E39" s="113">
        <v>947</v>
      </c>
      <c r="F39" s="113">
        <v>600</v>
      </c>
      <c r="G39" s="46">
        <f t="shared" si="14"/>
        <v>2971</v>
      </c>
      <c r="H39" s="111">
        <f t="shared" si="15"/>
        <v>0.1141029956243689</v>
      </c>
      <c r="I39" s="111">
        <f t="shared" si="15"/>
        <v>0.5671491080444295</v>
      </c>
      <c r="J39" s="111">
        <f t="shared" si="15"/>
        <v>0.3187478963312016</v>
      </c>
      <c r="K39" s="111">
        <f t="shared" si="15"/>
        <v>0.2019522046449007</v>
      </c>
      <c r="L39" s="27">
        <f t="shared" si="16"/>
        <v>1</v>
      </c>
    </row>
    <row r="40" spans="1:12" s="66" customFormat="1" ht="13.5" customHeight="1">
      <c r="A40" s="143"/>
      <c r="B40" s="8" t="s">
        <v>15</v>
      </c>
      <c r="C40" s="132">
        <v>714</v>
      </c>
      <c r="D40" s="132">
        <v>3338</v>
      </c>
      <c r="E40" s="132">
        <v>1531</v>
      </c>
      <c r="F40" s="132">
        <v>873</v>
      </c>
      <c r="G40" s="70">
        <f t="shared" si="14"/>
        <v>5583</v>
      </c>
      <c r="H40" s="112">
        <f t="shared" si="15"/>
        <v>0.1278882321332617</v>
      </c>
      <c r="I40" s="112">
        <f t="shared" si="15"/>
        <v>0.5978864409815512</v>
      </c>
      <c r="J40" s="112">
        <f t="shared" si="15"/>
        <v>0.2742253268851872</v>
      </c>
      <c r="K40" s="112">
        <f t="shared" si="15"/>
        <v>0.15636754433100483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379</v>
      </c>
      <c r="D41" s="115">
        <v>1781</v>
      </c>
      <c r="E41" s="115">
        <v>631</v>
      </c>
      <c r="F41" s="115">
        <v>323</v>
      </c>
      <c r="G41" s="42">
        <f aca="true" t="shared" si="18" ref="G41:G46">SUM(C41:E41)</f>
        <v>2791</v>
      </c>
      <c r="H41" s="65">
        <f aca="true" t="shared" si="19" ref="H41:K46">C41/$G41</f>
        <v>0.13579362235757794</v>
      </c>
      <c r="I41" s="65">
        <f t="shared" si="19"/>
        <v>0.6381225367251881</v>
      </c>
      <c r="J41" s="65">
        <f t="shared" si="19"/>
        <v>0.22608384091723396</v>
      </c>
      <c r="K41" s="65">
        <f t="shared" si="19"/>
        <v>0.11572912934432103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371</v>
      </c>
      <c r="D42" s="116">
        <v>1724</v>
      </c>
      <c r="E42" s="116">
        <v>937</v>
      </c>
      <c r="F42" s="116">
        <v>555</v>
      </c>
      <c r="G42" s="47">
        <f t="shared" si="18"/>
        <v>3032</v>
      </c>
      <c r="H42" s="48">
        <f t="shared" si="19"/>
        <v>0.12236147757255937</v>
      </c>
      <c r="I42" s="48">
        <f t="shared" si="19"/>
        <v>0.5686015831134564</v>
      </c>
      <c r="J42" s="48">
        <f t="shared" si="19"/>
        <v>0.3090369393139842</v>
      </c>
      <c r="K42" s="48">
        <f t="shared" si="19"/>
        <v>0.18304749340369394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750</v>
      </c>
      <c r="D43" s="117">
        <v>3505</v>
      </c>
      <c r="E43" s="117">
        <v>1568</v>
      </c>
      <c r="F43" s="117">
        <v>878</v>
      </c>
      <c r="G43" s="51">
        <f t="shared" si="18"/>
        <v>5823</v>
      </c>
      <c r="H43" s="67">
        <f t="shared" si="19"/>
        <v>0.1287995878413189</v>
      </c>
      <c r="I43" s="67">
        <f t="shared" si="19"/>
        <v>0.6019234071784304</v>
      </c>
      <c r="J43" s="67">
        <f t="shared" si="19"/>
        <v>0.26927700498025076</v>
      </c>
      <c r="K43" s="67">
        <f t="shared" si="19"/>
        <v>0.15078138416623735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83</v>
      </c>
      <c r="D44" s="115">
        <v>556</v>
      </c>
      <c r="E44" s="115">
        <v>234</v>
      </c>
      <c r="F44" s="115">
        <v>125</v>
      </c>
      <c r="G44" s="42">
        <f t="shared" si="18"/>
        <v>873</v>
      </c>
      <c r="H44" s="65">
        <f t="shared" si="19"/>
        <v>0.09507445589919816</v>
      </c>
      <c r="I44" s="65">
        <f t="shared" si="19"/>
        <v>0.6368843069873997</v>
      </c>
      <c r="J44" s="65">
        <f t="shared" si="19"/>
        <v>0.26804123711340205</v>
      </c>
      <c r="K44" s="65">
        <f t="shared" si="19"/>
        <v>0.143184421534937</v>
      </c>
      <c r="L44" s="27">
        <f t="shared" si="20"/>
        <v>1</v>
      </c>
    </row>
    <row r="45" spans="1:12" s="68" customFormat="1" ht="12" outlineLevel="1">
      <c r="A45" s="139"/>
      <c r="B45" s="21" t="s">
        <v>14</v>
      </c>
      <c r="C45" s="116">
        <v>87</v>
      </c>
      <c r="D45" s="116">
        <v>553</v>
      </c>
      <c r="E45" s="116">
        <v>351</v>
      </c>
      <c r="F45" s="116">
        <v>222</v>
      </c>
      <c r="G45" s="47">
        <f t="shared" si="18"/>
        <v>991</v>
      </c>
      <c r="H45" s="48">
        <f t="shared" si="19"/>
        <v>0.08779011099899092</v>
      </c>
      <c r="I45" s="48">
        <f t="shared" si="19"/>
        <v>0.5580221997981837</v>
      </c>
      <c r="J45" s="48">
        <f t="shared" si="19"/>
        <v>0.35418768920282545</v>
      </c>
      <c r="K45" s="48">
        <f t="shared" si="19"/>
        <v>0.22401614530776992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170</v>
      </c>
      <c r="D46" s="117">
        <v>1109</v>
      </c>
      <c r="E46" s="117">
        <v>585</v>
      </c>
      <c r="F46" s="117">
        <v>347</v>
      </c>
      <c r="G46" s="51">
        <f t="shared" si="18"/>
        <v>1864</v>
      </c>
      <c r="H46" s="67">
        <f t="shared" si="19"/>
        <v>0.09120171673819742</v>
      </c>
      <c r="I46" s="67">
        <f t="shared" si="19"/>
        <v>0.5949570815450643</v>
      </c>
      <c r="J46" s="67">
        <f t="shared" si="19"/>
        <v>0.3138412017167382</v>
      </c>
      <c r="K46" s="67">
        <f t="shared" si="19"/>
        <v>0.1861587982832618</v>
      </c>
      <c r="L46" s="27">
        <f t="shared" si="20"/>
        <v>1</v>
      </c>
    </row>
    <row r="47" spans="1:12" ht="12">
      <c r="A47" s="141" t="s">
        <v>37</v>
      </c>
      <c r="B47" s="6" t="s">
        <v>13</v>
      </c>
      <c r="C47" s="41">
        <f>SUM(C41,C44)</f>
        <v>462</v>
      </c>
      <c r="D47" s="41">
        <f>SUM(D41,D44)</f>
        <v>2337</v>
      </c>
      <c r="E47" s="41">
        <f>SUM(E41,E44)</f>
        <v>865</v>
      </c>
      <c r="F47" s="41">
        <f>SUM(F41,F44)</f>
        <v>448</v>
      </c>
      <c r="G47" s="69">
        <f>SUM(C47:E47)</f>
        <v>3664</v>
      </c>
      <c r="H47" s="110">
        <f aca="true" t="shared" si="21" ref="H47:K49">C47/$G47</f>
        <v>0.12609170305676856</v>
      </c>
      <c r="I47" s="110">
        <f t="shared" si="21"/>
        <v>0.6378275109170306</v>
      </c>
      <c r="J47" s="110">
        <f t="shared" si="21"/>
        <v>0.23608078602620086</v>
      </c>
      <c r="K47" s="110">
        <f t="shared" si="21"/>
        <v>0.1222707423580786</v>
      </c>
      <c r="L47" s="27">
        <f>SUM(H47:J47)</f>
        <v>1</v>
      </c>
    </row>
    <row r="48" spans="1:12" ht="12">
      <c r="A48" s="142"/>
      <c r="B48" s="7" t="s">
        <v>14</v>
      </c>
      <c r="C48" s="46">
        <f aca="true" t="shared" si="22" ref="C48:F49">SUM(C42,C45)</f>
        <v>458</v>
      </c>
      <c r="D48" s="46">
        <f t="shared" si="22"/>
        <v>2277</v>
      </c>
      <c r="E48" s="46">
        <f t="shared" si="22"/>
        <v>1288</v>
      </c>
      <c r="F48" s="46">
        <f t="shared" si="22"/>
        <v>777</v>
      </c>
      <c r="G48" s="46">
        <f>SUM(C48:E48)</f>
        <v>4023</v>
      </c>
      <c r="H48" s="111">
        <f t="shared" si="21"/>
        <v>0.11384538901317424</v>
      </c>
      <c r="I48" s="111">
        <f t="shared" si="21"/>
        <v>0.5659955257270693</v>
      </c>
      <c r="J48" s="111">
        <f t="shared" si="21"/>
        <v>0.3201590852597564</v>
      </c>
      <c r="K48" s="111">
        <f t="shared" si="21"/>
        <v>0.1931394481730052</v>
      </c>
      <c r="L48" s="27">
        <f>SUM(H48:J48)</f>
        <v>1</v>
      </c>
    </row>
    <row r="49" spans="1:12" ht="12">
      <c r="A49" s="143"/>
      <c r="B49" s="8" t="s">
        <v>15</v>
      </c>
      <c r="C49" s="50">
        <f t="shared" si="22"/>
        <v>920</v>
      </c>
      <c r="D49" s="50">
        <f t="shared" si="22"/>
        <v>4614</v>
      </c>
      <c r="E49" s="50">
        <f t="shared" si="22"/>
        <v>2153</v>
      </c>
      <c r="F49" s="50">
        <f t="shared" si="22"/>
        <v>1225</v>
      </c>
      <c r="G49" s="70">
        <f>SUM(C49:E49)</f>
        <v>7687</v>
      </c>
      <c r="H49" s="112">
        <f t="shared" si="21"/>
        <v>0.11968258098087681</v>
      </c>
      <c r="I49" s="112">
        <f t="shared" si="21"/>
        <v>0.6002341615714843</v>
      </c>
      <c r="J49" s="112">
        <f t="shared" si="21"/>
        <v>0.28008325744763884</v>
      </c>
      <c r="K49" s="112">
        <f t="shared" si="21"/>
        <v>0.15935995837127617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242</v>
      </c>
      <c r="D50" s="126">
        <v>1079</v>
      </c>
      <c r="E50" s="126">
        <v>420</v>
      </c>
      <c r="F50" s="126">
        <v>233</v>
      </c>
      <c r="G50" s="42">
        <f aca="true" t="shared" si="23" ref="G50:G61">SUM(C50:E50)</f>
        <v>1741</v>
      </c>
      <c r="H50" s="65">
        <f aca="true" t="shared" si="24" ref="H50:H61">C50/$G50</f>
        <v>0.13900057438253877</v>
      </c>
      <c r="I50" s="65">
        <f aca="true" t="shared" si="25" ref="I50:I61">D50/$G50</f>
        <v>0.6197587593337163</v>
      </c>
      <c r="J50" s="65">
        <f aca="true" t="shared" si="26" ref="J50:J61">E50/$G50</f>
        <v>0.24124066628374496</v>
      </c>
      <c r="K50" s="65">
        <f aca="true" t="shared" si="27" ref="K50:K61">F50/$G50</f>
        <v>0.13383113153360138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218</v>
      </c>
      <c r="D51" s="124">
        <v>1137</v>
      </c>
      <c r="E51" s="124">
        <v>650</v>
      </c>
      <c r="F51" s="124">
        <v>430</v>
      </c>
      <c r="G51" s="47">
        <f t="shared" si="23"/>
        <v>2005</v>
      </c>
      <c r="H51" s="48">
        <f t="shared" si="24"/>
        <v>0.1087281795511222</v>
      </c>
      <c r="I51" s="48">
        <f t="shared" si="25"/>
        <v>0.5670822942643392</v>
      </c>
      <c r="J51" s="48">
        <f t="shared" si="26"/>
        <v>0.32418952618453867</v>
      </c>
      <c r="K51" s="48">
        <f t="shared" si="27"/>
        <v>0.2144638403990025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460</v>
      </c>
      <c r="D52" s="125">
        <v>2216</v>
      </c>
      <c r="E52" s="125">
        <v>1070</v>
      </c>
      <c r="F52" s="125">
        <v>663</v>
      </c>
      <c r="G52" s="51">
        <f t="shared" si="23"/>
        <v>3746</v>
      </c>
      <c r="H52" s="67">
        <f t="shared" si="24"/>
        <v>0.12279765082754938</v>
      </c>
      <c r="I52" s="67">
        <f t="shared" si="25"/>
        <v>0.5915643352909771</v>
      </c>
      <c r="J52" s="67">
        <f t="shared" si="26"/>
        <v>0.2856380138814736</v>
      </c>
      <c r="K52" s="67">
        <f t="shared" si="27"/>
        <v>0.1769887880405766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148</v>
      </c>
      <c r="D53" s="126">
        <v>753</v>
      </c>
      <c r="E53" s="126">
        <v>302</v>
      </c>
      <c r="F53" s="126">
        <v>141</v>
      </c>
      <c r="G53" s="42">
        <f t="shared" si="23"/>
        <v>1203</v>
      </c>
      <c r="H53" s="65">
        <f t="shared" si="24"/>
        <v>0.1230257689110557</v>
      </c>
      <c r="I53" s="65">
        <f t="shared" si="25"/>
        <v>0.6259351620947631</v>
      </c>
      <c r="J53" s="65">
        <f t="shared" si="26"/>
        <v>0.2510390689941812</v>
      </c>
      <c r="K53" s="65">
        <f t="shared" si="27"/>
        <v>0.1172069825436409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141</v>
      </c>
      <c r="D54" s="124">
        <v>756</v>
      </c>
      <c r="E54" s="124">
        <v>449</v>
      </c>
      <c r="F54" s="124">
        <v>288</v>
      </c>
      <c r="G54" s="47">
        <f t="shared" si="23"/>
        <v>1346</v>
      </c>
      <c r="H54" s="48">
        <f t="shared" si="24"/>
        <v>0.10475482912332838</v>
      </c>
      <c r="I54" s="48">
        <f t="shared" si="25"/>
        <v>0.5616641901931649</v>
      </c>
      <c r="J54" s="48">
        <f t="shared" si="26"/>
        <v>0.33358098068350667</v>
      </c>
      <c r="K54" s="48">
        <f t="shared" si="27"/>
        <v>0.2139673105497771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289</v>
      </c>
      <c r="D55" s="125">
        <v>1509</v>
      </c>
      <c r="E55" s="125">
        <v>751</v>
      </c>
      <c r="F55" s="125">
        <v>429</v>
      </c>
      <c r="G55" s="51">
        <f t="shared" si="23"/>
        <v>2549</v>
      </c>
      <c r="H55" s="67">
        <f t="shared" si="24"/>
        <v>0.11337779521380933</v>
      </c>
      <c r="I55" s="67">
        <f t="shared" si="25"/>
        <v>0.5919968615143193</v>
      </c>
      <c r="J55" s="67">
        <f t="shared" si="26"/>
        <v>0.29462534327187134</v>
      </c>
      <c r="K55" s="67">
        <f t="shared" si="27"/>
        <v>0.16830129462534327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160</v>
      </c>
      <c r="D56" s="126">
        <v>785</v>
      </c>
      <c r="E56" s="126">
        <v>283</v>
      </c>
      <c r="F56" s="126">
        <v>151</v>
      </c>
      <c r="G56" s="42">
        <f t="shared" si="23"/>
        <v>1228</v>
      </c>
      <c r="H56" s="65">
        <f t="shared" si="24"/>
        <v>0.13029315960912052</v>
      </c>
      <c r="I56" s="65">
        <f t="shared" si="25"/>
        <v>0.6392508143322475</v>
      </c>
      <c r="J56" s="65">
        <f t="shared" si="26"/>
        <v>0.2304560260586319</v>
      </c>
      <c r="K56" s="65">
        <f t="shared" si="27"/>
        <v>0.12296416938110749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136</v>
      </c>
      <c r="D57" s="124">
        <v>781</v>
      </c>
      <c r="E57" s="124">
        <v>410</v>
      </c>
      <c r="F57" s="124">
        <v>262</v>
      </c>
      <c r="G57" s="47">
        <f t="shared" si="23"/>
        <v>1327</v>
      </c>
      <c r="H57" s="48">
        <f t="shared" si="24"/>
        <v>0.10248681235870384</v>
      </c>
      <c r="I57" s="48">
        <f t="shared" si="25"/>
        <v>0.5885455915599096</v>
      </c>
      <c r="J57" s="48">
        <f t="shared" si="26"/>
        <v>0.3089675960813866</v>
      </c>
      <c r="K57" s="48">
        <f t="shared" si="27"/>
        <v>0.1974378296910324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296</v>
      </c>
      <c r="D58" s="125">
        <v>1566</v>
      </c>
      <c r="E58" s="125">
        <v>693</v>
      </c>
      <c r="F58" s="125">
        <v>413</v>
      </c>
      <c r="G58" s="51">
        <f t="shared" si="23"/>
        <v>2555</v>
      </c>
      <c r="H58" s="67">
        <f t="shared" si="24"/>
        <v>0.11585127201565558</v>
      </c>
      <c r="I58" s="67">
        <f t="shared" si="25"/>
        <v>0.6129158512720156</v>
      </c>
      <c r="J58" s="67">
        <f t="shared" si="26"/>
        <v>0.27123287671232876</v>
      </c>
      <c r="K58" s="67">
        <f t="shared" si="27"/>
        <v>0.16164383561643836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96</v>
      </c>
      <c r="D59" s="126">
        <v>495</v>
      </c>
      <c r="E59" s="126">
        <v>200</v>
      </c>
      <c r="F59" s="126">
        <v>85</v>
      </c>
      <c r="G59" s="42">
        <f t="shared" si="23"/>
        <v>791</v>
      </c>
      <c r="H59" s="65">
        <f t="shared" si="24"/>
        <v>0.1213653603034134</v>
      </c>
      <c r="I59" s="65">
        <f t="shared" si="25"/>
        <v>0.6257901390644753</v>
      </c>
      <c r="J59" s="65">
        <f t="shared" si="26"/>
        <v>0.2528445006321112</v>
      </c>
      <c r="K59" s="65">
        <f t="shared" si="27"/>
        <v>0.10745891276864729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95</v>
      </c>
      <c r="D60" s="124">
        <v>472</v>
      </c>
      <c r="E60" s="124">
        <v>295</v>
      </c>
      <c r="F60" s="124">
        <v>163</v>
      </c>
      <c r="G60" s="47">
        <f t="shared" si="23"/>
        <v>862</v>
      </c>
      <c r="H60" s="48">
        <f t="shared" si="24"/>
        <v>0.11020881670533643</v>
      </c>
      <c r="I60" s="48">
        <f t="shared" si="25"/>
        <v>0.5475638051044084</v>
      </c>
      <c r="J60" s="48">
        <f t="shared" si="26"/>
        <v>0.3422273781902552</v>
      </c>
      <c r="K60" s="48">
        <f t="shared" si="27"/>
        <v>0.18909512761020883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191</v>
      </c>
      <c r="D61" s="125">
        <v>967</v>
      </c>
      <c r="E61" s="125">
        <v>495</v>
      </c>
      <c r="F61" s="125">
        <v>248</v>
      </c>
      <c r="G61" s="51">
        <f t="shared" si="23"/>
        <v>1653</v>
      </c>
      <c r="H61" s="67">
        <f t="shared" si="24"/>
        <v>0.11554748941318814</v>
      </c>
      <c r="I61" s="67">
        <f t="shared" si="25"/>
        <v>0.5849969751966122</v>
      </c>
      <c r="J61" s="67">
        <f t="shared" si="26"/>
        <v>0.29945553539019965</v>
      </c>
      <c r="K61" s="67">
        <f t="shared" si="27"/>
        <v>0.1500302480338778</v>
      </c>
      <c r="L61" s="27">
        <f t="shared" si="28"/>
        <v>1</v>
      </c>
    </row>
    <row r="62" spans="1:12" ht="12">
      <c r="A62" s="141" t="s">
        <v>34</v>
      </c>
      <c r="B62" s="6" t="s">
        <v>13</v>
      </c>
      <c r="C62" s="41">
        <f>SUM(C50,C53,C56,C59)</f>
        <v>646</v>
      </c>
      <c r="D62" s="41">
        <f>SUM(D50,D53,D56,D59)</f>
        <v>3112</v>
      </c>
      <c r="E62" s="41">
        <f>SUM(E50,E53,E56,E59)</f>
        <v>1205</v>
      </c>
      <c r="F62" s="41">
        <f>SUM(F50,F53,F56,F59)</f>
        <v>610</v>
      </c>
      <c r="G62" s="69">
        <f aca="true" t="shared" si="29" ref="G62:G70">SUM(C62:E62)</f>
        <v>4963</v>
      </c>
      <c r="H62" s="110">
        <f aca="true" t="shared" si="30" ref="H62:H70">C62/$G62</f>
        <v>0.1301632077372557</v>
      </c>
      <c r="I62" s="110">
        <f aca="true" t="shared" si="31" ref="I62:K67">D62/$G62</f>
        <v>0.6270400967156962</v>
      </c>
      <c r="J62" s="110">
        <f t="shared" si="31"/>
        <v>0.24279669554704816</v>
      </c>
      <c r="K62" s="110">
        <f t="shared" si="31"/>
        <v>0.1229095305258916</v>
      </c>
      <c r="L62" s="27">
        <f>SUM(H62:J62)</f>
        <v>1</v>
      </c>
    </row>
    <row r="63" spans="1:12" ht="12">
      <c r="A63" s="142"/>
      <c r="B63" s="7" t="s">
        <v>14</v>
      </c>
      <c r="C63" s="46">
        <f aca="true" t="shared" si="32" ref="C63:F64">SUM(C51,C54,C57,C60)</f>
        <v>590</v>
      </c>
      <c r="D63" s="46">
        <f t="shared" si="32"/>
        <v>3146</v>
      </c>
      <c r="E63" s="46">
        <f t="shared" si="32"/>
        <v>1804</v>
      </c>
      <c r="F63" s="46">
        <f t="shared" si="32"/>
        <v>1143</v>
      </c>
      <c r="G63" s="46">
        <f t="shared" si="29"/>
        <v>5540</v>
      </c>
      <c r="H63" s="111">
        <f t="shared" si="30"/>
        <v>0.10649819494584838</v>
      </c>
      <c r="I63" s="111">
        <f t="shared" si="31"/>
        <v>0.567870036101083</v>
      </c>
      <c r="J63" s="111">
        <f t="shared" si="31"/>
        <v>0.3256317689530686</v>
      </c>
      <c r="K63" s="111">
        <f t="shared" si="31"/>
        <v>0.2063176895306859</v>
      </c>
      <c r="L63" s="27">
        <f>SUM(H63:J63)</f>
        <v>1</v>
      </c>
    </row>
    <row r="64" spans="1:12" ht="12">
      <c r="A64" s="143"/>
      <c r="B64" s="8" t="s">
        <v>15</v>
      </c>
      <c r="C64" s="50">
        <f t="shared" si="32"/>
        <v>1236</v>
      </c>
      <c r="D64" s="50">
        <f t="shared" si="32"/>
        <v>6258</v>
      </c>
      <c r="E64" s="50">
        <f t="shared" si="32"/>
        <v>3009</v>
      </c>
      <c r="F64" s="50">
        <f t="shared" si="32"/>
        <v>1753</v>
      </c>
      <c r="G64" s="70">
        <f t="shared" si="29"/>
        <v>10503</v>
      </c>
      <c r="H64" s="112">
        <f t="shared" si="30"/>
        <v>0.1176806626678092</v>
      </c>
      <c r="I64" s="112">
        <f t="shared" si="31"/>
        <v>0.5958297629248787</v>
      </c>
      <c r="J64" s="112">
        <f t="shared" si="31"/>
        <v>0.2864895744073122</v>
      </c>
      <c r="K64" s="112">
        <f t="shared" si="31"/>
        <v>0.16690469389698182</v>
      </c>
      <c r="L64" s="27">
        <f>SUM(H64:J64)</f>
        <v>1</v>
      </c>
    </row>
    <row r="65" spans="1:12" ht="12">
      <c r="A65" s="141" t="s">
        <v>38</v>
      </c>
      <c r="B65" s="6" t="s">
        <v>13</v>
      </c>
      <c r="C65" s="128">
        <v>339</v>
      </c>
      <c r="D65" s="128">
        <v>1716</v>
      </c>
      <c r="E65" s="128">
        <v>603</v>
      </c>
      <c r="F65" s="128">
        <v>330</v>
      </c>
      <c r="G65" s="69">
        <f t="shared" si="29"/>
        <v>2658</v>
      </c>
      <c r="H65" s="110">
        <f t="shared" si="30"/>
        <v>0.1275395033860045</v>
      </c>
      <c r="I65" s="110">
        <f t="shared" si="31"/>
        <v>0.6455981941309256</v>
      </c>
      <c r="J65" s="110">
        <f t="shared" si="31"/>
        <v>0.22686230248307</v>
      </c>
      <c r="K65" s="110">
        <f t="shared" si="31"/>
        <v>0.12415349887133183</v>
      </c>
      <c r="L65" s="27">
        <f aca="true" t="shared" si="33" ref="L65:L70">SUM(H65:J65)</f>
        <v>1</v>
      </c>
    </row>
    <row r="66" spans="1:12" ht="12">
      <c r="A66" s="142"/>
      <c r="B66" s="7" t="s">
        <v>14</v>
      </c>
      <c r="C66" s="113">
        <v>306</v>
      </c>
      <c r="D66" s="113">
        <v>1848</v>
      </c>
      <c r="E66" s="113">
        <v>1055</v>
      </c>
      <c r="F66" s="113">
        <v>706</v>
      </c>
      <c r="G66" s="46">
        <f t="shared" si="29"/>
        <v>3209</v>
      </c>
      <c r="H66" s="111">
        <f t="shared" si="30"/>
        <v>0.0953568089747585</v>
      </c>
      <c r="I66" s="111">
        <f t="shared" si="31"/>
        <v>0.5758803365534434</v>
      </c>
      <c r="J66" s="111">
        <f t="shared" si="31"/>
        <v>0.3287628544717981</v>
      </c>
      <c r="K66" s="111">
        <f t="shared" si="31"/>
        <v>0.22000623247117482</v>
      </c>
      <c r="L66" s="27">
        <f t="shared" si="33"/>
        <v>1</v>
      </c>
    </row>
    <row r="67" spans="1:12" ht="12">
      <c r="A67" s="143"/>
      <c r="B67" s="8" t="s">
        <v>15</v>
      </c>
      <c r="C67" s="132">
        <v>645</v>
      </c>
      <c r="D67" s="132">
        <v>3564</v>
      </c>
      <c r="E67" s="132">
        <v>1658</v>
      </c>
      <c r="F67" s="132">
        <v>1036</v>
      </c>
      <c r="G67" s="70">
        <f t="shared" si="29"/>
        <v>5867</v>
      </c>
      <c r="H67" s="112">
        <f t="shared" si="30"/>
        <v>0.10993693540139765</v>
      </c>
      <c r="I67" s="112">
        <f t="shared" si="31"/>
        <v>0.6074654849156298</v>
      </c>
      <c r="J67" s="112">
        <f t="shared" si="31"/>
        <v>0.28259757968297256</v>
      </c>
      <c r="K67" s="112">
        <f t="shared" si="31"/>
        <v>0.17658087608658599</v>
      </c>
      <c r="L67" s="27">
        <f t="shared" si="33"/>
        <v>1</v>
      </c>
    </row>
    <row r="68" spans="1:12" ht="12">
      <c r="A68" s="144" t="s">
        <v>2</v>
      </c>
      <c r="B68" s="23" t="s">
        <v>13</v>
      </c>
      <c r="C68" s="61">
        <f aca="true" t="shared" si="34" ref="C68:F69">SUM(C23,C35,C38,C47,C62,C65)</f>
        <v>10179</v>
      </c>
      <c r="D68" s="61">
        <f t="shared" si="34"/>
        <v>42021</v>
      </c>
      <c r="E68" s="61">
        <f t="shared" si="34"/>
        <v>14151</v>
      </c>
      <c r="F68" s="61">
        <f t="shared" si="34"/>
        <v>6505</v>
      </c>
      <c r="G68" s="61">
        <f t="shared" si="29"/>
        <v>66351</v>
      </c>
      <c r="H68" s="53">
        <f t="shared" si="30"/>
        <v>0.15341140299317269</v>
      </c>
      <c r="I68" s="53">
        <f>D68/$G68</f>
        <v>0.633313740561559</v>
      </c>
      <c r="J68" s="53">
        <f aca="true" t="shared" si="35" ref="J68:K70">E68/$G68</f>
        <v>0.21327485644526833</v>
      </c>
      <c r="K68" s="53">
        <f t="shared" si="35"/>
        <v>0.09803921568627451</v>
      </c>
      <c r="L68" s="27">
        <f t="shared" si="33"/>
        <v>1</v>
      </c>
    </row>
    <row r="69" spans="1:12" ht="12">
      <c r="A69" s="145"/>
      <c r="B69" s="24" t="s">
        <v>14</v>
      </c>
      <c r="C69" s="62">
        <f t="shared" si="34"/>
        <v>9631</v>
      </c>
      <c r="D69" s="62">
        <f t="shared" si="34"/>
        <v>44263</v>
      </c>
      <c r="E69" s="62">
        <f t="shared" si="34"/>
        <v>20370</v>
      </c>
      <c r="F69" s="62">
        <f t="shared" si="34"/>
        <v>11505</v>
      </c>
      <c r="G69" s="62">
        <f t="shared" si="29"/>
        <v>74264</v>
      </c>
      <c r="H69" s="56">
        <f t="shared" si="30"/>
        <v>0.12968598513411614</v>
      </c>
      <c r="I69" s="56">
        <f>D69/$G69</f>
        <v>0.5960222988258106</v>
      </c>
      <c r="J69" s="56">
        <f t="shared" si="35"/>
        <v>0.27429171604007324</v>
      </c>
      <c r="K69" s="56">
        <f t="shared" si="35"/>
        <v>0.15492028439082192</v>
      </c>
      <c r="L69" s="27">
        <f t="shared" si="33"/>
        <v>1</v>
      </c>
    </row>
    <row r="70" spans="1:12" ht="12">
      <c r="A70" s="145"/>
      <c r="B70" s="25" t="s">
        <v>15</v>
      </c>
      <c r="C70" s="63">
        <f>SUM(C68:C69)</f>
        <v>19810</v>
      </c>
      <c r="D70" s="63">
        <f>SUM(D68:D69)</f>
        <v>86284</v>
      </c>
      <c r="E70" s="63">
        <f>SUM(E68:E69)</f>
        <v>34521</v>
      </c>
      <c r="F70" s="63">
        <f>SUM(F68:F69)</f>
        <v>18010</v>
      </c>
      <c r="G70" s="63">
        <f t="shared" si="29"/>
        <v>140615</v>
      </c>
      <c r="H70" s="57">
        <f t="shared" si="30"/>
        <v>0.14088112932475197</v>
      </c>
      <c r="I70" s="57">
        <f>D70/$G70</f>
        <v>0.6136187462219536</v>
      </c>
      <c r="J70" s="57">
        <f t="shared" si="35"/>
        <v>0.24550012445329444</v>
      </c>
      <c r="K70" s="57">
        <f t="shared" si="35"/>
        <v>0.12808021903779823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75" zoomScaleSheetLayoutView="75" zoomScalePageLayoutView="0" workbookViewId="0" topLeftCell="A43">
      <selection activeCell="U78" sqref="U78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7" t="s">
        <v>16</v>
      </c>
      <c r="B1" s="147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8" t="s">
        <v>45</v>
      </c>
      <c r="B2" s="34" t="s">
        <v>13</v>
      </c>
      <c r="C2" s="128">
        <v>962</v>
      </c>
      <c r="D2" s="128">
        <v>933</v>
      </c>
      <c r="E2" s="128">
        <v>921</v>
      </c>
      <c r="F2" s="128">
        <v>970</v>
      </c>
      <c r="G2" s="128">
        <v>858</v>
      </c>
      <c r="H2" s="128">
        <v>959</v>
      </c>
      <c r="I2" s="128">
        <v>1076</v>
      </c>
      <c r="J2" s="128">
        <v>1255</v>
      </c>
      <c r="K2" s="128">
        <v>1274</v>
      </c>
      <c r="L2" s="128">
        <v>1170</v>
      </c>
      <c r="M2" s="128">
        <v>1177</v>
      </c>
      <c r="N2" s="128">
        <v>1252</v>
      </c>
      <c r="O2" s="128">
        <v>1391</v>
      </c>
      <c r="P2" s="128">
        <v>1054</v>
      </c>
      <c r="Q2" s="128">
        <v>893</v>
      </c>
      <c r="R2" s="128">
        <v>716</v>
      </c>
      <c r="S2" s="128">
        <v>514</v>
      </c>
      <c r="T2" s="128">
        <v>286</v>
      </c>
      <c r="U2" s="128">
        <v>81</v>
      </c>
      <c r="V2" s="128">
        <v>15</v>
      </c>
      <c r="W2" s="128">
        <v>0</v>
      </c>
      <c r="X2" s="41">
        <f>SUM(P2:W2)</f>
        <v>3559</v>
      </c>
      <c r="Y2" s="42">
        <f aca="true" t="shared" si="0" ref="Y2:Y22">SUM(C2:W2)</f>
        <v>17757</v>
      </c>
      <c r="Z2" s="48">
        <f aca="true" t="shared" si="1" ref="Z2:Z34">SUM(C2:E2)/$Y2</f>
        <v>0.15858534662386664</v>
      </c>
      <c r="AA2" s="43">
        <f aca="true" t="shared" si="2" ref="AA2:AA34">SUM(F2:O2)/$Y2</f>
        <v>0.6409866531508701</v>
      </c>
      <c r="AB2" s="43">
        <f aca="true" t="shared" si="3" ref="AB2:AB34">X2/$Y2</f>
        <v>0.20042800022526328</v>
      </c>
      <c r="AC2" s="44">
        <f>SUM(Z2:AB2)</f>
        <v>1</v>
      </c>
    </row>
    <row r="3" spans="1:29" s="45" customFormat="1" ht="12" outlineLevel="1">
      <c r="A3" s="149"/>
      <c r="B3" s="35" t="s">
        <v>14</v>
      </c>
      <c r="C3" s="113">
        <v>837</v>
      </c>
      <c r="D3" s="113">
        <v>851</v>
      </c>
      <c r="E3" s="113">
        <v>923</v>
      </c>
      <c r="F3" s="113">
        <v>994</v>
      </c>
      <c r="G3" s="113">
        <v>892</v>
      </c>
      <c r="H3" s="113">
        <v>1046</v>
      </c>
      <c r="I3" s="113">
        <v>1226</v>
      </c>
      <c r="J3" s="113">
        <v>1279</v>
      </c>
      <c r="K3" s="113">
        <v>1408</v>
      </c>
      <c r="L3" s="113">
        <v>1333</v>
      </c>
      <c r="M3" s="113">
        <v>1293</v>
      </c>
      <c r="N3" s="113">
        <v>1315</v>
      </c>
      <c r="O3" s="113">
        <v>1580</v>
      </c>
      <c r="P3" s="113">
        <v>1222</v>
      </c>
      <c r="Q3" s="113">
        <v>1087</v>
      </c>
      <c r="R3" s="113">
        <v>1022</v>
      </c>
      <c r="S3" s="113">
        <v>846</v>
      </c>
      <c r="T3" s="113">
        <v>609</v>
      </c>
      <c r="U3" s="113">
        <v>276</v>
      </c>
      <c r="V3" s="113">
        <v>83</v>
      </c>
      <c r="W3" s="113">
        <v>17</v>
      </c>
      <c r="X3" s="46">
        <f>SUM(P3:W3)</f>
        <v>5162</v>
      </c>
      <c r="Y3" s="47">
        <f t="shared" si="0"/>
        <v>20139</v>
      </c>
      <c r="Z3" s="48">
        <f t="shared" si="1"/>
        <v>0.12964893986791798</v>
      </c>
      <c r="AA3" s="48">
        <f t="shared" si="2"/>
        <v>0.6140324743035901</v>
      </c>
      <c r="AB3" s="48">
        <f t="shared" si="3"/>
        <v>0.256318585828492</v>
      </c>
      <c r="AC3" s="49">
        <f>SUM(Z3:AB3)</f>
        <v>1</v>
      </c>
    </row>
    <row r="4" spans="1:29" s="45" customFormat="1" ht="12" outlineLevel="1">
      <c r="A4" s="150"/>
      <c r="B4" s="36" t="s">
        <v>15</v>
      </c>
      <c r="C4" s="132">
        <v>1799</v>
      </c>
      <c r="D4" s="132">
        <v>1784</v>
      </c>
      <c r="E4" s="132">
        <v>1844</v>
      </c>
      <c r="F4" s="132">
        <v>1964</v>
      </c>
      <c r="G4" s="132">
        <v>1750</v>
      </c>
      <c r="H4" s="132">
        <v>2005</v>
      </c>
      <c r="I4" s="132">
        <v>2302</v>
      </c>
      <c r="J4" s="132">
        <v>2534</v>
      </c>
      <c r="K4" s="132">
        <v>2682</v>
      </c>
      <c r="L4" s="132">
        <v>2503</v>
      </c>
      <c r="M4" s="132">
        <v>2470</v>
      </c>
      <c r="N4" s="132">
        <v>2567</v>
      </c>
      <c r="O4" s="132">
        <v>2971</v>
      </c>
      <c r="P4" s="132">
        <v>2276</v>
      </c>
      <c r="Q4" s="132">
        <v>1980</v>
      </c>
      <c r="R4" s="132">
        <v>1738</v>
      </c>
      <c r="S4" s="132">
        <v>1360</v>
      </c>
      <c r="T4" s="132">
        <v>895</v>
      </c>
      <c r="U4" s="132">
        <v>357</v>
      </c>
      <c r="V4" s="132">
        <v>98</v>
      </c>
      <c r="W4" s="132">
        <v>17</v>
      </c>
      <c r="X4" s="50">
        <f>SUM(P4:W4)</f>
        <v>8721</v>
      </c>
      <c r="Y4" s="51">
        <f t="shared" si="0"/>
        <v>37896</v>
      </c>
      <c r="Z4" s="48">
        <f t="shared" si="1"/>
        <v>0.1432077264091197</v>
      </c>
      <c r="AA4" s="48">
        <f t="shared" si="2"/>
        <v>0.6266624445851805</v>
      </c>
      <c r="AB4" s="48">
        <f t="shared" si="3"/>
        <v>0.2301298290056998</v>
      </c>
      <c r="AC4" s="52">
        <f>SUM(Z4:AB4)</f>
        <v>1</v>
      </c>
    </row>
    <row r="5" spans="1:29" s="45" customFormat="1" ht="12" outlineLevel="1">
      <c r="A5" s="148" t="s">
        <v>44</v>
      </c>
      <c r="B5" s="34" t="s">
        <v>13</v>
      </c>
      <c r="C5" s="128">
        <v>312</v>
      </c>
      <c r="D5" s="128">
        <v>332</v>
      </c>
      <c r="E5" s="128">
        <v>322</v>
      </c>
      <c r="F5" s="128">
        <v>259</v>
      </c>
      <c r="G5" s="128">
        <v>250</v>
      </c>
      <c r="H5" s="128">
        <v>320</v>
      </c>
      <c r="I5" s="128">
        <v>330</v>
      </c>
      <c r="J5" s="128">
        <v>359</v>
      </c>
      <c r="K5" s="128">
        <v>391</v>
      </c>
      <c r="L5" s="128">
        <v>274</v>
      </c>
      <c r="M5" s="128">
        <v>299</v>
      </c>
      <c r="N5" s="128">
        <v>307</v>
      </c>
      <c r="O5" s="128">
        <v>315</v>
      </c>
      <c r="P5" s="128">
        <v>232</v>
      </c>
      <c r="Q5" s="128">
        <v>221</v>
      </c>
      <c r="R5" s="128">
        <v>173</v>
      </c>
      <c r="S5" s="128">
        <v>99</v>
      </c>
      <c r="T5" s="128">
        <v>53</v>
      </c>
      <c r="U5" s="128">
        <v>15</v>
      </c>
      <c r="V5" s="128">
        <v>1</v>
      </c>
      <c r="W5" s="128">
        <v>0</v>
      </c>
      <c r="X5" s="41">
        <f>SUM(P5:W5)</f>
        <v>794</v>
      </c>
      <c r="Y5" s="42">
        <f t="shared" si="0"/>
        <v>4864</v>
      </c>
      <c r="Z5" s="43">
        <f t="shared" si="1"/>
        <v>0.19860197368421054</v>
      </c>
      <c r="AA5" s="43">
        <f t="shared" si="2"/>
        <v>0.6381578947368421</v>
      </c>
      <c r="AB5" s="43">
        <f t="shared" si="3"/>
        <v>0.16324013157894737</v>
      </c>
      <c r="AC5" s="44">
        <f aca="true" t="shared" si="4" ref="AC5:AC22">SUM(Z5:AB5)</f>
        <v>1</v>
      </c>
    </row>
    <row r="6" spans="1:29" s="45" customFormat="1" ht="12" outlineLevel="1">
      <c r="A6" s="149"/>
      <c r="B6" s="35" t="s">
        <v>14</v>
      </c>
      <c r="C6" s="113">
        <v>288</v>
      </c>
      <c r="D6" s="113">
        <v>290</v>
      </c>
      <c r="E6" s="113">
        <v>314</v>
      </c>
      <c r="F6" s="113">
        <v>265</v>
      </c>
      <c r="G6" s="113">
        <v>215</v>
      </c>
      <c r="H6" s="113">
        <v>283</v>
      </c>
      <c r="I6" s="113">
        <v>316</v>
      </c>
      <c r="J6" s="113">
        <v>377</v>
      </c>
      <c r="K6" s="113">
        <v>392</v>
      </c>
      <c r="L6" s="113">
        <v>292</v>
      </c>
      <c r="M6" s="113">
        <v>304</v>
      </c>
      <c r="N6" s="113">
        <v>317</v>
      </c>
      <c r="O6" s="113">
        <v>332</v>
      </c>
      <c r="P6" s="113">
        <v>288</v>
      </c>
      <c r="Q6" s="113">
        <v>272</v>
      </c>
      <c r="R6" s="113">
        <v>185</v>
      </c>
      <c r="S6" s="113">
        <v>160</v>
      </c>
      <c r="T6" s="113">
        <v>108</v>
      </c>
      <c r="U6" s="113">
        <v>43</v>
      </c>
      <c r="V6" s="113">
        <v>16</v>
      </c>
      <c r="W6" s="113">
        <v>3</v>
      </c>
      <c r="X6" s="46">
        <f aca="true" t="shared" si="5" ref="X6:X22">SUM(P6:W6)</f>
        <v>1075</v>
      </c>
      <c r="Y6" s="47">
        <f t="shared" si="0"/>
        <v>5060</v>
      </c>
      <c r="Z6" s="48">
        <f t="shared" si="1"/>
        <v>0.17628458498023716</v>
      </c>
      <c r="AA6" s="48">
        <f t="shared" si="2"/>
        <v>0.6112648221343874</v>
      </c>
      <c r="AB6" s="48">
        <f t="shared" si="3"/>
        <v>0.2124505928853755</v>
      </c>
      <c r="AC6" s="49">
        <f t="shared" si="4"/>
        <v>1</v>
      </c>
    </row>
    <row r="7" spans="1:29" s="45" customFormat="1" ht="12" outlineLevel="1">
      <c r="A7" s="150"/>
      <c r="B7" s="36" t="s">
        <v>15</v>
      </c>
      <c r="C7" s="132">
        <v>600</v>
      </c>
      <c r="D7" s="132">
        <v>622</v>
      </c>
      <c r="E7" s="132">
        <v>636</v>
      </c>
      <c r="F7" s="132">
        <v>524</v>
      </c>
      <c r="G7" s="132">
        <v>465</v>
      </c>
      <c r="H7" s="132">
        <v>603</v>
      </c>
      <c r="I7" s="132">
        <v>646</v>
      </c>
      <c r="J7" s="132">
        <v>736</v>
      </c>
      <c r="K7" s="132">
        <v>783</v>
      </c>
      <c r="L7" s="132">
        <v>566</v>
      </c>
      <c r="M7" s="132">
        <v>603</v>
      </c>
      <c r="N7" s="132">
        <v>624</v>
      </c>
      <c r="O7" s="132">
        <v>647</v>
      </c>
      <c r="P7" s="132">
        <v>520</v>
      </c>
      <c r="Q7" s="132">
        <v>493</v>
      </c>
      <c r="R7" s="132">
        <v>358</v>
      </c>
      <c r="S7" s="132">
        <v>259</v>
      </c>
      <c r="T7" s="132">
        <v>161</v>
      </c>
      <c r="U7" s="132">
        <v>58</v>
      </c>
      <c r="V7" s="132">
        <v>17</v>
      </c>
      <c r="W7" s="132">
        <v>3</v>
      </c>
      <c r="X7" s="50">
        <f t="shared" si="5"/>
        <v>1869</v>
      </c>
      <c r="Y7" s="51">
        <f t="shared" si="0"/>
        <v>9924</v>
      </c>
      <c r="Z7" s="48">
        <f t="shared" si="1"/>
        <v>0.18722289399435713</v>
      </c>
      <c r="AA7" s="48">
        <f t="shared" si="2"/>
        <v>0.6244457879887142</v>
      </c>
      <c r="AB7" s="48">
        <f t="shared" si="3"/>
        <v>0.18833131801692865</v>
      </c>
      <c r="AC7" s="52">
        <f t="shared" si="4"/>
        <v>1</v>
      </c>
    </row>
    <row r="8" spans="1:29" s="45" customFormat="1" ht="12" outlineLevel="1">
      <c r="A8" s="148" t="s">
        <v>43</v>
      </c>
      <c r="B8" s="34" t="s">
        <v>13</v>
      </c>
      <c r="C8" s="128">
        <v>132</v>
      </c>
      <c r="D8" s="128">
        <v>126</v>
      </c>
      <c r="E8" s="128">
        <v>137</v>
      </c>
      <c r="F8" s="128">
        <v>143</v>
      </c>
      <c r="G8" s="128">
        <v>117</v>
      </c>
      <c r="H8" s="128">
        <v>139</v>
      </c>
      <c r="I8" s="128">
        <v>182</v>
      </c>
      <c r="J8" s="128">
        <v>187</v>
      </c>
      <c r="K8" s="128">
        <v>162</v>
      </c>
      <c r="L8" s="128">
        <v>178</v>
      </c>
      <c r="M8" s="128">
        <v>190</v>
      </c>
      <c r="N8" s="128">
        <v>205</v>
      </c>
      <c r="O8" s="128">
        <v>261</v>
      </c>
      <c r="P8" s="128">
        <v>198</v>
      </c>
      <c r="Q8" s="128">
        <v>148</v>
      </c>
      <c r="R8" s="128">
        <v>118</v>
      </c>
      <c r="S8" s="128">
        <v>90</v>
      </c>
      <c r="T8" s="128">
        <v>46</v>
      </c>
      <c r="U8" s="128">
        <v>7</v>
      </c>
      <c r="V8" s="128">
        <v>1</v>
      </c>
      <c r="W8" s="128">
        <v>0</v>
      </c>
      <c r="X8" s="41">
        <f t="shared" si="5"/>
        <v>608</v>
      </c>
      <c r="Y8" s="42">
        <f t="shared" si="0"/>
        <v>2767</v>
      </c>
      <c r="Z8" s="43">
        <f t="shared" si="1"/>
        <v>0.14275388507408746</v>
      </c>
      <c r="AA8" s="43">
        <f t="shared" si="2"/>
        <v>0.637513552584026</v>
      </c>
      <c r="AB8" s="43">
        <f t="shared" si="3"/>
        <v>0.2197325623418865</v>
      </c>
      <c r="AC8" s="44">
        <f t="shared" si="4"/>
        <v>1</v>
      </c>
    </row>
    <row r="9" spans="1:29" s="45" customFormat="1" ht="12" outlineLevel="1">
      <c r="A9" s="149"/>
      <c r="B9" s="35" t="s">
        <v>14</v>
      </c>
      <c r="C9" s="113">
        <v>95</v>
      </c>
      <c r="D9" s="113">
        <v>115</v>
      </c>
      <c r="E9" s="113">
        <v>134</v>
      </c>
      <c r="F9" s="113">
        <v>136</v>
      </c>
      <c r="G9" s="113">
        <v>122</v>
      </c>
      <c r="H9" s="113">
        <v>133</v>
      </c>
      <c r="I9" s="113">
        <v>173</v>
      </c>
      <c r="J9" s="113">
        <v>178</v>
      </c>
      <c r="K9" s="113">
        <v>176</v>
      </c>
      <c r="L9" s="113">
        <v>176</v>
      </c>
      <c r="M9" s="113">
        <v>188</v>
      </c>
      <c r="N9" s="113">
        <v>211</v>
      </c>
      <c r="O9" s="113">
        <v>289</v>
      </c>
      <c r="P9" s="113">
        <v>174</v>
      </c>
      <c r="Q9" s="113">
        <v>175</v>
      </c>
      <c r="R9" s="113">
        <v>154</v>
      </c>
      <c r="S9" s="113">
        <v>161</v>
      </c>
      <c r="T9" s="113">
        <v>123</v>
      </c>
      <c r="U9" s="113">
        <v>63</v>
      </c>
      <c r="V9" s="113">
        <v>12</v>
      </c>
      <c r="W9" s="113">
        <v>2</v>
      </c>
      <c r="X9" s="46">
        <f t="shared" si="5"/>
        <v>864</v>
      </c>
      <c r="Y9" s="47">
        <f t="shared" si="0"/>
        <v>2990</v>
      </c>
      <c r="Z9" s="48">
        <f t="shared" si="1"/>
        <v>0.11505016722408026</v>
      </c>
      <c r="AA9" s="48">
        <f t="shared" si="2"/>
        <v>0.5959866220735786</v>
      </c>
      <c r="AB9" s="48">
        <f t="shared" si="3"/>
        <v>0.28896321070234116</v>
      </c>
      <c r="AC9" s="49">
        <f t="shared" si="4"/>
        <v>1</v>
      </c>
    </row>
    <row r="10" spans="1:29" s="45" customFormat="1" ht="12" outlineLevel="1">
      <c r="A10" s="150"/>
      <c r="B10" s="36" t="s">
        <v>15</v>
      </c>
      <c r="C10" s="132">
        <v>227</v>
      </c>
      <c r="D10" s="132">
        <v>241</v>
      </c>
      <c r="E10" s="132">
        <v>271</v>
      </c>
      <c r="F10" s="132">
        <v>279</v>
      </c>
      <c r="G10" s="132">
        <v>239</v>
      </c>
      <c r="H10" s="132">
        <v>272</v>
      </c>
      <c r="I10" s="132">
        <v>355</v>
      </c>
      <c r="J10" s="132">
        <v>365</v>
      </c>
      <c r="K10" s="132">
        <v>338</v>
      </c>
      <c r="L10" s="132">
        <v>354</v>
      </c>
      <c r="M10" s="132">
        <v>378</v>
      </c>
      <c r="N10" s="132">
        <v>416</v>
      </c>
      <c r="O10" s="132">
        <v>550</v>
      </c>
      <c r="P10" s="132">
        <v>372</v>
      </c>
      <c r="Q10" s="132">
        <v>323</v>
      </c>
      <c r="R10" s="132">
        <v>272</v>
      </c>
      <c r="S10" s="132">
        <v>251</v>
      </c>
      <c r="T10" s="132">
        <v>169</v>
      </c>
      <c r="U10" s="132">
        <v>70</v>
      </c>
      <c r="V10" s="132">
        <v>13</v>
      </c>
      <c r="W10" s="132">
        <v>2</v>
      </c>
      <c r="X10" s="50">
        <f t="shared" si="5"/>
        <v>1472</v>
      </c>
      <c r="Y10" s="51">
        <f t="shared" si="0"/>
        <v>5757</v>
      </c>
      <c r="Z10" s="48">
        <f t="shared" si="1"/>
        <v>0.12836546812575994</v>
      </c>
      <c r="AA10" s="48">
        <f t="shared" si="2"/>
        <v>0.6159458051068265</v>
      </c>
      <c r="AB10" s="48">
        <f t="shared" si="3"/>
        <v>0.2556887267674136</v>
      </c>
      <c r="AC10" s="52">
        <f t="shared" si="4"/>
        <v>1</v>
      </c>
    </row>
    <row r="11" spans="1:29" s="45" customFormat="1" ht="12" outlineLevel="1">
      <c r="A11" s="148" t="s">
        <v>42</v>
      </c>
      <c r="B11" s="34" t="s">
        <v>13</v>
      </c>
      <c r="C11" s="128">
        <v>61</v>
      </c>
      <c r="D11" s="128">
        <v>70</v>
      </c>
      <c r="E11" s="128">
        <v>105</v>
      </c>
      <c r="F11" s="128">
        <v>105</v>
      </c>
      <c r="G11" s="128">
        <v>71</v>
      </c>
      <c r="H11" s="128">
        <v>78</v>
      </c>
      <c r="I11" s="128">
        <v>90</v>
      </c>
      <c r="J11" s="128">
        <v>89</v>
      </c>
      <c r="K11" s="128">
        <v>118</v>
      </c>
      <c r="L11" s="128">
        <v>147</v>
      </c>
      <c r="M11" s="128">
        <v>149</v>
      </c>
      <c r="N11" s="128">
        <v>173</v>
      </c>
      <c r="O11" s="128">
        <v>192</v>
      </c>
      <c r="P11" s="128">
        <v>157</v>
      </c>
      <c r="Q11" s="128">
        <v>118</v>
      </c>
      <c r="R11" s="128">
        <v>139</v>
      </c>
      <c r="S11" s="128">
        <v>101</v>
      </c>
      <c r="T11" s="128">
        <v>68</v>
      </c>
      <c r="U11" s="128">
        <v>14</v>
      </c>
      <c r="V11" s="128">
        <v>5</v>
      </c>
      <c r="W11" s="128">
        <v>0</v>
      </c>
      <c r="X11" s="41">
        <f t="shared" si="5"/>
        <v>602</v>
      </c>
      <c r="Y11" s="42">
        <f t="shared" si="0"/>
        <v>2050</v>
      </c>
      <c r="Z11" s="43">
        <f t="shared" si="1"/>
        <v>0.1151219512195122</v>
      </c>
      <c r="AA11" s="43">
        <f t="shared" si="2"/>
        <v>0.5912195121951219</v>
      </c>
      <c r="AB11" s="43">
        <f t="shared" si="3"/>
        <v>0.29365853658536584</v>
      </c>
      <c r="AC11" s="44">
        <f t="shared" si="4"/>
        <v>1</v>
      </c>
    </row>
    <row r="12" spans="1:29" s="45" customFormat="1" ht="12" outlineLevel="1">
      <c r="A12" s="149"/>
      <c r="B12" s="35" t="s">
        <v>14</v>
      </c>
      <c r="C12" s="113">
        <v>53</v>
      </c>
      <c r="D12" s="113">
        <v>84</v>
      </c>
      <c r="E12" s="113">
        <v>93</v>
      </c>
      <c r="F12" s="113">
        <v>125</v>
      </c>
      <c r="G12" s="113">
        <v>92</v>
      </c>
      <c r="H12" s="113">
        <v>81</v>
      </c>
      <c r="I12" s="113">
        <v>73</v>
      </c>
      <c r="J12" s="113">
        <v>106</v>
      </c>
      <c r="K12" s="113">
        <v>126</v>
      </c>
      <c r="L12" s="113">
        <v>151</v>
      </c>
      <c r="M12" s="113">
        <v>144</v>
      </c>
      <c r="N12" s="113">
        <v>154</v>
      </c>
      <c r="O12" s="113">
        <v>188</v>
      </c>
      <c r="P12" s="113">
        <v>148</v>
      </c>
      <c r="Q12" s="113">
        <v>176</v>
      </c>
      <c r="R12" s="113">
        <v>179</v>
      </c>
      <c r="S12" s="113">
        <v>194</v>
      </c>
      <c r="T12" s="113">
        <v>145</v>
      </c>
      <c r="U12" s="113">
        <v>73</v>
      </c>
      <c r="V12" s="113">
        <v>39</v>
      </c>
      <c r="W12" s="113">
        <v>8</v>
      </c>
      <c r="X12" s="46">
        <f t="shared" si="5"/>
        <v>962</v>
      </c>
      <c r="Y12" s="47">
        <f t="shared" si="0"/>
        <v>2432</v>
      </c>
      <c r="Z12" s="48">
        <f t="shared" si="1"/>
        <v>0.09457236842105263</v>
      </c>
      <c r="AA12" s="48">
        <f t="shared" si="2"/>
        <v>0.5098684210526315</v>
      </c>
      <c r="AB12" s="48">
        <f t="shared" si="3"/>
        <v>0.39555921052631576</v>
      </c>
      <c r="AC12" s="49">
        <f t="shared" si="4"/>
        <v>1</v>
      </c>
    </row>
    <row r="13" spans="1:29" s="45" customFormat="1" ht="12" outlineLevel="1">
      <c r="A13" s="150"/>
      <c r="B13" s="36" t="s">
        <v>15</v>
      </c>
      <c r="C13" s="132">
        <v>114</v>
      </c>
      <c r="D13" s="132">
        <v>154</v>
      </c>
      <c r="E13" s="132">
        <v>198</v>
      </c>
      <c r="F13" s="132">
        <v>230</v>
      </c>
      <c r="G13" s="132">
        <v>163</v>
      </c>
      <c r="H13" s="132">
        <v>159</v>
      </c>
      <c r="I13" s="132">
        <v>163</v>
      </c>
      <c r="J13" s="132">
        <v>195</v>
      </c>
      <c r="K13" s="132">
        <v>244</v>
      </c>
      <c r="L13" s="132">
        <v>298</v>
      </c>
      <c r="M13" s="132">
        <v>293</v>
      </c>
      <c r="N13" s="132">
        <v>327</v>
      </c>
      <c r="O13" s="132">
        <v>380</v>
      </c>
      <c r="P13" s="132">
        <v>305</v>
      </c>
      <c r="Q13" s="132">
        <v>294</v>
      </c>
      <c r="R13" s="132">
        <v>318</v>
      </c>
      <c r="S13" s="132">
        <v>295</v>
      </c>
      <c r="T13" s="132">
        <v>213</v>
      </c>
      <c r="U13" s="132">
        <v>87</v>
      </c>
      <c r="V13" s="132">
        <v>44</v>
      </c>
      <c r="W13" s="132">
        <v>8</v>
      </c>
      <c r="X13" s="50">
        <f t="shared" si="5"/>
        <v>1564</v>
      </c>
      <c r="Y13" s="51">
        <f t="shared" si="0"/>
        <v>4482</v>
      </c>
      <c r="Z13" s="48">
        <f t="shared" si="1"/>
        <v>0.10397144132083891</v>
      </c>
      <c r="AA13" s="48">
        <f t="shared" si="2"/>
        <v>0.5470771976796073</v>
      </c>
      <c r="AB13" s="48">
        <f t="shared" si="3"/>
        <v>0.34895136099955376</v>
      </c>
      <c r="AC13" s="52">
        <f t="shared" si="4"/>
        <v>1</v>
      </c>
    </row>
    <row r="14" spans="1:29" s="45" customFormat="1" ht="12" outlineLevel="1">
      <c r="A14" s="148" t="s">
        <v>46</v>
      </c>
      <c r="B14" s="34" t="s">
        <v>13</v>
      </c>
      <c r="C14" s="128">
        <v>770</v>
      </c>
      <c r="D14" s="128">
        <v>767</v>
      </c>
      <c r="E14" s="128">
        <v>819</v>
      </c>
      <c r="F14" s="128">
        <v>853</v>
      </c>
      <c r="G14" s="128">
        <v>645</v>
      </c>
      <c r="H14" s="128">
        <v>729</v>
      </c>
      <c r="I14" s="128">
        <v>853</v>
      </c>
      <c r="J14" s="128">
        <v>996</v>
      </c>
      <c r="K14" s="128">
        <v>989</v>
      </c>
      <c r="L14" s="128">
        <v>848</v>
      </c>
      <c r="M14" s="128">
        <v>754</v>
      </c>
      <c r="N14" s="128">
        <v>801</v>
      </c>
      <c r="O14" s="128">
        <v>903</v>
      </c>
      <c r="P14" s="128">
        <v>806</v>
      </c>
      <c r="Q14" s="128">
        <v>707</v>
      </c>
      <c r="R14" s="128">
        <v>600</v>
      </c>
      <c r="S14" s="128">
        <v>327</v>
      </c>
      <c r="T14" s="128">
        <v>147</v>
      </c>
      <c r="U14" s="128">
        <v>45</v>
      </c>
      <c r="V14" s="128">
        <v>8</v>
      </c>
      <c r="W14" s="128">
        <v>1</v>
      </c>
      <c r="X14" s="41">
        <f t="shared" si="5"/>
        <v>2641</v>
      </c>
      <c r="Y14" s="42">
        <f t="shared" si="0"/>
        <v>13368</v>
      </c>
      <c r="Z14" s="43">
        <f t="shared" si="1"/>
        <v>0.17624177139437464</v>
      </c>
      <c r="AA14" s="43">
        <f t="shared" si="2"/>
        <v>0.6261968880909635</v>
      </c>
      <c r="AB14" s="43">
        <f t="shared" si="3"/>
        <v>0.19756134051466187</v>
      </c>
      <c r="AC14" s="44">
        <f t="shared" si="4"/>
        <v>1</v>
      </c>
    </row>
    <row r="15" spans="1:29" s="45" customFormat="1" ht="12" outlineLevel="1">
      <c r="A15" s="149"/>
      <c r="B15" s="35" t="s">
        <v>14</v>
      </c>
      <c r="C15" s="113">
        <v>762</v>
      </c>
      <c r="D15" s="113">
        <v>802</v>
      </c>
      <c r="E15" s="113">
        <v>818</v>
      </c>
      <c r="F15" s="113">
        <v>768</v>
      </c>
      <c r="G15" s="113">
        <v>641</v>
      </c>
      <c r="H15" s="113">
        <v>735</v>
      </c>
      <c r="I15" s="113">
        <v>893</v>
      </c>
      <c r="J15" s="113">
        <v>1074</v>
      </c>
      <c r="K15" s="113">
        <v>1091</v>
      </c>
      <c r="L15" s="113">
        <v>993</v>
      </c>
      <c r="M15" s="113">
        <v>919</v>
      </c>
      <c r="N15" s="113">
        <v>884</v>
      </c>
      <c r="O15" s="113">
        <v>1062</v>
      </c>
      <c r="P15" s="113">
        <v>924</v>
      </c>
      <c r="Q15" s="113">
        <v>882</v>
      </c>
      <c r="R15" s="113">
        <v>674</v>
      </c>
      <c r="S15" s="113">
        <v>460</v>
      </c>
      <c r="T15" s="113">
        <v>276</v>
      </c>
      <c r="U15" s="113">
        <v>146</v>
      </c>
      <c r="V15" s="113">
        <v>48</v>
      </c>
      <c r="W15" s="113">
        <v>7</v>
      </c>
      <c r="X15" s="46">
        <f t="shared" si="5"/>
        <v>3417</v>
      </c>
      <c r="Y15" s="47">
        <f t="shared" si="0"/>
        <v>14859</v>
      </c>
      <c r="Z15" s="48">
        <f t="shared" si="1"/>
        <v>0.16030688471633353</v>
      </c>
      <c r="AA15" s="48">
        <f t="shared" si="2"/>
        <v>0.6097314758732082</v>
      </c>
      <c r="AB15" s="48">
        <f t="shared" si="3"/>
        <v>0.2299616394104583</v>
      </c>
      <c r="AC15" s="49">
        <f t="shared" si="4"/>
        <v>1</v>
      </c>
    </row>
    <row r="16" spans="1:29" s="45" customFormat="1" ht="12" outlineLevel="1">
      <c r="A16" s="150"/>
      <c r="B16" s="36" t="s">
        <v>15</v>
      </c>
      <c r="C16" s="132">
        <v>1532</v>
      </c>
      <c r="D16" s="132">
        <v>1569</v>
      </c>
      <c r="E16" s="132">
        <v>1637</v>
      </c>
      <c r="F16" s="132">
        <v>1621</v>
      </c>
      <c r="G16" s="132">
        <v>1286</v>
      </c>
      <c r="H16" s="132">
        <v>1464</v>
      </c>
      <c r="I16" s="132">
        <v>1746</v>
      </c>
      <c r="J16" s="132">
        <v>2070</v>
      </c>
      <c r="K16" s="132">
        <v>2080</v>
      </c>
      <c r="L16" s="132">
        <v>1841</v>
      </c>
      <c r="M16" s="132">
        <v>1673</v>
      </c>
      <c r="N16" s="132">
        <v>1685</v>
      </c>
      <c r="O16" s="132">
        <v>1965</v>
      </c>
      <c r="P16" s="132">
        <v>1730</v>
      </c>
      <c r="Q16" s="132">
        <v>1589</v>
      </c>
      <c r="R16" s="132">
        <v>1274</v>
      </c>
      <c r="S16" s="132">
        <v>787</v>
      </c>
      <c r="T16" s="132">
        <v>423</v>
      </c>
      <c r="U16" s="132">
        <v>191</v>
      </c>
      <c r="V16" s="132">
        <v>56</v>
      </c>
      <c r="W16" s="132">
        <v>8</v>
      </c>
      <c r="X16" s="50">
        <f t="shared" si="5"/>
        <v>6058</v>
      </c>
      <c r="Y16" s="51">
        <f t="shared" si="0"/>
        <v>28227</v>
      </c>
      <c r="Z16" s="48">
        <f t="shared" si="1"/>
        <v>0.16785347362454386</v>
      </c>
      <c r="AA16" s="48">
        <f t="shared" si="2"/>
        <v>0.6175293159032132</v>
      </c>
      <c r="AB16" s="48">
        <f t="shared" si="3"/>
        <v>0.2146172104722429</v>
      </c>
      <c r="AC16" s="52">
        <f t="shared" si="4"/>
        <v>1</v>
      </c>
    </row>
    <row r="17" spans="1:29" s="45" customFormat="1" ht="12" outlineLevel="1">
      <c r="A17" s="148" t="s">
        <v>40</v>
      </c>
      <c r="B17" s="34" t="s">
        <v>13</v>
      </c>
      <c r="C17" s="128">
        <v>22</v>
      </c>
      <c r="D17" s="128">
        <v>31</v>
      </c>
      <c r="E17" s="128">
        <v>62</v>
      </c>
      <c r="F17" s="128">
        <v>65</v>
      </c>
      <c r="G17" s="128">
        <v>47</v>
      </c>
      <c r="H17" s="128">
        <v>41</v>
      </c>
      <c r="I17" s="128">
        <v>44</v>
      </c>
      <c r="J17" s="128">
        <v>67</v>
      </c>
      <c r="K17" s="128">
        <v>65</v>
      </c>
      <c r="L17" s="128">
        <v>84</v>
      </c>
      <c r="M17" s="128">
        <v>82</v>
      </c>
      <c r="N17" s="128">
        <v>103</v>
      </c>
      <c r="O17" s="128">
        <v>113</v>
      </c>
      <c r="P17" s="128">
        <v>70</v>
      </c>
      <c r="Q17" s="128">
        <v>68</v>
      </c>
      <c r="R17" s="128">
        <v>57</v>
      </c>
      <c r="S17" s="128">
        <v>64</v>
      </c>
      <c r="T17" s="128">
        <v>32</v>
      </c>
      <c r="U17" s="128">
        <v>4</v>
      </c>
      <c r="V17" s="128">
        <v>0</v>
      </c>
      <c r="W17" s="128">
        <v>0</v>
      </c>
      <c r="X17" s="41">
        <f t="shared" si="5"/>
        <v>295</v>
      </c>
      <c r="Y17" s="42">
        <f t="shared" si="0"/>
        <v>1121</v>
      </c>
      <c r="Z17" s="43">
        <f t="shared" si="1"/>
        <v>0.10258697591436218</v>
      </c>
      <c r="AA17" s="43">
        <f t="shared" si="2"/>
        <v>0.6342551293487957</v>
      </c>
      <c r="AB17" s="43">
        <f t="shared" si="3"/>
        <v>0.2631578947368421</v>
      </c>
      <c r="AC17" s="44">
        <f t="shared" si="4"/>
        <v>1</v>
      </c>
    </row>
    <row r="18" spans="1:29" s="45" customFormat="1" ht="12" outlineLevel="1">
      <c r="A18" s="149"/>
      <c r="B18" s="35" t="s">
        <v>14</v>
      </c>
      <c r="C18" s="113">
        <v>25</v>
      </c>
      <c r="D18" s="113">
        <v>27</v>
      </c>
      <c r="E18" s="113">
        <v>52</v>
      </c>
      <c r="F18" s="113">
        <v>55</v>
      </c>
      <c r="G18" s="113">
        <v>55</v>
      </c>
      <c r="H18" s="113">
        <v>43</v>
      </c>
      <c r="I18" s="113">
        <v>38</v>
      </c>
      <c r="J18" s="113">
        <v>54</v>
      </c>
      <c r="K18" s="113">
        <v>55</v>
      </c>
      <c r="L18" s="113">
        <v>81</v>
      </c>
      <c r="M18" s="113">
        <v>77</v>
      </c>
      <c r="N18" s="113">
        <v>95</v>
      </c>
      <c r="O18" s="113">
        <v>96</v>
      </c>
      <c r="P18" s="113">
        <v>97</v>
      </c>
      <c r="Q18" s="113">
        <v>93</v>
      </c>
      <c r="R18" s="113">
        <v>93</v>
      </c>
      <c r="S18" s="113">
        <v>78</v>
      </c>
      <c r="T18" s="113">
        <v>54</v>
      </c>
      <c r="U18" s="113">
        <v>34</v>
      </c>
      <c r="V18" s="113">
        <v>5</v>
      </c>
      <c r="W18" s="113">
        <v>2</v>
      </c>
      <c r="X18" s="46">
        <f t="shared" si="5"/>
        <v>456</v>
      </c>
      <c r="Y18" s="47">
        <f t="shared" si="0"/>
        <v>1209</v>
      </c>
      <c r="Z18" s="48">
        <f t="shared" si="1"/>
        <v>0.08602150537634409</v>
      </c>
      <c r="AA18" s="48">
        <f t="shared" si="2"/>
        <v>0.5368072787427626</v>
      </c>
      <c r="AB18" s="48">
        <f t="shared" si="3"/>
        <v>0.3771712158808933</v>
      </c>
      <c r="AC18" s="49">
        <f t="shared" si="4"/>
        <v>1</v>
      </c>
    </row>
    <row r="19" spans="1:29" s="45" customFormat="1" ht="12" outlineLevel="1">
      <c r="A19" s="150"/>
      <c r="B19" s="36" t="s">
        <v>15</v>
      </c>
      <c r="C19" s="132">
        <v>47</v>
      </c>
      <c r="D19" s="132">
        <v>58</v>
      </c>
      <c r="E19" s="132">
        <v>114</v>
      </c>
      <c r="F19" s="132">
        <v>120</v>
      </c>
      <c r="G19" s="132">
        <v>102</v>
      </c>
      <c r="H19" s="132">
        <v>84</v>
      </c>
      <c r="I19" s="132">
        <v>82</v>
      </c>
      <c r="J19" s="132">
        <v>121</v>
      </c>
      <c r="K19" s="132">
        <v>120</v>
      </c>
      <c r="L19" s="132">
        <v>165</v>
      </c>
      <c r="M19" s="132">
        <v>159</v>
      </c>
      <c r="N19" s="132">
        <v>198</v>
      </c>
      <c r="O19" s="132">
        <v>209</v>
      </c>
      <c r="P19" s="132">
        <v>167</v>
      </c>
      <c r="Q19" s="132">
        <v>161</v>
      </c>
      <c r="R19" s="132">
        <v>150</v>
      </c>
      <c r="S19" s="132">
        <v>142</v>
      </c>
      <c r="T19" s="132">
        <v>86</v>
      </c>
      <c r="U19" s="132">
        <v>38</v>
      </c>
      <c r="V19" s="132">
        <v>5</v>
      </c>
      <c r="W19" s="132">
        <v>2</v>
      </c>
      <c r="X19" s="50">
        <f t="shared" si="5"/>
        <v>751</v>
      </c>
      <c r="Y19" s="51">
        <f t="shared" si="0"/>
        <v>2330</v>
      </c>
      <c r="Z19" s="48">
        <f t="shared" si="1"/>
        <v>0.09399141630901288</v>
      </c>
      <c r="AA19" s="48">
        <f t="shared" si="2"/>
        <v>0.5836909871244635</v>
      </c>
      <c r="AB19" s="48">
        <f t="shared" si="3"/>
        <v>0.3223175965665236</v>
      </c>
      <c r="AC19" s="52">
        <f t="shared" si="4"/>
        <v>1</v>
      </c>
    </row>
    <row r="20" spans="1:29" s="45" customFormat="1" ht="12" outlineLevel="1">
      <c r="A20" s="148" t="s">
        <v>39</v>
      </c>
      <c r="B20" s="34" t="s">
        <v>13</v>
      </c>
      <c r="C20" s="128">
        <v>80</v>
      </c>
      <c r="D20" s="128">
        <v>95</v>
      </c>
      <c r="E20" s="128">
        <v>113</v>
      </c>
      <c r="F20" s="128">
        <v>145</v>
      </c>
      <c r="G20" s="128">
        <v>108</v>
      </c>
      <c r="H20" s="128">
        <v>117</v>
      </c>
      <c r="I20" s="128">
        <v>128</v>
      </c>
      <c r="J20" s="128">
        <v>138</v>
      </c>
      <c r="K20" s="128">
        <v>143</v>
      </c>
      <c r="L20" s="128">
        <v>166</v>
      </c>
      <c r="M20" s="128">
        <v>199</v>
      </c>
      <c r="N20" s="128">
        <v>229</v>
      </c>
      <c r="O20" s="128">
        <v>260</v>
      </c>
      <c r="P20" s="128">
        <v>194</v>
      </c>
      <c r="Q20" s="128">
        <v>148</v>
      </c>
      <c r="R20" s="128">
        <v>151</v>
      </c>
      <c r="S20" s="128">
        <v>106</v>
      </c>
      <c r="T20" s="128">
        <v>63</v>
      </c>
      <c r="U20" s="128">
        <v>12</v>
      </c>
      <c r="V20" s="128">
        <v>3</v>
      </c>
      <c r="W20" s="128">
        <v>0</v>
      </c>
      <c r="X20" s="41">
        <f t="shared" si="5"/>
        <v>677</v>
      </c>
      <c r="Y20" s="42">
        <f t="shared" si="0"/>
        <v>2598</v>
      </c>
      <c r="Z20" s="43">
        <f t="shared" si="1"/>
        <v>0.11085450346420324</v>
      </c>
      <c r="AA20" s="43">
        <f t="shared" si="2"/>
        <v>0.6285604311008468</v>
      </c>
      <c r="AB20" s="43">
        <f t="shared" si="3"/>
        <v>0.26058506543494997</v>
      </c>
      <c r="AC20" s="44">
        <f t="shared" si="4"/>
        <v>1</v>
      </c>
    </row>
    <row r="21" spans="1:29" s="45" customFormat="1" ht="12" outlineLevel="1">
      <c r="A21" s="149"/>
      <c r="B21" s="35" t="s">
        <v>14</v>
      </c>
      <c r="C21" s="133">
        <v>76</v>
      </c>
      <c r="D21" s="133">
        <v>83</v>
      </c>
      <c r="E21" s="133">
        <v>123</v>
      </c>
      <c r="F21" s="133">
        <v>149</v>
      </c>
      <c r="G21" s="133">
        <v>140</v>
      </c>
      <c r="H21" s="133">
        <v>135</v>
      </c>
      <c r="I21" s="133">
        <v>108</v>
      </c>
      <c r="J21" s="133">
        <v>143</v>
      </c>
      <c r="K21" s="133">
        <v>152</v>
      </c>
      <c r="L21" s="133">
        <v>177</v>
      </c>
      <c r="M21" s="133">
        <v>210</v>
      </c>
      <c r="N21" s="133">
        <v>223</v>
      </c>
      <c r="O21" s="133">
        <v>249</v>
      </c>
      <c r="P21" s="133">
        <v>208</v>
      </c>
      <c r="Q21" s="133">
        <v>202</v>
      </c>
      <c r="R21" s="133">
        <v>190</v>
      </c>
      <c r="S21" s="133">
        <v>181</v>
      </c>
      <c r="T21" s="133">
        <v>159</v>
      </c>
      <c r="U21" s="133">
        <v>64</v>
      </c>
      <c r="V21" s="133">
        <v>19</v>
      </c>
      <c r="W21" s="133">
        <v>1</v>
      </c>
      <c r="X21" s="46">
        <f t="shared" si="5"/>
        <v>1024</v>
      </c>
      <c r="Y21" s="47">
        <f t="shared" si="0"/>
        <v>2992</v>
      </c>
      <c r="Z21" s="48">
        <f t="shared" si="1"/>
        <v>0.09425133689839572</v>
      </c>
      <c r="AA21" s="48">
        <f t="shared" si="2"/>
        <v>0.5635026737967914</v>
      </c>
      <c r="AB21" s="48">
        <f t="shared" si="3"/>
        <v>0.3422459893048128</v>
      </c>
      <c r="AC21" s="49">
        <f t="shared" si="4"/>
        <v>1</v>
      </c>
    </row>
    <row r="22" spans="1:29" s="45" customFormat="1" ht="12" outlineLevel="1">
      <c r="A22" s="150"/>
      <c r="B22" s="36" t="s">
        <v>15</v>
      </c>
      <c r="C22" s="132">
        <v>156</v>
      </c>
      <c r="D22" s="132">
        <v>178</v>
      </c>
      <c r="E22" s="132">
        <v>236</v>
      </c>
      <c r="F22" s="132">
        <v>294</v>
      </c>
      <c r="G22" s="132">
        <v>248</v>
      </c>
      <c r="H22" s="132">
        <v>252</v>
      </c>
      <c r="I22" s="132">
        <v>236</v>
      </c>
      <c r="J22" s="132">
        <v>281</v>
      </c>
      <c r="K22" s="132">
        <v>295</v>
      </c>
      <c r="L22" s="132">
        <v>343</v>
      </c>
      <c r="M22" s="132">
        <v>409</v>
      </c>
      <c r="N22" s="132">
        <v>452</v>
      </c>
      <c r="O22" s="132">
        <v>509</v>
      </c>
      <c r="P22" s="132">
        <v>402</v>
      </c>
      <c r="Q22" s="132">
        <v>350</v>
      </c>
      <c r="R22" s="132">
        <v>341</v>
      </c>
      <c r="S22" s="132">
        <v>287</v>
      </c>
      <c r="T22" s="132">
        <v>222</v>
      </c>
      <c r="U22" s="132">
        <v>76</v>
      </c>
      <c r="V22" s="132">
        <v>22</v>
      </c>
      <c r="W22" s="132">
        <v>1</v>
      </c>
      <c r="X22" s="50">
        <f t="shared" si="5"/>
        <v>1701</v>
      </c>
      <c r="Y22" s="51">
        <f t="shared" si="0"/>
        <v>5590</v>
      </c>
      <c r="Z22" s="48">
        <f t="shared" si="1"/>
        <v>0.10196779964221825</v>
      </c>
      <c r="AA22" s="48">
        <f t="shared" si="2"/>
        <v>0.5937388193202147</v>
      </c>
      <c r="AB22" s="48">
        <f t="shared" si="3"/>
        <v>0.3042933810375671</v>
      </c>
      <c r="AC22" s="52">
        <f t="shared" si="4"/>
        <v>1</v>
      </c>
    </row>
    <row r="23" spans="1:29" s="55" customFormat="1" ht="12.75" customHeight="1">
      <c r="A23" s="151" t="s">
        <v>83</v>
      </c>
      <c r="B23" s="37" t="s">
        <v>13</v>
      </c>
      <c r="C23" s="41">
        <f>SUM(C2,C5,C8,C11,C14,C17,C20)</f>
        <v>2339</v>
      </c>
      <c r="D23" s="41">
        <f aca="true" t="shared" si="6" ref="D23:W25">SUM(D2,D5,D8,D11,D14,D17,D20)</f>
        <v>2354</v>
      </c>
      <c r="E23" s="41">
        <f>SUM(E2,E5,E8,E11,E14,E17,E20)</f>
        <v>2479</v>
      </c>
      <c r="F23" s="41">
        <f t="shared" si="6"/>
        <v>2540</v>
      </c>
      <c r="G23" s="41">
        <f t="shared" si="6"/>
        <v>2096</v>
      </c>
      <c r="H23" s="41">
        <f t="shared" si="6"/>
        <v>2383</v>
      </c>
      <c r="I23" s="41">
        <f t="shared" si="6"/>
        <v>2703</v>
      </c>
      <c r="J23" s="41">
        <f t="shared" si="6"/>
        <v>3091</v>
      </c>
      <c r="K23" s="41">
        <f t="shared" si="6"/>
        <v>3142</v>
      </c>
      <c r="L23" s="41">
        <f t="shared" si="6"/>
        <v>2867</v>
      </c>
      <c r="M23" s="41">
        <f t="shared" si="6"/>
        <v>2850</v>
      </c>
      <c r="N23" s="41">
        <f t="shared" si="6"/>
        <v>3070</v>
      </c>
      <c r="O23" s="41">
        <f t="shared" si="6"/>
        <v>3435</v>
      </c>
      <c r="P23" s="41">
        <f t="shared" si="6"/>
        <v>2711</v>
      </c>
      <c r="Q23" s="41">
        <f t="shared" si="6"/>
        <v>2303</v>
      </c>
      <c r="R23" s="41">
        <f t="shared" si="6"/>
        <v>1954</v>
      </c>
      <c r="S23" s="41">
        <f t="shared" si="6"/>
        <v>1301</v>
      </c>
      <c r="T23" s="41">
        <f t="shared" si="6"/>
        <v>695</v>
      </c>
      <c r="U23" s="41">
        <f t="shared" si="6"/>
        <v>178</v>
      </c>
      <c r="V23" s="41">
        <f t="shared" si="6"/>
        <v>33</v>
      </c>
      <c r="W23" s="41">
        <f t="shared" si="6"/>
        <v>1</v>
      </c>
      <c r="X23" s="41">
        <f aca="true" t="shared" si="7" ref="X23:Y25">SUM(X2,X5,X8,X11,X14,X17,X20)</f>
        <v>9176</v>
      </c>
      <c r="Y23" s="41">
        <f t="shared" si="7"/>
        <v>44525</v>
      </c>
      <c r="Z23" s="53">
        <f t="shared" si="1"/>
        <v>0.16107804604154968</v>
      </c>
      <c r="AA23" s="53">
        <f t="shared" si="2"/>
        <v>0.632835485682201</v>
      </c>
      <c r="AB23" s="53">
        <f t="shared" si="3"/>
        <v>0.2060864682762493</v>
      </c>
      <c r="AC23" s="54">
        <f>SUM(Z23:AB23)</f>
        <v>1</v>
      </c>
    </row>
    <row r="24" spans="1:29" s="55" customFormat="1" ht="12" customHeight="1">
      <c r="A24" s="152"/>
      <c r="B24" s="38" t="s">
        <v>14</v>
      </c>
      <c r="C24" s="46">
        <f aca="true" t="shared" si="8" ref="C24:R25">SUM(C3,C6,C9,C12,C15,C18,C21)</f>
        <v>2136</v>
      </c>
      <c r="D24" s="46">
        <f t="shared" si="8"/>
        <v>2252</v>
      </c>
      <c r="E24" s="46">
        <f t="shared" si="8"/>
        <v>2457</v>
      </c>
      <c r="F24" s="46">
        <f t="shared" si="8"/>
        <v>2492</v>
      </c>
      <c r="G24" s="46">
        <f>SUM(G3,G6,G9,G12,G15,G18,G21)</f>
        <v>2157</v>
      </c>
      <c r="H24" s="46">
        <f t="shared" si="8"/>
        <v>2456</v>
      </c>
      <c r="I24" s="46">
        <f t="shared" si="8"/>
        <v>2827</v>
      </c>
      <c r="J24" s="46">
        <f t="shared" si="8"/>
        <v>3211</v>
      </c>
      <c r="K24" s="46">
        <f t="shared" si="8"/>
        <v>3400</v>
      </c>
      <c r="L24" s="46">
        <f t="shared" si="8"/>
        <v>3203</v>
      </c>
      <c r="M24" s="46">
        <f t="shared" si="8"/>
        <v>3135</v>
      </c>
      <c r="N24" s="46">
        <f t="shared" si="8"/>
        <v>3199</v>
      </c>
      <c r="O24" s="46">
        <f t="shared" si="8"/>
        <v>3796</v>
      </c>
      <c r="P24" s="46">
        <f t="shared" si="8"/>
        <v>3061</v>
      </c>
      <c r="Q24" s="46">
        <f t="shared" si="8"/>
        <v>2887</v>
      </c>
      <c r="R24" s="46">
        <f t="shared" si="8"/>
        <v>2497</v>
      </c>
      <c r="S24" s="46">
        <f t="shared" si="6"/>
        <v>2080</v>
      </c>
      <c r="T24" s="46">
        <f t="shared" si="6"/>
        <v>1474</v>
      </c>
      <c r="U24" s="46">
        <f t="shared" si="6"/>
        <v>699</v>
      </c>
      <c r="V24" s="46">
        <f t="shared" si="6"/>
        <v>222</v>
      </c>
      <c r="W24" s="46">
        <f t="shared" si="6"/>
        <v>40</v>
      </c>
      <c r="X24" s="46">
        <f t="shared" si="7"/>
        <v>12960</v>
      </c>
      <c r="Y24" s="46">
        <f t="shared" si="7"/>
        <v>49681</v>
      </c>
      <c r="Z24" s="56">
        <f t="shared" si="1"/>
        <v>0.1377790302127574</v>
      </c>
      <c r="AA24" s="56">
        <f t="shared" si="2"/>
        <v>0.6013566554618466</v>
      </c>
      <c r="AB24" s="56">
        <f t="shared" si="3"/>
        <v>0.26086431432539603</v>
      </c>
      <c r="AC24" s="54">
        <f>SUM(Z24:AB24)</f>
        <v>1</v>
      </c>
    </row>
    <row r="25" spans="1:29" s="55" customFormat="1" ht="12" customHeight="1">
      <c r="A25" s="152"/>
      <c r="B25" s="39" t="s">
        <v>15</v>
      </c>
      <c r="C25" s="50">
        <f t="shared" si="8"/>
        <v>4475</v>
      </c>
      <c r="D25" s="50">
        <f t="shared" si="6"/>
        <v>4606</v>
      </c>
      <c r="E25" s="50">
        <f t="shared" si="6"/>
        <v>4936</v>
      </c>
      <c r="F25" s="50">
        <f t="shared" si="6"/>
        <v>5032</v>
      </c>
      <c r="G25" s="50">
        <f t="shared" si="6"/>
        <v>4253</v>
      </c>
      <c r="H25" s="50">
        <f t="shared" si="6"/>
        <v>4839</v>
      </c>
      <c r="I25" s="50">
        <f t="shared" si="6"/>
        <v>5530</v>
      </c>
      <c r="J25" s="50">
        <f t="shared" si="6"/>
        <v>6302</v>
      </c>
      <c r="K25" s="50">
        <f t="shared" si="6"/>
        <v>6542</v>
      </c>
      <c r="L25" s="50">
        <f t="shared" si="6"/>
        <v>6070</v>
      </c>
      <c r="M25" s="50">
        <f t="shared" si="6"/>
        <v>5985</v>
      </c>
      <c r="N25" s="50">
        <f t="shared" si="6"/>
        <v>6269</v>
      </c>
      <c r="O25" s="50">
        <f t="shared" si="6"/>
        <v>7231</v>
      </c>
      <c r="P25" s="50">
        <f t="shared" si="6"/>
        <v>5772</v>
      </c>
      <c r="Q25" s="50">
        <f t="shared" si="6"/>
        <v>5190</v>
      </c>
      <c r="R25" s="50">
        <f t="shared" si="6"/>
        <v>4451</v>
      </c>
      <c r="S25" s="50">
        <f t="shared" si="6"/>
        <v>3381</v>
      </c>
      <c r="T25" s="50">
        <f t="shared" si="6"/>
        <v>2169</v>
      </c>
      <c r="U25" s="50">
        <f t="shared" si="6"/>
        <v>877</v>
      </c>
      <c r="V25" s="50">
        <f t="shared" si="6"/>
        <v>255</v>
      </c>
      <c r="W25" s="50">
        <f t="shared" si="6"/>
        <v>41</v>
      </c>
      <c r="X25" s="50">
        <f t="shared" si="7"/>
        <v>22136</v>
      </c>
      <c r="Y25" s="50">
        <f t="shared" si="7"/>
        <v>94206</v>
      </c>
      <c r="Z25" s="57">
        <f t="shared" si="1"/>
        <v>0.14879094749803623</v>
      </c>
      <c r="AA25" s="57">
        <f t="shared" si="2"/>
        <v>0.616234634736641</v>
      </c>
      <c r="AB25" s="57">
        <f t="shared" si="3"/>
        <v>0.2349744177653228</v>
      </c>
      <c r="AC25" s="54">
        <f>SUM(Z25:AB25)</f>
        <v>1</v>
      </c>
    </row>
    <row r="26" spans="1:29" s="45" customFormat="1" ht="12" outlineLevel="1">
      <c r="A26" s="148" t="s">
        <v>52</v>
      </c>
      <c r="B26" s="34" t="s">
        <v>13</v>
      </c>
      <c r="C26" s="129">
        <v>335</v>
      </c>
      <c r="D26" s="129">
        <v>358</v>
      </c>
      <c r="E26" s="129">
        <v>327</v>
      </c>
      <c r="F26" s="129">
        <v>314</v>
      </c>
      <c r="G26" s="129">
        <v>295</v>
      </c>
      <c r="H26" s="129">
        <v>384</v>
      </c>
      <c r="I26" s="129">
        <v>419</v>
      </c>
      <c r="J26" s="129">
        <v>480</v>
      </c>
      <c r="K26" s="129">
        <v>421</v>
      </c>
      <c r="L26" s="129">
        <v>343</v>
      </c>
      <c r="M26" s="129">
        <v>357</v>
      </c>
      <c r="N26" s="129">
        <v>488</v>
      </c>
      <c r="O26" s="129">
        <v>716</v>
      </c>
      <c r="P26" s="129">
        <v>510</v>
      </c>
      <c r="Q26" s="129">
        <v>345</v>
      </c>
      <c r="R26" s="129">
        <v>225</v>
      </c>
      <c r="S26" s="129">
        <v>159</v>
      </c>
      <c r="T26" s="129">
        <v>95</v>
      </c>
      <c r="U26" s="129">
        <v>25</v>
      </c>
      <c r="V26" s="129">
        <v>6</v>
      </c>
      <c r="W26" s="129">
        <v>0</v>
      </c>
      <c r="X26" s="41">
        <f>SUM(P26:W26)</f>
        <v>1365</v>
      </c>
      <c r="Y26" s="42">
        <f aca="true" t="shared" si="9" ref="Y26:Y34">SUM(C26:W26)</f>
        <v>6602</v>
      </c>
      <c r="Z26" s="43">
        <f t="shared" si="1"/>
        <v>0.1544986367767343</v>
      </c>
      <c r="AA26" s="43">
        <f t="shared" si="2"/>
        <v>0.6387458345955771</v>
      </c>
      <c r="AB26" s="43">
        <f t="shared" si="3"/>
        <v>0.2067555286276886</v>
      </c>
      <c r="AC26" s="44">
        <f aca="true" t="shared" si="10" ref="AC26:AC34">SUM(Z26:AB26)</f>
        <v>1</v>
      </c>
    </row>
    <row r="27" spans="1:29" s="45" customFormat="1" ht="12" outlineLevel="1">
      <c r="A27" s="149"/>
      <c r="B27" s="35" t="s">
        <v>14</v>
      </c>
      <c r="C27" s="130">
        <v>303</v>
      </c>
      <c r="D27" s="130">
        <v>302</v>
      </c>
      <c r="E27" s="130">
        <v>323</v>
      </c>
      <c r="F27" s="130">
        <v>310</v>
      </c>
      <c r="G27" s="130">
        <v>325</v>
      </c>
      <c r="H27" s="130">
        <v>416</v>
      </c>
      <c r="I27" s="130">
        <v>449</v>
      </c>
      <c r="J27" s="130">
        <v>485</v>
      </c>
      <c r="K27" s="130">
        <v>467</v>
      </c>
      <c r="L27" s="130">
        <v>373</v>
      </c>
      <c r="M27" s="130">
        <v>442</v>
      </c>
      <c r="N27" s="130">
        <v>539</v>
      </c>
      <c r="O27" s="130">
        <v>759</v>
      </c>
      <c r="P27" s="130">
        <v>492</v>
      </c>
      <c r="Q27" s="130">
        <v>351</v>
      </c>
      <c r="R27" s="130">
        <v>316</v>
      </c>
      <c r="S27" s="130">
        <v>270</v>
      </c>
      <c r="T27" s="130">
        <v>189</v>
      </c>
      <c r="U27" s="130">
        <v>98</v>
      </c>
      <c r="V27" s="130">
        <v>32</v>
      </c>
      <c r="W27" s="130">
        <v>8</v>
      </c>
      <c r="X27" s="46">
        <f aca="true" t="shared" si="11" ref="X27:X34">SUM(P27:W27)</f>
        <v>1756</v>
      </c>
      <c r="Y27" s="47">
        <f t="shared" si="9"/>
        <v>7249</v>
      </c>
      <c r="Z27" s="48">
        <f t="shared" si="1"/>
        <v>0.12801765760794592</v>
      </c>
      <c r="AA27" s="48">
        <f t="shared" si="2"/>
        <v>0.629742033383915</v>
      </c>
      <c r="AB27" s="48">
        <f t="shared" si="3"/>
        <v>0.24224030900813906</v>
      </c>
      <c r="AC27" s="49">
        <f t="shared" si="10"/>
        <v>1</v>
      </c>
    </row>
    <row r="28" spans="1:29" s="45" customFormat="1" ht="12" outlineLevel="1">
      <c r="A28" s="150"/>
      <c r="B28" s="36" t="s">
        <v>15</v>
      </c>
      <c r="C28" s="131">
        <v>638</v>
      </c>
      <c r="D28" s="131">
        <v>660</v>
      </c>
      <c r="E28" s="131">
        <v>650</v>
      </c>
      <c r="F28" s="131">
        <v>624</v>
      </c>
      <c r="G28" s="131">
        <v>620</v>
      </c>
      <c r="H28" s="131">
        <v>800</v>
      </c>
      <c r="I28" s="131">
        <v>868</v>
      </c>
      <c r="J28" s="131">
        <v>965</v>
      </c>
      <c r="K28" s="131">
        <v>888</v>
      </c>
      <c r="L28" s="131">
        <v>716</v>
      </c>
      <c r="M28" s="131">
        <v>799</v>
      </c>
      <c r="N28" s="131">
        <v>1027</v>
      </c>
      <c r="O28" s="131">
        <v>1475</v>
      </c>
      <c r="P28" s="131">
        <v>1002</v>
      </c>
      <c r="Q28" s="131">
        <v>696</v>
      </c>
      <c r="R28" s="131">
        <v>541</v>
      </c>
      <c r="S28" s="131">
        <v>429</v>
      </c>
      <c r="T28" s="131">
        <v>284</v>
      </c>
      <c r="U28" s="131">
        <v>123</v>
      </c>
      <c r="V28" s="131">
        <v>38</v>
      </c>
      <c r="W28" s="131">
        <v>8</v>
      </c>
      <c r="X28" s="50">
        <f t="shared" si="11"/>
        <v>3121</v>
      </c>
      <c r="Y28" s="51">
        <f t="shared" si="9"/>
        <v>13851</v>
      </c>
      <c r="Z28" s="48">
        <f t="shared" si="1"/>
        <v>0.14063966500613675</v>
      </c>
      <c r="AA28" s="48">
        <f t="shared" si="2"/>
        <v>0.6340336437802325</v>
      </c>
      <c r="AB28" s="48">
        <f t="shared" si="3"/>
        <v>0.22532669121363078</v>
      </c>
      <c r="AC28" s="52">
        <f t="shared" si="10"/>
        <v>1</v>
      </c>
    </row>
    <row r="29" spans="1:29" s="45" customFormat="1" ht="12" outlineLevel="1">
      <c r="A29" s="148" t="s">
        <v>53</v>
      </c>
      <c r="B29" s="34" t="s">
        <v>13</v>
      </c>
      <c r="C29" s="129">
        <v>20</v>
      </c>
      <c r="D29" s="129">
        <v>29</v>
      </c>
      <c r="E29" s="129">
        <v>23</v>
      </c>
      <c r="F29" s="129">
        <v>31</v>
      </c>
      <c r="G29" s="129">
        <v>33</v>
      </c>
      <c r="H29" s="129">
        <v>22</v>
      </c>
      <c r="I29" s="129">
        <v>25</v>
      </c>
      <c r="J29" s="129">
        <v>23</v>
      </c>
      <c r="K29" s="129">
        <v>36</v>
      </c>
      <c r="L29" s="129">
        <v>32</v>
      </c>
      <c r="M29" s="129">
        <v>44</v>
      </c>
      <c r="N29" s="129">
        <v>62</v>
      </c>
      <c r="O29" s="129">
        <v>58</v>
      </c>
      <c r="P29" s="129">
        <v>43</v>
      </c>
      <c r="Q29" s="129">
        <v>41</v>
      </c>
      <c r="R29" s="129">
        <v>32</v>
      </c>
      <c r="S29" s="129">
        <v>30</v>
      </c>
      <c r="T29" s="129">
        <v>18</v>
      </c>
      <c r="U29" s="129">
        <v>6</v>
      </c>
      <c r="V29" s="129">
        <v>0</v>
      </c>
      <c r="W29" s="129">
        <v>1</v>
      </c>
      <c r="X29" s="41">
        <f t="shared" si="11"/>
        <v>171</v>
      </c>
      <c r="Y29" s="42">
        <f t="shared" si="9"/>
        <v>609</v>
      </c>
      <c r="Z29" s="43">
        <f t="shared" si="1"/>
        <v>0.11822660098522167</v>
      </c>
      <c r="AA29" s="43">
        <f t="shared" si="2"/>
        <v>0.6009852216748769</v>
      </c>
      <c r="AB29" s="43">
        <f t="shared" si="3"/>
        <v>0.28078817733990147</v>
      </c>
      <c r="AC29" s="44">
        <f t="shared" si="10"/>
        <v>1</v>
      </c>
    </row>
    <row r="30" spans="1:29" s="45" customFormat="1" ht="12" outlineLevel="1">
      <c r="A30" s="149"/>
      <c r="B30" s="35" t="s">
        <v>14</v>
      </c>
      <c r="C30" s="130">
        <v>15</v>
      </c>
      <c r="D30" s="130">
        <v>25</v>
      </c>
      <c r="E30" s="130">
        <v>22</v>
      </c>
      <c r="F30" s="130">
        <v>41</v>
      </c>
      <c r="G30" s="130">
        <v>36</v>
      </c>
      <c r="H30" s="130">
        <v>38</v>
      </c>
      <c r="I30" s="130">
        <v>33</v>
      </c>
      <c r="J30" s="130">
        <v>35</v>
      </c>
      <c r="K30" s="130">
        <v>41</v>
      </c>
      <c r="L30" s="130">
        <v>40</v>
      </c>
      <c r="M30" s="130">
        <v>47</v>
      </c>
      <c r="N30" s="130">
        <v>48</v>
      </c>
      <c r="O30" s="130">
        <v>61</v>
      </c>
      <c r="P30" s="130">
        <v>42</v>
      </c>
      <c r="Q30" s="130">
        <v>54</v>
      </c>
      <c r="R30" s="130">
        <v>46</v>
      </c>
      <c r="S30" s="130">
        <v>54</v>
      </c>
      <c r="T30" s="130">
        <v>54</v>
      </c>
      <c r="U30" s="130">
        <v>27</v>
      </c>
      <c r="V30" s="130">
        <v>10</v>
      </c>
      <c r="W30" s="130">
        <v>3</v>
      </c>
      <c r="X30" s="46">
        <f t="shared" si="11"/>
        <v>290</v>
      </c>
      <c r="Y30" s="47">
        <f t="shared" si="9"/>
        <v>772</v>
      </c>
      <c r="Z30" s="48">
        <f t="shared" si="1"/>
        <v>0.08031088082901554</v>
      </c>
      <c r="AA30" s="48">
        <f t="shared" si="2"/>
        <v>0.5440414507772021</v>
      </c>
      <c r="AB30" s="48">
        <f t="shared" si="3"/>
        <v>0.3756476683937824</v>
      </c>
      <c r="AC30" s="49">
        <f t="shared" si="10"/>
        <v>1</v>
      </c>
    </row>
    <row r="31" spans="1:29" s="45" customFormat="1" ht="12" outlineLevel="1">
      <c r="A31" s="150"/>
      <c r="B31" s="36" t="s">
        <v>15</v>
      </c>
      <c r="C31" s="131">
        <v>35</v>
      </c>
      <c r="D31" s="131">
        <v>54</v>
      </c>
      <c r="E31" s="131">
        <v>45</v>
      </c>
      <c r="F31" s="131">
        <v>72</v>
      </c>
      <c r="G31" s="131">
        <v>69</v>
      </c>
      <c r="H31" s="131">
        <v>60</v>
      </c>
      <c r="I31" s="131">
        <v>58</v>
      </c>
      <c r="J31" s="131">
        <v>58</v>
      </c>
      <c r="K31" s="131">
        <v>77</v>
      </c>
      <c r="L31" s="131">
        <v>72</v>
      </c>
      <c r="M31" s="131">
        <v>91</v>
      </c>
      <c r="N31" s="131">
        <v>110</v>
      </c>
      <c r="O31" s="131">
        <v>119</v>
      </c>
      <c r="P31" s="131">
        <v>85</v>
      </c>
      <c r="Q31" s="131">
        <v>95</v>
      </c>
      <c r="R31" s="131">
        <v>78</v>
      </c>
      <c r="S31" s="131">
        <v>84</v>
      </c>
      <c r="T31" s="131">
        <v>72</v>
      </c>
      <c r="U31" s="131">
        <v>33</v>
      </c>
      <c r="V31" s="131">
        <v>10</v>
      </c>
      <c r="W31" s="131">
        <v>4</v>
      </c>
      <c r="X31" s="50">
        <f t="shared" si="11"/>
        <v>461</v>
      </c>
      <c r="Y31" s="51">
        <f t="shared" si="9"/>
        <v>1381</v>
      </c>
      <c r="Z31" s="48">
        <f t="shared" si="1"/>
        <v>0.09703113685734975</v>
      </c>
      <c r="AA31" s="48">
        <f t="shared" si="2"/>
        <v>0.5691527878349022</v>
      </c>
      <c r="AB31" s="48">
        <f t="shared" si="3"/>
        <v>0.333816075307748</v>
      </c>
      <c r="AC31" s="52">
        <f t="shared" si="10"/>
        <v>1</v>
      </c>
    </row>
    <row r="32" spans="1:29" s="45" customFormat="1" ht="12" outlineLevel="1">
      <c r="A32" s="148" t="s">
        <v>54</v>
      </c>
      <c r="B32" s="34" t="s">
        <v>13</v>
      </c>
      <c r="C32" s="129">
        <v>29</v>
      </c>
      <c r="D32" s="129">
        <v>26</v>
      </c>
      <c r="E32" s="129">
        <v>38</v>
      </c>
      <c r="F32" s="129">
        <v>43</v>
      </c>
      <c r="G32" s="129">
        <v>39</v>
      </c>
      <c r="H32" s="129">
        <v>26</v>
      </c>
      <c r="I32" s="129">
        <v>32</v>
      </c>
      <c r="J32" s="129">
        <v>35</v>
      </c>
      <c r="K32" s="129">
        <v>53</v>
      </c>
      <c r="L32" s="129">
        <v>41</v>
      </c>
      <c r="M32" s="129">
        <v>53</v>
      </c>
      <c r="N32" s="129">
        <v>52</v>
      </c>
      <c r="O32" s="129">
        <v>69</v>
      </c>
      <c r="P32" s="129">
        <v>54</v>
      </c>
      <c r="Q32" s="129">
        <v>43</v>
      </c>
      <c r="R32" s="129">
        <v>37</v>
      </c>
      <c r="S32" s="129">
        <v>23</v>
      </c>
      <c r="T32" s="129">
        <v>15</v>
      </c>
      <c r="U32" s="129">
        <v>8</v>
      </c>
      <c r="V32" s="129">
        <v>2</v>
      </c>
      <c r="W32" s="129">
        <v>0</v>
      </c>
      <c r="X32" s="41">
        <f t="shared" si="11"/>
        <v>182</v>
      </c>
      <c r="Y32" s="42">
        <f t="shared" si="9"/>
        <v>718</v>
      </c>
      <c r="Z32" s="43">
        <f t="shared" si="1"/>
        <v>0.12952646239554316</v>
      </c>
      <c r="AA32" s="43">
        <f t="shared" si="2"/>
        <v>0.616991643454039</v>
      </c>
      <c r="AB32" s="43">
        <f t="shared" si="3"/>
        <v>0.25348189415041783</v>
      </c>
      <c r="AC32" s="44">
        <f t="shared" si="10"/>
        <v>1</v>
      </c>
    </row>
    <row r="33" spans="1:29" s="45" customFormat="1" ht="12" outlineLevel="1">
      <c r="A33" s="149"/>
      <c r="B33" s="35" t="s">
        <v>14</v>
      </c>
      <c r="C33" s="130">
        <v>21</v>
      </c>
      <c r="D33" s="130">
        <v>31</v>
      </c>
      <c r="E33" s="130">
        <v>51</v>
      </c>
      <c r="F33" s="130">
        <v>43</v>
      </c>
      <c r="G33" s="130">
        <v>41</v>
      </c>
      <c r="H33" s="130">
        <v>35</v>
      </c>
      <c r="I33" s="130">
        <v>30</v>
      </c>
      <c r="J33" s="130">
        <v>42</v>
      </c>
      <c r="K33" s="130">
        <v>52</v>
      </c>
      <c r="L33" s="130">
        <v>54</v>
      </c>
      <c r="M33" s="130">
        <v>44</v>
      </c>
      <c r="N33" s="130">
        <v>44</v>
      </c>
      <c r="O33" s="130">
        <v>61</v>
      </c>
      <c r="P33" s="130">
        <v>57</v>
      </c>
      <c r="Q33" s="130">
        <v>53</v>
      </c>
      <c r="R33" s="130">
        <v>53</v>
      </c>
      <c r="S33" s="130">
        <v>48</v>
      </c>
      <c r="T33" s="130">
        <v>37</v>
      </c>
      <c r="U33" s="130">
        <v>15</v>
      </c>
      <c r="V33" s="130">
        <v>6</v>
      </c>
      <c r="W33" s="130">
        <v>1</v>
      </c>
      <c r="X33" s="46">
        <f t="shared" si="11"/>
        <v>270</v>
      </c>
      <c r="Y33" s="47">
        <f t="shared" si="9"/>
        <v>819</v>
      </c>
      <c r="Z33" s="48">
        <f t="shared" si="1"/>
        <v>0.12576312576312576</v>
      </c>
      <c r="AA33" s="48">
        <f t="shared" si="2"/>
        <v>0.5445665445665445</v>
      </c>
      <c r="AB33" s="48">
        <f t="shared" si="3"/>
        <v>0.32967032967032966</v>
      </c>
      <c r="AC33" s="49">
        <f t="shared" si="10"/>
        <v>1</v>
      </c>
    </row>
    <row r="34" spans="1:29" s="45" customFormat="1" ht="12" outlineLevel="1">
      <c r="A34" s="150"/>
      <c r="B34" s="36" t="s">
        <v>15</v>
      </c>
      <c r="C34" s="131">
        <v>50</v>
      </c>
      <c r="D34" s="131">
        <v>57</v>
      </c>
      <c r="E34" s="131">
        <v>89</v>
      </c>
      <c r="F34" s="131">
        <v>86</v>
      </c>
      <c r="G34" s="131">
        <v>80</v>
      </c>
      <c r="H34" s="131">
        <v>61</v>
      </c>
      <c r="I34" s="131">
        <v>62</v>
      </c>
      <c r="J34" s="131">
        <v>77</v>
      </c>
      <c r="K34" s="131">
        <v>105</v>
      </c>
      <c r="L34" s="131">
        <v>95</v>
      </c>
      <c r="M34" s="131">
        <v>97</v>
      </c>
      <c r="N34" s="131">
        <v>96</v>
      </c>
      <c r="O34" s="131">
        <v>130</v>
      </c>
      <c r="P34" s="131">
        <v>111</v>
      </c>
      <c r="Q34" s="131">
        <v>96</v>
      </c>
      <c r="R34" s="131">
        <v>90</v>
      </c>
      <c r="S34" s="131">
        <v>71</v>
      </c>
      <c r="T34" s="131">
        <v>52</v>
      </c>
      <c r="U34" s="131">
        <v>23</v>
      </c>
      <c r="V34" s="131">
        <v>8</v>
      </c>
      <c r="W34" s="131">
        <v>1</v>
      </c>
      <c r="X34" s="50">
        <f t="shared" si="11"/>
        <v>452</v>
      </c>
      <c r="Y34" s="51">
        <f t="shared" si="9"/>
        <v>1537</v>
      </c>
      <c r="Z34" s="48">
        <f t="shared" si="1"/>
        <v>0.12752114508783344</v>
      </c>
      <c r="AA34" s="48">
        <f t="shared" si="2"/>
        <v>0.5783994795055303</v>
      </c>
      <c r="AB34" s="48">
        <f t="shared" si="3"/>
        <v>0.2940793754066363</v>
      </c>
      <c r="AC34" s="52">
        <f t="shared" si="10"/>
        <v>1</v>
      </c>
    </row>
    <row r="35" spans="1:29" s="55" customFormat="1" ht="12" customHeight="1">
      <c r="A35" s="151" t="s">
        <v>47</v>
      </c>
      <c r="B35" s="37" t="s">
        <v>13</v>
      </c>
      <c r="C35" s="41">
        <f>SUM(C26,C29,C32)</f>
        <v>384</v>
      </c>
      <c r="D35" s="41">
        <f aca="true" t="shared" si="12" ref="D35:Y37">SUM(D26,D29,D32)</f>
        <v>413</v>
      </c>
      <c r="E35" s="41">
        <f t="shared" si="12"/>
        <v>388</v>
      </c>
      <c r="F35" s="41">
        <f t="shared" si="12"/>
        <v>388</v>
      </c>
      <c r="G35" s="41">
        <f t="shared" si="12"/>
        <v>367</v>
      </c>
      <c r="H35" s="41">
        <f t="shared" si="12"/>
        <v>432</v>
      </c>
      <c r="I35" s="41">
        <f t="shared" si="12"/>
        <v>476</v>
      </c>
      <c r="J35" s="41">
        <f t="shared" si="12"/>
        <v>538</v>
      </c>
      <c r="K35" s="41">
        <f t="shared" si="12"/>
        <v>510</v>
      </c>
      <c r="L35" s="41">
        <f t="shared" si="12"/>
        <v>416</v>
      </c>
      <c r="M35" s="41">
        <f t="shared" si="12"/>
        <v>454</v>
      </c>
      <c r="N35" s="41">
        <f t="shared" si="12"/>
        <v>602</v>
      </c>
      <c r="O35" s="41">
        <f t="shared" si="12"/>
        <v>843</v>
      </c>
      <c r="P35" s="41">
        <f t="shared" si="12"/>
        <v>607</v>
      </c>
      <c r="Q35" s="41">
        <f t="shared" si="12"/>
        <v>429</v>
      </c>
      <c r="R35" s="41">
        <f t="shared" si="12"/>
        <v>294</v>
      </c>
      <c r="S35" s="41">
        <f t="shared" si="12"/>
        <v>212</v>
      </c>
      <c r="T35" s="41">
        <f t="shared" si="12"/>
        <v>128</v>
      </c>
      <c r="U35" s="41">
        <f t="shared" si="12"/>
        <v>39</v>
      </c>
      <c r="V35" s="41">
        <f t="shared" si="12"/>
        <v>8</v>
      </c>
      <c r="W35" s="41">
        <f t="shared" si="12"/>
        <v>1</v>
      </c>
      <c r="X35" s="41">
        <f>SUM(X26,X29,X32)</f>
        <v>1718</v>
      </c>
      <c r="Y35" s="41">
        <f t="shared" si="12"/>
        <v>7929</v>
      </c>
      <c r="Z35" s="53">
        <f aca="true" t="shared" si="13" ref="Z35:Z40">SUM(C35:E35)/$Y35</f>
        <v>0.14945138100643207</v>
      </c>
      <c r="AA35" s="53">
        <f aca="true" t="shared" si="14" ref="AA35:AA40">SUM(F35:O35)/$Y35</f>
        <v>0.633875646361458</v>
      </c>
      <c r="AB35" s="53">
        <f aca="true" t="shared" si="15" ref="AB35:AB40">X35/$Y35</f>
        <v>0.21667297263210997</v>
      </c>
      <c r="AC35" s="54">
        <f aca="true" t="shared" si="16" ref="AC35:AC40">SUM(Z35:AB35)</f>
        <v>1</v>
      </c>
    </row>
    <row r="36" spans="1:29" s="55" customFormat="1" ht="12" customHeight="1">
      <c r="A36" s="152"/>
      <c r="B36" s="38" t="s">
        <v>14</v>
      </c>
      <c r="C36" s="46">
        <f aca="true" t="shared" si="17" ref="C36:R37">SUM(C27,C30,C33)</f>
        <v>339</v>
      </c>
      <c r="D36" s="46">
        <f t="shared" si="17"/>
        <v>358</v>
      </c>
      <c r="E36" s="46">
        <f t="shared" si="17"/>
        <v>396</v>
      </c>
      <c r="F36" s="46">
        <f t="shared" si="17"/>
        <v>394</v>
      </c>
      <c r="G36" s="46">
        <f t="shared" si="17"/>
        <v>402</v>
      </c>
      <c r="H36" s="46">
        <f t="shared" si="17"/>
        <v>489</v>
      </c>
      <c r="I36" s="46">
        <f t="shared" si="17"/>
        <v>512</v>
      </c>
      <c r="J36" s="46">
        <f t="shared" si="17"/>
        <v>562</v>
      </c>
      <c r="K36" s="46">
        <f t="shared" si="17"/>
        <v>560</v>
      </c>
      <c r="L36" s="46">
        <f t="shared" si="17"/>
        <v>467</v>
      </c>
      <c r="M36" s="46">
        <f t="shared" si="17"/>
        <v>533</v>
      </c>
      <c r="N36" s="46">
        <f t="shared" si="17"/>
        <v>631</v>
      </c>
      <c r="O36" s="46">
        <f t="shared" si="17"/>
        <v>881</v>
      </c>
      <c r="P36" s="46">
        <f t="shared" si="17"/>
        <v>591</v>
      </c>
      <c r="Q36" s="46">
        <f t="shared" si="17"/>
        <v>458</v>
      </c>
      <c r="R36" s="46">
        <f t="shared" si="17"/>
        <v>415</v>
      </c>
      <c r="S36" s="46">
        <f t="shared" si="12"/>
        <v>372</v>
      </c>
      <c r="T36" s="46">
        <f t="shared" si="12"/>
        <v>280</v>
      </c>
      <c r="U36" s="46">
        <f t="shared" si="12"/>
        <v>140</v>
      </c>
      <c r="V36" s="46">
        <f t="shared" si="12"/>
        <v>48</v>
      </c>
      <c r="W36" s="46">
        <f t="shared" si="12"/>
        <v>12</v>
      </c>
      <c r="X36" s="46">
        <f t="shared" si="12"/>
        <v>2316</v>
      </c>
      <c r="Y36" s="46">
        <f t="shared" si="12"/>
        <v>8840</v>
      </c>
      <c r="Z36" s="56">
        <f t="shared" si="13"/>
        <v>0.12364253393665159</v>
      </c>
      <c r="AA36" s="56">
        <f t="shared" si="14"/>
        <v>0.6143665158371041</v>
      </c>
      <c r="AB36" s="56">
        <f t="shared" si="15"/>
        <v>0.26199095022624436</v>
      </c>
      <c r="AC36" s="54">
        <f t="shared" si="16"/>
        <v>1</v>
      </c>
    </row>
    <row r="37" spans="1:29" s="55" customFormat="1" ht="12" customHeight="1">
      <c r="A37" s="152"/>
      <c r="B37" s="39" t="s">
        <v>15</v>
      </c>
      <c r="C37" s="50">
        <f t="shared" si="17"/>
        <v>723</v>
      </c>
      <c r="D37" s="50">
        <f t="shared" si="12"/>
        <v>771</v>
      </c>
      <c r="E37" s="50">
        <f t="shared" si="12"/>
        <v>784</v>
      </c>
      <c r="F37" s="50">
        <f t="shared" si="12"/>
        <v>782</v>
      </c>
      <c r="G37" s="50">
        <f t="shared" si="12"/>
        <v>769</v>
      </c>
      <c r="H37" s="50">
        <f t="shared" si="12"/>
        <v>921</v>
      </c>
      <c r="I37" s="50">
        <f t="shared" si="12"/>
        <v>988</v>
      </c>
      <c r="J37" s="50">
        <f t="shared" si="12"/>
        <v>1100</v>
      </c>
      <c r="K37" s="50">
        <f t="shared" si="12"/>
        <v>1070</v>
      </c>
      <c r="L37" s="50">
        <f t="shared" si="12"/>
        <v>883</v>
      </c>
      <c r="M37" s="50">
        <f t="shared" si="12"/>
        <v>987</v>
      </c>
      <c r="N37" s="50">
        <f t="shared" si="12"/>
        <v>1233</v>
      </c>
      <c r="O37" s="50">
        <f t="shared" si="12"/>
        <v>1724</v>
      </c>
      <c r="P37" s="50">
        <f t="shared" si="12"/>
        <v>1198</v>
      </c>
      <c r="Q37" s="50">
        <f t="shared" si="12"/>
        <v>887</v>
      </c>
      <c r="R37" s="50">
        <f t="shared" si="12"/>
        <v>709</v>
      </c>
      <c r="S37" s="50">
        <f t="shared" si="12"/>
        <v>584</v>
      </c>
      <c r="T37" s="50">
        <f t="shared" si="12"/>
        <v>408</v>
      </c>
      <c r="U37" s="50">
        <f t="shared" si="12"/>
        <v>179</v>
      </c>
      <c r="V37" s="50">
        <f t="shared" si="12"/>
        <v>56</v>
      </c>
      <c r="W37" s="50">
        <f t="shared" si="12"/>
        <v>13</v>
      </c>
      <c r="X37" s="50">
        <f t="shared" si="12"/>
        <v>4034</v>
      </c>
      <c r="Y37" s="50">
        <f t="shared" si="12"/>
        <v>16769</v>
      </c>
      <c r="Z37" s="57">
        <f t="shared" si="13"/>
        <v>0.13584590613632297</v>
      </c>
      <c r="AA37" s="57">
        <f t="shared" si="14"/>
        <v>0.6235911503369312</v>
      </c>
      <c r="AB37" s="57">
        <f t="shared" si="15"/>
        <v>0.2405629435267458</v>
      </c>
      <c r="AC37" s="54">
        <f t="shared" si="16"/>
        <v>1</v>
      </c>
    </row>
    <row r="38" spans="1:29" s="55" customFormat="1" ht="12" customHeight="1" collapsed="1">
      <c r="A38" s="151" t="s">
        <v>48</v>
      </c>
      <c r="B38" s="37" t="s">
        <v>13</v>
      </c>
      <c r="C38" s="128">
        <v>108</v>
      </c>
      <c r="D38" s="128">
        <v>133</v>
      </c>
      <c r="E38" s="128">
        <v>134</v>
      </c>
      <c r="F38" s="128">
        <v>170</v>
      </c>
      <c r="G38" s="128">
        <v>101</v>
      </c>
      <c r="H38" s="128">
        <v>121</v>
      </c>
      <c r="I38" s="128">
        <v>128</v>
      </c>
      <c r="J38" s="128">
        <v>152</v>
      </c>
      <c r="K38" s="128">
        <v>147</v>
      </c>
      <c r="L38" s="128">
        <v>143</v>
      </c>
      <c r="M38" s="128">
        <v>224</v>
      </c>
      <c r="N38" s="128">
        <v>226</v>
      </c>
      <c r="O38" s="128">
        <v>241</v>
      </c>
      <c r="P38" s="128">
        <v>177</v>
      </c>
      <c r="Q38" s="128">
        <v>134</v>
      </c>
      <c r="R38" s="128">
        <v>138</v>
      </c>
      <c r="S38" s="128">
        <v>74</v>
      </c>
      <c r="T38" s="128">
        <v>45</v>
      </c>
      <c r="U38" s="128">
        <v>13</v>
      </c>
      <c r="V38" s="128">
        <v>1</v>
      </c>
      <c r="W38" s="128">
        <v>2</v>
      </c>
      <c r="X38" s="41">
        <f>SUM(P38:W38)</f>
        <v>584</v>
      </c>
      <c r="Y38" s="41">
        <f aca="true" t="shared" si="18" ref="Y38:Y46">SUM(C38:W38)</f>
        <v>2612</v>
      </c>
      <c r="Z38" s="53">
        <f t="shared" si="13"/>
        <v>0.14356814701378254</v>
      </c>
      <c r="AA38" s="53">
        <f t="shared" si="14"/>
        <v>0.6328483920367535</v>
      </c>
      <c r="AB38" s="53">
        <f t="shared" si="15"/>
        <v>0.22358346094946402</v>
      </c>
      <c r="AC38" s="54">
        <f t="shared" si="16"/>
        <v>1</v>
      </c>
    </row>
    <row r="39" spans="1:29" s="55" customFormat="1" ht="12" customHeight="1">
      <c r="A39" s="152"/>
      <c r="B39" s="38" t="s">
        <v>14</v>
      </c>
      <c r="C39" s="113">
        <v>96</v>
      </c>
      <c r="D39" s="113">
        <v>118</v>
      </c>
      <c r="E39" s="113">
        <v>125</v>
      </c>
      <c r="F39" s="113">
        <v>145</v>
      </c>
      <c r="G39" s="113">
        <v>130</v>
      </c>
      <c r="H39" s="113">
        <v>128</v>
      </c>
      <c r="I39" s="113">
        <v>134</v>
      </c>
      <c r="J39" s="113">
        <v>128</v>
      </c>
      <c r="K39" s="113">
        <v>172</v>
      </c>
      <c r="L39" s="113">
        <v>170</v>
      </c>
      <c r="M39" s="113">
        <v>217</v>
      </c>
      <c r="N39" s="113">
        <v>234</v>
      </c>
      <c r="O39" s="113">
        <v>227</v>
      </c>
      <c r="P39" s="113">
        <v>170</v>
      </c>
      <c r="Q39" s="113">
        <v>177</v>
      </c>
      <c r="R39" s="113">
        <v>204</v>
      </c>
      <c r="S39" s="113">
        <v>171</v>
      </c>
      <c r="T39" s="113">
        <v>134</v>
      </c>
      <c r="U39" s="113">
        <v>72</v>
      </c>
      <c r="V39" s="113">
        <v>15</v>
      </c>
      <c r="W39" s="113">
        <v>4</v>
      </c>
      <c r="X39" s="46">
        <f>SUM(P39:W39)</f>
        <v>947</v>
      </c>
      <c r="Y39" s="46">
        <f t="shared" si="18"/>
        <v>2971</v>
      </c>
      <c r="Z39" s="56">
        <f t="shared" si="13"/>
        <v>0.1141029956243689</v>
      </c>
      <c r="AA39" s="56">
        <f t="shared" si="14"/>
        <v>0.5671491080444295</v>
      </c>
      <c r="AB39" s="56">
        <f t="shared" si="15"/>
        <v>0.3187478963312016</v>
      </c>
      <c r="AC39" s="54">
        <f t="shared" si="16"/>
        <v>1</v>
      </c>
    </row>
    <row r="40" spans="1:29" s="55" customFormat="1" ht="12" customHeight="1">
      <c r="A40" s="152"/>
      <c r="B40" s="39" t="s">
        <v>15</v>
      </c>
      <c r="C40" s="132">
        <v>204</v>
      </c>
      <c r="D40" s="132">
        <v>251</v>
      </c>
      <c r="E40" s="132">
        <v>259</v>
      </c>
      <c r="F40" s="132">
        <v>315</v>
      </c>
      <c r="G40" s="132">
        <v>231</v>
      </c>
      <c r="H40" s="132">
        <v>249</v>
      </c>
      <c r="I40" s="132">
        <v>262</v>
      </c>
      <c r="J40" s="132">
        <v>280</v>
      </c>
      <c r="K40" s="132">
        <v>319</v>
      </c>
      <c r="L40" s="132">
        <v>313</v>
      </c>
      <c r="M40" s="132">
        <v>441</v>
      </c>
      <c r="N40" s="132">
        <v>460</v>
      </c>
      <c r="O40" s="132">
        <v>468</v>
      </c>
      <c r="P40" s="132">
        <v>347</v>
      </c>
      <c r="Q40" s="132">
        <v>311</v>
      </c>
      <c r="R40" s="132">
        <v>342</v>
      </c>
      <c r="S40" s="132">
        <v>245</v>
      </c>
      <c r="T40" s="132">
        <v>179</v>
      </c>
      <c r="U40" s="132">
        <v>85</v>
      </c>
      <c r="V40" s="132">
        <v>16</v>
      </c>
      <c r="W40" s="132">
        <v>6</v>
      </c>
      <c r="X40" s="50">
        <f>SUM(P40:W40)</f>
        <v>1531</v>
      </c>
      <c r="Y40" s="50">
        <f t="shared" si="18"/>
        <v>5583</v>
      </c>
      <c r="Z40" s="57">
        <f t="shared" si="13"/>
        <v>0.1278882321332617</v>
      </c>
      <c r="AA40" s="57">
        <f t="shared" si="14"/>
        <v>0.5978864409815512</v>
      </c>
      <c r="AB40" s="57">
        <f t="shared" si="15"/>
        <v>0.2742253268851872</v>
      </c>
      <c r="AC40" s="54">
        <f t="shared" si="16"/>
        <v>1</v>
      </c>
    </row>
    <row r="41" spans="1:29" s="45" customFormat="1" ht="12" outlineLevel="1">
      <c r="A41" s="148" t="s">
        <v>55</v>
      </c>
      <c r="B41" s="34" t="s">
        <v>13</v>
      </c>
      <c r="C41" s="115">
        <v>104</v>
      </c>
      <c r="D41" s="115">
        <v>114</v>
      </c>
      <c r="E41" s="115">
        <v>161</v>
      </c>
      <c r="F41" s="115">
        <v>141</v>
      </c>
      <c r="G41" s="115">
        <v>133</v>
      </c>
      <c r="H41" s="115">
        <v>123</v>
      </c>
      <c r="I41" s="115">
        <v>178</v>
      </c>
      <c r="J41" s="115">
        <v>140</v>
      </c>
      <c r="K41" s="115">
        <v>185</v>
      </c>
      <c r="L41" s="115">
        <v>165</v>
      </c>
      <c r="M41" s="115">
        <v>203</v>
      </c>
      <c r="N41" s="115">
        <v>227</v>
      </c>
      <c r="O41" s="115">
        <v>286</v>
      </c>
      <c r="P41" s="115">
        <v>153</v>
      </c>
      <c r="Q41" s="115">
        <v>155</v>
      </c>
      <c r="R41" s="115">
        <v>133</v>
      </c>
      <c r="S41" s="115">
        <v>107</v>
      </c>
      <c r="T41" s="115">
        <v>60</v>
      </c>
      <c r="U41" s="115">
        <v>17</v>
      </c>
      <c r="V41" s="115">
        <v>4</v>
      </c>
      <c r="W41" s="115">
        <v>2</v>
      </c>
      <c r="X41" s="41">
        <f aca="true" t="shared" si="19" ref="X41:X46">SUM(P41:W41)</f>
        <v>631</v>
      </c>
      <c r="Y41" s="42">
        <f t="shared" si="18"/>
        <v>2791</v>
      </c>
      <c r="Z41" s="43">
        <f aca="true" t="shared" si="20" ref="Z41:Z61">SUM(C41:E41)/$Y41</f>
        <v>0.13579362235757794</v>
      </c>
      <c r="AA41" s="43">
        <f aca="true" t="shared" si="21" ref="AA41:AA61">SUM(F41:O41)/$Y41</f>
        <v>0.6381225367251881</v>
      </c>
      <c r="AB41" s="43">
        <f aca="true" t="shared" si="22" ref="AB41:AB61">X41/$Y41</f>
        <v>0.22608384091723396</v>
      </c>
      <c r="AC41" s="44">
        <f aca="true" t="shared" si="23" ref="AC41:AC46">SUM(Z41:AB41)</f>
        <v>1</v>
      </c>
    </row>
    <row r="42" spans="1:29" s="45" customFormat="1" ht="12" outlineLevel="1">
      <c r="A42" s="149"/>
      <c r="B42" s="35" t="s">
        <v>14</v>
      </c>
      <c r="C42" s="116">
        <v>103</v>
      </c>
      <c r="D42" s="116">
        <v>133</v>
      </c>
      <c r="E42" s="116">
        <v>135</v>
      </c>
      <c r="F42" s="116">
        <v>167</v>
      </c>
      <c r="G42" s="116">
        <v>121</v>
      </c>
      <c r="H42" s="116">
        <v>133</v>
      </c>
      <c r="I42" s="116">
        <v>139</v>
      </c>
      <c r="J42" s="116">
        <v>143</v>
      </c>
      <c r="K42" s="116">
        <v>161</v>
      </c>
      <c r="L42" s="116">
        <v>181</v>
      </c>
      <c r="M42" s="116">
        <v>185</v>
      </c>
      <c r="N42" s="116">
        <v>225</v>
      </c>
      <c r="O42" s="116">
        <v>269</v>
      </c>
      <c r="P42" s="116">
        <v>193</v>
      </c>
      <c r="Q42" s="116">
        <v>189</v>
      </c>
      <c r="R42" s="116">
        <v>161</v>
      </c>
      <c r="S42" s="116">
        <v>181</v>
      </c>
      <c r="T42" s="116">
        <v>141</v>
      </c>
      <c r="U42" s="116">
        <v>59</v>
      </c>
      <c r="V42" s="116">
        <v>11</v>
      </c>
      <c r="W42" s="116">
        <v>2</v>
      </c>
      <c r="X42" s="46">
        <f t="shared" si="19"/>
        <v>937</v>
      </c>
      <c r="Y42" s="47">
        <f t="shared" si="18"/>
        <v>3032</v>
      </c>
      <c r="Z42" s="48">
        <f t="shared" si="20"/>
        <v>0.12236147757255937</v>
      </c>
      <c r="AA42" s="48">
        <f t="shared" si="21"/>
        <v>0.5686015831134564</v>
      </c>
      <c r="AB42" s="48">
        <f t="shared" si="22"/>
        <v>0.3090369393139842</v>
      </c>
      <c r="AC42" s="49">
        <f t="shared" si="23"/>
        <v>1</v>
      </c>
    </row>
    <row r="43" spans="1:29" s="45" customFormat="1" ht="12" outlineLevel="1">
      <c r="A43" s="150"/>
      <c r="B43" s="36" t="s">
        <v>15</v>
      </c>
      <c r="C43" s="117">
        <v>207</v>
      </c>
      <c r="D43" s="117">
        <v>247</v>
      </c>
      <c r="E43" s="117">
        <v>296</v>
      </c>
      <c r="F43" s="117">
        <v>308</v>
      </c>
      <c r="G43" s="117">
        <v>254</v>
      </c>
      <c r="H43" s="117">
        <v>256</v>
      </c>
      <c r="I43" s="117">
        <v>317</v>
      </c>
      <c r="J43" s="117">
        <v>283</v>
      </c>
      <c r="K43" s="117">
        <v>346</v>
      </c>
      <c r="L43" s="117">
        <v>346</v>
      </c>
      <c r="M43" s="117">
        <v>388</v>
      </c>
      <c r="N43" s="117">
        <v>452</v>
      </c>
      <c r="O43" s="117">
        <v>555</v>
      </c>
      <c r="P43" s="117">
        <v>346</v>
      </c>
      <c r="Q43" s="117">
        <v>344</v>
      </c>
      <c r="R43" s="117">
        <v>294</v>
      </c>
      <c r="S43" s="117">
        <v>288</v>
      </c>
      <c r="T43" s="117">
        <v>201</v>
      </c>
      <c r="U43" s="117">
        <v>76</v>
      </c>
      <c r="V43" s="117">
        <v>15</v>
      </c>
      <c r="W43" s="117">
        <v>4</v>
      </c>
      <c r="X43" s="50">
        <f t="shared" si="19"/>
        <v>1568</v>
      </c>
      <c r="Y43" s="51">
        <f t="shared" si="18"/>
        <v>5823</v>
      </c>
      <c r="Z43" s="48">
        <f t="shared" si="20"/>
        <v>0.1287995878413189</v>
      </c>
      <c r="AA43" s="48">
        <f t="shared" si="21"/>
        <v>0.6019234071784304</v>
      </c>
      <c r="AB43" s="48">
        <f t="shared" si="22"/>
        <v>0.26927700498025076</v>
      </c>
      <c r="AC43" s="52">
        <f t="shared" si="23"/>
        <v>1</v>
      </c>
    </row>
    <row r="44" spans="1:29" s="45" customFormat="1" ht="12" outlineLevel="1">
      <c r="A44" s="148" t="s">
        <v>57</v>
      </c>
      <c r="B44" s="34" t="s">
        <v>13</v>
      </c>
      <c r="C44" s="115">
        <v>24</v>
      </c>
      <c r="D44" s="115">
        <v>30</v>
      </c>
      <c r="E44" s="115">
        <v>29</v>
      </c>
      <c r="F44" s="115">
        <v>50</v>
      </c>
      <c r="G44" s="115">
        <v>39</v>
      </c>
      <c r="H44" s="115">
        <v>42</v>
      </c>
      <c r="I44" s="115">
        <v>30</v>
      </c>
      <c r="J44" s="115">
        <v>47</v>
      </c>
      <c r="K44" s="115">
        <v>41</v>
      </c>
      <c r="L44" s="115">
        <v>65</v>
      </c>
      <c r="M44" s="115">
        <v>69</v>
      </c>
      <c r="N44" s="115">
        <v>82</v>
      </c>
      <c r="O44" s="115">
        <v>91</v>
      </c>
      <c r="P44" s="115">
        <v>55</v>
      </c>
      <c r="Q44" s="115">
        <v>54</v>
      </c>
      <c r="R44" s="115">
        <v>52</v>
      </c>
      <c r="S44" s="115">
        <v>42</v>
      </c>
      <c r="T44" s="115">
        <v>25</v>
      </c>
      <c r="U44" s="115">
        <v>3</v>
      </c>
      <c r="V44" s="115">
        <v>3</v>
      </c>
      <c r="W44" s="115">
        <v>0</v>
      </c>
      <c r="X44" s="41">
        <f t="shared" si="19"/>
        <v>234</v>
      </c>
      <c r="Y44" s="42">
        <f t="shared" si="18"/>
        <v>873</v>
      </c>
      <c r="Z44" s="43">
        <f t="shared" si="20"/>
        <v>0.09507445589919816</v>
      </c>
      <c r="AA44" s="43">
        <f t="shared" si="21"/>
        <v>0.6368843069873997</v>
      </c>
      <c r="AB44" s="43">
        <f t="shared" si="22"/>
        <v>0.26804123711340205</v>
      </c>
      <c r="AC44" s="44">
        <f t="shared" si="23"/>
        <v>1</v>
      </c>
    </row>
    <row r="45" spans="1:29" s="45" customFormat="1" ht="12" outlineLevel="1">
      <c r="A45" s="149"/>
      <c r="B45" s="35" t="s">
        <v>14</v>
      </c>
      <c r="C45" s="116">
        <v>21</v>
      </c>
      <c r="D45" s="116">
        <v>31</v>
      </c>
      <c r="E45" s="116">
        <v>35</v>
      </c>
      <c r="F45" s="116">
        <v>49</v>
      </c>
      <c r="G45" s="116">
        <v>59</v>
      </c>
      <c r="H45" s="116">
        <v>47</v>
      </c>
      <c r="I45" s="116">
        <v>29</v>
      </c>
      <c r="J45" s="116">
        <v>41</v>
      </c>
      <c r="K45" s="116">
        <v>45</v>
      </c>
      <c r="L45" s="116">
        <v>58</v>
      </c>
      <c r="M45" s="116">
        <v>74</v>
      </c>
      <c r="N45" s="116">
        <v>82</v>
      </c>
      <c r="O45" s="116">
        <v>69</v>
      </c>
      <c r="P45" s="116">
        <v>56</v>
      </c>
      <c r="Q45" s="116">
        <v>73</v>
      </c>
      <c r="R45" s="116">
        <v>71</v>
      </c>
      <c r="S45" s="116">
        <v>72</v>
      </c>
      <c r="T45" s="116">
        <v>48</v>
      </c>
      <c r="U45" s="116">
        <v>21</v>
      </c>
      <c r="V45" s="116">
        <v>6</v>
      </c>
      <c r="W45" s="116">
        <v>4</v>
      </c>
      <c r="X45" s="46">
        <f t="shared" si="19"/>
        <v>351</v>
      </c>
      <c r="Y45" s="47">
        <f t="shared" si="18"/>
        <v>991</v>
      </c>
      <c r="Z45" s="48">
        <f t="shared" si="20"/>
        <v>0.08779011099899092</v>
      </c>
      <c r="AA45" s="48">
        <f t="shared" si="21"/>
        <v>0.5580221997981837</v>
      </c>
      <c r="AB45" s="48">
        <f t="shared" si="22"/>
        <v>0.35418768920282545</v>
      </c>
      <c r="AC45" s="49">
        <f t="shared" si="23"/>
        <v>1</v>
      </c>
    </row>
    <row r="46" spans="1:29" s="45" customFormat="1" ht="12" outlineLevel="1">
      <c r="A46" s="150"/>
      <c r="B46" s="36" t="s">
        <v>15</v>
      </c>
      <c r="C46" s="117">
        <v>45</v>
      </c>
      <c r="D46" s="117">
        <v>61</v>
      </c>
      <c r="E46" s="117">
        <v>64</v>
      </c>
      <c r="F46" s="117">
        <v>99</v>
      </c>
      <c r="G46" s="117">
        <v>98</v>
      </c>
      <c r="H46" s="117">
        <v>89</v>
      </c>
      <c r="I46" s="117">
        <v>59</v>
      </c>
      <c r="J46" s="117">
        <v>88</v>
      </c>
      <c r="K46" s="117">
        <v>86</v>
      </c>
      <c r="L46" s="117">
        <v>123</v>
      </c>
      <c r="M46" s="117">
        <v>143</v>
      </c>
      <c r="N46" s="117">
        <v>164</v>
      </c>
      <c r="O46" s="117">
        <v>160</v>
      </c>
      <c r="P46" s="117">
        <v>111</v>
      </c>
      <c r="Q46" s="117">
        <v>127</v>
      </c>
      <c r="R46" s="117">
        <v>123</v>
      </c>
      <c r="S46" s="117">
        <v>114</v>
      </c>
      <c r="T46" s="117">
        <v>73</v>
      </c>
      <c r="U46" s="117">
        <v>24</v>
      </c>
      <c r="V46" s="117">
        <v>9</v>
      </c>
      <c r="W46" s="117">
        <v>4</v>
      </c>
      <c r="X46" s="50">
        <f t="shared" si="19"/>
        <v>585</v>
      </c>
      <c r="Y46" s="51">
        <f t="shared" si="18"/>
        <v>1864</v>
      </c>
      <c r="Z46" s="48">
        <f t="shared" si="20"/>
        <v>0.09120171673819742</v>
      </c>
      <c r="AA46" s="48">
        <f t="shared" si="21"/>
        <v>0.5949570815450643</v>
      </c>
      <c r="AB46" s="48">
        <f t="shared" si="22"/>
        <v>0.3138412017167382</v>
      </c>
      <c r="AC46" s="52">
        <f t="shared" si="23"/>
        <v>1</v>
      </c>
    </row>
    <row r="47" spans="1:29" s="55" customFormat="1" ht="12" customHeight="1">
      <c r="A47" s="151" t="s">
        <v>49</v>
      </c>
      <c r="B47" s="37" t="s">
        <v>13</v>
      </c>
      <c r="C47" s="41">
        <f>SUM(C41,C44)</f>
        <v>128</v>
      </c>
      <c r="D47" s="41">
        <f aca="true" t="shared" si="24" ref="D47:X49">SUM(D41,D44)</f>
        <v>144</v>
      </c>
      <c r="E47" s="41">
        <f t="shared" si="24"/>
        <v>190</v>
      </c>
      <c r="F47" s="41">
        <f t="shared" si="24"/>
        <v>191</v>
      </c>
      <c r="G47" s="41">
        <f t="shared" si="24"/>
        <v>172</v>
      </c>
      <c r="H47" s="41">
        <f t="shared" si="24"/>
        <v>165</v>
      </c>
      <c r="I47" s="41">
        <f t="shared" si="24"/>
        <v>208</v>
      </c>
      <c r="J47" s="41">
        <f t="shared" si="24"/>
        <v>187</v>
      </c>
      <c r="K47" s="41">
        <f t="shared" si="24"/>
        <v>226</v>
      </c>
      <c r="L47" s="41">
        <f t="shared" si="24"/>
        <v>230</v>
      </c>
      <c r="M47" s="41">
        <f t="shared" si="24"/>
        <v>272</v>
      </c>
      <c r="N47" s="41">
        <f t="shared" si="24"/>
        <v>309</v>
      </c>
      <c r="O47" s="41">
        <f t="shared" si="24"/>
        <v>377</v>
      </c>
      <c r="P47" s="41">
        <f t="shared" si="24"/>
        <v>208</v>
      </c>
      <c r="Q47" s="41">
        <f t="shared" si="24"/>
        <v>209</v>
      </c>
      <c r="R47" s="41">
        <f t="shared" si="24"/>
        <v>185</v>
      </c>
      <c r="S47" s="41">
        <f t="shared" si="24"/>
        <v>149</v>
      </c>
      <c r="T47" s="41">
        <f t="shared" si="24"/>
        <v>85</v>
      </c>
      <c r="U47" s="41">
        <f t="shared" si="24"/>
        <v>20</v>
      </c>
      <c r="V47" s="41">
        <f t="shared" si="24"/>
        <v>7</v>
      </c>
      <c r="W47" s="41">
        <f t="shared" si="24"/>
        <v>2</v>
      </c>
      <c r="X47" s="41">
        <f>SUM(X41,X44)</f>
        <v>865</v>
      </c>
      <c r="Y47" s="41">
        <f>SUM(Y41,Y44)</f>
        <v>3664</v>
      </c>
      <c r="Z47" s="53">
        <f t="shared" si="20"/>
        <v>0.12609170305676856</v>
      </c>
      <c r="AA47" s="53">
        <f t="shared" si="21"/>
        <v>0.6378275109170306</v>
      </c>
      <c r="AB47" s="53">
        <f t="shared" si="22"/>
        <v>0.23608078602620086</v>
      </c>
      <c r="AC47" s="54">
        <f>SUM(Z47:AB47)</f>
        <v>1</v>
      </c>
    </row>
    <row r="48" spans="1:29" s="55" customFormat="1" ht="12" customHeight="1">
      <c r="A48" s="152"/>
      <c r="B48" s="38" t="s">
        <v>14</v>
      </c>
      <c r="C48" s="46">
        <f aca="true" t="shared" si="25" ref="C48:R49">SUM(C42,C45)</f>
        <v>124</v>
      </c>
      <c r="D48" s="46">
        <f t="shared" si="25"/>
        <v>164</v>
      </c>
      <c r="E48" s="46">
        <f t="shared" si="25"/>
        <v>170</v>
      </c>
      <c r="F48" s="46">
        <f t="shared" si="25"/>
        <v>216</v>
      </c>
      <c r="G48" s="46">
        <f t="shared" si="25"/>
        <v>180</v>
      </c>
      <c r="H48" s="46">
        <f t="shared" si="25"/>
        <v>180</v>
      </c>
      <c r="I48" s="46">
        <f t="shared" si="25"/>
        <v>168</v>
      </c>
      <c r="J48" s="46">
        <f t="shared" si="25"/>
        <v>184</v>
      </c>
      <c r="K48" s="46">
        <f t="shared" si="25"/>
        <v>206</v>
      </c>
      <c r="L48" s="46">
        <f t="shared" si="25"/>
        <v>239</v>
      </c>
      <c r="M48" s="46">
        <f t="shared" si="25"/>
        <v>259</v>
      </c>
      <c r="N48" s="46">
        <f t="shared" si="25"/>
        <v>307</v>
      </c>
      <c r="O48" s="46">
        <f t="shared" si="25"/>
        <v>338</v>
      </c>
      <c r="P48" s="46">
        <f t="shared" si="25"/>
        <v>249</v>
      </c>
      <c r="Q48" s="46">
        <f t="shared" si="25"/>
        <v>262</v>
      </c>
      <c r="R48" s="46">
        <f t="shared" si="25"/>
        <v>232</v>
      </c>
      <c r="S48" s="46">
        <f t="shared" si="24"/>
        <v>253</v>
      </c>
      <c r="T48" s="46">
        <f t="shared" si="24"/>
        <v>189</v>
      </c>
      <c r="U48" s="46">
        <f t="shared" si="24"/>
        <v>80</v>
      </c>
      <c r="V48" s="46">
        <f t="shared" si="24"/>
        <v>17</v>
      </c>
      <c r="W48" s="46">
        <f t="shared" si="24"/>
        <v>6</v>
      </c>
      <c r="X48" s="46">
        <f t="shared" si="24"/>
        <v>1288</v>
      </c>
      <c r="Y48" s="46">
        <f>SUM(Y42,Y45)</f>
        <v>4023</v>
      </c>
      <c r="Z48" s="56">
        <f t="shared" si="20"/>
        <v>0.11384538901317424</v>
      </c>
      <c r="AA48" s="56">
        <f t="shared" si="21"/>
        <v>0.5659955257270693</v>
      </c>
      <c r="AB48" s="56">
        <f t="shared" si="22"/>
        <v>0.3201590852597564</v>
      </c>
      <c r="AC48" s="54">
        <f>SUM(Z48:AB48)</f>
        <v>1</v>
      </c>
    </row>
    <row r="49" spans="1:29" s="55" customFormat="1" ht="12" customHeight="1">
      <c r="A49" s="152"/>
      <c r="B49" s="39" t="s">
        <v>15</v>
      </c>
      <c r="C49" s="50">
        <f t="shared" si="25"/>
        <v>252</v>
      </c>
      <c r="D49" s="50">
        <f t="shared" si="24"/>
        <v>308</v>
      </c>
      <c r="E49" s="50">
        <f t="shared" si="24"/>
        <v>360</v>
      </c>
      <c r="F49" s="50">
        <f t="shared" si="24"/>
        <v>407</v>
      </c>
      <c r="G49" s="50">
        <f t="shared" si="24"/>
        <v>352</v>
      </c>
      <c r="H49" s="50">
        <f t="shared" si="24"/>
        <v>345</v>
      </c>
      <c r="I49" s="50">
        <f t="shared" si="24"/>
        <v>376</v>
      </c>
      <c r="J49" s="50">
        <f t="shared" si="24"/>
        <v>371</v>
      </c>
      <c r="K49" s="50">
        <f t="shared" si="24"/>
        <v>432</v>
      </c>
      <c r="L49" s="50">
        <f t="shared" si="24"/>
        <v>469</v>
      </c>
      <c r="M49" s="50">
        <f t="shared" si="24"/>
        <v>531</v>
      </c>
      <c r="N49" s="50">
        <f t="shared" si="24"/>
        <v>616</v>
      </c>
      <c r="O49" s="50">
        <f t="shared" si="24"/>
        <v>715</v>
      </c>
      <c r="P49" s="50">
        <f t="shared" si="24"/>
        <v>457</v>
      </c>
      <c r="Q49" s="50">
        <f t="shared" si="24"/>
        <v>471</v>
      </c>
      <c r="R49" s="50">
        <f t="shared" si="24"/>
        <v>417</v>
      </c>
      <c r="S49" s="50">
        <f t="shared" si="24"/>
        <v>402</v>
      </c>
      <c r="T49" s="50">
        <f t="shared" si="24"/>
        <v>274</v>
      </c>
      <c r="U49" s="50">
        <f t="shared" si="24"/>
        <v>100</v>
      </c>
      <c r="V49" s="50">
        <f t="shared" si="24"/>
        <v>24</v>
      </c>
      <c r="W49" s="50">
        <f t="shared" si="24"/>
        <v>8</v>
      </c>
      <c r="X49" s="50">
        <f t="shared" si="24"/>
        <v>2153</v>
      </c>
      <c r="Y49" s="50">
        <f>SUM(Y43,Y46)</f>
        <v>7687</v>
      </c>
      <c r="Z49" s="57">
        <f t="shared" si="20"/>
        <v>0.11968258098087681</v>
      </c>
      <c r="AA49" s="57">
        <f t="shared" si="21"/>
        <v>0.6002341615714843</v>
      </c>
      <c r="AB49" s="57">
        <f t="shared" si="22"/>
        <v>0.28008325744763884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75</v>
      </c>
      <c r="D50" s="126">
        <v>75</v>
      </c>
      <c r="E50" s="126">
        <v>92</v>
      </c>
      <c r="F50" s="126">
        <v>100</v>
      </c>
      <c r="G50" s="126">
        <v>76</v>
      </c>
      <c r="H50" s="126">
        <v>79</v>
      </c>
      <c r="I50" s="126">
        <v>92</v>
      </c>
      <c r="J50" s="126">
        <v>100</v>
      </c>
      <c r="K50" s="126">
        <v>83</v>
      </c>
      <c r="L50" s="126">
        <v>108</v>
      </c>
      <c r="M50" s="126">
        <v>118</v>
      </c>
      <c r="N50" s="126">
        <v>154</v>
      </c>
      <c r="O50" s="126">
        <v>169</v>
      </c>
      <c r="P50" s="126">
        <v>108</v>
      </c>
      <c r="Q50" s="126">
        <v>79</v>
      </c>
      <c r="R50" s="126">
        <v>98</v>
      </c>
      <c r="S50" s="126">
        <v>66</v>
      </c>
      <c r="T50" s="126">
        <v>45</v>
      </c>
      <c r="U50" s="126">
        <v>22</v>
      </c>
      <c r="V50" s="126">
        <v>2</v>
      </c>
      <c r="W50" s="126">
        <v>0</v>
      </c>
      <c r="X50" s="41">
        <f aca="true" t="shared" si="26" ref="X50:X61">SUM(P50:W50)</f>
        <v>420</v>
      </c>
      <c r="Y50" s="42">
        <f aca="true" t="shared" si="27" ref="Y50:Y61">SUM(C50:W50)</f>
        <v>1741</v>
      </c>
      <c r="Z50" s="43">
        <f t="shared" si="20"/>
        <v>0.13900057438253877</v>
      </c>
      <c r="AA50" s="43">
        <f t="shared" si="21"/>
        <v>0.6197587593337163</v>
      </c>
      <c r="AB50" s="43">
        <f t="shared" si="22"/>
        <v>0.24124066628374496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69</v>
      </c>
      <c r="D51" s="124">
        <v>62</v>
      </c>
      <c r="E51" s="124">
        <v>87</v>
      </c>
      <c r="F51" s="124">
        <v>105</v>
      </c>
      <c r="G51" s="124">
        <v>96</v>
      </c>
      <c r="H51" s="124">
        <v>86</v>
      </c>
      <c r="I51" s="124">
        <v>96</v>
      </c>
      <c r="J51" s="124">
        <v>99</v>
      </c>
      <c r="K51" s="124">
        <v>110</v>
      </c>
      <c r="L51" s="124">
        <v>112</v>
      </c>
      <c r="M51" s="124">
        <v>144</v>
      </c>
      <c r="N51" s="124">
        <v>135</v>
      </c>
      <c r="O51" s="124">
        <v>154</v>
      </c>
      <c r="P51" s="124">
        <v>126</v>
      </c>
      <c r="Q51" s="124">
        <v>94</v>
      </c>
      <c r="R51" s="124">
        <v>111</v>
      </c>
      <c r="S51" s="124">
        <v>125</v>
      </c>
      <c r="T51" s="124">
        <v>91</v>
      </c>
      <c r="U51" s="124">
        <v>67</v>
      </c>
      <c r="V51" s="124">
        <v>28</v>
      </c>
      <c r="W51" s="124">
        <v>8</v>
      </c>
      <c r="X51" s="46">
        <f t="shared" si="26"/>
        <v>650</v>
      </c>
      <c r="Y51" s="47">
        <f t="shared" si="27"/>
        <v>2005</v>
      </c>
      <c r="Z51" s="48">
        <f t="shared" si="20"/>
        <v>0.1087281795511222</v>
      </c>
      <c r="AA51" s="48">
        <f t="shared" si="21"/>
        <v>0.5670822942643392</v>
      </c>
      <c r="AB51" s="48">
        <f t="shared" si="22"/>
        <v>0.32418952618453867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144</v>
      </c>
      <c r="D52" s="125">
        <v>137</v>
      </c>
      <c r="E52" s="125">
        <v>179</v>
      </c>
      <c r="F52" s="125">
        <v>205</v>
      </c>
      <c r="G52" s="125">
        <v>172</v>
      </c>
      <c r="H52" s="125">
        <v>165</v>
      </c>
      <c r="I52" s="125">
        <v>188</v>
      </c>
      <c r="J52" s="125">
        <v>199</v>
      </c>
      <c r="K52" s="125">
        <v>193</v>
      </c>
      <c r="L52" s="125">
        <v>220</v>
      </c>
      <c r="M52" s="125">
        <v>262</v>
      </c>
      <c r="N52" s="125">
        <v>289</v>
      </c>
      <c r="O52" s="125">
        <v>323</v>
      </c>
      <c r="P52" s="125">
        <v>234</v>
      </c>
      <c r="Q52" s="125">
        <v>173</v>
      </c>
      <c r="R52" s="125">
        <v>209</v>
      </c>
      <c r="S52" s="125">
        <v>191</v>
      </c>
      <c r="T52" s="125">
        <v>136</v>
      </c>
      <c r="U52" s="125">
        <v>89</v>
      </c>
      <c r="V52" s="125">
        <v>30</v>
      </c>
      <c r="W52" s="125">
        <v>8</v>
      </c>
      <c r="X52" s="50">
        <f t="shared" si="26"/>
        <v>1070</v>
      </c>
      <c r="Y52" s="51">
        <f t="shared" si="27"/>
        <v>3746</v>
      </c>
      <c r="Z52" s="48">
        <f t="shared" si="20"/>
        <v>0.12279765082754938</v>
      </c>
      <c r="AA52" s="48">
        <f t="shared" si="21"/>
        <v>0.5915643352909771</v>
      </c>
      <c r="AB52" s="48">
        <f t="shared" si="22"/>
        <v>0.2856380138814736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56</v>
      </c>
      <c r="D53" s="126">
        <v>38</v>
      </c>
      <c r="E53" s="126">
        <v>54</v>
      </c>
      <c r="F53" s="126">
        <v>77</v>
      </c>
      <c r="G53" s="126">
        <v>58</v>
      </c>
      <c r="H53" s="126">
        <v>46</v>
      </c>
      <c r="I53" s="126">
        <v>73</v>
      </c>
      <c r="J53" s="126">
        <v>70</v>
      </c>
      <c r="K53" s="126">
        <v>63</v>
      </c>
      <c r="L53" s="126">
        <v>67</v>
      </c>
      <c r="M53" s="126">
        <v>96</v>
      </c>
      <c r="N53" s="126">
        <v>91</v>
      </c>
      <c r="O53" s="126">
        <v>112</v>
      </c>
      <c r="P53" s="126">
        <v>80</v>
      </c>
      <c r="Q53" s="126">
        <v>81</v>
      </c>
      <c r="R53" s="126">
        <v>54</v>
      </c>
      <c r="S53" s="126">
        <v>58</v>
      </c>
      <c r="T53" s="126">
        <v>20</v>
      </c>
      <c r="U53" s="126">
        <v>8</v>
      </c>
      <c r="V53" s="126">
        <v>1</v>
      </c>
      <c r="W53" s="126">
        <v>0</v>
      </c>
      <c r="X53" s="41">
        <f t="shared" si="26"/>
        <v>302</v>
      </c>
      <c r="Y53" s="42">
        <f t="shared" si="27"/>
        <v>1203</v>
      </c>
      <c r="Z53" s="43">
        <f t="shared" si="20"/>
        <v>0.1230257689110557</v>
      </c>
      <c r="AA53" s="43">
        <f t="shared" si="21"/>
        <v>0.6259351620947631</v>
      </c>
      <c r="AB53" s="43">
        <f t="shared" si="22"/>
        <v>0.2510390689941812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39</v>
      </c>
      <c r="D54" s="124">
        <v>41</v>
      </c>
      <c r="E54" s="124">
        <v>61</v>
      </c>
      <c r="F54" s="124">
        <v>52</v>
      </c>
      <c r="G54" s="124">
        <v>71</v>
      </c>
      <c r="H54" s="124">
        <v>50</v>
      </c>
      <c r="I54" s="124">
        <v>66</v>
      </c>
      <c r="J54" s="124">
        <v>75</v>
      </c>
      <c r="K54" s="124">
        <v>68</v>
      </c>
      <c r="L54" s="124">
        <v>70</v>
      </c>
      <c r="M54" s="124">
        <v>113</v>
      </c>
      <c r="N54" s="124">
        <v>87</v>
      </c>
      <c r="O54" s="124">
        <v>104</v>
      </c>
      <c r="P54" s="124">
        <v>88</v>
      </c>
      <c r="Q54" s="124">
        <v>73</v>
      </c>
      <c r="R54" s="124">
        <v>91</v>
      </c>
      <c r="S54" s="124">
        <v>107</v>
      </c>
      <c r="T54" s="124">
        <v>69</v>
      </c>
      <c r="U54" s="124">
        <v>16</v>
      </c>
      <c r="V54" s="124">
        <v>2</v>
      </c>
      <c r="W54" s="124">
        <v>3</v>
      </c>
      <c r="X54" s="46">
        <f t="shared" si="26"/>
        <v>449</v>
      </c>
      <c r="Y54" s="47">
        <f t="shared" si="27"/>
        <v>1346</v>
      </c>
      <c r="Z54" s="48">
        <f t="shared" si="20"/>
        <v>0.10475482912332838</v>
      </c>
      <c r="AA54" s="48">
        <f t="shared" si="21"/>
        <v>0.5616641901931649</v>
      </c>
      <c r="AB54" s="48">
        <f t="shared" si="22"/>
        <v>0.33358098068350667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95</v>
      </c>
      <c r="D55" s="125">
        <v>79</v>
      </c>
      <c r="E55" s="125">
        <v>115</v>
      </c>
      <c r="F55" s="125">
        <v>129</v>
      </c>
      <c r="G55" s="125">
        <v>129</v>
      </c>
      <c r="H55" s="125">
        <v>96</v>
      </c>
      <c r="I55" s="125">
        <v>139</v>
      </c>
      <c r="J55" s="125">
        <v>145</v>
      </c>
      <c r="K55" s="125">
        <v>131</v>
      </c>
      <c r="L55" s="125">
        <v>137</v>
      </c>
      <c r="M55" s="125">
        <v>209</v>
      </c>
      <c r="N55" s="125">
        <v>178</v>
      </c>
      <c r="O55" s="125">
        <v>216</v>
      </c>
      <c r="P55" s="125">
        <v>168</v>
      </c>
      <c r="Q55" s="125">
        <v>154</v>
      </c>
      <c r="R55" s="125">
        <v>145</v>
      </c>
      <c r="S55" s="125">
        <v>165</v>
      </c>
      <c r="T55" s="125">
        <v>89</v>
      </c>
      <c r="U55" s="125">
        <v>24</v>
      </c>
      <c r="V55" s="125">
        <v>3</v>
      </c>
      <c r="W55" s="125">
        <v>3</v>
      </c>
      <c r="X55" s="50">
        <f t="shared" si="26"/>
        <v>751</v>
      </c>
      <c r="Y55" s="51">
        <f t="shared" si="27"/>
        <v>2549</v>
      </c>
      <c r="Z55" s="48">
        <f t="shared" si="20"/>
        <v>0.11337779521380933</v>
      </c>
      <c r="AA55" s="48">
        <f t="shared" si="21"/>
        <v>0.5919968615143193</v>
      </c>
      <c r="AB55" s="48">
        <f t="shared" si="22"/>
        <v>0.29462534327187134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43</v>
      </c>
      <c r="D56" s="126">
        <v>61</v>
      </c>
      <c r="E56" s="126">
        <v>56</v>
      </c>
      <c r="F56" s="126">
        <v>75</v>
      </c>
      <c r="G56" s="126">
        <v>69</v>
      </c>
      <c r="H56" s="126">
        <v>46</v>
      </c>
      <c r="I56" s="126">
        <v>56</v>
      </c>
      <c r="J56" s="126">
        <v>76</v>
      </c>
      <c r="K56" s="126">
        <v>73</v>
      </c>
      <c r="L56" s="126">
        <v>80</v>
      </c>
      <c r="M56" s="126">
        <v>104</v>
      </c>
      <c r="N56" s="126">
        <v>105</v>
      </c>
      <c r="O56" s="126">
        <v>101</v>
      </c>
      <c r="P56" s="126">
        <v>71</v>
      </c>
      <c r="Q56" s="126">
        <v>61</v>
      </c>
      <c r="R56" s="126">
        <v>77</v>
      </c>
      <c r="S56" s="126">
        <v>43</v>
      </c>
      <c r="T56" s="126">
        <v>23</v>
      </c>
      <c r="U56" s="126">
        <v>7</v>
      </c>
      <c r="V56" s="126">
        <v>1</v>
      </c>
      <c r="W56" s="126">
        <v>0</v>
      </c>
      <c r="X56" s="41">
        <f t="shared" si="26"/>
        <v>283</v>
      </c>
      <c r="Y56" s="42">
        <f t="shared" si="27"/>
        <v>1228</v>
      </c>
      <c r="Z56" s="43">
        <f t="shared" si="20"/>
        <v>0.13029315960912052</v>
      </c>
      <c r="AA56" s="43">
        <f t="shared" si="21"/>
        <v>0.6392508143322475</v>
      </c>
      <c r="AB56" s="43">
        <f t="shared" si="22"/>
        <v>0.2304560260586319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40</v>
      </c>
      <c r="D57" s="124">
        <v>45</v>
      </c>
      <c r="E57" s="124">
        <v>51</v>
      </c>
      <c r="F57" s="124">
        <v>86</v>
      </c>
      <c r="G57" s="124">
        <v>75</v>
      </c>
      <c r="H57" s="124">
        <v>38</v>
      </c>
      <c r="I57" s="124">
        <v>54</v>
      </c>
      <c r="J57" s="124">
        <v>67</v>
      </c>
      <c r="K57" s="124">
        <v>61</v>
      </c>
      <c r="L57" s="124">
        <v>84</v>
      </c>
      <c r="M57" s="124">
        <v>107</v>
      </c>
      <c r="N57" s="124">
        <v>96</v>
      </c>
      <c r="O57" s="124">
        <v>113</v>
      </c>
      <c r="P57" s="124">
        <v>65</v>
      </c>
      <c r="Q57" s="124">
        <v>83</v>
      </c>
      <c r="R57" s="124">
        <v>103</v>
      </c>
      <c r="S57" s="124">
        <v>74</v>
      </c>
      <c r="T57" s="124">
        <v>49</v>
      </c>
      <c r="U57" s="124">
        <v>26</v>
      </c>
      <c r="V57" s="124">
        <v>9</v>
      </c>
      <c r="W57" s="124">
        <v>1</v>
      </c>
      <c r="X57" s="46">
        <f t="shared" si="26"/>
        <v>410</v>
      </c>
      <c r="Y57" s="47">
        <f t="shared" si="27"/>
        <v>1327</v>
      </c>
      <c r="Z57" s="48">
        <f t="shared" si="20"/>
        <v>0.10248681235870384</v>
      </c>
      <c r="AA57" s="48">
        <f t="shared" si="21"/>
        <v>0.5885455915599096</v>
      </c>
      <c r="AB57" s="48">
        <f t="shared" si="22"/>
        <v>0.3089675960813866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83</v>
      </c>
      <c r="D58" s="125">
        <v>106</v>
      </c>
      <c r="E58" s="125">
        <v>107</v>
      </c>
      <c r="F58" s="125">
        <v>161</v>
      </c>
      <c r="G58" s="125">
        <v>144</v>
      </c>
      <c r="H58" s="125">
        <v>84</v>
      </c>
      <c r="I58" s="125">
        <v>110</v>
      </c>
      <c r="J58" s="125">
        <v>143</v>
      </c>
      <c r="K58" s="125">
        <v>134</v>
      </c>
      <c r="L58" s="125">
        <v>164</v>
      </c>
      <c r="M58" s="125">
        <v>211</v>
      </c>
      <c r="N58" s="125">
        <v>201</v>
      </c>
      <c r="O58" s="125">
        <v>214</v>
      </c>
      <c r="P58" s="125">
        <v>136</v>
      </c>
      <c r="Q58" s="125">
        <v>144</v>
      </c>
      <c r="R58" s="125">
        <v>180</v>
      </c>
      <c r="S58" s="125">
        <v>117</v>
      </c>
      <c r="T58" s="125">
        <v>72</v>
      </c>
      <c r="U58" s="125">
        <v>33</v>
      </c>
      <c r="V58" s="125">
        <v>10</v>
      </c>
      <c r="W58" s="125">
        <v>1</v>
      </c>
      <c r="X58" s="50">
        <f t="shared" si="26"/>
        <v>693</v>
      </c>
      <c r="Y58" s="51">
        <f t="shared" si="27"/>
        <v>2555</v>
      </c>
      <c r="Z58" s="48">
        <f t="shared" si="20"/>
        <v>0.11585127201565558</v>
      </c>
      <c r="AA58" s="48">
        <f t="shared" si="21"/>
        <v>0.6129158512720156</v>
      </c>
      <c r="AB58" s="48">
        <f t="shared" si="22"/>
        <v>0.27123287671232876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21</v>
      </c>
      <c r="D59" s="126">
        <v>35</v>
      </c>
      <c r="E59" s="126">
        <v>40</v>
      </c>
      <c r="F59" s="126">
        <v>45</v>
      </c>
      <c r="G59" s="126">
        <v>20</v>
      </c>
      <c r="H59" s="126">
        <v>35</v>
      </c>
      <c r="I59" s="126">
        <v>32</v>
      </c>
      <c r="J59" s="126">
        <v>42</v>
      </c>
      <c r="K59" s="126">
        <v>42</v>
      </c>
      <c r="L59" s="126">
        <v>69</v>
      </c>
      <c r="M59" s="126">
        <v>63</v>
      </c>
      <c r="N59" s="126">
        <v>70</v>
      </c>
      <c r="O59" s="126">
        <v>77</v>
      </c>
      <c r="P59" s="126">
        <v>61</v>
      </c>
      <c r="Q59" s="126">
        <v>54</v>
      </c>
      <c r="R59" s="126">
        <v>35</v>
      </c>
      <c r="S59" s="126">
        <v>30</v>
      </c>
      <c r="T59" s="126">
        <v>12</v>
      </c>
      <c r="U59" s="126">
        <v>6</v>
      </c>
      <c r="V59" s="126">
        <v>2</v>
      </c>
      <c r="W59" s="126">
        <v>0</v>
      </c>
      <c r="X59" s="41">
        <f t="shared" si="26"/>
        <v>200</v>
      </c>
      <c r="Y59" s="42">
        <f t="shared" si="27"/>
        <v>791</v>
      </c>
      <c r="Z59" s="43">
        <f t="shared" si="20"/>
        <v>0.1213653603034134</v>
      </c>
      <c r="AA59" s="43">
        <f t="shared" si="21"/>
        <v>0.6257901390644753</v>
      </c>
      <c r="AB59" s="43">
        <f t="shared" si="22"/>
        <v>0.2528445006321112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28</v>
      </c>
      <c r="D60" s="124">
        <v>21</v>
      </c>
      <c r="E60" s="124">
        <v>46</v>
      </c>
      <c r="F60" s="124">
        <v>42</v>
      </c>
      <c r="G60" s="124">
        <v>38</v>
      </c>
      <c r="H60" s="124">
        <v>39</v>
      </c>
      <c r="I60" s="124">
        <v>37</v>
      </c>
      <c r="J60" s="124">
        <v>36</v>
      </c>
      <c r="K60" s="124">
        <v>47</v>
      </c>
      <c r="L60" s="124">
        <v>52</v>
      </c>
      <c r="M60" s="124">
        <v>56</v>
      </c>
      <c r="N60" s="124">
        <v>57</v>
      </c>
      <c r="O60" s="124">
        <v>68</v>
      </c>
      <c r="P60" s="124">
        <v>60</v>
      </c>
      <c r="Q60" s="124">
        <v>72</v>
      </c>
      <c r="R60" s="124">
        <v>62</v>
      </c>
      <c r="S60" s="124">
        <v>47</v>
      </c>
      <c r="T60" s="124">
        <v>38</v>
      </c>
      <c r="U60" s="124">
        <v>11</v>
      </c>
      <c r="V60" s="124">
        <v>4</v>
      </c>
      <c r="W60" s="124">
        <v>1</v>
      </c>
      <c r="X60" s="46">
        <f t="shared" si="26"/>
        <v>295</v>
      </c>
      <c r="Y60" s="47">
        <f t="shared" si="27"/>
        <v>862</v>
      </c>
      <c r="Z60" s="48">
        <f t="shared" si="20"/>
        <v>0.11020881670533643</v>
      </c>
      <c r="AA60" s="48">
        <f t="shared" si="21"/>
        <v>0.5475638051044084</v>
      </c>
      <c r="AB60" s="48">
        <f t="shared" si="22"/>
        <v>0.3422273781902552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49</v>
      </c>
      <c r="D61" s="125">
        <v>56</v>
      </c>
      <c r="E61" s="125">
        <v>86</v>
      </c>
      <c r="F61" s="125">
        <v>87</v>
      </c>
      <c r="G61" s="125">
        <v>58</v>
      </c>
      <c r="H61" s="125">
        <v>74</v>
      </c>
      <c r="I61" s="125">
        <v>69</v>
      </c>
      <c r="J61" s="125">
        <v>78</v>
      </c>
      <c r="K61" s="125">
        <v>89</v>
      </c>
      <c r="L61" s="125">
        <v>121</v>
      </c>
      <c r="M61" s="125">
        <v>119</v>
      </c>
      <c r="N61" s="125">
        <v>127</v>
      </c>
      <c r="O61" s="125">
        <v>145</v>
      </c>
      <c r="P61" s="125">
        <v>121</v>
      </c>
      <c r="Q61" s="125">
        <v>126</v>
      </c>
      <c r="R61" s="125">
        <v>97</v>
      </c>
      <c r="S61" s="125">
        <v>77</v>
      </c>
      <c r="T61" s="125">
        <v>50</v>
      </c>
      <c r="U61" s="125">
        <v>17</v>
      </c>
      <c r="V61" s="125">
        <v>6</v>
      </c>
      <c r="W61" s="125">
        <v>1</v>
      </c>
      <c r="X61" s="50">
        <f t="shared" si="26"/>
        <v>495</v>
      </c>
      <c r="Y61" s="51">
        <f t="shared" si="27"/>
        <v>1653</v>
      </c>
      <c r="Z61" s="48">
        <f t="shared" si="20"/>
        <v>0.11554748941318814</v>
      </c>
      <c r="AA61" s="48">
        <f t="shared" si="21"/>
        <v>0.5849969751966122</v>
      </c>
      <c r="AB61" s="48">
        <f t="shared" si="22"/>
        <v>0.29945553539019965</v>
      </c>
      <c r="AC61" s="52">
        <f t="shared" si="28"/>
        <v>1</v>
      </c>
    </row>
    <row r="62" spans="1:29" s="55" customFormat="1" ht="12" customHeight="1">
      <c r="A62" s="151" t="s">
        <v>50</v>
      </c>
      <c r="B62" s="37" t="s">
        <v>13</v>
      </c>
      <c r="C62" s="41">
        <f>SUM(C50,C53,C56,C59)</f>
        <v>195</v>
      </c>
      <c r="D62" s="41">
        <f aca="true" t="shared" si="29" ref="D62:P62">SUM(D50,D53,D56,D59)</f>
        <v>209</v>
      </c>
      <c r="E62" s="41">
        <f t="shared" si="29"/>
        <v>242</v>
      </c>
      <c r="F62" s="41">
        <f t="shared" si="29"/>
        <v>297</v>
      </c>
      <c r="G62" s="41">
        <f t="shared" si="29"/>
        <v>223</v>
      </c>
      <c r="H62" s="41">
        <f t="shared" si="29"/>
        <v>206</v>
      </c>
      <c r="I62" s="41">
        <f t="shared" si="29"/>
        <v>253</v>
      </c>
      <c r="J62" s="41">
        <f t="shared" si="29"/>
        <v>288</v>
      </c>
      <c r="K62" s="41">
        <f t="shared" si="29"/>
        <v>261</v>
      </c>
      <c r="L62" s="41">
        <f t="shared" si="29"/>
        <v>324</v>
      </c>
      <c r="M62" s="41">
        <f t="shared" si="29"/>
        <v>381</v>
      </c>
      <c r="N62" s="41">
        <f t="shared" si="29"/>
        <v>420</v>
      </c>
      <c r="O62" s="41">
        <f t="shared" si="29"/>
        <v>459</v>
      </c>
      <c r="P62" s="41">
        <f t="shared" si="29"/>
        <v>320</v>
      </c>
      <c r="Q62" s="41">
        <f>SUM(Q50,Q53,Q56,Q59)</f>
        <v>275</v>
      </c>
      <c r="R62" s="41">
        <f aca="true" t="shared" si="30" ref="R62:Y62">SUM(R50,R53,R56,R59)</f>
        <v>264</v>
      </c>
      <c r="S62" s="41">
        <f t="shared" si="30"/>
        <v>197</v>
      </c>
      <c r="T62" s="41">
        <f t="shared" si="30"/>
        <v>100</v>
      </c>
      <c r="U62" s="41">
        <f t="shared" si="30"/>
        <v>43</v>
      </c>
      <c r="V62" s="41">
        <f t="shared" si="30"/>
        <v>6</v>
      </c>
      <c r="W62" s="41">
        <f t="shared" si="30"/>
        <v>0</v>
      </c>
      <c r="X62" s="41">
        <f>SUM(X50,X53,X56,X59)</f>
        <v>1205</v>
      </c>
      <c r="Y62" s="41">
        <f t="shared" si="30"/>
        <v>4963</v>
      </c>
      <c r="Z62" s="58">
        <f aca="true" t="shared" si="31" ref="Z62:Z70">SUM(C62:E62)/$Y62</f>
        <v>0.1301632077372557</v>
      </c>
      <c r="AA62" s="58">
        <f aca="true" t="shared" si="32" ref="AA62:AA70">SUM(F62:O62)/$Y62</f>
        <v>0.6270400967156962</v>
      </c>
      <c r="AB62" s="58">
        <f aca="true" t="shared" si="33" ref="AB62:AB70">X62/$Y62</f>
        <v>0.24279669554704816</v>
      </c>
      <c r="AC62" s="54">
        <f>SUM(Z62:AB62)</f>
        <v>1</v>
      </c>
    </row>
    <row r="63" spans="1:29" s="55" customFormat="1" ht="12" customHeight="1">
      <c r="A63" s="152"/>
      <c r="B63" s="38" t="s">
        <v>14</v>
      </c>
      <c r="C63" s="46">
        <f aca="true" t="shared" si="34" ref="C63:P64">SUM(C51,C54,C57,C60)</f>
        <v>176</v>
      </c>
      <c r="D63" s="46">
        <f t="shared" si="34"/>
        <v>169</v>
      </c>
      <c r="E63" s="46">
        <f t="shared" si="34"/>
        <v>245</v>
      </c>
      <c r="F63" s="46">
        <f t="shared" si="34"/>
        <v>285</v>
      </c>
      <c r="G63" s="46">
        <f t="shared" si="34"/>
        <v>280</v>
      </c>
      <c r="H63" s="46">
        <f t="shared" si="34"/>
        <v>213</v>
      </c>
      <c r="I63" s="46">
        <f t="shared" si="34"/>
        <v>253</v>
      </c>
      <c r="J63" s="46">
        <f t="shared" si="34"/>
        <v>277</v>
      </c>
      <c r="K63" s="46">
        <f t="shared" si="34"/>
        <v>286</v>
      </c>
      <c r="L63" s="46">
        <f t="shared" si="34"/>
        <v>318</v>
      </c>
      <c r="M63" s="46">
        <f t="shared" si="34"/>
        <v>420</v>
      </c>
      <c r="N63" s="46">
        <f t="shared" si="34"/>
        <v>375</v>
      </c>
      <c r="O63" s="46">
        <f t="shared" si="34"/>
        <v>439</v>
      </c>
      <c r="P63" s="46">
        <f t="shared" si="34"/>
        <v>339</v>
      </c>
      <c r="Q63" s="46">
        <f aca="true" t="shared" si="35" ref="Q63:Y63">SUM(Q51,Q54,Q57,Q60)</f>
        <v>322</v>
      </c>
      <c r="R63" s="46">
        <f t="shared" si="35"/>
        <v>367</v>
      </c>
      <c r="S63" s="46">
        <f t="shared" si="35"/>
        <v>353</v>
      </c>
      <c r="T63" s="46">
        <f t="shared" si="35"/>
        <v>247</v>
      </c>
      <c r="U63" s="46">
        <f t="shared" si="35"/>
        <v>120</v>
      </c>
      <c r="V63" s="46">
        <f t="shared" si="35"/>
        <v>43</v>
      </c>
      <c r="W63" s="46">
        <f t="shared" si="35"/>
        <v>13</v>
      </c>
      <c r="X63" s="46">
        <f t="shared" si="35"/>
        <v>1804</v>
      </c>
      <c r="Y63" s="46">
        <f t="shared" si="35"/>
        <v>5540</v>
      </c>
      <c r="Z63" s="59">
        <f t="shared" si="31"/>
        <v>0.10649819494584838</v>
      </c>
      <c r="AA63" s="59">
        <f t="shared" si="32"/>
        <v>0.567870036101083</v>
      </c>
      <c r="AB63" s="59">
        <f t="shared" si="33"/>
        <v>0.3256317689530686</v>
      </c>
      <c r="AC63" s="54">
        <f>SUM(Z63:AB63)</f>
        <v>1</v>
      </c>
    </row>
    <row r="64" spans="1:29" s="55" customFormat="1" ht="12" customHeight="1">
      <c r="A64" s="152"/>
      <c r="B64" s="39" t="s">
        <v>15</v>
      </c>
      <c r="C64" s="50">
        <f t="shared" si="34"/>
        <v>371</v>
      </c>
      <c r="D64" s="50">
        <f t="shared" si="34"/>
        <v>378</v>
      </c>
      <c r="E64" s="50">
        <f t="shared" si="34"/>
        <v>487</v>
      </c>
      <c r="F64" s="50">
        <f t="shared" si="34"/>
        <v>582</v>
      </c>
      <c r="G64" s="50">
        <f t="shared" si="34"/>
        <v>503</v>
      </c>
      <c r="H64" s="50">
        <f t="shared" si="34"/>
        <v>419</v>
      </c>
      <c r="I64" s="50">
        <f t="shared" si="34"/>
        <v>506</v>
      </c>
      <c r="J64" s="50">
        <f t="shared" si="34"/>
        <v>565</v>
      </c>
      <c r="K64" s="50">
        <f t="shared" si="34"/>
        <v>547</v>
      </c>
      <c r="L64" s="50">
        <f t="shared" si="34"/>
        <v>642</v>
      </c>
      <c r="M64" s="50">
        <f t="shared" si="34"/>
        <v>801</v>
      </c>
      <c r="N64" s="50">
        <f t="shared" si="34"/>
        <v>795</v>
      </c>
      <c r="O64" s="50">
        <f t="shared" si="34"/>
        <v>898</v>
      </c>
      <c r="P64" s="50">
        <f t="shared" si="34"/>
        <v>659</v>
      </c>
      <c r="Q64" s="50">
        <f aca="true" t="shared" si="36" ref="Q64:Y64">SUM(Q52,Q55,Q58,Q61)</f>
        <v>597</v>
      </c>
      <c r="R64" s="50">
        <f t="shared" si="36"/>
        <v>631</v>
      </c>
      <c r="S64" s="50">
        <f t="shared" si="36"/>
        <v>550</v>
      </c>
      <c r="T64" s="50">
        <f t="shared" si="36"/>
        <v>347</v>
      </c>
      <c r="U64" s="50">
        <f t="shared" si="36"/>
        <v>163</v>
      </c>
      <c r="V64" s="50">
        <f t="shared" si="36"/>
        <v>49</v>
      </c>
      <c r="W64" s="50">
        <f t="shared" si="36"/>
        <v>13</v>
      </c>
      <c r="X64" s="50">
        <f t="shared" si="36"/>
        <v>3009</v>
      </c>
      <c r="Y64" s="50">
        <f t="shared" si="36"/>
        <v>10503</v>
      </c>
      <c r="Z64" s="60">
        <f t="shared" si="31"/>
        <v>0.1176806626678092</v>
      </c>
      <c r="AA64" s="60">
        <f t="shared" si="32"/>
        <v>0.5958297629248787</v>
      </c>
      <c r="AB64" s="60">
        <f t="shared" si="33"/>
        <v>0.2864895744073122</v>
      </c>
      <c r="AC64" s="54">
        <f>SUM(Z64:AB64)</f>
        <v>1</v>
      </c>
    </row>
    <row r="65" spans="1:29" s="55" customFormat="1" ht="12" customHeight="1" collapsed="1">
      <c r="A65" s="151" t="s">
        <v>51</v>
      </c>
      <c r="B65" s="37" t="s">
        <v>13</v>
      </c>
      <c r="C65" s="128">
        <v>85</v>
      </c>
      <c r="D65" s="128">
        <v>110</v>
      </c>
      <c r="E65" s="128">
        <v>144</v>
      </c>
      <c r="F65" s="128">
        <v>168</v>
      </c>
      <c r="G65" s="128">
        <v>101</v>
      </c>
      <c r="H65" s="128">
        <v>114</v>
      </c>
      <c r="I65" s="128">
        <v>120</v>
      </c>
      <c r="J65" s="128">
        <v>149</v>
      </c>
      <c r="K65" s="128">
        <v>142</v>
      </c>
      <c r="L65" s="128">
        <v>183</v>
      </c>
      <c r="M65" s="128">
        <v>239</v>
      </c>
      <c r="N65" s="128">
        <v>252</v>
      </c>
      <c r="O65" s="128">
        <v>248</v>
      </c>
      <c r="P65" s="128">
        <v>155</v>
      </c>
      <c r="Q65" s="128">
        <v>118</v>
      </c>
      <c r="R65" s="128">
        <v>134</v>
      </c>
      <c r="S65" s="128">
        <v>99</v>
      </c>
      <c r="T65" s="128">
        <v>72</v>
      </c>
      <c r="U65" s="128">
        <v>18</v>
      </c>
      <c r="V65" s="128">
        <v>7</v>
      </c>
      <c r="W65" s="128">
        <v>0</v>
      </c>
      <c r="X65" s="41">
        <f>SUM(P65:W65)</f>
        <v>603</v>
      </c>
      <c r="Y65" s="41">
        <f>SUM(C65:W65)</f>
        <v>2658</v>
      </c>
      <c r="Z65" s="53">
        <f t="shared" si="31"/>
        <v>0.1275395033860045</v>
      </c>
      <c r="AA65" s="53">
        <f t="shared" si="32"/>
        <v>0.6455981941309256</v>
      </c>
      <c r="AB65" s="53">
        <f t="shared" si="33"/>
        <v>0.22686230248307</v>
      </c>
      <c r="AC65" s="54">
        <f aca="true" t="shared" si="37" ref="AC65:AC70">SUM(Z65:AB65)</f>
        <v>1</v>
      </c>
    </row>
    <row r="66" spans="1:29" s="55" customFormat="1" ht="12" customHeight="1">
      <c r="A66" s="152"/>
      <c r="B66" s="38" t="s">
        <v>14</v>
      </c>
      <c r="C66" s="113">
        <v>77</v>
      </c>
      <c r="D66" s="113">
        <v>102</v>
      </c>
      <c r="E66" s="113">
        <v>127</v>
      </c>
      <c r="F66" s="113">
        <v>174</v>
      </c>
      <c r="G66" s="113">
        <v>108</v>
      </c>
      <c r="H66" s="113">
        <v>123</v>
      </c>
      <c r="I66" s="113">
        <v>117</v>
      </c>
      <c r="J66" s="113">
        <v>147</v>
      </c>
      <c r="K66" s="113">
        <v>165</v>
      </c>
      <c r="L66" s="113">
        <v>213</v>
      </c>
      <c r="M66" s="113">
        <v>263</v>
      </c>
      <c r="N66" s="113">
        <v>266</v>
      </c>
      <c r="O66" s="113">
        <v>272</v>
      </c>
      <c r="P66" s="113">
        <v>182</v>
      </c>
      <c r="Q66" s="113">
        <v>167</v>
      </c>
      <c r="R66" s="113">
        <v>212</v>
      </c>
      <c r="S66" s="113">
        <v>257</v>
      </c>
      <c r="T66" s="113">
        <v>143</v>
      </c>
      <c r="U66" s="113">
        <v>59</v>
      </c>
      <c r="V66" s="113">
        <v>27</v>
      </c>
      <c r="W66" s="113">
        <v>8</v>
      </c>
      <c r="X66" s="46">
        <f>SUM(P66:W66)</f>
        <v>1055</v>
      </c>
      <c r="Y66" s="46">
        <f>SUM(C66:W66)</f>
        <v>3209</v>
      </c>
      <c r="Z66" s="56">
        <f t="shared" si="31"/>
        <v>0.0953568089747585</v>
      </c>
      <c r="AA66" s="56">
        <f t="shared" si="32"/>
        <v>0.5758803365534434</v>
      </c>
      <c r="AB66" s="56">
        <f t="shared" si="33"/>
        <v>0.3287628544717981</v>
      </c>
      <c r="AC66" s="54">
        <f t="shared" si="37"/>
        <v>1</v>
      </c>
    </row>
    <row r="67" spans="1:29" s="55" customFormat="1" ht="12" customHeight="1">
      <c r="A67" s="152"/>
      <c r="B67" s="39" t="s">
        <v>15</v>
      </c>
      <c r="C67" s="132">
        <v>162</v>
      </c>
      <c r="D67" s="132">
        <v>212</v>
      </c>
      <c r="E67" s="132">
        <v>271</v>
      </c>
      <c r="F67" s="132">
        <v>342</v>
      </c>
      <c r="G67" s="132">
        <v>209</v>
      </c>
      <c r="H67" s="132">
        <v>237</v>
      </c>
      <c r="I67" s="132">
        <v>237</v>
      </c>
      <c r="J67" s="132">
        <v>296</v>
      </c>
      <c r="K67" s="132">
        <v>307</v>
      </c>
      <c r="L67" s="132">
        <v>396</v>
      </c>
      <c r="M67" s="132">
        <v>502</v>
      </c>
      <c r="N67" s="132">
        <v>518</v>
      </c>
      <c r="O67" s="132">
        <v>520</v>
      </c>
      <c r="P67" s="132">
        <v>337</v>
      </c>
      <c r="Q67" s="132">
        <v>285</v>
      </c>
      <c r="R67" s="132">
        <v>346</v>
      </c>
      <c r="S67" s="132">
        <v>356</v>
      </c>
      <c r="T67" s="132">
        <v>215</v>
      </c>
      <c r="U67" s="132">
        <v>77</v>
      </c>
      <c r="V67" s="132">
        <v>34</v>
      </c>
      <c r="W67" s="132">
        <v>8</v>
      </c>
      <c r="X67" s="50">
        <f>SUM(P67:W67)</f>
        <v>1658</v>
      </c>
      <c r="Y67" s="50">
        <f>SUM(C67:W67)</f>
        <v>5867</v>
      </c>
      <c r="Z67" s="57">
        <f t="shared" si="31"/>
        <v>0.10993693540139765</v>
      </c>
      <c r="AA67" s="57">
        <f t="shared" si="32"/>
        <v>0.6074654849156298</v>
      </c>
      <c r="AB67" s="57">
        <f t="shared" si="33"/>
        <v>0.28259757968297256</v>
      </c>
      <c r="AC67" s="54">
        <f t="shared" si="37"/>
        <v>1</v>
      </c>
    </row>
    <row r="68" spans="1:29" ht="12" customHeight="1">
      <c r="A68" s="144" t="s">
        <v>2</v>
      </c>
      <c r="B68" s="23" t="s">
        <v>13</v>
      </c>
      <c r="C68" s="61">
        <f>SUM(C23,C35,C38,C47,C62,C65)</f>
        <v>3239</v>
      </c>
      <c r="D68" s="61">
        <f aca="true" t="shared" si="38" ref="D68:N68">SUM(D23,D35,D38,D47,D62,D65)</f>
        <v>3363</v>
      </c>
      <c r="E68" s="61">
        <f t="shared" si="38"/>
        <v>3577</v>
      </c>
      <c r="F68" s="61">
        <f t="shared" si="38"/>
        <v>3754</v>
      </c>
      <c r="G68" s="61">
        <f t="shared" si="38"/>
        <v>3060</v>
      </c>
      <c r="H68" s="61">
        <f t="shared" si="38"/>
        <v>3421</v>
      </c>
      <c r="I68" s="61">
        <f t="shared" si="38"/>
        <v>3888</v>
      </c>
      <c r="J68" s="61">
        <f t="shared" si="38"/>
        <v>4405</v>
      </c>
      <c r="K68" s="61">
        <f t="shared" si="38"/>
        <v>4428</v>
      </c>
      <c r="L68" s="61">
        <f t="shared" si="38"/>
        <v>4163</v>
      </c>
      <c r="M68" s="61">
        <f t="shared" si="38"/>
        <v>4420</v>
      </c>
      <c r="N68" s="61">
        <f t="shared" si="38"/>
        <v>4879</v>
      </c>
      <c r="O68" s="61">
        <f aca="true" t="shared" si="39" ref="O68:X68">SUM(O23,O35,O38,O47,O62,O65)</f>
        <v>5603</v>
      </c>
      <c r="P68" s="61">
        <f t="shared" si="39"/>
        <v>4178</v>
      </c>
      <c r="Q68" s="61">
        <f t="shared" si="39"/>
        <v>3468</v>
      </c>
      <c r="R68" s="61">
        <f t="shared" si="39"/>
        <v>2969</v>
      </c>
      <c r="S68" s="61">
        <f t="shared" si="39"/>
        <v>2032</v>
      </c>
      <c r="T68" s="61">
        <f t="shared" si="39"/>
        <v>1125</v>
      </c>
      <c r="U68" s="61">
        <f t="shared" si="39"/>
        <v>311</v>
      </c>
      <c r="V68" s="61">
        <f t="shared" si="39"/>
        <v>62</v>
      </c>
      <c r="W68" s="61">
        <f t="shared" si="39"/>
        <v>6</v>
      </c>
      <c r="X68" s="61">
        <f t="shared" si="39"/>
        <v>14151</v>
      </c>
      <c r="Y68" s="61">
        <f>SUM(Y23,Y35,Y38,Y47,Y62,Y65)</f>
        <v>66351</v>
      </c>
      <c r="Z68" s="58">
        <f t="shared" si="31"/>
        <v>0.15341140299317269</v>
      </c>
      <c r="AA68" s="58">
        <f t="shared" si="32"/>
        <v>0.633313740561559</v>
      </c>
      <c r="AB68" s="58">
        <f t="shared" si="33"/>
        <v>0.21327485644526833</v>
      </c>
      <c r="AC68" s="54">
        <f t="shared" si="37"/>
        <v>1</v>
      </c>
    </row>
    <row r="69" spans="1:29" ht="12" customHeight="1">
      <c r="A69" s="145"/>
      <c r="B69" s="24" t="s">
        <v>14</v>
      </c>
      <c r="C69" s="62">
        <f>SUM(C24,C36,C39,C48,C63,C66)</f>
        <v>2948</v>
      </c>
      <c r="D69" s="62">
        <f aca="true" t="shared" si="40" ref="D69:N69">SUM(D24,D36,D39,D48,D63,D66)</f>
        <v>3163</v>
      </c>
      <c r="E69" s="62">
        <f t="shared" si="40"/>
        <v>3520</v>
      </c>
      <c r="F69" s="62">
        <f t="shared" si="40"/>
        <v>3706</v>
      </c>
      <c r="G69" s="62">
        <f t="shared" si="40"/>
        <v>3257</v>
      </c>
      <c r="H69" s="62">
        <f t="shared" si="40"/>
        <v>3589</v>
      </c>
      <c r="I69" s="62">
        <f t="shared" si="40"/>
        <v>4011</v>
      </c>
      <c r="J69" s="62">
        <f t="shared" si="40"/>
        <v>4509</v>
      </c>
      <c r="K69" s="62">
        <f t="shared" si="40"/>
        <v>4789</v>
      </c>
      <c r="L69" s="62">
        <f t="shared" si="40"/>
        <v>4610</v>
      </c>
      <c r="M69" s="62">
        <f t="shared" si="40"/>
        <v>4827</v>
      </c>
      <c r="N69" s="62">
        <f t="shared" si="40"/>
        <v>5012</v>
      </c>
      <c r="O69" s="62">
        <f aca="true" t="shared" si="41" ref="O69:Y69">SUM(O24,O36,O39,O48,O63,O66)</f>
        <v>5953</v>
      </c>
      <c r="P69" s="62">
        <f t="shared" si="41"/>
        <v>4592</v>
      </c>
      <c r="Q69" s="62">
        <f t="shared" si="41"/>
        <v>4273</v>
      </c>
      <c r="R69" s="62">
        <f t="shared" si="41"/>
        <v>3927</v>
      </c>
      <c r="S69" s="62">
        <f t="shared" si="41"/>
        <v>3486</v>
      </c>
      <c r="T69" s="62">
        <f t="shared" si="41"/>
        <v>2467</v>
      </c>
      <c r="U69" s="62">
        <f t="shared" si="41"/>
        <v>1170</v>
      </c>
      <c r="V69" s="62">
        <f t="shared" si="41"/>
        <v>372</v>
      </c>
      <c r="W69" s="62">
        <f t="shared" si="41"/>
        <v>83</v>
      </c>
      <c r="X69" s="62">
        <f t="shared" si="41"/>
        <v>20370</v>
      </c>
      <c r="Y69" s="62">
        <f t="shared" si="41"/>
        <v>74264</v>
      </c>
      <c r="Z69" s="59">
        <f t="shared" si="31"/>
        <v>0.12968598513411614</v>
      </c>
      <c r="AA69" s="59">
        <f t="shared" si="32"/>
        <v>0.5960222988258106</v>
      </c>
      <c r="AB69" s="59">
        <f t="shared" si="33"/>
        <v>0.27429171604007324</v>
      </c>
      <c r="AC69" s="54">
        <f t="shared" si="37"/>
        <v>1</v>
      </c>
    </row>
    <row r="70" spans="1:29" ht="12" customHeight="1">
      <c r="A70" s="145"/>
      <c r="B70" s="25" t="s">
        <v>15</v>
      </c>
      <c r="C70" s="63">
        <f>SUM(C68:C69)</f>
        <v>6187</v>
      </c>
      <c r="D70" s="63">
        <f aca="true" t="shared" si="42" ref="D70:N70">SUM(D68:D69)</f>
        <v>6526</v>
      </c>
      <c r="E70" s="63">
        <f t="shared" si="42"/>
        <v>7097</v>
      </c>
      <c r="F70" s="63">
        <f t="shared" si="42"/>
        <v>7460</v>
      </c>
      <c r="G70" s="63">
        <f t="shared" si="42"/>
        <v>6317</v>
      </c>
      <c r="H70" s="63">
        <f t="shared" si="42"/>
        <v>7010</v>
      </c>
      <c r="I70" s="63">
        <f t="shared" si="42"/>
        <v>7899</v>
      </c>
      <c r="J70" s="63">
        <f t="shared" si="42"/>
        <v>8914</v>
      </c>
      <c r="K70" s="63">
        <f t="shared" si="42"/>
        <v>9217</v>
      </c>
      <c r="L70" s="63">
        <f t="shared" si="42"/>
        <v>8773</v>
      </c>
      <c r="M70" s="63">
        <f t="shared" si="42"/>
        <v>9247</v>
      </c>
      <c r="N70" s="63">
        <f t="shared" si="42"/>
        <v>9891</v>
      </c>
      <c r="O70" s="63">
        <f aca="true" t="shared" si="43" ref="O70:W70">SUM(O68:O69)</f>
        <v>11556</v>
      </c>
      <c r="P70" s="63">
        <f t="shared" si="43"/>
        <v>8770</v>
      </c>
      <c r="Q70" s="63">
        <f t="shared" si="43"/>
        <v>7741</v>
      </c>
      <c r="R70" s="63">
        <f t="shared" si="43"/>
        <v>6896</v>
      </c>
      <c r="S70" s="63">
        <f t="shared" si="43"/>
        <v>5518</v>
      </c>
      <c r="T70" s="63">
        <f t="shared" si="43"/>
        <v>3592</v>
      </c>
      <c r="U70" s="63">
        <f t="shared" si="43"/>
        <v>1481</v>
      </c>
      <c r="V70" s="63">
        <f t="shared" si="43"/>
        <v>434</v>
      </c>
      <c r="W70" s="63">
        <f t="shared" si="43"/>
        <v>89</v>
      </c>
      <c r="X70" s="63">
        <f>SUM(X68:X69)</f>
        <v>34521</v>
      </c>
      <c r="Y70" s="63">
        <f>SUM(Y68:Y69)</f>
        <v>140615</v>
      </c>
      <c r="Z70" s="60">
        <f t="shared" si="31"/>
        <v>0.14088112932475197</v>
      </c>
      <c r="AA70" s="60">
        <f t="shared" si="32"/>
        <v>0.6136187462219536</v>
      </c>
      <c r="AB70" s="60">
        <f t="shared" si="33"/>
        <v>0.24550012445329444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&amp;R平成25年5月1日現在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1</v>
      </c>
      <c r="M4" s="101">
        <f>L4/L26</f>
        <v>2.2459292532285233E-05</v>
      </c>
      <c r="N4" s="103">
        <f>'地区別5歳毎'!W24</f>
        <v>40</v>
      </c>
      <c r="O4" s="101">
        <f>N4/N26</f>
        <v>0.000805136772609247</v>
      </c>
      <c r="P4" s="104">
        <f>L4+N4</f>
        <v>41</v>
      </c>
      <c r="Q4" s="101">
        <f>P4/P26</f>
        <v>0.0004352164405664183</v>
      </c>
    </row>
    <row r="5" spans="11:17" ht="13.5">
      <c r="K5" s="87" t="s">
        <v>113</v>
      </c>
      <c r="L5" s="102">
        <f>'地区別5歳毎'!V23</f>
        <v>33</v>
      </c>
      <c r="M5" s="101">
        <f>L5/L26</f>
        <v>0.0007411566535654127</v>
      </c>
      <c r="N5" s="103">
        <f>'地区別5歳毎'!V24</f>
        <v>222</v>
      </c>
      <c r="O5" s="101">
        <f>N5/N26</f>
        <v>0.004468509087981321</v>
      </c>
      <c r="P5" s="104">
        <f aca="true" t="shared" si="0" ref="P5:P24">L5+N5</f>
        <v>255</v>
      </c>
      <c r="Q5" s="101">
        <f>P5/P26</f>
        <v>0.002706833959620406</v>
      </c>
    </row>
    <row r="6" spans="11:17" ht="13.5">
      <c r="K6" s="87" t="s">
        <v>114</v>
      </c>
      <c r="L6" s="102">
        <f>'地区別5歳毎'!U23</f>
        <v>178</v>
      </c>
      <c r="M6" s="101">
        <f>L6/L26</f>
        <v>0.003997754070746771</v>
      </c>
      <c r="N6" s="103">
        <f>'地区別5歳毎'!U24</f>
        <v>699</v>
      </c>
      <c r="O6" s="101">
        <f>N6/N26</f>
        <v>0.01406976510134659</v>
      </c>
      <c r="P6" s="104">
        <f t="shared" si="0"/>
        <v>877</v>
      </c>
      <c r="Q6" s="101">
        <f>P6/P26</f>
        <v>0.009309385814067045</v>
      </c>
    </row>
    <row r="7" spans="11:17" ht="13.5">
      <c r="K7" s="87" t="s">
        <v>115</v>
      </c>
      <c r="L7" s="102">
        <f>'地区別5歳毎'!T23</f>
        <v>695</v>
      </c>
      <c r="M7" s="101">
        <f>L7/L26</f>
        <v>0.015609208309938238</v>
      </c>
      <c r="N7" s="103">
        <f>'地区別5歳毎'!T24</f>
        <v>1474</v>
      </c>
      <c r="O7" s="101">
        <f>N7/N26</f>
        <v>0.02966929007065075</v>
      </c>
      <c r="P7" s="104">
        <f t="shared" si="0"/>
        <v>2169</v>
      </c>
      <c r="Q7" s="101">
        <f>P7/P26</f>
        <v>0.023024011209477103</v>
      </c>
    </row>
    <row r="8" spans="11:17" ht="13.5">
      <c r="K8" s="87" t="s">
        <v>116</v>
      </c>
      <c r="L8" s="102">
        <f>'地区別5歳毎'!S23</f>
        <v>1301</v>
      </c>
      <c r="M8" s="101">
        <f>L8/L26</f>
        <v>0.029219539584503088</v>
      </c>
      <c r="N8" s="103">
        <f>'地区別5歳毎'!S24</f>
        <v>2080</v>
      </c>
      <c r="O8" s="101">
        <f>N8/N26</f>
        <v>0.04186711217568084</v>
      </c>
      <c r="P8" s="104">
        <f t="shared" si="0"/>
        <v>3381</v>
      </c>
      <c r="Q8" s="101">
        <f>P8/P26</f>
        <v>0.03588943379402586</v>
      </c>
    </row>
    <row r="9" spans="11:17" ht="13.5">
      <c r="K9" s="87" t="s">
        <v>117</v>
      </c>
      <c r="L9" s="102">
        <f>'地区別5歳毎'!R23</f>
        <v>1954</v>
      </c>
      <c r="M9" s="101">
        <f>L9/L26</f>
        <v>0.04388545760808535</v>
      </c>
      <c r="N9" s="103">
        <f>'地区別5歳毎'!R24</f>
        <v>2497</v>
      </c>
      <c r="O9" s="101">
        <f>N9/N26</f>
        <v>0.05026066303013224</v>
      </c>
      <c r="P9" s="104">
        <f t="shared" si="0"/>
        <v>4451</v>
      </c>
      <c r="Q9" s="101">
        <f>P9/P26</f>
        <v>0.0472475213892958</v>
      </c>
    </row>
    <row r="10" spans="11:17" ht="13.5">
      <c r="K10" s="87" t="s">
        <v>118</v>
      </c>
      <c r="L10" s="102">
        <f>'地区別5歳毎'!Q23</f>
        <v>2303</v>
      </c>
      <c r="M10" s="101">
        <f>L10/L26</f>
        <v>0.051723750701852894</v>
      </c>
      <c r="N10" s="103">
        <f>'地区別5歳毎'!Q24</f>
        <v>2887</v>
      </c>
      <c r="O10" s="101">
        <f>N10/N26</f>
        <v>0.0581107465630724</v>
      </c>
      <c r="P10" s="104">
        <f t="shared" si="0"/>
        <v>5190</v>
      </c>
      <c r="Q10" s="101">
        <f>P10/P26</f>
        <v>0.05509203235462709</v>
      </c>
    </row>
    <row r="11" spans="11:17" ht="13.5">
      <c r="K11" s="87" t="s">
        <v>119</v>
      </c>
      <c r="L11" s="102">
        <f>'地区別5歳毎'!P23</f>
        <v>2711</v>
      </c>
      <c r="M11" s="101">
        <f>L11/L26</f>
        <v>0.06088714205502527</v>
      </c>
      <c r="N11" s="103">
        <f>'地区別5歳毎'!P24</f>
        <v>3061</v>
      </c>
      <c r="O11" s="101">
        <f>N11/N26</f>
        <v>0.06161309152392263</v>
      </c>
      <c r="P11" s="104">
        <f t="shared" si="0"/>
        <v>5772</v>
      </c>
      <c r="Q11" s="101">
        <f>P11/P26</f>
        <v>0.06126998280364308</v>
      </c>
    </row>
    <row r="12" spans="11:17" ht="13.5">
      <c r="K12" s="87" t="s">
        <v>120</v>
      </c>
      <c r="L12" s="102">
        <f>'地区別5歳毎'!O23</f>
        <v>3435</v>
      </c>
      <c r="M12" s="101">
        <f>L12/L26</f>
        <v>0.07714766984839977</v>
      </c>
      <c r="N12" s="103">
        <f>'地区別5歳毎'!O24</f>
        <v>3796</v>
      </c>
      <c r="O12" s="101">
        <f>N12/N26</f>
        <v>0.07640747972061754</v>
      </c>
      <c r="P12" s="104">
        <f t="shared" si="0"/>
        <v>7231</v>
      </c>
      <c r="Q12" s="101">
        <f>P12/P26</f>
        <v>0.07675731906672612</v>
      </c>
    </row>
    <row r="13" spans="11:17" ht="13.5">
      <c r="K13" s="87" t="s">
        <v>121</v>
      </c>
      <c r="L13" s="102">
        <f>'地区別5歳毎'!N23</f>
        <v>3070</v>
      </c>
      <c r="M13" s="101">
        <f>L13/L26</f>
        <v>0.06895002807411567</v>
      </c>
      <c r="N13" s="103">
        <f>'地区別5歳毎'!N24</f>
        <v>3199</v>
      </c>
      <c r="O13" s="101">
        <f>N13/N26</f>
        <v>0.06439081338942453</v>
      </c>
      <c r="P13" s="104">
        <f t="shared" si="0"/>
        <v>6269</v>
      </c>
      <c r="Q13" s="101">
        <f>P13/P26</f>
        <v>0.06654565526611893</v>
      </c>
    </row>
    <row r="14" spans="11:17" ht="13.5">
      <c r="K14" s="87" t="s">
        <v>122</v>
      </c>
      <c r="L14" s="102">
        <f>'地区別5歳毎'!M23</f>
        <v>2850</v>
      </c>
      <c r="M14" s="101">
        <f>L14/L26</f>
        <v>0.06400898371701291</v>
      </c>
      <c r="N14" s="103">
        <f>'地区別5歳毎'!M24</f>
        <v>3135</v>
      </c>
      <c r="O14" s="101">
        <f>N14/N26</f>
        <v>0.06310259455324974</v>
      </c>
      <c r="P14" s="104">
        <f t="shared" si="0"/>
        <v>5985</v>
      </c>
      <c r="Q14" s="101">
        <f>P14/P26</f>
        <v>0.0635309852875613</v>
      </c>
    </row>
    <row r="15" spans="11:17" ht="13.5">
      <c r="K15" s="87" t="s">
        <v>123</v>
      </c>
      <c r="L15" s="102">
        <f>'地区別5歳毎'!L23</f>
        <v>2867</v>
      </c>
      <c r="M15" s="101">
        <f>L15/L26</f>
        <v>0.06439079169006176</v>
      </c>
      <c r="N15" s="103">
        <f>'地区別5歳毎'!L24</f>
        <v>3203</v>
      </c>
      <c r="O15" s="101">
        <f>N15/N26</f>
        <v>0.06447132706668546</v>
      </c>
      <c r="P15" s="104">
        <f t="shared" si="0"/>
        <v>6070</v>
      </c>
      <c r="Q15" s="101">
        <f>P15/P26</f>
        <v>0.06443326327410144</v>
      </c>
    </row>
    <row r="16" spans="11:17" ht="13.5">
      <c r="K16" s="87" t="s">
        <v>124</v>
      </c>
      <c r="L16" s="102">
        <f>'地区別5歳毎'!K23</f>
        <v>3142</v>
      </c>
      <c r="M16" s="101">
        <f>L16/L26</f>
        <v>0.0705670971364402</v>
      </c>
      <c r="N16" s="103">
        <f>'地区別5歳毎'!K24</f>
        <v>3400</v>
      </c>
      <c r="O16" s="101">
        <f>N16/N26</f>
        <v>0.06843662567178599</v>
      </c>
      <c r="P16" s="104">
        <f t="shared" si="0"/>
        <v>6542</v>
      </c>
      <c r="Q16" s="101">
        <f>P16/P26</f>
        <v>0.06944355985818312</v>
      </c>
    </row>
    <row r="17" spans="11:17" ht="13.5">
      <c r="K17" s="87" t="s">
        <v>125</v>
      </c>
      <c r="L17" s="102">
        <f>'地区別5歳毎'!J23</f>
        <v>3091</v>
      </c>
      <c r="M17" s="101">
        <f>L17/L26</f>
        <v>0.06942167321729366</v>
      </c>
      <c r="N17" s="103">
        <f>'地区別5歳毎'!J24</f>
        <v>3211</v>
      </c>
      <c r="O17" s="101">
        <f>N17/N26</f>
        <v>0.06463235442120731</v>
      </c>
      <c r="P17" s="104">
        <f t="shared" si="0"/>
        <v>6302</v>
      </c>
      <c r="Q17" s="101">
        <f>P17/P26</f>
        <v>0.06689595142559922</v>
      </c>
    </row>
    <row r="18" spans="11:17" ht="13.5">
      <c r="K18" s="87" t="s">
        <v>126</v>
      </c>
      <c r="L18" s="102">
        <f>'地区別5歳毎'!I23</f>
        <v>2703</v>
      </c>
      <c r="M18" s="101">
        <f>L18/L26</f>
        <v>0.06070746771476698</v>
      </c>
      <c r="N18" s="103">
        <f>'地区別5歳毎'!I24</f>
        <v>2827</v>
      </c>
      <c r="O18" s="101">
        <f>N18/N26</f>
        <v>0.056903041404158534</v>
      </c>
      <c r="P18" s="104">
        <f t="shared" si="0"/>
        <v>5530</v>
      </c>
      <c r="Q18" s="101">
        <f>P18/P26</f>
        <v>0.058701144300787635</v>
      </c>
    </row>
    <row r="19" spans="11:17" ht="13.5">
      <c r="K19" s="87" t="s">
        <v>127</v>
      </c>
      <c r="L19" s="102">
        <f>'地区別5歳毎'!H23</f>
        <v>2383</v>
      </c>
      <c r="M19" s="101">
        <f>L19/L26</f>
        <v>0.05352049410443571</v>
      </c>
      <c r="N19" s="103">
        <f>'地区別5歳毎'!H24</f>
        <v>2456</v>
      </c>
      <c r="O19" s="101">
        <f>N19/N26</f>
        <v>0.049435397838207766</v>
      </c>
      <c r="P19" s="104">
        <f t="shared" si="0"/>
        <v>4839</v>
      </c>
      <c r="Q19" s="101">
        <f>P19/P26</f>
        <v>0.05136615502197312</v>
      </c>
    </row>
    <row r="20" spans="11:17" ht="13.5">
      <c r="K20" s="87" t="s">
        <v>128</v>
      </c>
      <c r="L20" s="102">
        <f>'地区別5歳毎'!G23</f>
        <v>2096</v>
      </c>
      <c r="M20" s="101">
        <f>L20/L26</f>
        <v>0.04707467714766985</v>
      </c>
      <c r="N20" s="103">
        <f>'地区別5歳毎'!G24</f>
        <v>2157</v>
      </c>
      <c r="O20" s="101">
        <f>N20/N26</f>
        <v>0.043417000462953645</v>
      </c>
      <c r="P20" s="104">
        <f t="shared" si="0"/>
        <v>4253</v>
      </c>
      <c r="Q20" s="101">
        <f>P20/P26</f>
        <v>0.04514574443241407</v>
      </c>
    </row>
    <row r="21" spans="11:17" ht="13.5">
      <c r="K21" s="87" t="s">
        <v>129</v>
      </c>
      <c r="L21" s="102">
        <f>'地区別5歳毎'!F23</f>
        <v>2540</v>
      </c>
      <c r="M21" s="101">
        <f>L21/L26</f>
        <v>0.05704660303200449</v>
      </c>
      <c r="N21" s="103">
        <f>'地区別5歳毎'!F24</f>
        <v>2492</v>
      </c>
      <c r="O21" s="101">
        <f>N21/N26</f>
        <v>0.050160020933556086</v>
      </c>
      <c r="P21" s="104">
        <f t="shared" si="0"/>
        <v>5032</v>
      </c>
      <c r="Q21" s="101">
        <f>P21/P26</f>
        <v>0.053414856803176015</v>
      </c>
    </row>
    <row r="22" spans="11:17" ht="13.5">
      <c r="K22" s="87" t="s">
        <v>130</v>
      </c>
      <c r="L22" s="102">
        <f>'地区別5歳毎'!E23</f>
        <v>2479</v>
      </c>
      <c r="M22" s="101">
        <f>L22/L26</f>
        <v>0.05567658618753509</v>
      </c>
      <c r="N22" s="103">
        <f>'地区別5歳毎'!E24</f>
        <v>2457</v>
      </c>
      <c r="O22" s="101">
        <f>N22/N26</f>
        <v>0.049455526257522996</v>
      </c>
      <c r="P22" s="104">
        <f t="shared" si="0"/>
        <v>4936</v>
      </c>
      <c r="Q22" s="101">
        <f>P22/P26</f>
        <v>0.052395813430142456</v>
      </c>
    </row>
    <row r="23" spans="11:17" ht="13.5">
      <c r="K23" s="87" t="s">
        <v>131</v>
      </c>
      <c r="L23" s="102">
        <f>'地区別5歳毎'!D23</f>
        <v>2354</v>
      </c>
      <c r="M23" s="101">
        <f>L23/L26</f>
        <v>0.05286917462099944</v>
      </c>
      <c r="N23" s="103">
        <f>'地区別5歳毎'!D24</f>
        <v>2252</v>
      </c>
      <c r="O23" s="101">
        <f>N23/N26</f>
        <v>0.04532920029790061</v>
      </c>
      <c r="P23" s="104">
        <f t="shared" si="0"/>
        <v>4606</v>
      </c>
      <c r="Q23" s="101">
        <f>P23/P26</f>
        <v>0.048892851835339576</v>
      </c>
    </row>
    <row r="24" spans="11:17" ht="13.5">
      <c r="K24" s="87" t="s">
        <v>132</v>
      </c>
      <c r="L24" s="102">
        <f>'地区別5歳毎'!C23</f>
        <v>2339</v>
      </c>
      <c r="M24" s="101">
        <f>L24/L26</f>
        <v>0.05253228523301516</v>
      </c>
      <c r="N24" s="103">
        <f>'地区別5歳毎'!C24</f>
        <v>2136</v>
      </c>
      <c r="O24" s="101">
        <f>N24/N26</f>
        <v>0.04299430365733379</v>
      </c>
      <c r="P24" s="104">
        <f t="shared" si="0"/>
        <v>4475</v>
      </c>
      <c r="Q24" s="101">
        <f>P24/P26</f>
        <v>0.04750228223255419</v>
      </c>
    </row>
    <row r="25" ht="13.5">
      <c r="K25" s="87"/>
    </row>
    <row r="26" spans="11:17" ht="13.5">
      <c r="K26" s="87"/>
      <c r="L26" s="93">
        <f>SUM(L4:L24)</f>
        <v>44525</v>
      </c>
      <c r="M26" s="92"/>
      <c r="N26" s="103">
        <f>SUM(N4:N24)</f>
        <v>49681</v>
      </c>
      <c r="O26" s="92"/>
      <c r="P26" s="104">
        <f>SUM(P4:P24)</f>
        <v>94206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0.0001261193088661874</v>
      </c>
      <c r="N34" s="103">
        <f>'地区別5歳毎'!W36</f>
        <v>12</v>
      </c>
      <c r="O34" s="101">
        <f>N34/N56</f>
        <v>0.0013574660633484162</v>
      </c>
      <c r="P34" s="104">
        <f>L34+N34</f>
        <v>13</v>
      </c>
      <c r="Q34" s="101">
        <f>P34/P56</f>
        <v>0.0007752400262388932</v>
      </c>
    </row>
    <row r="35" spans="11:17" ht="13.5">
      <c r="K35" s="87" t="s">
        <v>113</v>
      </c>
      <c r="L35" s="102">
        <f>'地区別5歳毎'!V35</f>
        <v>8</v>
      </c>
      <c r="M35" s="101">
        <f>L35/L56</f>
        <v>0.0010089544709294992</v>
      </c>
      <c r="N35" s="103">
        <f>'地区別5歳毎'!V36</f>
        <v>48</v>
      </c>
      <c r="O35" s="101">
        <f>N35/N56</f>
        <v>0.005429864253393665</v>
      </c>
      <c r="P35" s="104">
        <f aca="true" t="shared" si="1" ref="P35:P54">L35+N35</f>
        <v>56</v>
      </c>
      <c r="Q35" s="101">
        <f>P35/P56</f>
        <v>0.003339495497644463</v>
      </c>
    </row>
    <row r="36" spans="11:17" ht="13.5">
      <c r="K36" s="87" t="s">
        <v>114</v>
      </c>
      <c r="L36" s="102">
        <f>'地区別5歳毎'!U35</f>
        <v>39</v>
      </c>
      <c r="M36" s="101">
        <f>L36/L56</f>
        <v>0.004918653045781309</v>
      </c>
      <c r="N36" s="103">
        <f>'地区別5歳毎'!U36</f>
        <v>140</v>
      </c>
      <c r="O36" s="101">
        <f>N36/N56</f>
        <v>0.01583710407239819</v>
      </c>
      <c r="P36" s="104">
        <f t="shared" si="1"/>
        <v>179</v>
      </c>
      <c r="Q36" s="101">
        <f>P36/P56</f>
        <v>0.010674458822827837</v>
      </c>
    </row>
    <row r="37" spans="11:17" ht="13.5">
      <c r="K37" s="87" t="s">
        <v>115</v>
      </c>
      <c r="L37" s="102">
        <f>'地区別5歳毎'!T35</f>
        <v>128</v>
      </c>
      <c r="M37" s="101">
        <f>L37/L56</f>
        <v>0.016143271534871988</v>
      </c>
      <c r="N37" s="103">
        <f>'地区別5歳毎'!T36</f>
        <v>280</v>
      </c>
      <c r="O37" s="101">
        <f>N37/N56</f>
        <v>0.03167420814479638</v>
      </c>
      <c r="P37" s="104">
        <f t="shared" si="1"/>
        <v>408</v>
      </c>
      <c r="Q37" s="101">
        <f>P37/P56</f>
        <v>0.024330610054266802</v>
      </c>
    </row>
    <row r="38" spans="11:17" ht="13.5">
      <c r="K38" s="87" t="s">
        <v>116</v>
      </c>
      <c r="L38" s="102">
        <f>'地区別5歳毎'!S35</f>
        <v>212</v>
      </c>
      <c r="M38" s="101">
        <f>L38/L56</f>
        <v>0.026737293479631732</v>
      </c>
      <c r="N38" s="103">
        <f>'地区別5歳毎'!S36</f>
        <v>372</v>
      </c>
      <c r="O38" s="101">
        <f>N38/N56</f>
        <v>0.04208144796380091</v>
      </c>
      <c r="P38" s="104">
        <f t="shared" si="1"/>
        <v>584</v>
      </c>
      <c r="Q38" s="101">
        <f>P38/P56</f>
        <v>0.03482616733257797</v>
      </c>
    </row>
    <row r="39" spans="11:17" ht="13.5">
      <c r="K39" s="87" t="s">
        <v>117</v>
      </c>
      <c r="L39" s="102">
        <f>'地区別5歳毎'!R35</f>
        <v>294</v>
      </c>
      <c r="M39" s="101">
        <f>L39/L56</f>
        <v>0.037079076806659096</v>
      </c>
      <c r="N39" s="103">
        <f>'地区別5歳毎'!R36</f>
        <v>415</v>
      </c>
      <c r="O39" s="101">
        <f>N39/N56</f>
        <v>0.04694570135746606</v>
      </c>
      <c r="P39" s="104">
        <f t="shared" si="1"/>
        <v>709</v>
      </c>
      <c r="Q39" s="101">
        <f>P39/P56</f>
        <v>0.04228039835410579</v>
      </c>
    </row>
    <row r="40" spans="11:17" ht="13.5">
      <c r="K40" s="87" t="s">
        <v>118</v>
      </c>
      <c r="L40" s="102">
        <f>'地区別5歳毎'!Q35</f>
        <v>429</v>
      </c>
      <c r="M40" s="101">
        <f>L40/L56</f>
        <v>0.0541051835035944</v>
      </c>
      <c r="N40" s="103">
        <f>'地区別5歳毎'!Q36</f>
        <v>458</v>
      </c>
      <c r="O40" s="101">
        <f>N40/N56</f>
        <v>0.051809954751131225</v>
      </c>
      <c r="P40" s="104">
        <f t="shared" si="1"/>
        <v>887</v>
      </c>
      <c r="Q40" s="101">
        <f>P40/P56</f>
        <v>0.052895223328761405</v>
      </c>
    </row>
    <row r="41" spans="11:17" ht="13.5">
      <c r="K41" s="87" t="s">
        <v>119</v>
      </c>
      <c r="L41" s="102">
        <f>'地区別5歳毎'!P35</f>
        <v>607</v>
      </c>
      <c r="M41" s="101">
        <f>L41/L56</f>
        <v>0.07655442048177576</v>
      </c>
      <c r="N41" s="103">
        <f>'地区別5歳毎'!P36</f>
        <v>591</v>
      </c>
      <c r="O41" s="101">
        <f>N41/N56</f>
        <v>0.0668552036199095</v>
      </c>
      <c r="P41" s="104">
        <f t="shared" si="1"/>
        <v>1198</v>
      </c>
      <c r="Q41" s="101">
        <f>P41/P56</f>
        <v>0.07144135011032261</v>
      </c>
    </row>
    <row r="42" spans="11:17" ht="13.5">
      <c r="K42" s="87" t="s">
        <v>120</v>
      </c>
      <c r="L42" s="102">
        <f>'地区別5歳毎'!O35</f>
        <v>843</v>
      </c>
      <c r="M42" s="101">
        <f>L42/L56</f>
        <v>0.10631857737419599</v>
      </c>
      <c r="N42" s="103">
        <f>'地区別5歳毎'!O36</f>
        <v>881</v>
      </c>
      <c r="O42" s="101">
        <f>N42/N56</f>
        <v>0.0996606334841629</v>
      </c>
      <c r="P42" s="104">
        <f t="shared" si="1"/>
        <v>1724</v>
      </c>
      <c r="Q42" s="101">
        <f>P42/P56</f>
        <v>0.10280875424891169</v>
      </c>
    </row>
    <row r="43" spans="11:17" ht="13.5">
      <c r="K43" s="87" t="s">
        <v>121</v>
      </c>
      <c r="L43" s="102">
        <f>'地区別5歳毎'!N35</f>
        <v>602</v>
      </c>
      <c r="M43" s="101">
        <f>L43/L56</f>
        <v>0.07592382393744482</v>
      </c>
      <c r="N43" s="103">
        <f>'地区別5歳毎'!N36</f>
        <v>631</v>
      </c>
      <c r="O43" s="101">
        <f>N43/N56</f>
        <v>0.07138009049773755</v>
      </c>
      <c r="P43" s="104">
        <f t="shared" si="1"/>
        <v>1233</v>
      </c>
      <c r="Q43" s="101">
        <f>P43/P56</f>
        <v>0.07352853479635041</v>
      </c>
    </row>
    <row r="44" spans="11:17" ht="13.5">
      <c r="K44" s="87" t="s">
        <v>122</v>
      </c>
      <c r="L44" s="102">
        <f>'地区別5歳毎'!M35</f>
        <v>454</v>
      </c>
      <c r="M44" s="101">
        <f>L44/L56</f>
        <v>0.05725816622524908</v>
      </c>
      <c r="N44" s="103">
        <f>'地区別5歳毎'!M36</f>
        <v>533</v>
      </c>
      <c r="O44" s="101">
        <f>N44/N56</f>
        <v>0.060294117647058824</v>
      </c>
      <c r="P44" s="104">
        <f t="shared" si="1"/>
        <v>987</v>
      </c>
      <c r="Q44" s="101">
        <f>P44/P56</f>
        <v>0.05885860814598366</v>
      </c>
    </row>
    <row r="45" spans="11:17" ht="13.5">
      <c r="K45" s="87" t="s">
        <v>123</v>
      </c>
      <c r="L45" s="102">
        <f>'地区別5歳毎'!L35</f>
        <v>416</v>
      </c>
      <c r="M45" s="101">
        <f>L45/L56</f>
        <v>0.05246563248833396</v>
      </c>
      <c r="N45" s="103">
        <f>'地区別5歳毎'!L36</f>
        <v>467</v>
      </c>
      <c r="O45" s="101">
        <f>N45/N56</f>
        <v>0.052828054298642534</v>
      </c>
      <c r="P45" s="104">
        <f t="shared" si="1"/>
        <v>883</v>
      </c>
      <c r="Q45" s="101">
        <f>P45/P56</f>
        <v>0.05265668793607251</v>
      </c>
    </row>
    <row r="46" spans="11:17" ht="13.5">
      <c r="K46" s="87" t="s">
        <v>124</v>
      </c>
      <c r="L46" s="102">
        <f>'地区別5歳毎'!K35</f>
        <v>510</v>
      </c>
      <c r="M46" s="101">
        <f>L46/L56</f>
        <v>0.06432084752175558</v>
      </c>
      <c r="N46" s="103">
        <f>'地区別5歳毎'!K36</f>
        <v>560</v>
      </c>
      <c r="O46" s="101">
        <f>N46/N56</f>
        <v>0.06334841628959276</v>
      </c>
      <c r="P46" s="104">
        <f t="shared" si="1"/>
        <v>1070</v>
      </c>
      <c r="Q46" s="101">
        <f>P46/P56</f>
        <v>0.06380821754427814</v>
      </c>
    </row>
    <row r="47" spans="11:17" ht="13.5">
      <c r="K47" s="87" t="s">
        <v>125</v>
      </c>
      <c r="L47" s="102">
        <f>'地区別5歳毎'!J35</f>
        <v>538</v>
      </c>
      <c r="M47" s="101">
        <f>L47/L56</f>
        <v>0.06785218817000883</v>
      </c>
      <c r="N47" s="103">
        <f>'地区別5歳毎'!J36</f>
        <v>562</v>
      </c>
      <c r="O47" s="101">
        <f>N47/N56</f>
        <v>0.06357466063348416</v>
      </c>
      <c r="P47" s="104">
        <f t="shared" si="1"/>
        <v>1100</v>
      </c>
      <c r="Q47" s="101">
        <f>P47/P56</f>
        <v>0.06559723298944481</v>
      </c>
    </row>
    <row r="48" spans="11:17" ht="13.5">
      <c r="K48" s="87" t="s">
        <v>126</v>
      </c>
      <c r="L48" s="102">
        <f>'地区別5歳毎'!I35</f>
        <v>476</v>
      </c>
      <c r="M48" s="101">
        <f>L48/L56</f>
        <v>0.06003279102030521</v>
      </c>
      <c r="N48" s="103">
        <f>'地区別5歳毎'!I36</f>
        <v>512</v>
      </c>
      <c r="O48" s="101">
        <f>N48/N56</f>
        <v>0.0579185520361991</v>
      </c>
      <c r="P48" s="104">
        <f t="shared" si="1"/>
        <v>988</v>
      </c>
      <c r="Q48" s="101">
        <f>P48/P56</f>
        <v>0.058918241994155886</v>
      </c>
    </row>
    <row r="49" spans="11:17" ht="13.5">
      <c r="K49" s="87" t="s">
        <v>127</v>
      </c>
      <c r="L49" s="102">
        <f>'地区別5歳毎'!H35</f>
        <v>432</v>
      </c>
      <c r="M49" s="101">
        <f>L49/L56</f>
        <v>0.05448354143019296</v>
      </c>
      <c r="N49" s="103">
        <f>'地区別5歳毎'!H36</f>
        <v>489</v>
      </c>
      <c r="O49" s="101">
        <f>N49/N56</f>
        <v>0.05531674208144796</v>
      </c>
      <c r="P49" s="104">
        <f t="shared" si="1"/>
        <v>921</v>
      </c>
      <c r="Q49" s="101">
        <f>P49/P56</f>
        <v>0.05492277416661697</v>
      </c>
    </row>
    <row r="50" spans="11:17" ht="13.5">
      <c r="K50" s="87" t="s">
        <v>128</v>
      </c>
      <c r="L50" s="102">
        <f>'地区別5歳毎'!G35</f>
        <v>367</v>
      </c>
      <c r="M50" s="101">
        <f>L50/L56</f>
        <v>0.04628578635389078</v>
      </c>
      <c r="N50" s="103">
        <f>'地区別5歳毎'!G36</f>
        <v>402</v>
      </c>
      <c r="O50" s="101">
        <f>N50/N56</f>
        <v>0.045475113122171944</v>
      </c>
      <c r="P50" s="104">
        <f t="shared" si="1"/>
        <v>769</v>
      </c>
      <c r="Q50" s="101">
        <f>P50/P56</f>
        <v>0.04585842924443914</v>
      </c>
    </row>
    <row r="51" spans="11:17" ht="13.5">
      <c r="K51" s="87" t="s">
        <v>129</v>
      </c>
      <c r="L51" s="102">
        <f>'地区別5歳毎'!F35</f>
        <v>388</v>
      </c>
      <c r="M51" s="101">
        <f>L51/L56</f>
        <v>0.04893429184008072</v>
      </c>
      <c r="N51" s="103">
        <f>'地区別5歳毎'!F36</f>
        <v>394</v>
      </c>
      <c r="O51" s="101">
        <f>N51/N56</f>
        <v>0.044570135746606336</v>
      </c>
      <c r="P51" s="104">
        <f t="shared" si="1"/>
        <v>782</v>
      </c>
      <c r="Q51" s="101">
        <f>P51/P56</f>
        <v>0.04663366927067804</v>
      </c>
    </row>
    <row r="52" spans="11:17" ht="13.5">
      <c r="K52" s="87" t="s">
        <v>130</v>
      </c>
      <c r="L52" s="102">
        <f>'地区別5歳毎'!E35</f>
        <v>388</v>
      </c>
      <c r="M52" s="101">
        <f>L52/L56</f>
        <v>0.04893429184008072</v>
      </c>
      <c r="N52" s="103">
        <f>'地区別5歳毎'!E36</f>
        <v>396</v>
      </c>
      <c r="O52" s="101">
        <f>N52/N56</f>
        <v>0.04479638009049774</v>
      </c>
      <c r="P52" s="104">
        <f t="shared" si="1"/>
        <v>784</v>
      </c>
      <c r="Q52" s="101">
        <f>P52/P56</f>
        <v>0.046752936967022485</v>
      </c>
    </row>
    <row r="53" spans="11:17" ht="13.5">
      <c r="K53" s="87" t="s">
        <v>131</v>
      </c>
      <c r="L53" s="102">
        <f>'地区別5歳毎'!D35</f>
        <v>413</v>
      </c>
      <c r="M53" s="101">
        <f>L53/L56</f>
        <v>0.052087274561735404</v>
      </c>
      <c r="N53" s="103">
        <f>'地区別5歳毎'!D36</f>
        <v>358</v>
      </c>
      <c r="O53" s="101">
        <f>N53/N56</f>
        <v>0.04049773755656109</v>
      </c>
      <c r="P53" s="104">
        <f t="shared" si="1"/>
        <v>771</v>
      </c>
      <c r="Q53" s="101">
        <f>P53/P56</f>
        <v>0.04597769694078359</v>
      </c>
    </row>
    <row r="54" spans="11:17" ht="13.5">
      <c r="K54" s="87" t="s">
        <v>132</v>
      </c>
      <c r="L54" s="102">
        <f>'地区別5歳毎'!C35</f>
        <v>384</v>
      </c>
      <c r="M54" s="101">
        <f>L54/L56</f>
        <v>0.04842981460461597</v>
      </c>
      <c r="N54" s="103">
        <f>'地区別5歳毎'!C36</f>
        <v>339</v>
      </c>
      <c r="O54" s="101">
        <f>N54/N56</f>
        <v>0.03834841628959276</v>
      </c>
      <c r="P54" s="104">
        <f t="shared" si="1"/>
        <v>723</v>
      </c>
      <c r="Q54" s="101">
        <f>P54/P56</f>
        <v>0.0431152722285169</v>
      </c>
    </row>
    <row r="55" ht="13.5">
      <c r="K55" s="87"/>
    </row>
    <row r="56" spans="11:17" ht="13.5">
      <c r="K56" s="87"/>
      <c r="L56" s="102">
        <f>SUM(L34:L54)</f>
        <v>7929</v>
      </c>
      <c r="M56" s="92"/>
      <c r="N56" s="103">
        <f>SUM(N34:N54)</f>
        <v>8840</v>
      </c>
      <c r="O56" s="92"/>
      <c r="P56" s="104">
        <f>SUM(P34:P54)</f>
        <v>16769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0.0007656967840735069</v>
      </c>
      <c r="N64" s="103">
        <f>'地区別5歳毎'!W39</f>
        <v>4</v>
      </c>
      <c r="O64" s="101">
        <f>N64/N86</f>
        <v>0.0013463480309660047</v>
      </c>
      <c r="P64" s="104">
        <f>L64+N64</f>
        <v>6</v>
      </c>
      <c r="Q64" s="101">
        <f>P64/P86</f>
        <v>0.0010746910263299302</v>
      </c>
    </row>
    <row r="65" spans="11:17" ht="13.5">
      <c r="K65" s="87" t="s">
        <v>113</v>
      </c>
      <c r="L65" s="102">
        <f>'地区別5歳毎'!V38</f>
        <v>1</v>
      </c>
      <c r="M65" s="101">
        <f>L65/L86</f>
        <v>0.00038284839203675346</v>
      </c>
      <c r="N65" s="103">
        <f>'地区別5歳毎'!V39</f>
        <v>15</v>
      </c>
      <c r="O65" s="101">
        <f>N65/N86</f>
        <v>0.005048805116122518</v>
      </c>
      <c r="P65" s="104">
        <f aca="true" t="shared" si="2" ref="P65:P84">L65+N65</f>
        <v>16</v>
      </c>
      <c r="Q65" s="101">
        <f>P65/P86</f>
        <v>0.0028658427368798136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0.0049770290964777945</v>
      </c>
      <c r="N66" s="103">
        <f>'地区別5歳毎'!U39</f>
        <v>72</v>
      </c>
      <c r="O66" s="101">
        <f>N66/N86</f>
        <v>0.024234264557388085</v>
      </c>
      <c r="P66" s="104">
        <f t="shared" si="2"/>
        <v>85</v>
      </c>
      <c r="Q66" s="101">
        <f>P66/P86</f>
        <v>0.015224789539674011</v>
      </c>
    </row>
    <row r="67" spans="11:17" ht="13.5">
      <c r="K67" s="87" t="s">
        <v>115</v>
      </c>
      <c r="L67" s="102">
        <f>'地区別5歳毎'!T38</f>
        <v>45</v>
      </c>
      <c r="M67" s="101">
        <f>L67/L86</f>
        <v>0.017228177641653904</v>
      </c>
      <c r="N67" s="103">
        <f>'地区別5歳毎'!T39</f>
        <v>134</v>
      </c>
      <c r="O67" s="101">
        <f>N67/N86</f>
        <v>0.04510265903736116</v>
      </c>
      <c r="P67" s="104">
        <f t="shared" si="2"/>
        <v>179</v>
      </c>
      <c r="Q67" s="101">
        <f>P67/P86</f>
        <v>0.032061615618842916</v>
      </c>
    </row>
    <row r="68" spans="11:17" ht="13.5">
      <c r="K68" s="87" t="s">
        <v>116</v>
      </c>
      <c r="L68" s="102">
        <f>'地区別5歳毎'!S38</f>
        <v>74</v>
      </c>
      <c r="M68" s="101">
        <f>L68/L86</f>
        <v>0.028330781010719754</v>
      </c>
      <c r="N68" s="103">
        <f>'地区別5歳毎'!S39</f>
        <v>171</v>
      </c>
      <c r="O68" s="101">
        <f>N68/N86</f>
        <v>0.0575563783237967</v>
      </c>
      <c r="P68" s="104">
        <f t="shared" si="2"/>
        <v>245</v>
      </c>
      <c r="Q68" s="101">
        <f>P68/P86</f>
        <v>0.04388321690847215</v>
      </c>
    </row>
    <row r="69" spans="11:17" ht="13.5">
      <c r="K69" s="87" t="s">
        <v>117</v>
      </c>
      <c r="L69" s="102">
        <f>'地区別5歳毎'!R38</f>
        <v>138</v>
      </c>
      <c r="M69" s="101">
        <f>L69/L86</f>
        <v>0.052833078101071976</v>
      </c>
      <c r="N69" s="103">
        <f>'地区別5歳毎'!R39</f>
        <v>204</v>
      </c>
      <c r="O69" s="101">
        <f>N69/N86</f>
        <v>0.06866374957926624</v>
      </c>
      <c r="P69" s="104">
        <f t="shared" si="2"/>
        <v>342</v>
      </c>
      <c r="Q69" s="101">
        <f>P69/P86</f>
        <v>0.06125738850080602</v>
      </c>
    </row>
    <row r="70" spans="11:17" ht="13.5">
      <c r="K70" s="87" t="s">
        <v>118</v>
      </c>
      <c r="L70" s="102">
        <f>'地区別5歳毎'!Q38</f>
        <v>134</v>
      </c>
      <c r="M70" s="101">
        <f>L70/L86</f>
        <v>0.05130168453292496</v>
      </c>
      <c r="N70" s="103">
        <f>'地区別5歳毎'!Q39</f>
        <v>177</v>
      </c>
      <c r="O70" s="101">
        <f>N70/N86</f>
        <v>0.05957590037024571</v>
      </c>
      <c r="P70" s="104">
        <f t="shared" si="2"/>
        <v>311</v>
      </c>
      <c r="Q70" s="101">
        <f>P70/P86</f>
        <v>0.05570481819810138</v>
      </c>
    </row>
    <row r="71" spans="11:17" ht="13.5">
      <c r="K71" s="87" t="s">
        <v>119</v>
      </c>
      <c r="L71" s="102">
        <f>'地区別5歳毎'!P38</f>
        <v>177</v>
      </c>
      <c r="M71" s="101">
        <f>L71/L86</f>
        <v>0.06776416539050537</v>
      </c>
      <c r="N71" s="103">
        <f>'地区別5歳毎'!P39</f>
        <v>170</v>
      </c>
      <c r="O71" s="101">
        <f>N71/N86</f>
        <v>0.0572197913160552</v>
      </c>
      <c r="P71" s="104">
        <f t="shared" si="2"/>
        <v>347</v>
      </c>
      <c r="Q71" s="101">
        <f>P71/P86</f>
        <v>0.06215296435608096</v>
      </c>
    </row>
    <row r="72" spans="11:17" ht="13.5">
      <c r="K72" s="87" t="s">
        <v>120</v>
      </c>
      <c r="L72" s="102">
        <f>'地区別5歳毎'!O38</f>
        <v>241</v>
      </c>
      <c r="M72" s="101">
        <f>L72/L86</f>
        <v>0.09226646248085758</v>
      </c>
      <c r="N72" s="103">
        <f>'地区別5歳毎'!O39</f>
        <v>227</v>
      </c>
      <c r="O72" s="101">
        <f>N72/N86</f>
        <v>0.07640525075732077</v>
      </c>
      <c r="P72" s="104">
        <f t="shared" si="2"/>
        <v>468</v>
      </c>
      <c r="Q72" s="101">
        <f>P72/P86</f>
        <v>0.08382590005373455</v>
      </c>
    </row>
    <row r="73" spans="11:17" ht="13.5">
      <c r="K73" s="87" t="s">
        <v>121</v>
      </c>
      <c r="L73" s="102">
        <f>'地区別5歳毎'!N38</f>
        <v>226</v>
      </c>
      <c r="M73" s="101">
        <f>L73/L86</f>
        <v>0.08652373660030628</v>
      </c>
      <c r="N73" s="103">
        <f>'地区別5歳毎'!N39</f>
        <v>234</v>
      </c>
      <c r="O73" s="101">
        <f>N73/N86</f>
        <v>0.07876135981151128</v>
      </c>
      <c r="P73" s="104">
        <f t="shared" si="2"/>
        <v>460</v>
      </c>
      <c r="Q73" s="101">
        <f>P73/P86</f>
        <v>0.08239297868529465</v>
      </c>
    </row>
    <row r="74" spans="11:17" ht="13.5">
      <c r="K74" s="87" t="s">
        <v>122</v>
      </c>
      <c r="L74" s="102">
        <f>'地区別5歳毎'!M38</f>
        <v>224</v>
      </c>
      <c r="M74" s="101">
        <f>L74/L86</f>
        <v>0.08575803981623277</v>
      </c>
      <c r="N74" s="103">
        <f>'地区別5歳毎'!M39</f>
        <v>217</v>
      </c>
      <c r="O74" s="101">
        <f>N74/N86</f>
        <v>0.07303938067990576</v>
      </c>
      <c r="P74" s="104">
        <f t="shared" si="2"/>
        <v>441</v>
      </c>
      <c r="Q74" s="101">
        <f>P74/P86</f>
        <v>0.07898979043524987</v>
      </c>
    </row>
    <row r="75" spans="11:17" ht="13.5">
      <c r="K75" s="87" t="s">
        <v>123</v>
      </c>
      <c r="L75" s="102">
        <f>'地区別5歳毎'!L38</f>
        <v>143</v>
      </c>
      <c r="M75" s="101">
        <f>L75/L86</f>
        <v>0.054747320061255746</v>
      </c>
      <c r="N75" s="103">
        <f>'地区別5歳毎'!L39</f>
        <v>170</v>
      </c>
      <c r="O75" s="101">
        <f>N75/N86</f>
        <v>0.0572197913160552</v>
      </c>
      <c r="P75" s="104">
        <f t="shared" si="2"/>
        <v>313</v>
      </c>
      <c r="Q75" s="101">
        <f>P75/P86</f>
        <v>0.05606304854021136</v>
      </c>
    </row>
    <row r="76" spans="11:17" ht="13.5">
      <c r="K76" s="87" t="s">
        <v>124</v>
      </c>
      <c r="L76" s="102">
        <f>'地区別5歳毎'!K38</f>
        <v>147</v>
      </c>
      <c r="M76" s="101">
        <f>L76/L86</f>
        <v>0.05627871362940275</v>
      </c>
      <c r="N76" s="103">
        <f>'地区別5歳毎'!K39</f>
        <v>172</v>
      </c>
      <c r="O76" s="101">
        <f>N76/N86</f>
        <v>0.057892965331538204</v>
      </c>
      <c r="P76" s="104">
        <f t="shared" si="2"/>
        <v>319</v>
      </c>
      <c r="Q76" s="101">
        <f>P76/P86</f>
        <v>0.057137739566541286</v>
      </c>
    </row>
    <row r="77" spans="11:17" ht="13.5">
      <c r="K77" s="87" t="s">
        <v>125</v>
      </c>
      <c r="L77" s="102">
        <f>'地区別5歳毎'!J38</f>
        <v>152</v>
      </c>
      <c r="M77" s="101">
        <f>L77/L86</f>
        <v>0.05819295558958652</v>
      </c>
      <c r="N77" s="103">
        <f>'地区別5歳毎'!J39</f>
        <v>128</v>
      </c>
      <c r="O77" s="101">
        <f>N77/N86</f>
        <v>0.04308313699091215</v>
      </c>
      <c r="P77" s="104">
        <f t="shared" si="2"/>
        <v>280</v>
      </c>
      <c r="Q77" s="101">
        <f>P77/P86</f>
        <v>0.05015224789539674</v>
      </c>
    </row>
    <row r="78" spans="11:17" ht="13.5">
      <c r="K78" s="87" t="s">
        <v>126</v>
      </c>
      <c r="L78" s="102">
        <f>'地区別5歳毎'!I38</f>
        <v>128</v>
      </c>
      <c r="M78" s="101">
        <f>L78/L86</f>
        <v>0.04900459418070444</v>
      </c>
      <c r="N78" s="103">
        <f>'地区別5歳毎'!I39</f>
        <v>134</v>
      </c>
      <c r="O78" s="101">
        <f>N78/N86</f>
        <v>0.04510265903736116</v>
      </c>
      <c r="P78" s="104">
        <f t="shared" si="2"/>
        <v>262</v>
      </c>
      <c r="Q78" s="101">
        <f>P78/P86</f>
        <v>0.04692817481640695</v>
      </c>
    </row>
    <row r="79" spans="11:17" ht="13.5">
      <c r="K79" s="87" t="s">
        <v>127</v>
      </c>
      <c r="L79" s="102">
        <f>'地区別5歳毎'!H38</f>
        <v>121</v>
      </c>
      <c r="M79" s="101">
        <f>L79/L86</f>
        <v>0.04632465543644717</v>
      </c>
      <c r="N79" s="103">
        <f>'地区別5歳毎'!H39</f>
        <v>128</v>
      </c>
      <c r="O79" s="101">
        <f>N79/N86</f>
        <v>0.04308313699091215</v>
      </c>
      <c r="P79" s="104">
        <f t="shared" si="2"/>
        <v>249</v>
      </c>
      <c r="Q79" s="101">
        <f>P79/P86</f>
        <v>0.0445996775926921</v>
      </c>
    </row>
    <row r="80" spans="11:17" ht="13.5">
      <c r="K80" s="87" t="s">
        <v>128</v>
      </c>
      <c r="L80" s="102">
        <f>'地区別5歳毎'!G38</f>
        <v>101</v>
      </c>
      <c r="M80" s="101">
        <f>L80/L86</f>
        <v>0.0386676875957121</v>
      </c>
      <c r="N80" s="103">
        <f>'地区別5歳毎'!G39</f>
        <v>130</v>
      </c>
      <c r="O80" s="101">
        <f>N80/N86</f>
        <v>0.043756311006395154</v>
      </c>
      <c r="P80" s="104">
        <f t="shared" si="2"/>
        <v>231</v>
      </c>
      <c r="Q80" s="101">
        <f>P80/P86</f>
        <v>0.04137560451370231</v>
      </c>
    </row>
    <row r="81" spans="11:17" ht="13.5">
      <c r="K81" s="87" t="s">
        <v>129</v>
      </c>
      <c r="L81" s="102">
        <f>'地区別5歳毎'!F38</f>
        <v>170</v>
      </c>
      <c r="M81" s="101">
        <f>L81/L86</f>
        <v>0.06508422664624809</v>
      </c>
      <c r="N81" s="103">
        <f>'地区別5歳毎'!F39</f>
        <v>145</v>
      </c>
      <c r="O81" s="101">
        <f>N81/N86</f>
        <v>0.04880511612251767</v>
      </c>
      <c r="P81" s="104">
        <f t="shared" si="2"/>
        <v>315</v>
      </c>
      <c r="Q81" s="101">
        <f>P81/P86</f>
        <v>0.05642127888232133</v>
      </c>
    </row>
    <row r="82" spans="11:17" ht="13.5">
      <c r="K82" s="87" t="s">
        <v>130</v>
      </c>
      <c r="L82" s="102">
        <f>'地区別5歳毎'!E38</f>
        <v>134</v>
      </c>
      <c r="M82" s="101">
        <f>L82/L86</f>
        <v>0.05130168453292496</v>
      </c>
      <c r="N82" s="103">
        <f>'地区別5歳毎'!E39</f>
        <v>125</v>
      </c>
      <c r="O82" s="101">
        <f>N82/N86</f>
        <v>0.04207337596768765</v>
      </c>
      <c r="P82" s="104">
        <f t="shared" si="2"/>
        <v>259</v>
      </c>
      <c r="Q82" s="101">
        <f>P82/P86</f>
        <v>0.04639082930324198</v>
      </c>
    </row>
    <row r="83" spans="11:17" ht="13.5">
      <c r="K83" s="87" t="s">
        <v>131</v>
      </c>
      <c r="L83" s="102">
        <f>'地区別5歳毎'!D38</f>
        <v>133</v>
      </c>
      <c r="M83" s="101">
        <f>L83/L86</f>
        <v>0.050918836140888206</v>
      </c>
      <c r="N83" s="103">
        <f>'地区別5歳毎'!D39</f>
        <v>118</v>
      </c>
      <c r="O83" s="101">
        <f>N83/N86</f>
        <v>0.03971726691349714</v>
      </c>
      <c r="P83" s="104">
        <f t="shared" si="2"/>
        <v>251</v>
      </c>
      <c r="Q83" s="101">
        <f>P83/P86</f>
        <v>0.044957907934802074</v>
      </c>
    </row>
    <row r="84" spans="11:17" ht="13.5">
      <c r="K84" s="87" t="s">
        <v>132</v>
      </c>
      <c r="L84" s="102">
        <f>'地区別5歳毎'!C38</f>
        <v>108</v>
      </c>
      <c r="M84" s="101">
        <f>L84/L86</f>
        <v>0.04134762633996937</v>
      </c>
      <c r="N84" s="103">
        <f>'地区別5歳毎'!C39</f>
        <v>96</v>
      </c>
      <c r="O84" s="101">
        <f>N84/N86</f>
        <v>0.032312352743184114</v>
      </c>
      <c r="P84" s="104">
        <f t="shared" si="2"/>
        <v>204</v>
      </c>
      <c r="Q84" s="101">
        <f>P84/P86</f>
        <v>0.03653949489521763</v>
      </c>
    </row>
    <row r="85" ht="13.5">
      <c r="K85" s="87"/>
    </row>
    <row r="86" spans="11:17" ht="13.5">
      <c r="K86" s="87"/>
      <c r="L86" s="102">
        <f>SUM(L64:L84)</f>
        <v>2612</v>
      </c>
      <c r="M86" s="92"/>
      <c r="N86" s="103">
        <f>SUM(N64:N84)</f>
        <v>2971</v>
      </c>
      <c r="O86" s="92"/>
      <c r="P86" s="104">
        <f>SUM(P64:P84)</f>
        <v>5583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2</v>
      </c>
      <c r="M94" s="101">
        <f>L94/L116</f>
        <v>0.0005458515283842794</v>
      </c>
      <c r="N94" s="103">
        <f>'地区別5歳毎'!W48</f>
        <v>6</v>
      </c>
      <c r="O94" s="101">
        <f>N94/N116</f>
        <v>0.0014914243102162564</v>
      </c>
      <c r="P94" s="104">
        <f>L94+N94</f>
        <v>8</v>
      </c>
      <c r="Q94" s="101">
        <f>P94/P116</f>
        <v>0.0010407180954858852</v>
      </c>
    </row>
    <row r="95" spans="11:17" ht="13.5">
      <c r="K95" s="87" t="s">
        <v>113</v>
      </c>
      <c r="L95" s="102">
        <f>'地区別5歳毎'!V47</f>
        <v>7</v>
      </c>
      <c r="M95" s="101">
        <f>L95/L116</f>
        <v>0.001910480349344978</v>
      </c>
      <c r="N95" s="103">
        <f>'地区別5歳毎'!V48</f>
        <v>17</v>
      </c>
      <c r="O95" s="101">
        <f>N95/N116</f>
        <v>0.004225702212279393</v>
      </c>
      <c r="P95" s="104">
        <f aca="true" t="shared" si="3" ref="P95:P114">L95+N95</f>
        <v>24</v>
      </c>
      <c r="Q95" s="101">
        <f>P95/P116</f>
        <v>0.0031221542864576556</v>
      </c>
    </row>
    <row r="96" spans="11:17" ht="13.5">
      <c r="K96" s="87" t="s">
        <v>114</v>
      </c>
      <c r="L96" s="102">
        <f>'地区別5歳毎'!U47</f>
        <v>20</v>
      </c>
      <c r="M96" s="101">
        <f>L96/L116</f>
        <v>0.0054585152838427945</v>
      </c>
      <c r="N96" s="103">
        <f>'地区別5歳毎'!U48</f>
        <v>80</v>
      </c>
      <c r="O96" s="101">
        <f>N96/N116</f>
        <v>0.019885657469550087</v>
      </c>
      <c r="P96" s="104">
        <f t="shared" si="3"/>
        <v>100</v>
      </c>
      <c r="Q96" s="101">
        <f>P96/P116</f>
        <v>0.013008976193573565</v>
      </c>
    </row>
    <row r="97" spans="11:17" ht="13.5">
      <c r="K97" s="87" t="s">
        <v>115</v>
      </c>
      <c r="L97" s="102">
        <f>'地区別5歳毎'!T47</f>
        <v>85</v>
      </c>
      <c r="M97" s="101">
        <f>L97/L116</f>
        <v>0.023198689956331876</v>
      </c>
      <c r="N97" s="103">
        <f>'地区別5歳毎'!T48</f>
        <v>189</v>
      </c>
      <c r="O97" s="101">
        <f>N97/N116</f>
        <v>0.04697986577181208</v>
      </c>
      <c r="P97" s="104">
        <f t="shared" si="3"/>
        <v>274</v>
      </c>
      <c r="Q97" s="101">
        <f>P97/P116</f>
        <v>0.03564459477039157</v>
      </c>
    </row>
    <row r="98" spans="11:17" ht="13.5">
      <c r="K98" s="87" t="s">
        <v>116</v>
      </c>
      <c r="L98" s="102">
        <f>'地区別5歳毎'!S47</f>
        <v>149</v>
      </c>
      <c r="M98" s="101">
        <f>L98/L116</f>
        <v>0.04066593886462882</v>
      </c>
      <c r="N98" s="103">
        <f>'地区別5歳毎'!S48</f>
        <v>253</v>
      </c>
      <c r="O98" s="101">
        <f>N98/N116</f>
        <v>0.06288839174745214</v>
      </c>
      <c r="P98" s="104">
        <f t="shared" si="3"/>
        <v>402</v>
      </c>
      <c r="Q98" s="101">
        <f>P98/P116</f>
        <v>0.052296084298165735</v>
      </c>
    </row>
    <row r="99" spans="11:17" ht="13.5">
      <c r="K99" s="87" t="s">
        <v>117</v>
      </c>
      <c r="L99" s="102">
        <f>'地区別5歳毎'!R47</f>
        <v>185</v>
      </c>
      <c r="M99" s="101">
        <f>L99/L116</f>
        <v>0.05049126637554585</v>
      </c>
      <c r="N99" s="103">
        <f>'地区別5歳毎'!R48</f>
        <v>232</v>
      </c>
      <c r="O99" s="101">
        <f>N99/N116</f>
        <v>0.05766840666169525</v>
      </c>
      <c r="P99" s="104">
        <f t="shared" si="3"/>
        <v>417</v>
      </c>
      <c r="Q99" s="101">
        <f>P99/P116</f>
        <v>0.05424743072720177</v>
      </c>
    </row>
    <row r="100" spans="11:17" ht="13.5">
      <c r="K100" s="87" t="s">
        <v>118</v>
      </c>
      <c r="L100" s="102">
        <f>'地区別5歳毎'!Q47</f>
        <v>209</v>
      </c>
      <c r="M100" s="101">
        <f>L100/L116</f>
        <v>0.057041484716157206</v>
      </c>
      <c r="N100" s="103">
        <f>'地区別5歳毎'!Q48</f>
        <v>262</v>
      </c>
      <c r="O100" s="101">
        <f>N100/N116</f>
        <v>0.06512552821277653</v>
      </c>
      <c r="P100" s="104">
        <f t="shared" si="3"/>
        <v>471</v>
      </c>
      <c r="Q100" s="101">
        <f>P100/P116</f>
        <v>0.06127227787173149</v>
      </c>
    </row>
    <row r="101" spans="11:17" ht="13.5">
      <c r="K101" s="87" t="s">
        <v>119</v>
      </c>
      <c r="L101" s="102">
        <f>'地区別5歳毎'!P47</f>
        <v>208</v>
      </c>
      <c r="M101" s="101">
        <f>L101/L116</f>
        <v>0.056768558951965066</v>
      </c>
      <c r="N101" s="103">
        <f>'地区別5歳毎'!P48</f>
        <v>249</v>
      </c>
      <c r="O101" s="101">
        <f>N101/N116</f>
        <v>0.061894108873974646</v>
      </c>
      <c r="P101" s="104">
        <f t="shared" si="3"/>
        <v>457</v>
      </c>
      <c r="Q101" s="101">
        <f>P101/P116</f>
        <v>0.059451021204631194</v>
      </c>
    </row>
    <row r="102" spans="11:17" ht="13.5">
      <c r="K102" s="87" t="s">
        <v>120</v>
      </c>
      <c r="L102" s="102">
        <f>'地区別5歳毎'!O47</f>
        <v>377</v>
      </c>
      <c r="M102" s="101">
        <f>L102/L116</f>
        <v>0.10289301310043668</v>
      </c>
      <c r="N102" s="103">
        <f>'地区別5歳毎'!O48</f>
        <v>338</v>
      </c>
      <c r="O102" s="101">
        <f>N102/N116</f>
        <v>0.08401690280884912</v>
      </c>
      <c r="P102" s="104">
        <f t="shared" si="3"/>
        <v>715</v>
      </c>
      <c r="Q102" s="101">
        <f>P102/P116</f>
        <v>0.093014179784051</v>
      </c>
    </row>
    <row r="103" spans="11:17" ht="13.5">
      <c r="K103" s="87" t="s">
        <v>121</v>
      </c>
      <c r="L103" s="102">
        <f>'地区別5歳毎'!N47</f>
        <v>309</v>
      </c>
      <c r="M103" s="101">
        <f>L103/L116</f>
        <v>0.08433406113537117</v>
      </c>
      <c r="N103" s="103">
        <f>'地区別5歳毎'!N48</f>
        <v>307</v>
      </c>
      <c r="O103" s="101">
        <f>N103/N116</f>
        <v>0.07631121053939846</v>
      </c>
      <c r="P103" s="104">
        <f t="shared" si="3"/>
        <v>616</v>
      </c>
      <c r="Q103" s="101">
        <f>P103/P116</f>
        <v>0.08013529335241316</v>
      </c>
    </row>
    <row r="104" spans="11:17" ht="13.5">
      <c r="K104" s="87" t="s">
        <v>122</v>
      </c>
      <c r="L104" s="102">
        <f>'地区別5歳毎'!M47</f>
        <v>272</v>
      </c>
      <c r="M104" s="101">
        <f>L104/L116</f>
        <v>0.07423580786026202</v>
      </c>
      <c r="N104" s="103">
        <f>'地区別5歳毎'!M48</f>
        <v>259</v>
      </c>
      <c r="O104" s="101">
        <f>N104/N116</f>
        <v>0.0643798160576684</v>
      </c>
      <c r="P104" s="104">
        <f t="shared" si="3"/>
        <v>531</v>
      </c>
      <c r="Q104" s="101">
        <f>P104/P116</f>
        <v>0.06907766358787563</v>
      </c>
    </row>
    <row r="105" spans="11:17" ht="13.5">
      <c r="K105" s="87" t="s">
        <v>123</v>
      </c>
      <c r="L105" s="102">
        <f>'地区別5歳毎'!L47</f>
        <v>230</v>
      </c>
      <c r="M105" s="101">
        <f>L105/L116</f>
        <v>0.06277292576419213</v>
      </c>
      <c r="N105" s="103">
        <f>'地区別5歳毎'!L48</f>
        <v>239</v>
      </c>
      <c r="O105" s="101">
        <f>N105/N116</f>
        <v>0.05940840169028089</v>
      </c>
      <c r="P105" s="104">
        <f t="shared" si="3"/>
        <v>469</v>
      </c>
      <c r="Q105" s="101">
        <f>P105/P116</f>
        <v>0.061012098347860026</v>
      </c>
    </row>
    <row r="106" spans="11:17" ht="13.5">
      <c r="K106" s="87" t="s">
        <v>124</v>
      </c>
      <c r="L106" s="102">
        <f>'地区別5歳毎'!K47</f>
        <v>226</v>
      </c>
      <c r="M106" s="101">
        <f>L106/L116</f>
        <v>0.06168122270742358</v>
      </c>
      <c r="N106" s="103">
        <f>'地区別5歳毎'!K48</f>
        <v>206</v>
      </c>
      <c r="O106" s="101">
        <f>N106/N116</f>
        <v>0.051205567984091475</v>
      </c>
      <c r="P106" s="104">
        <f t="shared" si="3"/>
        <v>432</v>
      </c>
      <c r="Q106" s="101">
        <f>P106/P116</f>
        <v>0.056198777156237806</v>
      </c>
    </row>
    <row r="107" spans="11:17" ht="13.5">
      <c r="K107" s="87" t="s">
        <v>125</v>
      </c>
      <c r="L107" s="102">
        <f>'地区別5歳毎'!J47</f>
        <v>187</v>
      </c>
      <c r="M107" s="101">
        <f>L107/L116</f>
        <v>0.05103711790393013</v>
      </c>
      <c r="N107" s="103">
        <f>'地区別5歳毎'!J48</f>
        <v>184</v>
      </c>
      <c r="O107" s="101">
        <f>N107/N116</f>
        <v>0.0457370121799652</v>
      </c>
      <c r="P107" s="104">
        <f t="shared" si="3"/>
        <v>371</v>
      </c>
      <c r="Q107" s="101">
        <f>P107/P116</f>
        <v>0.04826330167815793</v>
      </c>
    </row>
    <row r="108" spans="11:17" ht="13.5">
      <c r="K108" s="87" t="s">
        <v>126</v>
      </c>
      <c r="L108" s="102">
        <f>'地区別5歳毎'!I47</f>
        <v>208</v>
      </c>
      <c r="M108" s="101">
        <f>L108/L116</f>
        <v>0.056768558951965066</v>
      </c>
      <c r="N108" s="103">
        <f>'地区別5歳毎'!I48</f>
        <v>168</v>
      </c>
      <c r="O108" s="101">
        <f>N108/N116</f>
        <v>0.041759880686055184</v>
      </c>
      <c r="P108" s="104">
        <f t="shared" si="3"/>
        <v>376</v>
      </c>
      <c r="Q108" s="101">
        <f>P108/P116</f>
        <v>0.04891375048783661</v>
      </c>
    </row>
    <row r="109" spans="11:17" ht="13.5">
      <c r="K109" s="87" t="s">
        <v>127</v>
      </c>
      <c r="L109" s="102">
        <f>'地区別5歳毎'!H47</f>
        <v>165</v>
      </c>
      <c r="M109" s="101">
        <f>L109/L116</f>
        <v>0.04503275109170306</v>
      </c>
      <c r="N109" s="103">
        <f>'地区別5歳毎'!H48</f>
        <v>180</v>
      </c>
      <c r="O109" s="101">
        <f>N109/N116</f>
        <v>0.0447427293064877</v>
      </c>
      <c r="P109" s="104">
        <f t="shared" si="3"/>
        <v>345</v>
      </c>
      <c r="Q109" s="101">
        <f>P109/P116</f>
        <v>0.0448809678678288</v>
      </c>
    </row>
    <row r="110" spans="11:17" ht="13.5">
      <c r="K110" s="87" t="s">
        <v>128</v>
      </c>
      <c r="L110" s="102">
        <f>'地区別5歳毎'!G47</f>
        <v>172</v>
      </c>
      <c r="M110" s="101">
        <f>L110/L116</f>
        <v>0.04694323144104803</v>
      </c>
      <c r="N110" s="103">
        <f>'地区別5歳毎'!G48</f>
        <v>180</v>
      </c>
      <c r="O110" s="101">
        <f>N110/N116</f>
        <v>0.0447427293064877</v>
      </c>
      <c r="P110" s="104">
        <f t="shared" si="3"/>
        <v>352</v>
      </c>
      <c r="Q110" s="101">
        <f>P110/P116</f>
        <v>0.04579159620137895</v>
      </c>
    </row>
    <row r="111" spans="11:17" ht="13.5">
      <c r="K111" s="87" t="s">
        <v>129</v>
      </c>
      <c r="L111" s="102">
        <f>'地区別5歳毎'!F47</f>
        <v>191</v>
      </c>
      <c r="M111" s="101">
        <f>L111/L116</f>
        <v>0.05212882096069869</v>
      </c>
      <c r="N111" s="103">
        <f>'地区別5歳毎'!F48</f>
        <v>216</v>
      </c>
      <c r="O111" s="101">
        <f>N111/N116</f>
        <v>0.053691275167785234</v>
      </c>
      <c r="P111" s="104">
        <f t="shared" si="3"/>
        <v>407</v>
      </c>
      <c r="Q111" s="101">
        <f>P111/P116</f>
        <v>0.05294653310784441</v>
      </c>
    </row>
    <row r="112" spans="11:17" ht="13.5">
      <c r="K112" s="87" t="s">
        <v>130</v>
      </c>
      <c r="L112" s="102">
        <f>'地区別5歳毎'!E47</f>
        <v>190</v>
      </c>
      <c r="M112" s="101">
        <f>L112/L116</f>
        <v>0.05185589519650655</v>
      </c>
      <c r="N112" s="103">
        <f>'地区別5歳毎'!E48</f>
        <v>170</v>
      </c>
      <c r="O112" s="101">
        <f>N112/N116</f>
        <v>0.04225702212279393</v>
      </c>
      <c r="P112" s="104">
        <f t="shared" si="3"/>
        <v>360</v>
      </c>
      <c r="Q112" s="101">
        <f>P112/P116</f>
        <v>0.04683231429686484</v>
      </c>
    </row>
    <row r="113" spans="11:17" ht="13.5">
      <c r="K113" s="87" t="s">
        <v>131</v>
      </c>
      <c r="L113" s="102">
        <f>'地区別5歳毎'!D47</f>
        <v>144</v>
      </c>
      <c r="M113" s="101">
        <f>L113/L116</f>
        <v>0.039301310043668124</v>
      </c>
      <c r="N113" s="103">
        <f>'地区別5歳毎'!D48</f>
        <v>164</v>
      </c>
      <c r="O113" s="101">
        <f>N113/N116</f>
        <v>0.04076559781257768</v>
      </c>
      <c r="P113" s="104">
        <f t="shared" si="3"/>
        <v>308</v>
      </c>
      <c r="Q113" s="101">
        <f>P113/P116</f>
        <v>0.04006764667620658</v>
      </c>
    </row>
    <row r="114" spans="11:17" ht="13.5">
      <c r="K114" s="87" t="s">
        <v>132</v>
      </c>
      <c r="L114" s="102">
        <f>'地区別5歳毎'!C47</f>
        <v>128</v>
      </c>
      <c r="M114" s="101">
        <f>L114/L116</f>
        <v>0.034934497816593885</v>
      </c>
      <c r="N114" s="103">
        <f>'地区別5歳毎'!C48</f>
        <v>124</v>
      </c>
      <c r="O114" s="101">
        <f>N114/N116</f>
        <v>0.030822769077802636</v>
      </c>
      <c r="P114" s="104">
        <f t="shared" si="3"/>
        <v>252</v>
      </c>
      <c r="Q114" s="101">
        <f>P114/P116</f>
        <v>0.03278262000780539</v>
      </c>
    </row>
    <row r="115" ht="13.5">
      <c r="K115" s="87"/>
    </row>
    <row r="116" spans="11:17" ht="13.5">
      <c r="K116" s="87"/>
      <c r="L116" s="102">
        <f>SUM(L94:L114)</f>
        <v>3664</v>
      </c>
      <c r="M116" s="92"/>
      <c r="N116" s="103">
        <f>SUM(N94:N114)</f>
        <v>4023</v>
      </c>
      <c r="O116" s="92"/>
      <c r="P116" s="104">
        <f>SUM(P94:P114)</f>
        <v>7687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13</v>
      </c>
      <c r="O124" s="101">
        <f>N124/N146</f>
        <v>0.0023465703971119133</v>
      </c>
      <c r="P124" s="104">
        <f>L124+N124</f>
        <v>13</v>
      </c>
      <c r="Q124" s="101">
        <f>P124/P146</f>
        <v>0.00123774159763877</v>
      </c>
    </row>
    <row r="125" spans="11:17" ht="13.5">
      <c r="K125" s="87" t="s">
        <v>113</v>
      </c>
      <c r="L125" s="102">
        <f>'地区別5歳毎'!V62</f>
        <v>6</v>
      </c>
      <c r="M125" s="101">
        <f>L125/L146</f>
        <v>0.0012089462018940156</v>
      </c>
      <c r="N125" s="103">
        <f>'地区別5歳毎'!V63</f>
        <v>43</v>
      </c>
      <c r="O125" s="101">
        <f>N125/N146</f>
        <v>0.00776173285198556</v>
      </c>
      <c r="P125" s="104">
        <f aca="true" t="shared" si="4" ref="P125:P144">L125+N125</f>
        <v>49</v>
      </c>
      <c r="Q125" s="101">
        <f>P125/P146</f>
        <v>0.0046653337141769015</v>
      </c>
    </row>
    <row r="126" spans="11:17" ht="13.5">
      <c r="K126" s="87" t="s">
        <v>114</v>
      </c>
      <c r="L126" s="102">
        <f>'地区別5歳毎'!U62</f>
        <v>43</v>
      </c>
      <c r="M126" s="101">
        <f>L126/L146</f>
        <v>0.008664114446907113</v>
      </c>
      <c r="N126" s="103">
        <f>'地区別5歳毎'!U63</f>
        <v>120</v>
      </c>
      <c r="O126" s="101">
        <f>N126/N146</f>
        <v>0.021660649819494584</v>
      </c>
      <c r="P126" s="104">
        <f t="shared" si="4"/>
        <v>163</v>
      </c>
      <c r="Q126" s="101">
        <f>P126/P146</f>
        <v>0.015519375416547652</v>
      </c>
    </row>
    <row r="127" spans="11:17" ht="13.5">
      <c r="K127" s="87" t="s">
        <v>115</v>
      </c>
      <c r="L127" s="102">
        <f>'地区別5歳毎'!T62</f>
        <v>100</v>
      </c>
      <c r="M127" s="101">
        <f>L127/L146</f>
        <v>0.02014910336490026</v>
      </c>
      <c r="N127" s="103">
        <f>'地区別5歳毎'!T63</f>
        <v>247</v>
      </c>
      <c r="O127" s="101">
        <f>N127/N146</f>
        <v>0.044584837545126356</v>
      </c>
      <c r="P127" s="104">
        <f t="shared" si="4"/>
        <v>347</v>
      </c>
      <c r="Q127" s="101">
        <f>P127/P146</f>
        <v>0.03303817956774255</v>
      </c>
    </row>
    <row r="128" spans="11:17" ht="13.5">
      <c r="K128" s="87" t="s">
        <v>116</v>
      </c>
      <c r="L128" s="102">
        <f>'地区別5歳毎'!S62</f>
        <v>197</v>
      </c>
      <c r="M128" s="101">
        <f>L128/L146</f>
        <v>0.03969373362885351</v>
      </c>
      <c r="N128" s="103">
        <f>'地区別5歳毎'!S63</f>
        <v>353</v>
      </c>
      <c r="O128" s="101">
        <f>N128/N146</f>
        <v>0.06371841155234657</v>
      </c>
      <c r="P128" s="104">
        <f t="shared" si="4"/>
        <v>550</v>
      </c>
      <c r="Q128" s="101">
        <f>P128/P146</f>
        <v>0.05236599066933257</v>
      </c>
    </row>
    <row r="129" spans="11:17" ht="13.5">
      <c r="K129" s="87" t="s">
        <v>117</v>
      </c>
      <c r="L129" s="102">
        <f>'地区別5歳毎'!R62</f>
        <v>264</v>
      </c>
      <c r="M129" s="101">
        <f>L129/L146</f>
        <v>0.05319363288333669</v>
      </c>
      <c r="N129" s="103">
        <f>'地区別5歳毎'!R63</f>
        <v>367</v>
      </c>
      <c r="O129" s="101">
        <f>N129/N146</f>
        <v>0.06624548736462094</v>
      </c>
      <c r="P129" s="104">
        <f t="shared" si="4"/>
        <v>631</v>
      </c>
      <c r="Q129" s="101">
        <f>P129/P146</f>
        <v>0.060078072931543366</v>
      </c>
    </row>
    <row r="130" spans="11:17" ht="13.5">
      <c r="K130" s="87" t="s">
        <v>118</v>
      </c>
      <c r="L130" s="102">
        <f>'地区別5歳毎'!Q62</f>
        <v>275</v>
      </c>
      <c r="M130" s="101">
        <f>L130/L146</f>
        <v>0.05541003425347572</v>
      </c>
      <c r="N130" s="103">
        <f>'地区別5歳毎'!Q63</f>
        <v>322</v>
      </c>
      <c r="O130" s="101">
        <f>N130/N146</f>
        <v>0.05812274368231047</v>
      </c>
      <c r="P130" s="104">
        <f t="shared" si="4"/>
        <v>597</v>
      </c>
      <c r="Q130" s="101">
        <f>P130/P146</f>
        <v>0.05684090259925736</v>
      </c>
    </row>
    <row r="131" spans="11:17" ht="13.5">
      <c r="K131" s="87" t="s">
        <v>119</v>
      </c>
      <c r="L131" s="102">
        <f>'地区別5歳毎'!P62</f>
        <v>320</v>
      </c>
      <c r="M131" s="101">
        <f>L131/L146</f>
        <v>0.06447713076768084</v>
      </c>
      <c r="N131" s="103">
        <f>'地区別5歳毎'!P63</f>
        <v>339</v>
      </c>
      <c r="O131" s="101">
        <f>N131/N146</f>
        <v>0.061191335740072204</v>
      </c>
      <c r="P131" s="104">
        <f t="shared" si="4"/>
        <v>659</v>
      </c>
      <c r="Q131" s="101">
        <f>P131/P146</f>
        <v>0.06274397791107303</v>
      </c>
    </row>
    <row r="132" spans="11:17" ht="13.5">
      <c r="K132" s="87" t="s">
        <v>120</v>
      </c>
      <c r="L132" s="102">
        <f>'地区別5歳毎'!O62</f>
        <v>459</v>
      </c>
      <c r="M132" s="101">
        <f>L132/L146</f>
        <v>0.09248438444489221</v>
      </c>
      <c r="N132" s="103">
        <f>'地区別5歳毎'!O63</f>
        <v>439</v>
      </c>
      <c r="O132" s="101">
        <f>N132/N146</f>
        <v>0.07924187725631769</v>
      </c>
      <c r="P132" s="104">
        <f t="shared" si="4"/>
        <v>898</v>
      </c>
      <c r="Q132" s="101">
        <f>P132/P146</f>
        <v>0.08549938112920118</v>
      </c>
    </row>
    <row r="133" spans="11:17" ht="13.5">
      <c r="K133" s="87" t="s">
        <v>121</v>
      </c>
      <c r="L133" s="102">
        <f>'地区別5歳毎'!N62</f>
        <v>420</v>
      </c>
      <c r="M133" s="101">
        <f>L133/L146</f>
        <v>0.0846262341325811</v>
      </c>
      <c r="N133" s="103">
        <f>'地区別5歳毎'!N63</f>
        <v>375</v>
      </c>
      <c r="O133" s="101">
        <f>N133/N146</f>
        <v>0.06768953068592058</v>
      </c>
      <c r="P133" s="104">
        <f t="shared" si="4"/>
        <v>795</v>
      </c>
      <c r="Q133" s="101">
        <f>P133/P146</f>
        <v>0.07569265924021708</v>
      </c>
    </row>
    <row r="134" spans="11:17" ht="13.5">
      <c r="K134" s="87" t="s">
        <v>122</v>
      </c>
      <c r="L134" s="102">
        <f>'地区別5歳毎'!M62</f>
        <v>381</v>
      </c>
      <c r="M134" s="101">
        <f>L134/L146</f>
        <v>0.07676808382026999</v>
      </c>
      <c r="N134" s="103">
        <f>'地区別5歳毎'!M63</f>
        <v>420</v>
      </c>
      <c r="O134" s="101">
        <f>N134/N146</f>
        <v>0.07581227436823104</v>
      </c>
      <c r="P134" s="104">
        <f t="shared" si="4"/>
        <v>801</v>
      </c>
      <c r="Q134" s="101">
        <f>P134/P146</f>
        <v>0.07626392459297343</v>
      </c>
    </row>
    <row r="135" spans="11:17" ht="13.5">
      <c r="K135" s="87" t="s">
        <v>123</v>
      </c>
      <c r="L135" s="102">
        <f>'地区別5歳毎'!L62</f>
        <v>324</v>
      </c>
      <c r="M135" s="101">
        <f>L135/L146</f>
        <v>0.06528309490227685</v>
      </c>
      <c r="N135" s="103">
        <f>'地区別5歳毎'!L63</f>
        <v>318</v>
      </c>
      <c r="O135" s="101">
        <f>N135/N146</f>
        <v>0.05740072202166065</v>
      </c>
      <c r="P135" s="104">
        <f t="shared" si="4"/>
        <v>642</v>
      </c>
      <c r="Q135" s="101">
        <f>P135/P146</f>
        <v>0.06112539274493002</v>
      </c>
    </row>
    <row r="136" spans="11:17" ht="13.5">
      <c r="K136" s="87" t="s">
        <v>124</v>
      </c>
      <c r="L136" s="102">
        <f>'地区別5歳毎'!K62</f>
        <v>261</v>
      </c>
      <c r="M136" s="101">
        <f>L136/L146</f>
        <v>0.052589159782389684</v>
      </c>
      <c r="N136" s="103">
        <f>'地区別5歳毎'!K63</f>
        <v>286</v>
      </c>
      <c r="O136" s="101">
        <f>N136/N146</f>
        <v>0.05162454873646209</v>
      </c>
      <c r="P136" s="104">
        <f t="shared" si="4"/>
        <v>547</v>
      </c>
      <c r="Q136" s="101">
        <f>P136/P146</f>
        <v>0.05208035799295439</v>
      </c>
    </row>
    <row r="137" spans="11:17" ht="13.5">
      <c r="K137" s="87" t="s">
        <v>125</v>
      </c>
      <c r="L137" s="102">
        <f>'地区別5歳毎'!J62</f>
        <v>288</v>
      </c>
      <c r="M137" s="101">
        <f>L137/L146</f>
        <v>0.05802941769091276</v>
      </c>
      <c r="N137" s="103">
        <f>'地区別5歳毎'!J63</f>
        <v>277</v>
      </c>
      <c r="O137" s="101">
        <f>N137/N146</f>
        <v>0.05</v>
      </c>
      <c r="P137" s="104">
        <f t="shared" si="4"/>
        <v>565</v>
      </c>
      <c r="Q137" s="101">
        <f>P137/P146</f>
        <v>0.05379415405122346</v>
      </c>
    </row>
    <row r="138" spans="11:17" ht="13.5">
      <c r="K138" s="87" t="s">
        <v>126</v>
      </c>
      <c r="L138" s="102">
        <f>'地区別5歳毎'!I62</f>
        <v>253</v>
      </c>
      <c r="M138" s="101">
        <f>L138/L146</f>
        <v>0.05097723151319766</v>
      </c>
      <c r="N138" s="103">
        <f>'地区別5歳毎'!I63</f>
        <v>253</v>
      </c>
      <c r="O138" s="101">
        <f>N138/N146</f>
        <v>0.04566787003610108</v>
      </c>
      <c r="P138" s="104">
        <f t="shared" si="4"/>
        <v>506</v>
      </c>
      <c r="Q138" s="101">
        <f>P138/P146</f>
        <v>0.048176711415785965</v>
      </c>
    </row>
    <row r="139" spans="11:17" ht="13.5">
      <c r="K139" s="87" t="s">
        <v>127</v>
      </c>
      <c r="L139" s="102">
        <f>'地区別5歳毎'!H62</f>
        <v>206</v>
      </c>
      <c r="M139" s="101">
        <f>L139/L146</f>
        <v>0.04150715293169454</v>
      </c>
      <c r="N139" s="103">
        <f>'地区別5歳毎'!H63</f>
        <v>213</v>
      </c>
      <c r="O139" s="101">
        <f>N139/N146</f>
        <v>0.038447653429602886</v>
      </c>
      <c r="P139" s="104">
        <f t="shared" si="4"/>
        <v>419</v>
      </c>
      <c r="Q139" s="101">
        <f>P139/P146</f>
        <v>0.039893363800818815</v>
      </c>
    </row>
    <row r="140" spans="11:17" ht="13.5">
      <c r="K140" s="87" t="s">
        <v>128</v>
      </c>
      <c r="L140" s="102">
        <f>'地区別5歳毎'!G62</f>
        <v>223</v>
      </c>
      <c r="M140" s="101">
        <f>L140/L146</f>
        <v>0.04493250050372758</v>
      </c>
      <c r="N140" s="103">
        <f>'地区別5歳毎'!G63</f>
        <v>280</v>
      </c>
      <c r="O140" s="101">
        <f>N140/N146</f>
        <v>0.05054151624548736</v>
      </c>
      <c r="P140" s="104">
        <f t="shared" si="4"/>
        <v>503</v>
      </c>
      <c r="Q140" s="101">
        <f>P140/P146</f>
        <v>0.04789107873940779</v>
      </c>
    </row>
    <row r="141" spans="11:17" ht="13.5">
      <c r="K141" s="87" t="s">
        <v>129</v>
      </c>
      <c r="L141" s="102">
        <f>'地区別5歳毎'!F62</f>
        <v>297</v>
      </c>
      <c r="M141" s="101">
        <f>L141/L146</f>
        <v>0.05984283699375378</v>
      </c>
      <c r="N141" s="103">
        <f>'地区別5歳毎'!F63</f>
        <v>285</v>
      </c>
      <c r="O141" s="101">
        <f>N141/N146</f>
        <v>0.05144404332129964</v>
      </c>
      <c r="P141" s="104">
        <f t="shared" si="4"/>
        <v>582</v>
      </c>
      <c r="Q141" s="101">
        <f>P141/P146</f>
        <v>0.05541273921736647</v>
      </c>
    </row>
    <row r="142" spans="11:17" ht="13.5">
      <c r="K142" s="87" t="s">
        <v>130</v>
      </c>
      <c r="L142" s="102">
        <f>'地区別5歳毎'!E62</f>
        <v>242</v>
      </c>
      <c r="M142" s="101">
        <f>L142/L146</f>
        <v>0.04876083014305863</v>
      </c>
      <c r="N142" s="103">
        <f>'地区別5歳毎'!E63</f>
        <v>245</v>
      </c>
      <c r="O142" s="101">
        <f>N142/N146</f>
        <v>0.04422382671480144</v>
      </c>
      <c r="P142" s="104">
        <f t="shared" si="4"/>
        <v>487</v>
      </c>
      <c r="Q142" s="101">
        <f>P142/P146</f>
        <v>0.04636770446539084</v>
      </c>
    </row>
    <row r="143" spans="11:17" ht="13.5">
      <c r="K143" s="87" t="s">
        <v>131</v>
      </c>
      <c r="L143" s="102">
        <f>'地区別5歳毎'!D62</f>
        <v>209</v>
      </c>
      <c r="M143" s="101">
        <f>L143/L146</f>
        <v>0.04211162603264155</v>
      </c>
      <c r="N143" s="103">
        <f>'地区別5歳毎'!D63</f>
        <v>169</v>
      </c>
      <c r="O143" s="101">
        <f>N143/N146</f>
        <v>0.030505415162454873</v>
      </c>
      <c r="P143" s="104">
        <f t="shared" si="4"/>
        <v>378</v>
      </c>
      <c r="Q143" s="101">
        <f>P143/P146</f>
        <v>0.03598971722365039</v>
      </c>
    </row>
    <row r="144" spans="11:17" ht="13.5">
      <c r="K144" s="87" t="s">
        <v>132</v>
      </c>
      <c r="L144" s="102">
        <f>'地区別5歳毎'!C62</f>
        <v>195</v>
      </c>
      <c r="M144" s="101">
        <f>L144/L146</f>
        <v>0.03929075156155551</v>
      </c>
      <c r="N144" s="103">
        <f>'地区別5歳毎'!C63</f>
        <v>176</v>
      </c>
      <c r="O144" s="101">
        <f>N144/N146</f>
        <v>0.03176895306859206</v>
      </c>
      <c r="P144" s="104">
        <f t="shared" si="4"/>
        <v>371</v>
      </c>
      <c r="Q144" s="101">
        <f>P144/P146</f>
        <v>0.03532324097876797</v>
      </c>
    </row>
    <row r="145" ht="13.5">
      <c r="K145" s="87"/>
    </row>
    <row r="146" spans="11:17" ht="13.5">
      <c r="K146" s="87"/>
      <c r="L146" s="102">
        <f>SUM(L124:L144)</f>
        <v>4963</v>
      </c>
      <c r="M146" s="92"/>
      <c r="N146" s="103">
        <f>SUM(N124:N144)</f>
        <v>5540</v>
      </c>
      <c r="O146" s="92"/>
      <c r="P146" s="104">
        <f>SUM(P124:P144)</f>
        <v>10503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0.0024929884699283265</v>
      </c>
      <c r="P154" s="104">
        <f>L154+N154</f>
        <v>8</v>
      </c>
      <c r="Q154" s="101">
        <f>P154/P176</f>
        <v>0.0013635588886995057</v>
      </c>
    </row>
    <row r="155" spans="11:17" ht="13.5">
      <c r="K155" s="87" t="s">
        <v>113</v>
      </c>
      <c r="L155" s="102">
        <f>'地区別5歳毎'!V65</f>
        <v>7</v>
      </c>
      <c r="M155" s="101">
        <f>L155/L176</f>
        <v>0.0026335590669676447</v>
      </c>
      <c r="N155" s="103">
        <f>'地区別5歳毎'!V66</f>
        <v>27</v>
      </c>
      <c r="O155" s="101">
        <f>N155/N176</f>
        <v>0.008413836086008103</v>
      </c>
      <c r="P155" s="104">
        <f aca="true" t="shared" si="5" ref="P155:P174">L155+N155</f>
        <v>34</v>
      </c>
      <c r="Q155" s="101">
        <f>P155/P176</f>
        <v>0.005795125276972899</v>
      </c>
    </row>
    <row r="156" spans="11:17" ht="13.5">
      <c r="K156" s="87" t="s">
        <v>114</v>
      </c>
      <c r="L156" s="102">
        <f>'地区別5歳毎'!U65</f>
        <v>18</v>
      </c>
      <c r="M156" s="101">
        <f>L156/L176</f>
        <v>0.006772009029345372</v>
      </c>
      <c r="N156" s="103">
        <f>'地区別5歳毎'!U66</f>
        <v>59</v>
      </c>
      <c r="O156" s="101">
        <f>N156/N176</f>
        <v>0.01838578996572141</v>
      </c>
      <c r="P156" s="104">
        <f t="shared" si="5"/>
        <v>77</v>
      </c>
      <c r="Q156" s="101">
        <f>P156/P176</f>
        <v>0.013124254303732742</v>
      </c>
    </row>
    <row r="157" spans="11:17" ht="13.5">
      <c r="K157" s="87" t="s">
        <v>115</v>
      </c>
      <c r="L157" s="102">
        <f>'地区別5歳毎'!T65</f>
        <v>72</v>
      </c>
      <c r="M157" s="101">
        <f>L157/L176</f>
        <v>0.02708803611738149</v>
      </c>
      <c r="N157" s="103">
        <f>'地区別5歳毎'!T66</f>
        <v>143</v>
      </c>
      <c r="O157" s="101">
        <f>N157/N176</f>
        <v>0.044562168899968835</v>
      </c>
      <c r="P157" s="104">
        <f t="shared" si="5"/>
        <v>215</v>
      </c>
      <c r="Q157" s="101">
        <f>P157/P176</f>
        <v>0.03664564513379922</v>
      </c>
    </row>
    <row r="158" spans="11:17" ht="13.5">
      <c r="K158" s="87" t="s">
        <v>116</v>
      </c>
      <c r="L158" s="102">
        <f>'地区別5歳毎'!S65</f>
        <v>99</v>
      </c>
      <c r="M158" s="101">
        <f>L158/L176</f>
        <v>0.03724604966139955</v>
      </c>
      <c r="N158" s="103">
        <f>'地区別5歳毎'!S66</f>
        <v>257</v>
      </c>
      <c r="O158" s="101">
        <f>N158/N176</f>
        <v>0.08008725459644749</v>
      </c>
      <c r="P158" s="104">
        <f t="shared" si="5"/>
        <v>356</v>
      </c>
      <c r="Q158" s="101">
        <f>P158/P176</f>
        <v>0.060678370547128005</v>
      </c>
    </row>
    <row r="159" spans="11:17" ht="13.5">
      <c r="K159" s="87" t="s">
        <v>117</v>
      </c>
      <c r="L159" s="102">
        <f>'地区別5歳毎'!R65</f>
        <v>134</v>
      </c>
      <c r="M159" s="101">
        <f>L159/L176</f>
        <v>0.05041384499623777</v>
      </c>
      <c r="N159" s="103">
        <f>'地区別5歳毎'!R66</f>
        <v>212</v>
      </c>
      <c r="O159" s="101">
        <f>N159/N176</f>
        <v>0.06606419445310066</v>
      </c>
      <c r="P159" s="104">
        <f t="shared" si="5"/>
        <v>346</v>
      </c>
      <c r="Q159" s="101">
        <f>P159/P176</f>
        <v>0.05897392193625362</v>
      </c>
    </row>
    <row r="160" spans="11:17" ht="13.5">
      <c r="K160" s="87" t="s">
        <v>118</v>
      </c>
      <c r="L160" s="102">
        <f>'地区別5歳毎'!Q65</f>
        <v>118</v>
      </c>
      <c r="M160" s="101">
        <f>L160/L176</f>
        <v>0.04439428141459744</v>
      </c>
      <c r="N160" s="103">
        <f>'地区別5歳毎'!Q66</f>
        <v>167</v>
      </c>
      <c r="O160" s="101">
        <f>N160/N176</f>
        <v>0.052041134309753816</v>
      </c>
      <c r="P160" s="104">
        <f t="shared" si="5"/>
        <v>285</v>
      </c>
      <c r="Q160" s="101">
        <f>P160/P176</f>
        <v>0.048576785409919894</v>
      </c>
    </row>
    <row r="161" spans="11:17" ht="13.5">
      <c r="K161" s="87" t="s">
        <v>119</v>
      </c>
      <c r="L161" s="102">
        <f>'地区別5歳毎'!P65</f>
        <v>155</v>
      </c>
      <c r="M161" s="101">
        <f>L161/L176</f>
        <v>0.05831452219714071</v>
      </c>
      <c r="N161" s="103">
        <f>'地区別5歳毎'!P66</f>
        <v>182</v>
      </c>
      <c r="O161" s="101">
        <f>N161/N176</f>
        <v>0.05671548769086943</v>
      </c>
      <c r="P161" s="104">
        <f t="shared" si="5"/>
        <v>337</v>
      </c>
      <c r="Q161" s="101">
        <f>P161/P176</f>
        <v>0.057439918186466675</v>
      </c>
    </row>
    <row r="162" spans="11:17" ht="13.5">
      <c r="K162" s="87" t="s">
        <v>120</v>
      </c>
      <c r="L162" s="102">
        <f>'地区別5歳毎'!O65</f>
        <v>248</v>
      </c>
      <c r="M162" s="101">
        <f>L162/L176</f>
        <v>0.09330323551542513</v>
      </c>
      <c r="N162" s="103">
        <f>'地区別5歳毎'!O66</f>
        <v>272</v>
      </c>
      <c r="O162" s="101">
        <f>N162/N176</f>
        <v>0.0847616079775631</v>
      </c>
      <c r="P162" s="104">
        <f t="shared" si="5"/>
        <v>520</v>
      </c>
      <c r="Q162" s="101">
        <f>P162/P176</f>
        <v>0.08863132776546787</v>
      </c>
    </row>
    <row r="163" spans="11:17" ht="13.5">
      <c r="K163" s="87" t="s">
        <v>121</v>
      </c>
      <c r="L163" s="102">
        <f>'地区別5歳毎'!N65</f>
        <v>252</v>
      </c>
      <c r="M163" s="101">
        <f>L163/L176</f>
        <v>0.09480812641083522</v>
      </c>
      <c r="N163" s="103">
        <f>'地区別5歳毎'!N66</f>
        <v>266</v>
      </c>
      <c r="O163" s="101">
        <f>N163/N176</f>
        <v>0.08289186662511686</v>
      </c>
      <c r="P163" s="104">
        <f t="shared" si="5"/>
        <v>518</v>
      </c>
      <c r="Q163" s="101">
        <f>P163/P176</f>
        <v>0.08829043804329299</v>
      </c>
    </row>
    <row r="164" spans="11:17" ht="13.5">
      <c r="K164" s="87" t="s">
        <v>122</v>
      </c>
      <c r="L164" s="102">
        <f>'地区別5歳毎'!M65</f>
        <v>239</v>
      </c>
      <c r="M164" s="101">
        <f>L164/L176</f>
        <v>0.08991723100075244</v>
      </c>
      <c r="N164" s="103">
        <f>'地区別5歳毎'!M66</f>
        <v>263</v>
      </c>
      <c r="O164" s="101">
        <f>N164/N176</f>
        <v>0.08195699594889373</v>
      </c>
      <c r="P164" s="104">
        <f t="shared" si="5"/>
        <v>502</v>
      </c>
      <c r="Q164" s="101">
        <f>P164/P176</f>
        <v>0.08556332026589399</v>
      </c>
    </row>
    <row r="165" spans="11:17" ht="13.5">
      <c r="K165" s="87" t="s">
        <v>123</v>
      </c>
      <c r="L165" s="102">
        <f>'地区別5歳毎'!L65</f>
        <v>183</v>
      </c>
      <c r="M165" s="101">
        <f>L165/L176</f>
        <v>0.06884875846501129</v>
      </c>
      <c r="N165" s="103">
        <f>'地区別5歳毎'!L66</f>
        <v>213</v>
      </c>
      <c r="O165" s="101">
        <f>N165/N176</f>
        <v>0.0663758180118417</v>
      </c>
      <c r="P165" s="104">
        <f t="shared" si="5"/>
        <v>396</v>
      </c>
      <c r="Q165" s="101">
        <f>P165/P176</f>
        <v>0.06749616499062554</v>
      </c>
    </row>
    <row r="166" spans="11:17" ht="13.5">
      <c r="K166" s="87" t="s">
        <v>124</v>
      </c>
      <c r="L166" s="102">
        <f>'地区別5歳毎'!K65</f>
        <v>142</v>
      </c>
      <c r="M166" s="101">
        <f>L166/L176</f>
        <v>0.05342362678705794</v>
      </c>
      <c r="N166" s="103">
        <f>'地区別5歳毎'!K66</f>
        <v>165</v>
      </c>
      <c r="O166" s="101">
        <f>N166/N176</f>
        <v>0.051417887192271736</v>
      </c>
      <c r="P166" s="104">
        <f t="shared" si="5"/>
        <v>307</v>
      </c>
      <c r="Q166" s="101">
        <f>P166/P176</f>
        <v>0.05232657235384353</v>
      </c>
    </row>
    <row r="167" spans="11:17" ht="13.5">
      <c r="K167" s="87" t="s">
        <v>125</v>
      </c>
      <c r="L167" s="102">
        <f>'地区別5歳毎'!J65</f>
        <v>149</v>
      </c>
      <c r="M167" s="101">
        <f>L167/L176</f>
        <v>0.05605718585402558</v>
      </c>
      <c r="N167" s="103">
        <f>'地区別5歳毎'!J66</f>
        <v>147</v>
      </c>
      <c r="O167" s="101">
        <f>N167/N176</f>
        <v>0.045808663134933</v>
      </c>
      <c r="P167" s="104">
        <f t="shared" si="5"/>
        <v>296</v>
      </c>
      <c r="Q167" s="101">
        <f>P167/P176</f>
        <v>0.05045167888188171</v>
      </c>
    </row>
    <row r="168" spans="11:17" ht="13.5">
      <c r="K168" s="87" t="s">
        <v>126</v>
      </c>
      <c r="L168" s="102">
        <f>'地区別5歳毎'!I65</f>
        <v>120</v>
      </c>
      <c r="M168" s="101">
        <f>L168/L176</f>
        <v>0.045146726862302484</v>
      </c>
      <c r="N168" s="103">
        <f>'地区別5歳毎'!I66</f>
        <v>117</v>
      </c>
      <c r="O168" s="101">
        <f>N168/N176</f>
        <v>0.036459956372701774</v>
      </c>
      <c r="P168" s="104">
        <f t="shared" si="5"/>
        <v>237</v>
      </c>
      <c r="Q168" s="101">
        <f>P168/P176</f>
        <v>0.04039543207772286</v>
      </c>
    </row>
    <row r="169" spans="11:17" ht="13.5">
      <c r="K169" s="87" t="s">
        <v>127</v>
      </c>
      <c r="L169" s="102">
        <f>'地区別5歳毎'!H65</f>
        <v>114</v>
      </c>
      <c r="M169" s="101">
        <f>L169/L176</f>
        <v>0.04288939051918736</v>
      </c>
      <c r="N169" s="103">
        <f>'地区別5歳毎'!H66</f>
        <v>123</v>
      </c>
      <c r="O169" s="101">
        <f>N169/N176</f>
        <v>0.03832969772514802</v>
      </c>
      <c r="P169" s="104">
        <f t="shared" si="5"/>
        <v>237</v>
      </c>
      <c r="Q169" s="101">
        <f>P169/P176</f>
        <v>0.04039543207772286</v>
      </c>
    </row>
    <row r="170" spans="11:17" ht="13.5">
      <c r="K170" s="87" t="s">
        <v>128</v>
      </c>
      <c r="L170" s="102">
        <f>'地区別5歳毎'!G65</f>
        <v>101</v>
      </c>
      <c r="M170" s="101">
        <f>L170/L176</f>
        <v>0.03799849510910459</v>
      </c>
      <c r="N170" s="103">
        <f>'地区別5歳毎'!G66</f>
        <v>108</v>
      </c>
      <c r="O170" s="101">
        <f>N170/N176</f>
        <v>0.03365534434403241</v>
      </c>
      <c r="P170" s="104">
        <f t="shared" si="5"/>
        <v>209</v>
      </c>
      <c r="Q170" s="101">
        <f>P170/P176</f>
        <v>0.03562297596727459</v>
      </c>
    </row>
    <row r="171" spans="11:17" ht="13.5">
      <c r="K171" s="87" t="s">
        <v>129</v>
      </c>
      <c r="L171" s="102">
        <f>'地区別5歳毎'!F65</f>
        <v>168</v>
      </c>
      <c r="M171" s="101">
        <f>L171/L176</f>
        <v>0.06320541760722348</v>
      </c>
      <c r="N171" s="103">
        <f>'地区別5歳毎'!F66</f>
        <v>174</v>
      </c>
      <c r="O171" s="101">
        <f>N171/N176</f>
        <v>0.054222499220941106</v>
      </c>
      <c r="P171" s="104">
        <f t="shared" si="5"/>
        <v>342</v>
      </c>
      <c r="Q171" s="101">
        <f>P171/P176</f>
        <v>0.05829214249190387</v>
      </c>
    </row>
    <row r="172" spans="11:17" ht="13.5">
      <c r="K172" s="87" t="s">
        <v>130</v>
      </c>
      <c r="L172" s="102">
        <f>'地区別5歳毎'!E65</f>
        <v>144</v>
      </c>
      <c r="M172" s="101">
        <f>L172/L176</f>
        <v>0.05417607223476298</v>
      </c>
      <c r="N172" s="103">
        <f>'地区別5歳毎'!E66</f>
        <v>127</v>
      </c>
      <c r="O172" s="101">
        <f>N172/N176</f>
        <v>0.03957619196011219</v>
      </c>
      <c r="P172" s="104">
        <f t="shared" si="5"/>
        <v>271</v>
      </c>
      <c r="Q172" s="101">
        <f>P172/P176</f>
        <v>0.04619055735469576</v>
      </c>
    </row>
    <row r="173" spans="11:17" ht="13.5">
      <c r="K173" s="87" t="s">
        <v>131</v>
      </c>
      <c r="L173" s="102">
        <f>'地区別5歳毎'!D65</f>
        <v>110</v>
      </c>
      <c r="M173" s="101">
        <f>L173/L176</f>
        <v>0.04138449962377728</v>
      </c>
      <c r="N173" s="103">
        <f>'地区別5歳毎'!D66</f>
        <v>102</v>
      </c>
      <c r="O173" s="101">
        <f>N173/N176</f>
        <v>0.031785602991586163</v>
      </c>
      <c r="P173" s="104">
        <f t="shared" si="5"/>
        <v>212</v>
      </c>
      <c r="Q173" s="101">
        <f>P173/P176</f>
        <v>0.036134310550536904</v>
      </c>
    </row>
    <row r="174" spans="11:17" ht="13.5">
      <c r="K174" s="87" t="s">
        <v>132</v>
      </c>
      <c r="L174" s="102">
        <f>'地区別5歳毎'!C65</f>
        <v>85</v>
      </c>
      <c r="M174" s="101">
        <f>L174/L176</f>
        <v>0.03197893152746426</v>
      </c>
      <c r="N174" s="103">
        <f>'地区別5歳毎'!C66</f>
        <v>77</v>
      </c>
      <c r="O174" s="101">
        <f>N174/N176</f>
        <v>0.023995014023060143</v>
      </c>
      <c r="P174" s="104">
        <f t="shared" si="5"/>
        <v>162</v>
      </c>
      <c r="Q174" s="101">
        <f>P174/P176</f>
        <v>0.02761206749616499</v>
      </c>
    </row>
    <row r="175" ht="13.5">
      <c r="K175" s="87"/>
    </row>
    <row r="176" spans="11:17" ht="13.5">
      <c r="K176" s="87"/>
      <c r="L176" s="102">
        <f>SUM(L154:L174)</f>
        <v>2658</v>
      </c>
      <c r="M176" s="92"/>
      <c r="N176" s="103">
        <f>SUM(N154:N174)</f>
        <v>3209</v>
      </c>
      <c r="O176" s="92"/>
      <c r="P176" s="104">
        <f>SUM(P154:P174)</f>
        <v>5867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6</v>
      </c>
      <c r="M184" s="101">
        <f>L184/L206</f>
        <v>9.04281774200841E-05</v>
      </c>
      <c r="N184" s="103">
        <f>'地区別5歳毎'!W69</f>
        <v>83</v>
      </c>
      <c r="O184" s="101">
        <f>N184/N206</f>
        <v>0.0011176343854357427</v>
      </c>
      <c r="P184" s="104">
        <f>L184+N184</f>
        <v>89</v>
      </c>
      <c r="Q184" s="101">
        <f>P184/P206</f>
        <v>0.0006329338975216015</v>
      </c>
    </row>
    <row r="185" spans="11:17" ht="13.5">
      <c r="K185" s="87" t="s">
        <v>113</v>
      </c>
      <c r="L185" s="102">
        <f>'地区別5歳毎'!V68</f>
        <v>62</v>
      </c>
      <c r="M185" s="101">
        <f>L185/L206</f>
        <v>0.0009344245000075357</v>
      </c>
      <c r="N185" s="103">
        <f>'地区別5歳毎'!V69</f>
        <v>372</v>
      </c>
      <c r="O185" s="101">
        <f>N185/N206</f>
        <v>0.005009156522675859</v>
      </c>
      <c r="P185" s="104">
        <f aca="true" t="shared" si="6" ref="P185:P204">L185+N185</f>
        <v>434</v>
      </c>
      <c r="Q185" s="101">
        <f>P185/P206</f>
        <v>0.0030864417025210683</v>
      </c>
    </row>
    <row r="186" spans="11:17" ht="13.5">
      <c r="K186" s="87" t="s">
        <v>114</v>
      </c>
      <c r="L186" s="102">
        <f>'地区別5歳毎'!U68</f>
        <v>311</v>
      </c>
      <c r="M186" s="101">
        <f>L186/L206</f>
        <v>0.004687193862941026</v>
      </c>
      <c r="N186" s="103">
        <f>'地区別5歳毎'!U69</f>
        <v>1170</v>
      </c>
      <c r="O186" s="101">
        <f>N186/N206</f>
        <v>0.015754605192286976</v>
      </c>
      <c r="P186" s="104">
        <f t="shared" si="6"/>
        <v>1481</v>
      </c>
      <c r="Q186" s="101">
        <f>P186/P206</f>
        <v>0.010532304519432493</v>
      </c>
    </row>
    <row r="187" spans="11:17" ht="13.5">
      <c r="K187" s="87" t="s">
        <v>115</v>
      </c>
      <c r="L187" s="102">
        <f>'地区別5歳毎'!T68</f>
        <v>1125</v>
      </c>
      <c r="M187" s="101">
        <f>L187/L206</f>
        <v>0.016955283266265768</v>
      </c>
      <c r="N187" s="103">
        <f>'地区別5歳毎'!T69</f>
        <v>2467</v>
      </c>
      <c r="O187" s="101">
        <f>N187/N206</f>
        <v>0.033219325649035875</v>
      </c>
      <c r="P187" s="104">
        <f t="shared" si="6"/>
        <v>3592</v>
      </c>
      <c r="Q187" s="101">
        <f>P187/P206</f>
        <v>0.025544927639298793</v>
      </c>
    </row>
    <row r="188" spans="11:17" ht="13.5">
      <c r="K188" s="87" t="s">
        <v>116</v>
      </c>
      <c r="L188" s="102">
        <f>'地区別5歳毎'!S68</f>
        <v>2032</v>
      </c>
      <c r="M188" s="101">
        <f>L188/L206</f>
        <v>0.030625009419601813</v>
      </c>
      <c r="N188" s="103">
        <f>'地区別5歳毎'!S69</f>
        <v>3486</v>
      </c>
      <c r="O188" s="101">
        <f>N188/N206</f>
        <v>0.0469406441883012</v>
      </c>
      <c r="P188" s="104">
        <f t="shared" si="6"/>
        <v>5518</v>
      </c>
      <c r="Q188" s="101">
        <f>P188/P206</f>
        <v>0.0392419016463393</v>
      </c>
    </row>
    <row r="189" spans="11:17" ht="13.5">
      <c r="K189" s="87" t="s">
        <v>117</v>
      </c>
      <c r="L189" s="102">
        <f>'地区別5歳毎'!R68</f>
        <v>2969</v>
      </c>
      <c r="M189" s="101">
        <f>L189/L206</f>
        <v>0.04474687646003828</v>
      </c>
      <c r="N189" s="103">
        <f>'地区別5歳毎'!R69</f>
        <v>3927</v>
      </c>
      <c r="O189" s="101">
        <f>N189/N206</f>
        <v>0.05287891845308629</v>
      </c>
      <c r="P189" s="104">
        <f t="shared" si="6"/>
        <v>6896</v>
      </c>
      <c r="Q189" s="101">
        <f>P189/P206</f>
        <v>0.04904170963268499</v>
      </c>
    </row>
    <row r="190" spans="11:17" ht="13.5">
      <c r="K190" s="87" t="s">
        <v>118</v>
      </c>
      <c r="L190" s="102">
        <f>'地区別5歳毎'!Q68</f>
        <v>3468</v>
      </c>
      <c r="M190" s="101">
        <f>L190/L206</f>
        <v>0.05226748654880861</v>
      </c>
      <c r="N190" s="103">
        <f>'地区別5歳毎'!Q69</f>
        <v>4273</v>
      </c>
      <c r="O190" s="101">
        <f>N190/N206</f>
        <v>0.05753797263815577</v>
      </c>
      <c r="P190" s="104">
        <f t="shared" si="6"/>
        <v>7741</v>
      </c>
      <c r="Q190" s="101">
        <f>P190/P206</f>
        <v>0.055051025850727166</v>
      </c>
    </row>
    <row r="191" spans="11:17" ht="13.5">
      <c r="K191" s="87" t="s">
        <v>119</v>
      </c>
      <c r="L191" s="102">
        <f>'地区別5歳毎'!P68</f>
        <v>4178</v>
      </c>
      <c r="M191" s="101">
        <f>L191/L206</f>
        <v>0.06296815421018523</v>
      </c>
      <c r="N191" s="103">
        <f>'地区別5歳毎'!P69</f>
        <v>4592</v>
      </c>
      <c r="O191" s="101">
        <f>N191/N206</f>
        <v>0.06183345901109555</v>
      </c>
      <c r="P191" s="104">
        <f t="shared" si="6"/>
        <v>8770</v>
      </c>
      <c r="Q191" s="101">
        <f>P191/P206</f>
        <v>0.06236887956476905</v>
      </c>
    </row>
    <row r="192" spans="11:17" ht="13.5">
      <c r="K192" s="87" t="s">
        <v>120</v>
      </c>
      <c r="L192" s="102">
        <f>'地区別5歳毎'!O68</f>
        <v>5603</v>
      </c>
      <c r="M192" s="101">
        <f>L192/L206</f>
        <v>0.0844448463474552</v>
      </c>
      <c r="N192" s="103">
        <f>'地区別5歳毎'!O69</f>
        <v>5953</v>
      </c>
      <c r="O192" s="101">
        <f>N192/N206</f>
        <v>0.08015996983733707</v>
      </c>
      <c r="P192" s="104">
        <f t="shared" si="6"/>
        <v>11556</v>
      </c>
      <c r="Q192" s="101">
        <f>P192/P206</f>
        <v>0.082181844042243</v>
      </c>
    </row>
    <row r="193" spans="11:17" ht="13.5">
      <c r="K193" s="87" t="s">
        <v>121</v>
      </c>
      <c r="L193" s="102">
        <f>'地区別5歳毎'!N68</f>
        <v>4879</v>
      </c>
      <c r="M193" s="101">
        <f>L193/L206</f>
        <v>0.07353317960543172</v>
      </c>
      <c r="N193" s="103">
        <f>'地区別5歳毎'!N69</f>
        <v>5012</v>
      </c>
      <c r="O193" s="101">
        <f>N193/N206</f>
        <v>0.06748895831089087</v>
      </c>
      <c r="P193" s="104">
        <f t="shared" si="6"/>
        <v>9891</v>
      </c>
      <c r="Q193" s="101">
        <f>P193/P206</f>
        <v>0.07034100202681079</v>
      </c>
    </row>
    <row r="194" spans="11:17" ht="13.5">
      <c r="K194" s="87" t="s">
        <v>122</v>
      </c>
      <c r="L194" s="102">
        <f>'地区別5歳毎'!M68</f>
        <v>4420</v>
      </c>
      <c r="M194" s="101">
        <f>L194/L206</f>
        <v>0.06661542403279529</v>
      </c>
      <c r="N194" s="103">
        <f>'地区別5歳毎'!M69</f>
        <v>4827</v>
      </c>
      <c r="O194" s="101">
        <f>N194/N206</f>
        <v>0.06499784552407627</v>
      </c>
      <c r="P194" s="104">
        <f t="shared" si="6"/>
        <v>9247</v>
      </c>
      <c r="Q194" s="101">
        <f>P194/P206</f>
        <v>0.0657611207908118</v>
      </c>
    </row>
    <row r="195" spans="11:17" ht="13.5">
      <c r="K195" s="87" t="s">
        <v>123</v>
      </c>
      <c r="L195" s="102">
        <f>'地区別5歳毎'!L68</f>
        <v>4163</v>
      </c>
      <c r="M195" s="101">
        <f>L195/L206</f>
        <v>0.06274208376663502</v>
      </c>
      <c r="N195" s="103">
        <f>'地区別5歳毎'!L69</f>
        <v>4610</v>
      </c>
      <c r="O195" s="101">
        <f>N195/N206</f>
        <v>0.06207583755251535</v>
      </c>
      <c r="P195" s="104">
        <f t="shared" si="6"/>
        <v>8773</v>
      </c>
      <c r="Q195" s="101">
        <f>P195/P206</f>
        <v>0.06239021441524731</v>
      </c>
    </row>
    <row r="196" spans="11:17" ht="13.5">
      <c r="K196" s="87" t="s">
        <v>124</v>
      </c>
      <c r="L196" s="102">
        <f>'地区別5歳毎'!K68</f>
        <v>4428</v>
      </c>
      <c r="M196" s="101">
        <f>L196/L206</f>
        <v>0.06673599493602206</v>
      </c>
      <c r="N196" s="103">
        <f>'地区別5歳毎'!K69</f>
        <v>4789</v>
      </c>
      <c r="O196" s="101">
        <f>N196/N206</f>
        <v>0.06448615749219003</v>
      </c>
      <c r="P196" s="104">
        <f t="shared" si="6"/>
        <v>9217</v>
      </c>
      <c r="Q196" s="101">
        <f>P196/P206</f>
        <v>0.06554777228602923</v>
      </c>
    </row>
    <row r="197" spans="11:17" ht="13.5">
      <c r="K197" s="87" t="s">
        <v>125</v>
      </c>
      <c r="L197" s="102">
        <f>'地区別5歳毎'!J68</f>
        <v>4405</v>
      </c>
      <c r="M197" s="101">
        <f>L197/L206</f>
        <v>0.06638935358924508</v>
      </c>
      <c r="N197" s="103">
        <f>'地区別5歳毎'!J69</f>
        <v>4509</v>
      </c>
      <c r="O197" s="101">
        <f>N197/N206</f>
        <v>0.06071582462565981</v>
      </c>
      <c r="P197" s="104">
        <f t="shared" si="6"/>
        <v>8914</v>
      </c>
      <c r="Q197" s="101">
        <f>P197/P206</f>
        <v>0.06339295238772535</v>
      </c>
    </row>
    <row r="198" spans="11:17" ht="13.5">
      <c r="K198" s="87" t="s">
        <v>126</v>
      </c>
      <c r="L198" s="102">
        <f>'地区別5歳毎'!I68</f>
        <v>3888</v>
      </c>
      <c r="M198" s="101">
        <f>L198/L206</f>
        <v>0.05859745896821449</v>
      </c>
      <c r="N198" s="103">
        <f>'地区別5歳毎'!I69</f>
        <v>4011</v>
      </c>
      <c r="O198" s="101">
        <f>N198/N206</f>
        <v>0.05401001831304535</v>
      </c>
      <c r="P198" s="104">
        <f t="shared" si="6"/>
        <v>7899</v>
      </c>
      <c r="Q198" s="101">
        <f>P198/P206</f>
        <v>0.056174661309248655</v>
      </c>
    </row>
    <row r="199" spans="11:17" ht="13.5">
      <c r="K199" s="87" t="s">
        <v>127</v>
      </c>
      <c r="L199" s="102">
        <f>'地区別5歳毎'!H68</f>
        <v>3421</v>
      </c>
      <c r="M199" s="101">
        <f>L199/L206</f>
        <v>0.051559132492351285</v>
      </c>
      <c r="N199" s="103">
        <f>'地区別5歳毎'!H69</f>
        <v>3589</v>
      </c>
      <c r="O199" s="101">
        <f>N199/N206</f>
        <v>0.04832758806420338</v>
      </c>
      <c r="P199" s="104">
        <f t="shared" si="6"/>
        <v>7010</v>
      </c>
      <c r="Q199" s="101">
        <f>P199/P206</f>
        <v>0.04985243395085873</v>
      </c>
    </row>
    <row r="200" spans="11:17" ht="13.5">
      <c r="K200" s="87" t="s">
        <v>128</v>
      </c>
      <c r="L200" s="102">
        <f>'地区別5歳毎'!G68</f>
        <v>3060</v>
      </c>
      <c r="M200" s="101">
        <f>L200/L206</f>
        <v>0.04611837048424289</v>
      </c>
      <c r="N200" s="103">
        <f>'地区別5歳毎'!G69</f>
        <v>3257</v>
      </c>
      <c r="O200" s="101">
        <f>N200/N206</f>
        <v>0.04385705052246041</v>
      </c>
      <c r="P200" s="104">
        <f t="shared" si="6"/>
        <v>6317</v>
      </c>
      <c r="Q200" s="101">
        <f>P200/P206</f>
        <v>0.04492408349038154</v>
      </c>
    </row>
    <row r="201" spans="11:17" ht="13.5">
      <c r="K201" s="87" t="s">
        <v>129</v>
      </c>
      <c r="L201" s="102">
        <f>'地区別5歳毎'!F68</f>
        <v>3754</v>
      </c>
      <c r="M201" s="101">
        <f>L201/L206</f>
        <v>0.05657789633916595</v>
      </c>
      <c r="N201" s="103">
        <f>'地区別5歳毎'!F69</f>
        <v>3706</v>
      </c>
      <c r="O201" s="101">
        <f>N201/N206</f>
        <v>0.04990304858343208</v>
      </c>
      <c r="P201" s="104">
        <f t="shared" si="6"/>
        <v>7460</v>
      </c>
      <c r="Q201" s="101">
        <f>P201/P206</f>
        <v>0.05305266152259716</v>
      </c>
    </row>
    <row r="202" spans="11:17" ht="13.5">
      <c r="K202" s="87" t="s">
        <v>130</v>
      </c>
      <c r="L202" s="102">
        <f>'地区別5歳毎'!E68</f>
        <v>3577</v>
      </c>
      <c r="M202" s="101">
        <f>L202/L206</f>
        <v>0.05391026510527347</v>
      </c>
      <c r="N202" s="103">
        <f>'地区別5歳毎'!E69</f>
        <v>3520</v>
      </c>
      <c r="O202" s="101">
        <f>N202/N206</f>
        <v>0.04739847032209415</v>
      </c>
      <c r="P202" s="104">
        <f t="shared" si="6"/>
        <v>7097</v>
      </c>
      <c r="Q202" s="101">
        <f>P202/P206</f>
        <v>0.05047114461472816</v>
      </c>
    </row>
    <row r="203" spans="11:17" ht="13.5">
      <c r="K203" s="87" t="s">
        <v>131</v>
      </c>
      <c r="L203" s="102">
        <f>'地区別5歳毎'!D68</f>
        <v>3363</v>
      </c>
      <c r="M203" s="101">
        <f>L203/L206</f>
        <v>0.05068499344395714</v>
      </c>
      <c r="N203" s="103">
        <f>'地区別5歳毎'!D69</f>
        <v>3163</v>
      </c>
      <c r="O203" s="101">
        <f>N203/N206</f>
        <v>0.042591295917268124</v>
      </c>
      <c r="P203" s="104">
        <f t="shared" si="6"/>
        <v>6526</v>
      </c>
      <c r="Q203" s="101">
        <f>P203/P206</f>
        <v>0.04641041140703339</v>
      </c>
    </row>
    <row r="204" spans="11:17" ht="13.5">
      <c r="K204" s="87" t="s">
        <v>132</v>
      </c>
      <c r="L204" s="102">
        <f>'地区別5歳毎'!C68</f>
        <v>3239</v>
      </c>
      <c r="M204" s="101">
        <f>L204/L206</f>
        <v>0.04881614444394206</v>
      </c>
      <c r="N204" s="103">
        <f>'地区別5歳毎'!C69</f>
        <v>2948</v>
      </c>
      <c r="O204" s="101">
        <f>N204/N206</f>
        <v>0.03969621889475385</v>
      </c>
      <c r="P204" s="104">
        <f t="shared" si="6"/>
        <v>6187</v>
      </c>
      <c r="Q204" s="101">
        <f>P204/P206</f>
        <v>0.04399957330299043</v>
      </c>
    </row>
    <row r="205" ht="13.5">
      <c r="K205" s="87"/>
    </row>
    <row r="206" spans="11:17" ht="13.5">
      <c r="K206" s="87"/>
      <c r="L206" s="102">
        <f>SUM(L184:L204)</f>
        <v>66351</v>
      </c>
      <c r="M206" s="92"/>
      <c r="N206" s="103">
        <f>SUM(N184:N204)</f>
        <v>74264</v>
      </c>
      <c r="O206" s="92"/>
      <c r="P206" s="104">
        <f>SUM(P184:P204)</f>
        <v>140615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1</v>
      </c>
      <c r="M4" s="96">
        <f>L4/L26</f>
        <v>2.2459292532285233E-05</v>
      </c>
      <c r="N4" s="93">
        <f>'地区別5歳毎'!W24</f>
        <v>40</v>
      </c>
      <c r="O4" s="94">
        <f>N4/N26</f>
        <v>0.000805136772609247</v>
      </c>
      <c r="P4" s="93">
        <f aca="true" t="shared" si="0" ref="P4:P24">L4+N4</f>
        <v>41</v>
      </c>
      <c r="Q4" s="97">
        <f>P4/P26</f>
        <v>0.0004352164405664183</v>
      </c>
      <c r="S4" s="87" t="s">
        <v>1</v>
      </c>
      <c r="T4" s="93">
        <f>SUM(L4:L4)</f>
        <v>1</v>
      </c>
      <c r="U4" s="96">
        <f>T4/L26</f>
        <v>2.2459292532285233E-05</v>
      </c>
      <c r="V4" s="93">
        <f>SUM(N4:N4)</f>
        <v>40</v>
      </c>
      <c r="W4" s="94">
        <f>V4/N26</f>
        <v>0.000805136772609247</v>
      </c>
      <c r="X4" s="93">
        <f>SUM(P4:P4)</f>
        <v>41</v>
      </c>
      <c r="Y4" s="97">
        <f>X4/P26</f>
        <v>0.0004352164405664183</v>
      </c>
    </row>
    <row r="5" spans="11:25" ht="13.5">
      <c r="K5" s="87" t="s">
        <v>113</v>
      </c>
      <c r="L5" s="93">
        <f>'地区別5歳毎'!V23</f>
        <v>33</v>
      </c>
      <c r="M5" s="96">
        <f>L5/L26</f>
        <v>0.0007411566535654127</v>
      </c>
      <c r="N5" s="93">
        <f>'地区別5歳毎'!V24</f>
        <v>222</v>
      </c>
      <c r="O5" s="94">
        <f>N5/N26</f>
        <v>0.004468509087981321</v>
      </c>
      <c r="P5" s="93">
        <f t="shared" si="0"/>
        <v>255</v>
      </c>
      <c r="Q5" s="97">
        <f>P5/P26</f>
        <v>0.002706833959620406</v>
      </c>
      <c r="S5" s="87" t="s">
        <v>138</v>
      </c>
      <c r="T5" s="93">
        <f>SUM(L4:L5)</f>
        <v>34</v>
      </c>
      <c r="U5" s="96">
        <f>T5/L26</f>
        <v>0.000763615946097698</v>
      </c>
      <c r="V5" s="93">
        <f>SUM(N4:N5)</f>
        <v>262</v>
      </c>
      <c r="W5" s="94">
        <f>V5/N26</f>
        <v>0.005273645860590568</v>
      </c>
      <c r="X5" s="93">
        <f>SUM(P4:P5)</f>
        <v>296</v>
      </c>
      <c r="Y5" s="97">
        <f>X5/P26</f>
        <v>0.0031420504001868246</v>
      </c>
    </row>
    <row r="6" spans="11:25" ht="13.5">
      <c r="K6" s="87" t="s">
        <v>114</v>
      </c>
      <c r="L6" s="93">
        <f>'地区別5歳毎'!U23</f>
        <v>178</v>
      </c>
      <c r="M6" s="96">
        <f>L6/L26</f>
        <v>0.003997754070746771</v>
      </c>
      <c r="N6" s="93">
        <f>'地区別5歳毎'!U24</f>
        <v>699</v>
      </c>
      <c r="O6" s="94">
        <f>N6/N26</f>
        <v>0.01406976510134659</v>
      </c>
      <c r="P6" s="93">
        <f t="shared" si="0"/>
        <v>877</v>
      </c>
      <c r="Q6" s="97">
        <f>P6/P26</f>
        <v>0.009309385814067045</v>
      </c>
      <c r="S6" s="87" t="s">
        <v>139</v>
      </c>
      <c r="T6" s="93">
        <f>SUM(L4:L6)</f>
        <v>212</v>
      </c>
      <c r="U6" s="96">
        <f>T6/L26</f>
        <v>0.004761370016844469</v>
      </c>
      <c r="V6" s="93">
        <f>SUM(N4:N6)</f>
        <v>961</v>
      </c>
      <c r="W6" s="94">
        <f>V6/N26</f>
        <v>0.01934341096193716</v>
      </c>
      <c r="X6" s="93">
        <f>SUM(P4:P6)</f>
        <v>1173</v>
      </c>
      <c r="Y6" s="97">
        <f>X6/P26</f>
        <v>0.01245143621425387</v>
      </c>
    </row>
    <row r="7" spans="11:25" ht="13.5">
      <c r="K7" s="87" t="s">
        <v>115</v>
      </c>
      <c r="L7" s="93">
        <f>'地区別5歳毎'!T23</f>
        <v>695</v>
      </c>
      <c r="M7" s="96">
        <f>L7/L26</f>
        <v>0.015609208309938238</v>
      </c>
      <c r="N7" s="93">
        <f>'地区別5歳毎'!T24</f>
        <v>1474</v>
      </c>
      <c r="O7" s="94">
        <f>N7/N26</f>
        <v>0.02966929007065075</v>
      </c>
      <c r="P7" s="93">
        <f t="shared" si="0"/>
        <v>2169</v>
      </c>
      <c r="Q7" s="97">
        <f>P7/P26</f>
        <v>0.023024011209477103</v>
      </c>
      <c r="S7" s="87" t="s">
        <v>140</v>
      </c>
      <c r="T7" s="93">
        <f>SUM(L4:L7)</f>
        <v>907</v>
      </c>
      <c r="U7" s="96">
        <f>T7/L26</f>
        <v>0.020370578326782705</v>
      </c>
      <c r="V7" s="93">
        <f>SUM(N4:N7)</f>
        <v>2435</v>
      </c>
      <c r="W7" s="94">
        <f>V7/N26</f>
        <v>0.04901270103258791</v>
      </c>
      <c r="X7" s="93">
        <f>SUM(P4:P7)</f>
        <v>3342</v>
      </c>
      <c r="Y7" s="97">
        <f>X7/P26</f>
        <v>0.035475447423730974</v>
      </c>
    </row>
    <row r="8" spans="11:25" ht="13.5">
      <c r="K8" s="87" t="s">
        <v>116</v>
      </c>
      <c r="L8" s="93">
        <f>'地区別5歳毎'!S23</f>
        <v>1301</v>
      </c>
      <c r="M8" s="96">
        <f>L8/L26</f>
        <v>0.029219539584503088</v>
      </c>
      <c r="N8" s="93">
        <f>'地区別5歳毎'!S24</f>
        <v>2080</v>
      </c>
      <c r="O8" s="94">
        <f>N8/N26</f>
        <v>0.04186711217568084</v>
      </c>
      <c r="P8" s="93">
        <f t="shared" si="0"/>
        <v>3381</v>
      </c>
      <c r="Q8" s="97">
        <f>P8/P26</f>
        <v>0.03588943379402586</v>
      </c>
      <c r="S8" s="87" t="s">
        <v>141</v>
      </c>
      <c r="T8" s="93">
        <f>SUM(L4:L8)</f>
        <v>2208</v>
      </c>
      <c r="U8" s="96">
        <f>T8/L26</f>
        <v>0.04959011791128579</v>
      </c>
      <c r="V8" s="93">
        <f>SUM(N4:N8)</f>
        <v>4515</v>
      </c>
      <c r="W8" s="94">
        <f>V8/N26</f>
        <v>0.09087981320826875</v>
      </c>
      <c r="X8" s="93">
        <f>SUM(P4:P8)</f>
        <v>6723</v>
      </c>
      <c r="Y8" s="97">
        <f>X8/P26</f>
        <v>0.07136488121775683</v>
      </c>
    </row>
    <row r="9" spans="11:25" ht="13.5">
      <c r="K9" s="87" t="s">
        <v>117</v>
      </c>
      <c r="L9" s="93">
        <f>'地区別5歳毎'!R23</f>
        <v>1954</v>
      </c>
      <c r="M9" s="96">
        <f>L9/L26</f>
        <v>0.04388545760808535</v>
      </c>
      <c r="N9" s="93">
        <f>'地区別5歳毎'!R24</f>
        <v>2497</v>
      </c>
      <c r="O9" s="94">
        <f>N9/N26</f>
        <v>0.05026066303013224</v>
      </c>
      <c r="P9" s="93">
        <f t="shared" si="0"/>
        <v>4451</v>
      </c>
      <c r="Q9" s="97">
        <f>P9/P26</f>
        <v>0.0472475213892958</v>
      </c>
      <c r="S9" s="87" t="s">
        <v>142</v>
      </c>
      <c r="T9" s="93">
        <f>SUM(L4:L9)</f>
        <v>4162</v>
      </c>
      <c r="U9" s="96">
        <f>T9/L26</f>
        <v>0.09347557551937113</v>
      </c>
      <c r="V9" s="93">
        <f>SUM(N4:N9)</f>
        <v>7012</v>
      </c>
      <c r="W9" s="94">
        <f>V9/N26</f>
        <v>0.141140476238401</v>
      </c>
      <c r="X9" s="93">
        <f>SUM(P4:P9)</f>
        <v>11174</v>
      </c>
      <c r="Y9" s="97">
        <f>X9/P26</f>
        <v>0.11861240260705264</v>
      </c>
    </row>
    <row r="10" spans="11:25" ht="13.5">
      <c r="K10" s="87" t="s">
        <v>118</v>
      </c>
      <c r="L10" s="93">
        <f>'地区別5歳毎'!Q23</f>
        <v>2303</v>
      </c>
      <c r="M10" s="96">
        <f>L10/L26</f>
        <v>0.051723750701852894</v>
      </c>
      <c r="N10" s="93">
        <f>'地区別5歳毎'!Q24</f>
        <v>2887</v>
      </c>
      <c r="O10" s="94">
        <f>N10/N26</f>
        <v>0.0581107465630724</v>
      </c>
      <c r="P10" s="93">
        <f t="shared" si="0"/>
        <v>5190</v>
      </c>
      <c r="Q10" s="97">
        <f>P10/P26</f>
        <v>0.05509203235462709</v>
      </c>
      <c r="S10" s="87" t="s">
        <v>143</v>
      </c>
      <c r="T10" s="93">
        <f>SUM(L4:L10)</f>
        <v>6465</v>
      </c>
      <c r="U10" s="96">
        <f>T10/L26</f>
        <v>0.14519932622122403</v>
      </c>
      <c r="V10" s="93">
        <f>SUM(N4:N10)</f>
        <v>9899</v>
      </c>
      <c r="W10" s="94">
        <f>V10/N26</f>
        <v>0.1992512228014734</v>
      </c>
      <c r="X10" s="93">
        <f>SUM(P4:P10)</f>
        <v>16364</v>
      </c>
      <c r="Y10" s="97">
        <f>X10/P26</f>
        <v>0.17370443496167973</v>
      </c>
    </row>
    <row r="11" spans="11:25" ht="13.5">
      <c r="K11" s="87" t="s">
        <v>119</v>
      </c>
      <c r="L11" s="93">
        <f>'地区別5歳毎'!P23</f>
        <v>2711</v>
      </c>
      <c r="M11" s="96">
        <f>L11/L26</f>
        <v>0.06088714205502527</v>
      </c>
      <c r="N11" s="93">
        <f>'地区別5歳毎'!P24</f>
        <v>3061</v>
      </c>
      <c r="O11" s="94">
        <f>N11/N26</f>
        <v>0.06161309152392263</v>
      </c>
      <c r="P11" s="93">
        <f t="shared" si="0"/>
        <v>5772</v>
      </c>
      <c r="Q11" s="97">
        <f>P11/P26</f>
        <v>0.06126998280364308</v>
      </c>
      <c r="S11" s="87" t="s">
        <v>144</v>
      </c>
      <c r="T11" s="93">
        <f>SUM(L4:L11)</f>
        <v>9176</v>
      </c>
      <c r="U11" s="96">
        <f>T11/L26</f>
        <v>0.2060864682762493</v>
      </c>
      <c r="V11" s="93">
        <f>SUM(N4:N11)</f>
        <v>12960</v>
      </c>
      <c r="W11" s="94">
        <f>V11/N26</f>
        <v>0.26086431432539603</v>
      </c>
      <c r="X11" s="93">
        <f>SUM(P4:P11)</f>
        <v>22136</v>
      </c>
      <c r="Y11" s="97">
        <f>X11/P26</f>
        <v>0.2349744177653228</v>
      </c>
    </row>
    <row r="12" spans="11:25" ht="13.5">
      <c r="K12" s="87" t="s">
        <v>120</v>
      </c>
      <c r="L12" s="93">
        <f>'地区別5歳毎'!O23</f>
        <v>3435</v>
      </c>
      <c r="M12" s="96">
        <f>L12/L26</f>
        <v>0.07714766984839977</v>
      </c>
      <c r="N12" s="93">
        <f>'地区別5歳毎'!O24</f>
        <v>3796</v>
      </c>
      <c r="O12" s="94">
        <f>N12/N26</f>
        <v>0.07640747972061754</v>
      </c>
      <c r="P12" s="93">
        <f t="shared" si="0"/>
        <v>7231</v>
      </c>
      <c r="Q12" s="97">
        <f>P12/P26</f>
        <v>0.07675731906672612</v>
      </c>
      <c r="S12" s="87" t="s">
        <v>145</v>
      </c>
      <c r="T12" s="93">
        <f>SUM(L4:L12)</f>
        <v>12611</v>
      </c>
      <c r="U12" s="96">
        <f>T12/L26</f>
        <v>0.2832341381246491</v>
      </c>
      <c r="V12" s="93">
        <f>SUM(N4:N12)</f>
        <v>16756</v>
      </c>
      <c r="W12" s="94">
        <f>V12/N26</f>
        <v>0.33727179404601354</v>
      </c>
      <c r="X12" s="93">
        <f>SUM(P4:P12)</f>
        <v>29367</v>
      </c>
      <c r="Y12" s="97">
        <f>X12/P26</f>
        <v>0.3117317368320489</v>
      </c>
    </row>
    <row r="13" spans="11:25" ht="13.5">
      <c r="K13" s="87" t="s">
        <v>121</v>
      </c>
      <c r="L13" s="93">
        <f>'地区別5歳毎'!N23</f>
        <v>3070</v>
      </c>
      <c r="M13" s="96">
        <f>L13/L26</f>
        <v>0.06895002807411567</v>
      </c>
      <c r="N13" s="93">
        <f>'地区別5歳毎'!N24</f>
        <v>3199</v>
      </c>
      <c r="O13" s="94">
        <f>N13/N26</f>
        <v>0.06439081338942453</v>
      </c>
      <c r="P13" s="93">
        <f t="shared" si="0"/>
        <v>6269</v>
      </c>
      <c r="Q13" s="97">
        <f>P13/P26</f>
        <v>0.06654565526611893</v>
      </c>
      <c r="S13" s="87" t="s">
        <v>146</v>
      </c>
      <c r="T13" s="93">
        <f>SUM(L4:L13)</f>
        <v>15681</v>
      </c>
      <c r="U13" s="96">
        <f>T13/L26</f>
        <v>0.35218416619876475</v>
      </c>
      <c r="V13" s="93">
        <f>SUM(N4:N13)</f>
        <v>19955</v>
      </c>
      <c r="W13" s="94">
        <f>V13/N26</f>
        <v>0.4016626074354381</v>
      </c>
      <c r="X13" s="93">
        <f>SUM(P4:P13)</f>
        <v>35636</v>
      </c>
      <c r="Y13" s="97">
        <f>X13/P26</f>
        <v>0.37827739209816785</v>
      </c>
    </row>
    <row r="14" spans="11:25" ht="13.5">
      <c r="K14" s="87" t="s">
        <v>122</v>
      </c>
      <c r="L14" s="93">
        <f>'地区別5歳毎'!M23</f>
        <v>2850</v>
      </c>
      <c r="M14" s="96">
        <f>L14/L26</f>
        <v>0.06400898371701291</v>
      </c>
      <c r="N14" s="93">
        <f>'地区別5歳毎'!M24</f>
        <v>3135</v>
      </c>
      <c r="O14" s="94">
        <f>N14/N26</f>
        <v>0.06310259455324974</v>
      </c>
      <c r="P14" s="93">
        <f t="shared" si="0"/>
        <v>5985</v>
      </c>
      <c r="Q14" s="97">
        <f>P14/P26</f>
        <v>0.0635309852875613</v>
      </c>
      <c r="S14" s="87" t="s">
        <v>147</v>
      </c>
      <c r="T14" s="93">
        <f>SUM(L4:L14)</f>
        <v>18531</v>
      </c>
      <c r="U14" s="96">
        <f>T14/L26</f>
        <v>0.41619314991577766</v>
      </c>
      <c r="V14" s="93">
        <f>SUM(N4:N14)</f>
        <v>23090</v>
      </c>
      <c r="W14" s="94">
        <f>V14/N26</f>
        <v>0.4647652019886878</v>
      </c>
      <c r="X14" s="93">
        <f>SUM(P4:P14)</f>
        <v>41621</v>
      </c>
      <c r="Y14" s="97">
        <f>X14/P26</f>
        <v>0.44180837738572915</v>
      </c>
    </row>
    <row r="15" spans="11:25" ht="13.5">
      <c r="K15" s="87" t="s">
        <v>123</v>
      </c>
      <c r="L15" s="93">
        <f>'地区別5歳毎'!L23</f>
        <v>2867</v>
      </c>
      <c r="M15" s="96">
        <f>L15/L26</f>
        <v>0.06439079169006176</v>
      </c>
      <c r="N15" s="93">
        <f>'地区別5歳毎'!L24</f>
        <v>3203</v>
      </c>
      <c r="O15" s="94">
        <f>N15/N26</f>
        <v>0.06447132706668546</v>
      </c>
      <c r="P15" s="93">
        <f t="shared" si="0"/>
        <v>6070</v>
      </c>
      <c r="Q15" s="97">
        <f>P15/P26</f>
        <v>0.06443326327410144</v>
      </c>
      <c r="S15" s="87" t="s">
        <v>148</v>
      </c>
      <c r="T15" s="93">
        <f>SUM(L4:L15)</f>
        <v>21398</v>
      </c>
      <c r="U15" s="96">
        <f>T15/L26</f>
        <v>0.4805839416058394</v>
      </c>
      <c r="V15" s="93">
        <f>SUM(N4:N15)</f>
        <v>26293</v>
      </c>
      <c r="W15" s="94">
        <f>V15/N26</f>
        <v>0.5292365290553733</v>
      </c>
      <c r="X15" s="93">
        <f>SUM(P4:P15)</f>
        <v>47691</v>
      </c>
      <c r="Y15" s="97">
        <f>X15/P26</f>
        <v>0.5062416406598306</v>
      </c>
    </row>
    <row r="16" spans="11:25" ht="13.5">
      <c r="K16" s="87" t="s">
        <v>124</v>
      </c>
      <c r="L16" s="93">
        <f>'地区別5歳毎'!K23</f>
        <v>3142</v>
      </c>
      <c r="M16" s="96">
        <f>L16/L26</f>
        <v>0.0705670971364402</v>
      </c>
      <c r="N16" s="93">
        <f>'地区別5歳毎'!K24</f>
        <v>3400</v>
      </c>
      <c r="O16" s="94">
        <f>N16/N26</f>
        <v>0.06843662567178599</v>
      </c>
      <c r="P16" s="93">
        <f t="shared" si="0"/>
        <v>6542</v>
      </c>
      <c r="Q16" s="97">
        <f>P16/P26</f>
        <v>0.06944355985818312</v>
      </c>
      <c r="S16" s="87" t="s">
        <v>105</v>
      </c>
      <c r="T16" s="93">
        <f>SUM(L16:L24)</f>
        <v>23127</v>
      </c>
      <c r="U16" s="96">
        <f>T16/L26</f>
        <v>0.5194160583941606</v>
      </c>
      <c r="V16" s="93">
        <f>SUM(N16:N24)</f>
        <v>23388</v>
      </c>
      <c r="W16" s="94">
        <f>V16/N26</f>
        <v>0.4707634709446267</v>
      </c>
      <c r="X16" s="93">
        <f>SUM(P16:P24)</f>
        <v>46515</v>
      </c>
      <c r="Y16" s="97">
        <f>X16/P26</f>
        <v>0.49375835934016943</v>
      </c>
    </row>
    <row r="17" spans="11:25" ht="13.5">
      <c r="K17" s="87" t="s">
        <v>125</v>
      </c>
      <c r="L17" s="93">
        <f>'地区別5歳毎'!J23</f>
        <v>3091</v>
      </c>
      <c r="M17" s="96">
        <f>L17/L26</f>
        <v>0.06942167321729366</v>
      </c>
      <c r="N17" s="93">
        <f>'地区別5歳毎'!J24</f>
        <v>3211</v>
      </c>
      <c r="O17" s="94">
        <f>N17/N26</f>
        <v>0.06463235442120731</v>
      </c>
      <c r="P17" s="93">
        <f t="shared" si="0"/>
        <v>6302</v>
      </c>
      <c r="Q17" s="97">
        <f>P17/P26</f>
        <v>0.06689595142559922</v>
      </c>
      <c r="S17" s="87" t="s">
        <v>106</v>
      </c>
      <c r="T17" s="93">
        <f>SUM(L17:L24)</f>
        <v>19985</v>
      </c>
      <c r="U17" s="96">
        <f>T17/L26</f>
        <v>0.4488489612577204</v>
      </c>
      <c r="V17" s="93">
        <f>SUM(N17:N24)</f>
        <v>19988</v>
      </c>
      <c r="W17" s="94">
        <f>V17/N26</f>
        <v>0.40232684527284074</v>
      </c>
      <c r="X17" s="93">
        <f>SUM(P17:P24)</f>
        <v>39973</v>
      </c>
      <c r="Y17" s="97">
        <f>X17/P26</f>
        <v>0.4243147994819863</v>
      </c>
    </row>
    <row r="18" spans="11:25" ht="13.5">
      <c r="K18" s="87" t="s">
        <v>126</v>
      </c>
      <c r="L18" s="93">
        <f>'地区別5歳毎'!I23</f>
        <v>2703</v>
      </c>
      <c r="M18" s="96">
        <f>L18/L26</f>
        <v>0.06070746771476698</v>
      </c>
      <c r="N18" s="93">
        <f>'地区別5歳毎'!I24</f>
        <v>2827</v>
      </c>
      <c r="O18" s="94">
        <f>N18/N26</f>
        <v>0.056903041404158534</v>
      </c>
      <c r="P18" s="93">
        <f t="shared" si="0"/>
        <v>5530</v>
      </c>
      <c r="Q18" s="97">
        <f>P18/P26</f>
        <v>0.058701144300787635</v>
      </c>
      <c r="S18" s="87" t="s">
        <v>107</v>
      </c>
      <c r="T18" s="93">
        <f>SUM(L18:L24)</f>
        <v>16894</v>
      </c>
      <c r="U18" s="96">
        <f>T18/L26</f>
        <v>0.37942728804042675</v>
      </c>
      <c r="V18" s="93">
        <f>SUM(N18:N24)</f>
        <v>16777</v>
      </c>
      <c r="W18" s="94">
        <f>V18/N26</f>
        <v>0.33769449085163344</v>
      </c>
      <c r="X18" s="93">
        <f>SUM(P18:P24)</f>
        <v>33671</v>
      </c>
      <c r="Y18" s="97">
        <f>X18/P26</f>
        <v>0.3574188480563871</v>
      </c>
    </row>
    <row r="19" spans="11:25" ht="13.5">
      <c r="K19" s="87" t="s">
        <v>127</v>
      </c>
      <c r="L19" s="93">
        <f>'地区別5歳毎'!H23</f>
        <v>2383</v>
      </c>
      <c r="M19" s="96">
        <f>L19/L26</f>
        <v>0.05352049410443571</v>
      </c>
      <c r="N19" s="93">
        <f>'地区別5歳毎'!H24</f>
        <v>2456</v>
      </c>
      <c r="O19" s="94">
        <f>N19/N26</f>
        <v>0.049435397838207766</v>
      </c>
      <c r="P19" s="93">
        <f t="shared" si="0"/>
        <v>4839</v>
      </c>
      <c r="Q19" s="97">
        <f>P19/P26</f>
        <v>0.05136615502197312</v>
      </c>
      <c r="S19" s="87" t="s">
        <v>108</v>
      </c>
      <c r="T19" s="93">
        <f>SUM(L19:L24)</f>
        <v>14191</v>
      </c>
      <c r="U19" s="96">
        <f>T19/L26</f>
        <v>0.31871982032565976</v>
      </c>
      <c r="V19" s="93">
        <f>SUM(N19:N24)</f>
        <v>13950</v>
      </c>
      <c r="W19" s="94">
        <f>V19/N26</f>
        <v>0.2807914494474749</v>
      </c>
      <c r="X19" s="93">
        <f>SUM(P19:P24)</f>
        <v>28141</v>
      </c>
      <c r="Y19" s="97">
        <f>X19/P26</f>
        <v>0.2987177037555994</v>
      </c>
    </row>
    <row r="20" spans="11:25" ht="13.5">
      <c r="K20" s="87" t="s">
        <v>128</v>
      </c>
      <c r="L20" s="93">
        <f>'地区別5歳毎'!G23</f>
        <v>2096</v>
      </c>
      <c r="M20" s="96">
        <f>L20/L26</f>
        <v>0.04707467714766985</v>
      </c>
      <c r="N20" s="93">
        <f>'地区別5歳毎'!G24</f>
        <v>2157</v>
      </c>
      <c r="O20" s="94">
        <f>N20/N26</f>
        <v>0.043417000462953645</v>
      </c>
      <c r="P20" s="93">
        <f t="shared" si="0"/>
        <v>4253</v>
      </c>
      <c r="Q20" s="97">
        <f>P20/P26</f>
        <v>0.04514574443241407</v>
      </c>
      <c r="S20" s="87" t="s">
        <v>109</v>
      </c>
      <c r="T20" s="93">
        <f>SUM(L20:L24)</f>
        <v>11808</v>
      </c>
      <c r="U20" s="96">
        <f>T20/L26</f>
        <v>0.26519932622122405</v>
      </c>
      <c r="V20" s="93">
        <f>SUM(N20:N24)</f>
        <v>11494</v>
      </c>
      <c r="W20" s="94">
        <f>V20/N26</f>
        <v>0.23135605160926712</v>
      </c>
      <c r="X20" s="93">
        <f>SUM(P20:P24)</f>
        <v>23302</v>
      </c>
      <c r="Y20" s="97">
        <f>X20/P26</f>
        <v>0.2473515487336263</v>
      </c>
    </row>
    <row r="21" spans="11:25" ht="13.5">
      <c r="K21" s="87" t="s">
        <v>129</v>
      </c>
      <c r="L21" s="93">
        <f>'地区別5歳毎'!F23</f>
        <v>2540</v>
      </c>
      <c r="M21" s="96">
        <f>L21/L26</f>
        <v>0.05704660303200449</v>
      </c>
      <c r="N21" s="93">
        <f>'地区別5歳毎'!F24</f>
        <v>2492</v>
      </c>
      <c r="O21" s="94">
        <f>N21/N26</f>
        <v>0.050160020933556086</v>
      </c>
      <c r="P21" s="93">
        <f t="shared" si="0"/>
        <v>5032</v>
      </c>
      <c r="Q21" s="97">
        <f>P21/P26</f>
        <v>0.053414856803176015</v>
      </c>
      <c r="S21" s="87" t="s">
        <v>110</v>
      </c>
      <c r="T21" s="93">
        <f>SUM(L21:L24)</f>
        <v>9712</v>
      </c>
      <c r="U21" s="96">
        <f>T21/L26</f>
        <v>0.2181246490735542</v>
      </c>
      <c r="V21" s="93">
        <f>SUM(N21:N24)</f>
        <v>9337</v>
      </c>
      <c r="W21" s="94">
        <f>V21/N26</f>
        <v>0.18793905114631348</v>
      </c>
      <c r="X21" s="93">
        <f>SUM(P21:P24)</f>
        <v>19049</v>
      </c>
      <c r="Y21" s="97">
        <f>X21/P26</f>
        <v>0.20220580430121224</v>
      </c>
    </row>
    <row r="22" spans="11:25" ht="13.5">
      <c r="K22" s="87" t="s">
        <v>130</v>
      </c>
      <c r="L22" s="93">
        <f>'地区別5歳毎'!E23</f>
        <v>2479</v>
      </c>
      <c r="M22" s="96">
        <f>L22/L26</f>
        <v>0.05567658618753509</v>
      </c>
      <c r="N22" s="93">
        <f>'地区別5歳毎'!E24</f>
        <v>2457</v>
      </c>
      <c r="O22" s="94">
        <f>N22/N26</f>
        <v>0.049455526257522996</v>
      </c>
      <c r="P22" s="93">
        <f t="shared" si="0"/>
        <v>4936</v>
      </c>
      <c r="Q22" s="97">
        <f>P22/P26</f>
        <v>0.052395813430142456</v>
      </c>
      <c r="S22" s="87" t="s">
        <v>111</v>
      </c>
      <c r="T22" s="93">
        <f>SUM(L22:L24)</f>
        <v>7172</v>
      </c>
      <c r="U22" s="96">
        <f>T22/L26</f>
        <v>0.16107804604154968</v>
      </c>
      <c r="V22" s="93">
        <f>SUM(N22:N24)</f>
        <v>6845</v>
      </c>
      <c r="W22" s="94">
        <f>V22/N26</f>
        <v>0.1377790302127574</v>
      </c>
      <c r="X22" s="93">
        <f>SUM(P22:P24)</f>
        <v>14017</v>
      </c>
      <c r="Y22" s="97">
        <f>X22/P26</f>
        <v>0.14879094749803623</v>
      </c>
    </row>
    <row r="23" spans="11:25" ht="13.5">
      <c r="K23" s="87" t="s">
        <v>131</v>
      </c>
      <c r="L23" s="93">
        <f>'地区別5歳毎'!D23</f>
        <v>2354</v>
      </c>
      <c r="M23" s="96">
        <f>L23/L26</f>
        <v>0.05286917462099944</v>
      </c>
      <c r="N23" s="93">
        <f>'地区別5歳毎'!D24</f>
        <v>2252</v>
      </c>
      <c r="O23" s="94">
        <f>N23/N26</f>
        <v>0.04532920029790061</v>
      </c>
      <c r="P23" s="93">
        <f t="shared" si="0"/>
        <v>4606</v>
      </c>
      <c r="Q23" s="97">
        <f>P23/P26</f>
        <v>0.048892851835339576</v>
      </c>
      <c r="S23" s="87" t="s">
        <v>3</v>
      </c>
      <c r="T23" s="93">
        <f>SUM(L23:L24)</f>
        <v>4693</v>
      </c>
      <c r="U23" s="96">
        <f>T23/L26</f>
        <v>0.1054014598540146</v>
      </c>
      <c r="V23" s="93">
        <f>SUM(N23:N24)</f>
        <v>4388</v>
      </c>
      <c r="W23" s="94">
        <f>V23/N26</f>
        <v>0.08832350395523439</v>
      </c>
      <c r="X23" s="93">
        <f>SUM(P23:P24)</f>
        <v>9081</v>
      </c>
      <c r="Y23" s="97">
        <f>X23/P26</f>
        <v>0.09639513406789377</v>
      </c>
    </row>
    <row r="24" spans="11:25" ht="13.5">
      <c r="K24" s="87" t="s">
        <v>132</v>
      </c>
      <c r="L24" s="93">
        <f>'地区別5歳毎'!C23</f>
        <v>2339</v>
      </c>
      <c r="M24" s="96">
        <f>L24/L26</f>
        <v>0.05253228523301516</v>
      </c>
      <c r="N24" s="93">
        <f>'地区別5歳毎'!C24</f>
        <v>2136</v>
      </c>
      <c r="O24" s="94">
        <f>N24/N26</f>
        <v>0.04299430365733379</v>
      </c>
      <c r="P24" s="93">
        <f t="shared" si="0"/>
        <v>4475</v>
      </c>
      <c r="Q24" s="97">
        <f>P24/P26</f>
        <v>0.04750228223255419</v>
      </c>
      <c r="S24" s="87" t="s">
        <v>112</v>
      </c>
      <c r="T24" s="93">
        <f>SUM(L24:L24)</f>
        <v>2339</v>
      </c>
      <c r="U24" s="96">
        <f>T24/L26</f>
        <v>0.05253228523301516</v>
      </c>
      <c r="V24" s="93">
        <f>SUM(N24:N24)</f>
        <v>2136</v>
      </c>
      <c r="W24" s="94">
        <f>V24/N26</f>
        <v>0.04299430365733379</v>
      </c>
      <c r="X24" s="93">
        <f>SUM(P24:P24)</f>
        <v>4475</v>
      </c>
      <c r="Y24" s="97">
        <f>X24/P26</f>
        <v>0.04750228223255419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44525</v>
      </c>
      <c r="M26" s="92"/>
      <c r="N26" s="93">
        <f>SUM(N4:N24)</f>
        <v>49681</v>
      </c>
      <c r="O26" s="88"/>
      <c r="P26" s="93">
        <f>SUM(P4:P24)</f>
        <v>94206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0.0001261193088661874</v>
      </c>
      <c r="N34" s="93">
        <f>'地区別5歳毎'!W36</f>
        <v>12</v>
      </c>
      <c r="O34" s="94">
        <f>N34/N56</f>
        <v>0.0013574660633484162</v>
      </c>
      <c r="P34" s="93">
        <f aca="true" t="shared" si="1" ref="P34:P54">L34+N34</f>
        <v>13</v>
      </c>
      <c r="Q34" s="97">
        <f>P34/P56</f>
        <v>0.0007752400262388932</v>
      </c>
      <c r="S34" s="87" t="s">
        <v>1</v>
      </c>
      <c r="T34" s="93">
        <f>SUM(L34:L34)</f>
        <v>1</v>
      </c>
      <c r="U34" s="96">
        <f>T34/L56</f>
        <v>0.0001261193088661874</v>
      </c>
      <c r="V34" s="93">
        <f>SUM(N34:N34)</f>
        <v>12</v>
      </c>
      <c r="W34" s="94">
        <f>V34/N56</f>
        <v>0.0013574660633484162</v>
      </c>
      <c r="X34" s="93">
        <f>SUM(P34:P34)</f>
        <v>13</v>
      </c>
      <c r="Y34" s="97">
        <f>X34/P56</f>
        <v>0.0007752400262388932</v>
      </c>
    </row>
    <row r="35" spans="11:25" ht="13.5">
      <c r="K35" s="87" t="s">
        <v>113</v>
      </c>
      <c r="L35" s="93">
        <f>'地区別5歳毎'!V35</f>
        <v>8</v>
      </c>
      <c r="M35" s="96">
        <f>L35/L56</f>
        <v>0.0010089544709294992</v>
      </c>
      <c r="N35" s="93">
        <f>'地区別5歳毎'!V36</f>
        <v>48</v>
      </c>
      <c r="O35" s="94">
        <f>N35/N56</f>
        <v>0.005429864253393665</v>
      </c>
      <c r="P35" s="93">
        <f t="shared" si="1"/>
        <v>56</v>
      </c>
      <c r="Q35" s="97">
        <f>P35/P56</f>
        <v>0.003339495497644463</v>
      </c>
      <c r="S35" s="87" t="s">
        <v>138</v>
      </c>
      <c r="T35" s="93">
        <f>SUM(L34:L35)</f>
        <v>9</v>
      </c>
      <c r="U35" s="96">
        <f>T35/L56</f>
        <v>0.0011350737797956867</v>
      </c>
      <c r="V35" s="93">
        <f>SUM(N34:N35)</f>
        <v>60</v>
      </c>
      <c r="W35" s="94">
        <f>V35/N56</f>
        <v>0.006787330316742082</v>
      </c>
      <c r="X35" s="93">
        <f>SUM(P34:P35)</f>
        <v>69</v>
      </c>
      <c r="Y35" s="97">
        <f>X35/P56</f>
        <v>0.004114735523883356</v>
      </c>
    </row>
    <row r="36" spans="11:25" ht="13.5">
      <c r="K36" s="87" t="s">
        <v>114</v>
      </c>
      <c r="L36" s="93">
        <f>'地区別5歳毎'!U35</f>
        <v>39</v>
      </c>
      <c r="M36" s="96">
        <f>L36/L56</f>
        <v>0.004918653045781309</v>
      </c>
      <c r="N36" s="93">
        <f>'地区別5歳毎'!U36</f>
        <v>140</v>
      </c>
      <c r="O36" s="94">
        <f>N36/N56</f>
        <v>0.01583710407239819</v>
      </c>
      <c r="P36" s="93">
        <f t="shared" si="1"/>
        <v>179</v>
      </c>
      <c r="Q36" s="97">
        <f>P36/P56</f>
        <v>0.010674458822827837</v>
      </c>
      <c r="S36" s="87" t="s">
        <v>139</v>
      </c>
      <c r="T36" s="93">
        <f>SUM(L34:L36)</f>
        <v>48</v>
      </c>
      <c r="U36" s="96">
        <f>T36/L56</f>
        <v>0.006053726825576996</v>
      </c>
      <c r="V36" s="93">
        <f>SUM(N34:N36)</f>
        <v>200</v>
      </c>
      <c r="W36" s="94">
        <f>V36/N56</f>
        <v>0.02262443438914027</v>
      </c>
      <c r="X36" s="93">
        <f>SUM(P34:P36)</f>
        <v>248</v>
      </c>
      <c r="Y36" s="97">
        <f>X36/P56</f>
        <v>0.014789194346711193</v>
      </c>
    </row>
    <row r="37" spans="11:25" ht="13.5">
      <c r="K37" s="87" t="s">
        <v>115</v>
      </c>
      <c r="L37" s="93">
        <f>'地区別5歳毎'!T35</f>
        <v>128</v>
      </c>
      <c r="M37" s="96">
        <f>L37/L56</f>
        <v>0.016143271534871988</v>
      </c>
      <c r="N37" s="93">
        <f>'地区別5歳毎'!T36</f>
        <v>280</v>
      </c>
      <c r="O37" s="94">
        <f>N37/N56</f>
        <v>0.03167420814479638</v>
      </c>
      <c r="P37" s="93">
        <f t="shared" si="1"/>
        <v>408</v>
      </c>
      <c r="Q37" s="97">
        <f>P37/P56</f>
        <v>0.024330610054266802</v>
      </c>
      <c r="S37" s="87" t="s">
        <v>140</v>
      </c>
      <c r="T37" s="93">
        <f>SUM(L34:L37)</f>
        <v>176</v>
      </c>
      <c r="U37" s="96">
        <f>T37/L56</f>
        <v>0.022196998360448986</v>
      </c>
      <c r="V37" s="93">
        <f>SUM(N34:N37)</f>
        <v>480</v>
      </c>
      <c r="W37" s="94">
        <f>V37/N56</f>
        <v>0.05429864253393665</v>
      </c>
      <c r="X37" s="93">
        <f>SUM(P34:P37)</f>
        <v>656</v>
      </c>
      <c r="Y37" s="97">
        <f>X37/P56</f>
        <v>0.039119804400977995</v>
      </c>
    </row>
    <row r="38" spans="11:25" ht="13.5">
      <c r="K38" s="87" t="s">
        <v>116</v>
      </c>
      <c r="L38" s="93">
        <f>'地区別5歳毎'!S35</f>
        <v>212</v>
      </c>
      <c r="M38" s="96">
        <f>L38/L56</f>
        <v>0.026737293479631732</v>
      </c>
      <c r="N38" s="93">
        <f>'地区別5歳毎'!S36</f>
        <v>372</v>
      </c>
      <c r="O38" s="94">
        <f>N38/N56</f>
        <v>0.04208144796380091</v>
      </c>
      <c r="P38" s="93">
        <f t="shared" si="1"/>
        <v>584</v>
      </c>
      <c r="Q38" s="97">
        <f>P38/P56</f>
        <v>0.03482616733257797</v>
      </c>
      <c r="S38" s="87" t="s">
        <v>141</v>
      </c>
      <c r="T38" s="93">
        <f>SUM(L34:L38)</f>
        <v>388</v>
      </c>
      <c r="U38" s="96">
        <f>T38/L56</f>
        <v>0.04893429184008072</v>
      </c>
      <c r="V38" s="93">
        <f>SUM(N34:N38)</f>
        <v>852</v>
      </c>
      <c r="W38" s="94">
        <f>V38/N56</f>
        <v>0.09638009049773756</v>
      </c>
      <c r="X38" s="93">
        <f>SUM(P34:P38)</f>
        <v>1240</v>
      </c>
      <c r="Y38" s="97">
        <f>X38/P56</f>
        <v>0.07394597173355597</v>
      </c>
    </row>
    <row r="39" spans="11:25" ht="13.5">
      <c r="K39" s="87" t="s">
        <v>117</v>
      </c>
      <c r="L39" s="93">
        <f>'地区別5歳毎'!R35</f>
        <v>294</v>
      </c>
      <c r="M39" s="96">
        <f>L39/L56</f>
        <v>0.037079076806659096</v>
      </c>
      <c r="N39" s="93">
        <f>'地区別5歳毎'!R36</f>
        <v>415</v>
      </c>
      <c r="O39" s="94">
        <f>N39/N56</f>
        <v>0.04694570135746606</v>
      </c>
      <c r="P39" s="93">
        <f t="shared" si="1"/>
        <v>709</v>
      </c>
      <c r="Q39" s="97">
        <f>P39/P56</f>
        <v>0.04228039835410579</v>
      </c>
      <c r="S39" s="87" t="s">
        <v>142</v>
      </c>
      <c r="T39" s="93">
        <f>SUM(L34:L39)</f>
        <v>682</v>
      </c>
      <c r="U39" s="96">
        <f>T39/L56</f>
        <v>0.08601336864673982</v>
      </c>
      <c r="V39" s="93">
        <f>SUM(N34:N39)</f>
        <v>1267</v>
      </c>
      <c r="W39" s="94">
        <f>V39/N56</f>
        <v>0.1433257918552036</v>
      </c>
      <c r="X39" s="93">
        <f>SUM(P34:P39)</f>
        <v>1949</v>
      </c>
      <c r="Y39" s="97">
        <f>X39/P56</f>
        <v>0.11622637008766176</v>
      </c>
    </row>
    <row r="40" spans="11:25" ht="13.5">
      <c r="K40" s="87" t="s">
        <v>118</v>
      </c>
      <c r="L40" s="93">
        <f>'地区別5歳毎'!Q35</f>
        <v>429</v>
      </c>
      <c r="M40" s="96">
        <f>L40/L56</f>
        <v>0.0541051835035944</v>
      </c>
      <c r="N40" s="93">
        <f>'地区別5歳毎'!Q36</f>
        <v>458</v>
      </c>
      <c r="O40" s="94">
        <f>N40/N56</f>
        <v>0.051809954751131225</v>
      </c>
      <c r="P40" s="93">
        <f t="shared" si="1"/>
        <v>887</v>
      </c>
      <c r="Q40" s="97">
        <f>P40/P56</f>
        <v>0.052895223328761405</v>
      </c>
      <c r="S40" s="87" t="s">
        <v>143</v>
      </c>
      <c r="T40" s="93">
        <f>SUM(L34:L40)</f>
        <v>1111</v>
      </c>
      <c r="U40" s="96">
        <f>T40/L56</f>
        <v>0.14011855215033422</v>
      </c>
      <c r="V40" s="93">
        <f>SUM(N34:N40)</f>
        <v>1725</v>
      </c>
      <c r="W40" s="94">
        <f>V40/N56</f>
        <v>0.19513574660633484</v>
      </c>
      <c r="X40" s="93">
        <f>SUM(P34:P40)</f>
        <v>2836</v>
      </c>
      <c r="Y40" s="97">
        <f>X40/P56</f>
        <v>0.16912159341642316</v>
      </c>
    </row>
    <row r="41" spans="11:25" ht="13.5">
      <c r="K41" s="87" t="s">
        <v>119</v>
      </c>
      <c r="L41" s="93">
        <f>'地区別5歳毎'!P35</f>
        <v>607</v>
      </c>
      <c r="M41" s="96">
        <f>L41/L56</f>
        <v>0.07655442048177576</v>
      </c>
      <c r="N41" s="93">
        <f>'地区別5歳毎'!P36</f>
        <v>591</v>
      </c>
      <c r="O41" s="94">
        <f>N41/N56</f>
        <v>0.0668552036199095</v>
      </c>
      <c r="P41" s="93">
        <f t="shared" si="1"/>
        <v>1198</v>
      </c>
      <c r="Q41" s="97">
        <f>P41/P56</f>
        <v>0.07144135011032261</v>
      </c>
      <c r="S41" s="87" t="s">
        <v>144</v>
      </c>
      <c r="T41" s="93">
        <f>SUM(L34:L41)</f>
        <v>1718</v>
      </c>
      <c r="U41" s="96">
        <f>T41/L56</f>
        <v>0.21667297263210997</v>
      </c>
      <c r="V41" s="93">
        <f>SUM(N34:N41)</f>
        <v>2316</v>
      </c>
      <c r="W41" s="94">
        <f>V41/N56</f>
        <v>0.26199095022624436</v>
      </c>
      <c r="X41" s="93">
        <f>SUM(P34:P41)</f>
        <v>4034</v>
      </c>
      <c r="Y41" s="97">
        <f>X41/P56</f>
        <v>0.2405629435267458</v>
      </c>
    </row>
    <row r="42" spans="11:25" ht="13.5">
      <c r="K42" s="87" t="s">
        <v>120</v>
      </c>
      <c r="L42" s="93">
        <f>'地区別5歳毎'!O35</f>
        <v>843</v>
      </c>
      <c r="M42" s="96">
        <f>L42/L56</f>
        <v>0.10631857737419599</v>
      </c>
      <c r="N42" s="93">
        <f>'地区別5歳毎'!O36</f>
        <v>881</v>
      </c>
      <c r="O42" s="94">
        <f>N42/N56</f>
        <v>0.0996606334841629</v>
      </c>
      <c r="P42" s="93">
        <f t="shared" si="1"/>
        <v>1724</v>
      </c>
      <c r="Q42" s="97">
        <f>P42/P56</f>
        <v>0.10280875424891169</v>
      </c>
      <c r="S42" s="87" t="s">
        <v>145</v>
      </c>
      <c r="T42" s="93">
        <f>SUM(L34:L42)</f>
        <v>2561</v>
      </c>
      <c r="U42" s="96">
        <f>T42/L56</f>
        <v>0.32299155000630597</v>
      </c>
      <c r="V42" s="93">
        <f>SUM(N34:N42)</f>
        <v>3197</v>
      </c>
      <c r="W42" s="94">
        <f>V42/N56</f>
        <v>0.36165158371040723</v>
      </c>
      <c r="X42" s="93">
        <f>SUM(P34:P42)</f>
        <v>5758</v>
      </c>
      <c r="Y42" s="97">
        <f>X42/P56</f>
        <v>0.34337169777565746</v>
      </c>
    </row>
    <row r="43" spans="11:25" ht="13.5">
      <c r="K43" s="87" t="s">
        <v>121</v>
      </c>
      <c r="L43" s="93">
        <f>'地区別5歳毎'!N35</f>
        <v>602</v>
      </c>
      <c r="M43" s="96">
        <f>L43/L56</f>
        <v>0.07592382393744482</v>
      </c>
      <c r="N43" s="93">
        <f>'地区別5歳毎'!N36</f>
        <v>631</v>
      </c>
      <c r="O43" s="94">
        <f>N43/N56</f>
        <v>0.07138009049773755</v>
      </c>
      <c r="P43" s="93">
        <f t="shared" si="1"/>
        <v>1233</v>
      </c>
      <c r="Q43" s="97">
        <f>P43/P56</f>
        <v>0.07352853479635041</v>
      </c>
      <c r="S43" s="87" t="s">
        <v>146</v>
      </c>
      <c r="T43" s="93">
        <f>SUM(L34:L43)</f>
        <v>3163</v>
      </c>
      <c r="U43" s="96">
        <f>T43/L56</f>
        <v>0.39891537394375076</v>
      </c>
      <c r="V43" s="93">
        <f>SUM(N34:N43)</f>
        <v>3828</v>
      </c>
      <c r="W43" s="94">
        <f>V43/N56</f>
        <v>0.4330316742081448</v>
      </c>
      <c r="X43" s="93">
        <f>SUM(P34:P43)</f>
        <v>6991</v>
      </c>
      <c r="Y43" s="97">
        <f>X43/P56</f>
        <v>0.41690023257200787</v>
      </c>
    </row>
    <row r="44" spans="11:25" ht="13.5">
      <c r="K44" s="87" t="s">
        <v>122</v>
      </c>
      <c r="L44" s="93">
        <f>'地区別5歳毎'!M35</f>
        <v>454</v>
      </c>
      <c r="M44" s="96">
        <f>L44/L56</f>
        <v>0.05725816622524908</v>
      </c>
      <c r="N44" s="93">
        <f>'地区別5歳毎'!M36</f>
        <v>533</v>
      </c>
      <c r="O44" s="94">
        <f>N44/N56</f>
        <v>0.060294117647058824</v>
      </c>
      <c r="P44" s="93">
        <f t="shared" si="1"/>
        <v>987</v>
      </c>
      <c r="Q44" s="97">
        <f>P44/P56</f>
        <v>0.05885860814598366</v>
      </c>
      <c r="S44" s="87" t="s">
        <v>147</v>
      </c>
      <c r="T44" s="93">
        <f>SUM(L34:L44)</f>
        <v>3617</v>
      </c>
      <c r="U44" s="96">
        <f>T44/L56</f>
        <v>0.45617354016899986</v>
      </c>
      <c r="V44" s="93">
        <f>SUM(N34:N44)</f>
        <v>4361</v>
      </c>
      <c r="W44" s="94">
        <f>V44/N56</f>
        <v>0.49332579185520364</v>
      </c>
      <c r="X44" s="93">
        <f>SUM(P34:P44)</f>
        <v>7978</v>
      </c>
      <c r="Y44" s="97">
        <f>X44/P56</f>
        <v>0.4757588407179915</v>
      </c>
    </row>
    <row r="45" spans="11:25" ht="13.5">
      <c r="K45" s="87" t="s">
        <v>123</v>
      </c>
      <c r="L45" s="93">
        <f>'地区別5歳毎'!L35</f>
        <v>416</v>
      </c>
      <c r="M45" s="96">
        <f>L45/L56</f>
        <v>0.05246563248833396</v>
      </c>
      <c r="N45" s="93">
        <f>'地区別5歳毎'!L36</f>
        <v>467</v>
      </c>
      <c r="O45" s="94">
        <f>N45/N56</f>
        <v>0.052828054298642534</v>
      </c>
      <c r="P45" s="93">
        <f t="shared" si="1"/>
        <v>883</v>
      </c>
      <c r="Q45" s="97">
        <f>P45/P56</f>
        <v>0.05265668793607251</v>
      </c>
      <c r="S45" s="87" t="s">
        <v>148</v>
      </c>
      <c r="T45" s="93">
        <f>SUM(L34:L45)</f>
        <v>4033</v>
      </c>
      <c r="U45" s="96">
        <f>T45/L56</f>
        <v>0.5086391726573338</v>
      </c>
      <c r="V45" s="93">
        <f>SUM(N34:N45)</f>
        <v>4828</v>
      </c>
      <c r="W45" s="94">
        <f>V45/N56</f>
        <v>0.5461538461538461</v>
      </c>
      <c r="X45" s="93">
        <f>SUM(P34:P45)</f>
        <v>8861</v>
      </c>
      <c r="Y45" s="97">
        <f>X45/P56</f>
        <v>0.528415528654064</v>
      </c>
    </row>
    <row r="46" spans="11:25" ht="13.5">
      <c r="K46" s="87" t="s">
        <v>124</v>
      </c>
      <c r="L46" s="93">
        <f>'地区別5歳毎'!K35</f>
        <v>510</v>
      </c>
      <c r="M46" s="96">
        <f>L46/L56</f>
        <v>0.06432084752175558</v>
      </c>
      <c r="N46" s="93">
        <f>'地区別5歳毎'!K36</f>
        <v>560</v>
      </c>
      <c r="O46" s="94">
        <f>N46/N56</f>
        <v>0.06334841628959276</v>
      </c>
      <c r="P46" s="93">
        <f t="shared" si="1"/>
        <v>1070</v>
      </c>
      <c r="Q46" s="97">
        <f>P46/P56</f>
        <v>0.06380821754427814</v>
      </c>
      <c r="S46" s="87" t="s">
        <v>105</v>
      </c>
      <c r="T46" s="93">
        <f>SUM(L46:L54)</f>
        <v>3896</v>
      </c>
      <c r="U46" s="96">
        <f>T46/L56</f>
        <v>0.4913608273426662</v>
      </c>
      <c r="V46" s="93">
        <f>SUM(N46:N54)</f>
        <v>4012</v>
      </c>
      <c r="W46" s="94">
        <f>V46/N56</f>
        <v>0.45384615384615384</v>
      </c>
      <c r="X46" s="93">
        <f>SUM(P46:P54)</f>
        <v>7908</v>
      </c>
      <c r="Y46" s="97">
        <f>X46/P56</f>
        <v>0.47158447134593595</v>
      </c>
    </row>
    <row r="47" spans="11:25" ht="13.5">
      <c r="K47" s="87" t="s">
        <v>125</v>
      </c>
      <c r="L47" s="93">
        <f>'地区別5歳毎'!J35</f>
        <v>538</v>
      </c>
      <c r="M47" s="96">
        <f>L47/L56</f>
        <v>0.06785218817000883</v>
      </c>
      <c r="N47" s="93">
        <f>'地区別5歳毎'!J36</f>
        <v>562</v>
      </c>
      <c r="O47" s="94">
        <f>N47/N56</f>
        <v>0.06357466063348416</v>
      </c>
      <c r="P47" s="93">
        <f t="shared" si="1"/>
        <v>1100</v>
      </c>
      <c r="Q47" s="97">
        <f>P47/P56</f>
        <v>0.06559723298944481</v>
      </c>
      <c r="S47" s="87" t="s">
        <v>106</v>
      </c>
      <c r="T47" s="93">
        <f>SUM(L47:L54)</f>
        <v>3386</v>
      </c>
      <c r="U47" s="96">
        <f>T47/L56</f>
        <v>0.4270399798209106</v>
      </c>
      <c r="V47" s="93">
        <f>SUM(N47:N54)</f>
        <v>3452</v>
      </c>
      <c r="W47" s="94">
        <f>V47/N56</f>
        <v>0.3904977375565611</v>
      </c>
      <c r="X47" s="93">
        <f>SUM(P47:P54)</f>
        <v>6838</v>
      </c>
      <c r="Y47" s="97">
        <f>X47/P56</f>
        <v>0.40777625380165783</v>
      </c>
    </row>
    <row r="48" spans="11:25" ht="13.5">
      <c r="K48" s="87" t="s">
        <v>126</v>
      </c>
      <c r="L48" s="93">
        <f>'地区別5歳毎'!I35</f>
        <v>476</v>
      </c>
      <c r="M48" s="96">
        <f>L48/L56</f>
        <v>0.06003279102030521</v>
      </c>
      <c r="N48" s="93">
        <f>'地区別5歳毎'!I36</f>
        <v>512</v>
      </c>
      <c r="O48" s="94">
        <f>N48/N56</f>
        <v>0.0579185520361991</v>
      </c>
      <c r="P48" s="93">
        <f t="shared" si="1"/>
        <v>988</v>
      </c>
      <c r="Q48" s="97">
        <f>P48/P56</f>
        <v>0.058918241994155886</v>
      </c>
      <c r="S48" s="87" t="s">
        <v>107</v>
      </c>
      <c r="T48" s="93">
        <f>SUM(L48:L54)</f>
        <v>2848</v>
      </c>
      <c r="U48" s="96">
        <f>T48/L56</f>
        <v>0.35918779165090176</v>
      </c>
      <c r="V48" s="93">
        <f>SUM(N48:N54)</f>
        <v>2890</v>
      </c>
      <c r="W48" s="94">
        <f>V48/N56</f>
        <v>0.3269230769230769</v>
      </c>
      <c r="X48" s="93">
        <f>SUM(P48:P54)</f>
        <v>5738</v>
      </c>
      <c r="Y48" s="97">
        <f>X48/P56</f>
        <v>0.342179020812213</v>
      </c>
    </row>
    <row r="49" spans="11:25" ht="13.5">
      <c r="K49" s="87" t="s">
        <v>127</v>
      </c>
      <c r="L49" s="93">
        <f>'地区別5歳毎'!H35</f>
        <v>432</v>
      </c>
      <c r="M49" s="96">
        <f>L49/L56</f>
        <v>0.05448354143019296</v>
      </c>
      <c r="N49" s="93">
        <f>'地区別5歳毎'!H36</f>
        <v>489</v>
      </c>
      <c r="O49" s="94">
        <f>N49/N56</f>
        <v>0.05531674208144796</v>
      </c>
      <c r="P49" s="93">
        <f t="shared" si="1"/>
        <v>921</v>
      </c>
      <c r="Q49" s="97">
        <f>P49/P56</f>
        <v>0.05492277416661697</v>
      </c>
      <c r="S49" s="87" t="s">
        <v>108</v>
      </c>
      <c r="T49" s="93">
        <f>SUM(L49:L54)</f>
        <v>2372</v>
      </c>
      <c r="U49" s="96">
        <f>T49/L56</f>
        <v>0.2991550006305965</v>
      </c>
      <c r="V49" s="93">
        <f>SUM(N49:N54)</f>
        <v>2378</v>
      </c>
      <c r="W49" s="94">
        <f>V49/N56</f>
        <v>0.2690045248868778</v>
      </c>
      <c r="X49" s="93">
        <f>SUM(P49:P54)</f>
        <v>4750</v>
      </c>
      <c r="Y49" s="97">
        <f>X49/P56</f>
        <v>0.2832607788180571</v>
      </c>
    </row>
    <row r="50" spans="11:25" ht="13.5">
      <c r="K50" s="87" t="s">
        <v>128</v>
      </c>
      <c r="L50" s="93">
        <f>'地区別5歳毎'!G35</f>
        <v>367</v>
      </c>
      <c r="M50" s="96">
        <f>L50/L56</f>
        <v>0.04628578635389078</v>
      </c>
      <c r="N50" s="93">
        <f>'地区別5歳毎'!G36</f>
        <v>402</v>
      </c>
      <c r="O50" s="94">
        <f>N50/N56</f>
        <v>0.045475113122171944</v>
      </c>
      <c r="P50" s="93">
        <f t="shared" si="1"/>
        <v>769</v>
      </c>
      <c r="Q50" s="97">
        <f>P50/P56</f>
        <v>0.04585842924443914</v>
      </c>
      <c r="S50" s="87" t="s">
        <v>109</v>
      </c>
      <c r="T50" s="93">
        <f>SUM(L50:L54)</f>
        <v>1940</v>
      </c>
      <c r="U50" s="96">
        <f>T50/L56</f>
        <v>0.2446714592004036</v>
      </c>
      <c r="V50" s="93">
        <f>SUM(N50:N54)</f>
        <v>1889</v>
      </c>
      <c r="W50" s="94">
        <f>V50/N56</f>
        <v>0.21368778280542985</v>
      </c>
      <c r="X50" s="93">
        <f>SUM(P50:P54)</f>
        <v>3829</v>
      </c>
      <c r="Y50" s="97">
        <f>X50/P56</f>
        <v>0.22833800465144016</v>
      </c>
    </row>
    <row r="51" spans="11:25" ht="13.5">
      <c r="K51" s="87" t="s">
        <v>129</v>
      </c>
      <c r="L51" s="93">
        <f>'地区別5歳毎'!F35</f>
        <v>388</v>
      </c>
      <c r="M51" s="96">
        <f>L51/L56</f>
        <v>0.04893429184008072</v>
      </c>
      <c r="N51" s="93">
        <f>'地区別5歳毎'!F36</f>
        <v>394</v>
      </c>
      <c r="O51" s="94">
        <f>N51/N56</f>
        <v>0.044570135746606336</v>
      </c>
      <c r="P51" s="93">
        <f t="shared" si="1"/>
        <v>782</v>
      </c>
      <c r="Q51" s="97">
        <f>P51/P56</f>
        <v>0.04663366927067804</v>
      </c>
      <c r="S51" s="87" t="s">
        <v>110</v>
      </c>
      <c r="T51" s="93">
        <f>SUM(L51:L54)</f>
        <v>1573</v>
      </c>
      <c r="U51" s="96">
        <f>T51/L56</f>
        <v>0.1983856728465128</v>
      </c>
      <c r="V51" s="93">
        <f>SUM(N51:N54)</f>
        <v>1487</v>
      </c>
      <c r="W51" s="94">
        <f>V51/N56</f>
        <v>0.16821266968325793</v>
      </c>
      <c r="X51" s="93">
        <f>SUM(P51:P54)</f>
        <v>3060</v>
      </c>
      <c r="Y51" s="97">
        <f>X51/P56</f>
        <v>0.18247957540700102</v>
      </c>
    </row>
    <row r="52" spans="11:25" ht="13.5">
      <c r="K52" s="87" t="s">
        <v>130</v>
      </c>
      <c r="L52" s="93">
        <f>'地区別5歳毎'!E35</f>
        <v>388</v>
      </c>
      <c r="M52" s="96">
        <f>L52/L56</f>
        <v>0.04893429184008072</v>
      </c>
      <c r="N52" s="93">
        <f>'地区別5歳毎'!E36</f>
        <v>396</v>
      </c>
      <c r="O52" s="94">
        <f>N52/N56</f>
        <v>0.04479638009049774</v>
      </c>
      <c r="P52" s="93">
        <f t="shared" si="1"/>
        <v>784</v>
      </c>
      <c r="Q52" s="97">
        <f>P52/P56</f>
        <v>0.046752936967022485</v>
      </c>
      <c r="S52" s="87" t="s">
        <v>111</v>
      </c>
      <c r="T52" s="93">
        <f>SUM(L52:L54)</f>
        <v>1185</v>
      </c>
      <c r="U52" s="96">
        <f>T52/L56</f>
        <v>0.14945138100643207</v>
      </c>
      <c r="V52" s="93">
        <f>SUM(N52:N54)</f>
        <v>1093</v>
      </c>
      <c r="W52" s="94">
        <f>V52/N56</f>
        <v>0.12364253393665159</v>
      </c>
      <c r="X52" s="93">
        <f>SUM(P52:P54)</f>
        <v>2278</v>
      </c>
      <c r="Y52" s="97">
        <f>X52/P56</f>
        <v>0.13584590613632297</v>
      </c>
    </row>
    <row r="53" spans="11:25" ht="13.5">
      <c r="K53" s="87" t="s">
        <v>131</v>
      </c>
      <c r="L53" s="93">
        <f>'地区別5歳毎'!D35</f>
        <v>413</v>
      </c>
      <c r="M53" s="96">
        <f>L53/L56</f>
        <v>0.052087274561735404</v>
      </c>
      <c r="N53" s="93">
        <f>'地区別5歳毎'!D36</f>
        <v>358</v>
      </c>
      <c r="O53" s="94">
        <f>N53/N56</f>
        <v>0.04049773755656109</v>
      </c>
      <c r="P53" s="93">
        <f t="shared" si="1"/>
        <v>771</v>
      </c>
      <c r="Q53" s="97">
        <f>P53/P56</f>
        <v>0.04597769694078359</v>
      </c>
      <c r="S53" s="87" t="s">
        <v>3</v>
      </c>
      <c r="T53" s="93">
        <f>SUM(L53:L54)</f>
        <v>797</v>
      </c>
      <c r="U53" s="96">
        <f>T53/L56</f>
        <v>0.10051708916635137</v>
      </c>
      <c r="V53" s="93">
        <f>SUM(N53:N54)</f>
        <v>697</v>
      </c>
      <c r="W53" s="94">
        <f>V53/N56</f>
        <v>0.07884615384615384</v>
      </c>
      <c r="X53" s="93">
        <f>SUM(P53:P54)</f>
        <v>1494</v>
      </c>
      <c r="Y53" s="97">
        <f>X53/P56</f>
        <v>0.0890929691693005</v>
      </c>
    </row>
    <row r="54" spans="11:25" ht="13.5">
      <c r="K54" s="87" t="s">
        <v>132</v>
      </c>
      <c r="L54" s="93">
        <f>'地区別5歳毎'!C35</f>
        <v>384</v>
      </c>
      <c r="M54" s="96">
        <f>L54/L56</f>
        <v>0.04842981460461597</v>
      </c>
      <c r="N54" s="93">
        <f>'地区別5歳毎'!C36</f>
        <v>339</v>
      </c>
      <c r="O54" s="94">
        <f>N54/N56</f>
        <v>0.03834841628959276</v>
      </c>
      <c r="P54" s="93">
        <f t="shared" si="1"/>
        <v>723</v>
      </c>
      <c r="Q54" s="97">
        <f>P54/P56</f>
        <v>0.0431152722285169</v>
      </c>
      <c r="S54" s="87" t="s">
        <v>112</v>
      </c>
      <c r="T54" s="93">
        <f>SUM(L54:L54)</f>
        <v>384</v>
      </c>
      <c r="U54" s="96">
        <f>T54/L56</f>
        <v>0.04842981460461597</v>
      </c>
      <c r="V54" s="93">
        <f>SUM(N54:N54)</f>
        <v>339</v>
      </c>
      <c r="W54" s="94">
        <f>V54/N56</f>
        <v>0.03834841628959276</v>
      </c>
      <c r="X54" s="93">
        <f>SUM(P54:P54)</f>
        <v>723</v>
      </c>
      <c r="Y54" s="97">
        <f>X54/P56</f>
        <v>0.0431152722285169</v>
      </c>
    </row>
    <row r="55" ht="13.5">
      <c r="K55" s="87"/>
    </row>
    <row r="56" spans="11:17" ht="13.5">
      <c r="K56" s="87"/>
      <c r="L56" s="93">
        <f>SUM(L34:L54)</f>
        <v>7929</v>
      </c>
      <c r="M56" s="92"/>
      <c r="N56" s="93">
        <f>SUM(N34:N54)</f>
        <v>8840</v>
      </c>
      <c r="O56" s="88"/>
      <c r="P56" s="93">
        <f>SUM(P34:P54)</f>
        <v>16769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0.0007656967840735069</v>
      </c>
      <c r="N64" s="93">
        <f>'地区別5歳毎'!W39</f>
        <v>4</v>
      </c>
      <c r="O64" s="94">
        <f>N64/N86</f>
        <v>0.0013463480309660047</v>
      </c>
      <c r="P64" s="93">
        <f aca="true" t="shared" si="2" ref="P64:P84">L64+N64</f>
        <v>6</v>
      </c>
      <c r="Q64" s="97">
        <f>P64/P86</f>
        <v>0.0010746910263299302</v>
      </c>
      <c r="S64" s="87" t="s">
        <v>1</v>
      </c>
      <c r="T64" s="93">
        <f>SUM(L64:L64)</f>
        <v>2</v>
      </c>
      <c r="U64" s="96">
        <f>T64/L86</f>
        <v>0.0007656967840735069</v>
      </c>
      <c r="V64" s="93">
        <f>SUM(N64:N64)</f>
        <v>4</v>
      </c>
      <c r="W64" s="94">
        <f>V64/N86</f>
        <v>0.0013463480309660047</v>
      </c>
      <c r="X64" s="93">
        <f>SUM(P64:P64)</f>
        <v>6</v>
      </c>
      <c r="Y64" s="97">
        <f>X64/P86</f>
        <v>0.0010746910263299302</v>
      </c>
    </row>
    <row r="65" spans="11:25" ht="13.5">
      <c r="K65" s="87" t="s">
        <v>113</v>
      </c>
      <c r="L65" s="93">
        <f>'地区別5歳毎'!V38</f>
        <v>1</v>
      </c>
      <c r="M65" s="96">
        <f>L65/L86</f>
        <v>0.00038284839203675346</v>
      </c>
      <c r="N65" s="93">
        <f>'地区別5歳毎'!V39</f>
        <v>15</v>
      </c>
      <c r="O65" s="94">
        <f>N65/N86</f>
        <v>0.005048805116122518</v>
      </c>
      <c r="P65" s="93">
        <f t="shared" si="2"/>
        <v>16</v>
      </c>
      <c r="Q65" s="97">
        <f>P65/P86</f>
        <v>0.0028658427368798136</v>
      </c>
      <c r="S65" s="87" t="s">
        <v>138</v>
      </c>
      <c r="T65" s="93">
        <f>SUM(L64:L65)</f>
        <v>3</v>
      </c>
      <c r="U65" s="96">
        <f>T65/L86</f>
        <v>0.0011485451761102604</v>
      </c>
      <c r="V65" s="93">
        <f>SUM(N64:N65)</f>
        <v>19</v>
      </c>
      <c r="W65" s="94">
        <f>V65/N86</f>
        <v>0.0063951531470885226</v>
      </c>
      <c r="X65" s="93">
        <f>SUM(P64:P65)</f>
        <v>22</v>
      </c>
      <c r="Y65" s="97">
        <f>X65/P86</f>
        <v>0.003940533763209744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0.0049770290964777945</v>
      </c>
      <c r="N66" s="93">
        <f>'地区別5歳毎'!U39</f>
        <v>72</v>
      </c>
      <c r="O66" s="94">
        <f>N66/N86</f>
        <v>0.024234264557388085</v>
      </c>
      <c r="P66" s="93">
        <f t="shared" si="2"/>
        <v>85</v>
      </c>
      <c r="Q66" s="97">
        <f>P66/P86</f>
        <v>0.015224789539674011</v>
      </c>
      <c r="S66" s="87" t="s">
        <v>139</v>
      </c>
      <c r="T66" s="93">
        <f>SUM(L64:L66)</f>
        <v>16</v>
      </c>
      <c r="U66" s="96">
        <f>T66/L86</f>
        <v>0.006125574272588055</v>
      </c>
      <c r="V66" s="93">
        <f>SUM(N64:N66)</f>
        <v>91</v>
      </c>
      <c r="W66" s="94">
        <f>V66/N86</f>
        <v>0.030629417704476608</v>
      </c>
      <c r="X66" s="93">
        <f>SUM(P64:P66)</f>
        <v>107</v>
      </c>
      <c r="Y66" s="97">
        <f>X66/P86</f>
        <v>0.019165323302883754</v>
      </c>
    </row>
    <row r="67" spans="11:25" ht="13.5">
      <c r="K67" s="87" t="s">
        <v>115</v>
      </c>
      <c r="L67" s="93">
        <f>'地区別5歳毎'!T38</f>
        <v>45</v>
      </c>
      <c r="M67" s="96">
        <f>L67/L86</f>
        <v>0.017228177641653904</v>
      </c>
      <c r="N67" s="93">
        <f>'地区別5歳毎'!T39</f>
        <v>134</v>
      </c>
      <c r="O67" s="94">
        <f>N67/N86</f>
        <v>0.04510265903736116</v>
      </c>
      <c r="P67" s="93">
        <f t="shared" si="2"/>
        <v>179</v>
      </c>
      <c r="Q67" s="97">
        <f>P67/P86</f>
        <v>0.032061615618842916</v>
      </c>
      <c r="S67" s="87" t="s">
        <v>140</v>
      </c>
      <c r="T67" s="93">
        <f>SUM(L64:L67)</f>
        <v>61</v>
      </c>
      <c r="U67" s="96">
        <f>T67/L86</f>
        <v>0.02335375191424196</v>
      </c>
      <c r="V67" s="93">
        <f>SUM(N64:N67)</f>
        <v>225</v>
      </c>
      <c r="W67" s="94">
        <f>V67/N86</f>
        <v>0.07573207674183777</v>
      </c>
      <c r="X67" s="93">
        <f>SUM(P64:P67)</f>
        <v>286</v>
      </c>
      <c r="Y67" s="97">
        <f>X67/P86</f>
        <v>0.05122693892172667</v>
      </c>
    </row>
    <row r="68" spans="11:25" ht="13.5">
      <c r="K68" s="87" t="s">
        <v>116</v>
      </c>
      <c r="L68" s="93">
        <f>'地区別5歳毎'!S38</f>
        <v>74</v>
      </c>
      <c r="M68" s="96">
        <f>L68/L86</f>
        <v>0.028330781010719754</v>
      </c>
      <c r="N68" s="93">
        <f>'地区別5歳毎'!S39</f>
        <v>171</v>
      </c>
      <c r="O68" s="94">
        <f>N68/N86</f>
        <v>0.0575563783237967</v>
      </c>
      <c r="P68" s="93">
        <f t="shared" si="2"/>
        <v>245</v>
      </c>
      <c r="Q68" s="97">
        <f>P68/P86</f>
        <v>0.04388321690847215</v>
      </c>
      <c r="S68" s="87" t="s">
        <v>141</v>
      </c>
      <c r="T68" s="93">
        <f>SUM(L64:L68)</f>
        <v>135</v>
      </c>
      <c r="U68" s="96">
        <f>T68/L86</f>
        <v>0.05168453292496172</v>
      </c>
      <c r="V68" s="93">
        <f>SUM(N64:N68)</f>
        <v>396</v>
      </c>
      <c r="W68" s="94">
        <f>V68/N86</f>
        <v>0.13328845506563447</v>
      </c>
      <c r="X68" s="93">
        <f>SUM(P64:P68)</f>
        <v>531</v>
      </c>
      <c r="Y68" s="97">
        <f>X68/P86</f>
        <v>0.09511015583019881</v>
      </c>
    </row>
    <row r="69" spans="11:25" ht="13.5">
      <c r="K69" s="87" t="s">
        <v>117</v>
      </c>
      <c r="L69" s="93">
        <f>'地区別5歳毎'!R38</f>
        <v>138</v>
      </c>
      <c r="M69" s="96">
        <f>L69/L86</f>
        <v>0.052833078101071976</v>
      </c>
      <c r="N69" s="93">
        <f>'地区別5歳毎'!R39</f>
        <v>204</v>
      </c>
      <c r="O69" s="94">
        <f>N69/N86</f>
        <v>0.06866374957926624</v>
      </c>
      <c r="P69" s="93">
        <f t="shared" si="2"/>
        <v>342</v>
      </c>
      <c r="Q69" s="97">
        <f>P69/P86</f>
        <v>0.06125738850080602</v>
      </c>
      <c r="S69" s="87" t="s">
        <v>142</v>
      </c>
      <c r="T69" s="93">
        <f>SUM(L64:L69)</f>
        <v>273</v>
      </c>
      <c r="U69" s="96">
        <f>T69/L86</f>
        <v>0.10451761102603369</v>
      </c>
      <c r="V69" s="93">
        <f>SUM(N64:N69)</f>
        <v>600</v>
      </c>
      <c r="W69" s="94">
        <f>V69/N86</f>
        <v>0.2019522046449007</v>
      </c>
      <c r="X69" s="93">
        <f>SUM(P64:P69)</f>
        <v>873</v>
      </c>
      <c r="Y69" s="97">
        <f>X69/P86</f>
        <v>0.15636754433100483</v>
      </c>
    </row>
    <row r="70" spans="11:25" ht="13.5">
      <c r="K70" s="87" t="s">
        <v>118</v>
      </c>
      <c r="L70" s="93">
        <f>'地区別5歳毎'!Q38</f>
        <v>134</v>
      </c>
      <c r="M70" s="96">
        <f>L70/L86</f>
        <v>0.05130168453292496</v>
      </c>
      <c r="N70" s="93">
        <f>'地区別5歳毎'!Q39</f>
        <v>177</v>
      </c>
      <c r="O70" s="94">
        <f>N70/N86</f>
        <v>0.05957590037024571</v>
      </c>
      <c r="P70" s="93">
        <f t="shared" si="2"/>
        <v>311</v>
      </c>
      <c r="Q70" s="97">
        <f>P70/P86</f>
        <v>0.05570481819810138</v>
      </c>
      <c r="S70" s="87" t="s">
        <v>143</v>
      </c>
      <c r="T70" s="93">
        <f>SUM(L64:L70)</f>
        <v>407</v>
      </c>
      <c r="U70" s="96">
        <f>T70/L86</f>
        <v>0.15581929555895865</v>
      </c>
      <c r="V70" s="93">
        <f>SUM(N64:N70)</f>
        <v>777</v>
      </c>
      <c r="W70" s="94">
        <f>V70/N86</f>
        <v>0.2615281050151464</v>
      </c>
      <c r="X70" s="93">
        <f>SUM(P64:P70)</f>
        <v>1184</v>
      </c>
      <c r="Y70" s="97">
        <f>X70/P86</f>
        <v>0.21207236252910622</v>
      </c>
    </row>
    <row r="71" spans="11:25" ht="13.5">
      <c r="K71" s="87" t="s">
        <v>119</v>
      </c>
      <c r="L71" s="93">
        <f>'地区別5歳毎'!P38</f>
        <v>177</v>
      </c>
      <c r="M71" s="96">
        <f>L71/L86</f>
        <v>0.06776416539050537</v>
      </c>
      <c r="N71" s="93">
        <f>'地区別5歳毎'!P39</f>
        <v>170</v>
      </c>
      <c r="O71" s="94">
        <f>N71/N86</f>
        <v>0.0572197913160552</v>
      </c>
      <c r="P71" s="93">
        <f t="shared" si="2"/>
        <v>347</v>
      </c>
      <c r="Q71" s="97">
        <f>P71/P86</f>
        <v>0.06215296435608096</v>
      </c>
      <c r="S71" s="87" t="s">
        <v>144</v>
      </c>
      <c r="T71" s="93">
        <f>SUM(L64:L71)</f>
        <v>584</v>
      </c>
      <c r="U71" s="96">
        <f>T71/L86</f>
        <v>0.22358346094946402</v>
      </c>
      <c r="V71" s="93">
        <f>SUM(N64:N71)</f>
        <v>947</v>
      </c>
      <c r="W71" s="94">
        <f>V71/N86</f>
        <v>0.3187478963312016</v>
      </c>
      <c r="X71" s="93">
        <f>SUM(P64:P71)</f>
        <v>1531</v>
      </c>
      <c r="Y71" s="97">
        <f>X71/P86</f>
        <v>0.2742253268851872</v>
      </c>
    </row>
    <row r="72" spans="11:25" ht="13.5">
      <c r="K72" s="87" t="s">
        <v>120</v>
      </c>
      <c r="L72" s="93">
        <f>'地区別5歳毎'!O38</f>
        <v>241</v>
      </c>
      <c r="M72" s="96">
        <f>L72/L86</f>
        <v>0.09226646248085758</v>
      </c>
      <c r="N72" s="93">
        <f>'地区別5歳毎'!O39</f>
        <v>227</v>
      </c>
      <c r="O72" s="94">
        <f>N72/N86</f>
        <v>0.07640525075732077</v>
      </c>
      <c r="P72" s="93">
        <f t="shared" si="2"/>
        <v>468</v>
      </c>
      <c r="Q72" s="97">
        <f>P72/P86</f>
        <v>0.08382590005373455</v>
      </c>
      <c r="S72" s="87" t="s">
        <v>145</v>
      </c>
      <c r="T72" s="93">
        <f>SUM(L64:L72)</f>
        <v>825</v>
      </c>
      <c r="U72" s="96">
        <f>T72/L86</f>
        <v>0.3158499234303216</v>
      </c>
      <c r="V72" s="93">
        <f>SUM(N64:N72)</f>
        <v>1174</v>
      </c>
      <c r="W72" s="94">
        <f>V72/N86</f>
        <v>0.3951531470885224</v>
      </c>
      <c r="X72" s="93">
        <f>SUM(P64:P72)</f>
        <v>1999</v>
      </c>
      <c r="Y72" s="97">
        <f>X72/P86</f>
        <v>0.3580512269389217</v>
      </c>
    </row>
    <row r="73" spans="11:25" ht="13.5">
      <c r="K73" s="87" t="s">
        <v>121</v>
      </c>
      <c r="L73" s="93">
        <f>'地区別5歳毎'!N38</f>
        <v>226</v>
      </c>
      <c r="M73" s="96">
        <f>L73/L86</f>
        <v>0.08652373660030628</v>
      </c>
      <c r="N73" s="93">
        <f>'地区別5歳毎'!N39</f>
        <v>234</v>
      </c>
      <c r="O73" s="94">
        <f>N73/N86</f>
        <v>0.07876135981151128</v>
      </c>
      <c r="P73" s="93">
        <f t="shared" si="2"/>
        <v>460</v>
      </c>
      <c r="Q73" s="97">
        <f>P73/P86</f>
        <v>0.08239297868529465</v>
      </c>
      <c r="S73" s="87" t="s">
        <v>146</v>
      </c>
      <c r="T73" s="93">
        <f>SUM(L64:L73)</f>
        <v>1051</v>
      </c>
      <c r="U73" s="96">
        <f>T73/L86</f>
        <v>0.40237366003062786</v>
      </c>
      <c r="V73" s="93">
        <f>SUM(N64:N73)</f>
        <v>1408</v>
      </c>
      <c r="W73" s="94">
        <f>V73/N86</f>
        <v>0.47391450690003367</v>
      </c>
      <c r="X73" s="93">
        <f>SUM(P64:P73)</f>
        <v>2459</v>
      </c>
      <c r="Y73" s="97">
        <f>X73/P86</f>
        <v>0.4404442056242164</v>
      </c>
    </row>
    <row r="74" spans="11:25" ht="13.5">
      <c r="K74" s="87" t="s">
        <v>122</v>
      </c>
      <c r="L74" s="93">
        <f>'地区別5歳毎'!M38</f>
        <v>224</v>
      </c>
      <c r="M74" s="96">
        <f>L74/L86</f>
        <v>0.08575803981623277</v>
      </c>
      <c r="N74" s="93">
        <f>'地区別5歳毎'!M39</f>
        <v>217</v>
      </c>
      <c r="O74" s="94">
        <f>N74/N86</f>
        <v>0.07303938067990576</v>
      </c>
      <c r="P74" s="93">
        <f t="shared" si="2"/>
        <v>441</v>
      </c>
      <c r="Q74" s="97">
        <f>P74/P86</f>
        <v>0.07898979043524987</v>
      </c>
      <c r="S74" s="87" t="s">
        <v>147</v>
      </c>
      <c r="T74" s="93">
        <f>SUM(L64:L74)</f>
        <v>1275</v>
      </c>
      <c r="U74" s="96">
        <f>T74/L86</f>
        <v>0.48813169984686067</v>
      </c>
      <c r="V74" s="93">
        <f>SUM(N64:N74)</f>
        <v>1625</v>
      </c>
      <c r="W74" s="94">
        <f>V74/N86</f>
        <v>0.5469538875799395</v>
      </c>
      <c r="X74" s="93">
        <f>SUM(P64:P74)</f>
        <v>2900</v>
      </c>
      <c r="Y74" s="97">
        <f>X74/P86</f>
        <v>0.5194339960594663</v>
      </c>
    </row>
    <row r="75" spans="11:25" ht="13.5">
      <c r="K75" s="87" t="s">
        <v>123</v>
      </c>
      <c r="L75" s="93">
        <f>'地区別5歳毎'!L38</f>
        <v>143</v>
      </c>
      <c r="M75" s="96">
        <f>L75/L86</f>
        <v>0.054747320061255746</v>
      </c>
      <c r="N75" s="93">
        <f>'地区別5歳毎'!L39</f>
        <v>170</v>
      </c>
      <c r="O75" s="94">
        <f>N75/N86</f>
        <v>0.0572197913160552</v>
      </c>
      <c r="P75" s="93">
        <f t="shared" si="2"/>
        <v>313</v>
      </c>
      <c r="Q75" s="97">
        <f>P75/P86</f>
        <v>0.05606304854021136</v>
      </c>
      <c r="S75" s="87" t="s">
        <v>148</v>
      </c>
      <c r="T75" s="93">
        <f>SUM(L64:L75)</f>
        <v>1418</v>
      </c>
      <c r="U75" s="96">
        <f>T75/L86</f>
        <v>0.5428790199081164</v>
      </c>
      <c r="V75" s="93">
        <f>SUM(N64:N75)</f>
        <v>1795</v>
      </c>
      <c r="W75" s="94">
        <f>V75/N86</f>
        <v>0.6041736788959946</v>
      </c>
      <c r="X75" s="93">
        <f>SUM(P64:P75)</f>
        <v>3213</v>
      </c>
      <c r="Y75" s="97">
        <f>X75/P86</f>
        <v>0.5754970445996775</v>
      </c>
    </row>
    <row r="76" spans="11:25" ht="13.5">
      <c r="K76" s="87" t="s">
        <v>124</v>
      </c>
      <c r="L76" s="93">
        <f>'地区別5歳毎'!K38</f>
        <v>147</v>
      </c>
      <c r="M76" s="96">
        <f>L76/L86</f>
        <v>0.05627871362940275</v>
      </c>
      <c r="N76" s="93">
        <f>'地区別5歳毎'!K39</f>
        <v>172</v>
      </c>
      <c r="O76" s="94">
        <f>N76/N86</f>
        <v>0.057892965331538204</v>
      </c>
      <c r="P76" s="93">
        <f t="shared" si="2"/>
        <v>319</v>
      </c>
      <c r="Q76" s="97">
        <f>P76/P86</f>
        <v>0.057137739566541286</v>
      </c>
      <c r="S76" s="87" t="s">
        <v>105</v>
      </c>
      <c r="T76" s="93">
        <f>SUM(L76:L84)</f>
        <v>1194</v>
      </c>
      <c r="U76" s="96">
        <f>T76/L86</f>
        <v>0.4571209800918836</v>
      </c>
      <c r="V76" s="93">
        <f>SUM(N76:N84)</f>
        <v>1176</v>
      </c>
      <c r="W76" s="94">
        <f>V76/N86</f>
        <v>0.3958263211040054</v>
      </c>
      <c r="X76" s="93">
        <f>SUM(P76:P84)</f>
        <v>2370</v>
      </c>
      <c r="Y76" s="97">
        <f>X76/P86</f>
        <v>0.4245029554003224</v>
      </c>
    </row>
    <row r="77" spans="11:25" ht="13.5">
      <c r="K77" s="87" t="s">
        <v>125</v>
      </c>
      <c r="L77" s="93">
        <f>'地区別5歳毎'!J38</f>
        <v>152</v>
      </c>
      <c r="M77" s="96">
        <f>L77/L86</f>
        <v>0.05819295558958652</v>
      </c>
      <c r="N77" s="93">
        <f>'地区別5歳毎'!J39</f>
        <v>128</v>
      </c>
      <c r="O77" s="94">
        <f>N77/N86</f>
        <v>0.04308313699091215</v>
      </c>
      <c r="P77" s="93">
        <f t="shared" si="2"/>
        <v>280</v>
      </c>
      <c r="Q77" s="97">
        <f>P77/P86</f>
        <v>0.05015224789539674</v>
      </c>
      <c r="S77" s="87" t="s">
        <v>106</v>
      </c>
      <c r="T77" s="93">
        <f>SUM(L77:L84)</f>
        <v>1047</v>
      </c>
      <c r="U77" s="96">
        <f>T77/L86</f>
        <v>0.40084226646248083</v>
      </c>
      <c r="V77" s="93">
        <f>SUM(N77:N84)</f>
        <v>1004</v>
      </c>
      <c r="W77" s="94">
        <f>V77/N86</f>
        <v>0.3379333557724672</v>
      </c>
      <c r="X77" s="93">
        <f>SUM(P77:P84)</f>
        <v>2051</v>
      </c>
      <c r="Y77" s="97">
        <f>X77/P86</f>
        <v>0.3673652158337811</v>
      </c>
    </row>
    <row r="78" spans="11:25" ht="13.5">
      <c r="K78" s="87" t="s">
        <v>126</v>
      </c>
      <c r="L78" s="93">
        <f>'地区別5歳毎'!I38</f>
        <v>128</v>
      </c>
      <c r="M78" s="96">
        <f>L78/L86</f>
        <v>0.04900459418070444</v>
      </c>
      <c r="N78" s="93">
        <f>'地区別5歳毎'!I39</f>
        <v>134</v>
      </c>
      <c r="O78" s="94">
        <f>N78/N86</f>
        <v>0.04510265903736116</v>
      </c>
      <c r="P78" s="93">
        <f t="shared" si="2"/>
        <v>262</v>
      </c>
      <c r="Q78" s="97">
        <f>P78/P86</f>
        <v>0.04692817481640695</v>
      </c>
      <c r="S78" s="87" t="s">
        <v>107</v>
      </c>
      <c r="T78" s="93">
        <f>SUM(L78:L84)</f>
        <v>895</v>
      </c>
      <c r="U78" s="96">
        <f>T78/L86</f>
        <v>0.34264931087289435</v>
      </c>
      <c r="V78" s="93">
        <f>SUM(N78:N84)</f>
        <v>876</v>
      </c>
      <c r="W78" s="94">
        <f>V78/N86</f>
        <v>0.29485021878155504</v>
      </c>
      <c r="X78" s="93">
        <f>SUM(P78:P84)</f>
        <v>1771</v>
      </c>
      <c r="Y78" s="97">
        <f>X78/P86</f>
        <v>0.3172129679383844</v>
      </c>
    </row>
    <row r="79" spans="11:25" ht="13.5">
      <c r="K79" s="87" t="s">
        <v>127</v>
      </c>
      <c r="L79" s="93">
        <f>'地区別5歳毎'!H38</f>
        <v>121</v>
      </c>
      <c r="M79" s="96">
        <f>L79/L86</f>
        <v>0.04632465543644717</v>
      </c>
      <c r="N79" s="93">
        <f>'地区別5歳毎'!H39</f>
        <v>128</v>
      </c>
      <c r="O79" s="94">
        <f>N79/N86</f>
        <v>0.04308313699091215</v>
      </c>
      <c r="P79" s="93">
        <f t="shared" si="2"/>
        <v>249</v>
      </c>
      <c r="Q79" s="97">
        <f>P79/P86</f>
        <v>0.0445996775926921</v>
      </c>
      <c r="S79" s="87" t="s">
        <v>108</v>
      </c>
      <c r="T79" s="93">
        <f>SUM(L79:L84)</f>
        <v>767</v>
      </c>
      <c r="U79" s="96">
        <f>T79/L86</f>
        <v>0.2936447166921899</v>
      </c>
      <c r="V79" s="93">
        <f>SUM(N79:N84)</f>
        <v>742</v>
      </c>
      <c r="W79" s="94">
        <f>V79/N86</f>
        <v>0.24974755974419388</v>
      </c>
      <c r="X79" s="93">
        <f>SUM(P79:P84)</f>
        <v>1509</v>
      </c>
      <c r="Y79" s="97">
        <f>X79/P86</f>
        <v>0.27028479312197745</v>
      </c>
    </row>
    <row r="80" spans="11:25" ht="13.5">
      <c r="K80" s="87" t="s">
        <v>128</v>
      </c>
      <c r="L80" s="93">
        <f>'地区別5歳毎'!G38</f>
        <v>101</v>
      </c>
      <c r="M80" s="96">
        <f>L80/L86</f>
        <v>0.0386676875957121</v>
      </c>
      <c r="N80" s="93">
        <f>'地区別5歳毎'!G39</f>
        <v>130</v>
      </c>
      <c r="O80" s="94">
        <f>N80/N86</f>
        <v>0.043756311006395154</v>
      </c>
      <c r="P80" s="93">
        <f t="shared" si="2"/>
        <v>231</v>
      </c>
      <c r="Q80" s="97">
        <f>P80/P86</f>
        <v>0.04137560451370231</v>
      </c>
      <c r="S80" s="87" t="s">
        <v>109</v>
      </c>
      <c r="T80" s="93">
        <f>SUM(L80:L84)</f>
        <v>646</v>
      </c>
      <c r="U80" s="96">
        <f>T80/L86</f>
        <v>0.2473200612557427</v>
      </c>
      <c r="V80" s="93">
        <f>SUM(N80:N84)</f>
        <v>614</v>
      </c>
      <c r="W80" s="94">
        <f>V80/N86</f>
        <v>0.20666442275328173</v>
      </c>
      <c r="X80" s="93">
        <f>SUM(P80:P84)</f>
        <v>1260</v>
      </c>
      <c r="Y80" s="97">
        <f>X80/P86</f>
        <v>0.22568511552928533</v>
      </c>
    </row>
    <row r="81" spans="11:25" ht="13.5">
      <c r="K81" s="87" t="s">
        <v>129</v>
      </c>
      <c r="L81" s="93">
        <f>'地区別5歳毎'!F38</f>
        <v>170</v>
      </c>
      <c r="M81" s="96">
        <f>L81/L86</f>
        <v>0.06508422664624809</v>
      </c>
      <c r="N81" s="93">
        <f>'地区別5歳毎'!F39</f>
        <v>145</v>
      </c>
      <c r="O81" s="94">
        <f>N81/N86</f>
        <v>0.04880511612251767</v>
      </c>
      <c r="P81" s="93">
        <f t="shared" si="2"/>
        <v>315</v>
      </c>
      <c r="Q81" s="97">
        <f>P81/P86</f>
        <v>0.05642127888232133</v>
      </c>
      <c r="S81" s="87" t="s">
        <v>110</v>
      </c>
      <c r="T81" s="93">
        <f>SUM(L81:L84)</f>
        <v>545</v>
      </c>
      <c r="U81" s="96">
        <f>T81/L86</f>
        <v>0.20865237366003062</v>
      </c>
      <c r="V81" s="93">
        <f>SUM(N81:N84)</f>
        <v>484</v>
      </c>
      <c r="W81" s="94">
        <f>V81/N86</f>
        <v>0.16290811174688657</v>
      </c>
      <c r="X81" s="93">
        <f>SUM(P81:P84)</f>
        <v>1029</v>
      </c>
      <c r="Y81" s="97">
        <f>X81/P86</f>
        <v>0.18430951101558302</v>
      </c>
    </row>
    <row r="82" spans="11:25" ht="13.5">
      <c r="K82" s="87" t="s">
        <v>130</v>
      </c>
      <c r="L82" s="93">
        <f>'地区別5歳毎'!E38</f>
        <v>134</v>
      </c>
      <c r="M82" s="96">
        <f>L82/L86</f>
        <v>0.05130168453292496</v>
      </c>
      <c r="N82" s="93">
        <f>'地区別5歳毎'!E39</f>
        <v>125</v>
      </c>
      <c r="O82" s="94">
        <f>N82/N86</f>
        <v>0.04207337596768765</v>
      </c>
      <c r="P82" s="93">
        <f t="shared" si="2"/>
        <v>259</v>
      </c>
      <c r="Q82" s="97">
        <f>P82/P86</f>
        <v>0.04639082930324198</v>
      </c>
      <c r="S82" s="87" t="s">
        <v>111</v>
      </c>
      <c r="T82" s="93">
        <f>SUM(L82:L84)</f>
        <v>375</v>
      </c>
      <c r="U82" s="96">
        <f>T82/L86</f>
        <v>0.14356814701378254</v>
      </c>
      <c r="V82" s="93">
        <f>SUM(N82:N84)</f>
        <v>339</v>
      </c>
      <c r="W82" s="94">
        <f>V82/N86</f>
        <v>0.1141029956243689</v>
      </c>
      <c r="X82" s="93">
        <f>SUM(P82:P84)</f>
        <v>714</v>
      </c>
      <c r="Y82" s="97">
        <f>X82/P86</f>
        <v>0.1278882321332617</v>
      </c>
    </row>
    <row r="83" spans="11:25" ht="13.5">
      <c r="K83" s="87" t="s">
        <v>131</v>
      </c>
      <c r="L83" s="93">
        <f>'地区別5歳毎'!D38</f>
        <v>133</v>
      </c>
      <c r="M83" s="96">
        <f>L83/L86</f>
        <v>0.050918836140888206</v>
      </c>
      <c r="N83" s="93">
        <f>'地区別5歳毎'!D39</f>
        <v>118</v>
      </c>
      <c r="O83" s="94">
        <f>N83/N86</f>
        <v>0.03971726691349714</v>
      </c>
      <c r="P83" s="93">
        <f t="shared" si="2"/>
        <v>251</v>
      </c>
      <c r="Q83" s="97">
        <f>P83/P86</f>
        <v>0.044957907934802074</v>
      </c>
      <c r="S83" s="87" t="s">
        <v>3</v>
      </c>
      <c r="T83" s="93">
        <f>SUM(L83:L84)</f>
        <v>241</v>
      </c>
      <c r="U83" s="96">
        <f>T83/L86</f>
        <v>0.09226646248085758</v>
      </c>
      <c r="V83" s="93">
        <f>SUM(N83:N84)</f>
        <v>214</v>
      </c>
      <c r="W83" s="94">
        <f>V83/N86</f>
        <v>0.07202961965668125</v>
      </c>
      <c r="X83" s="93">
        <f>SUM(P83:P84)</f>
        <v>455</v>
      </c>
      <c r="Y83" s="97">
        <f>X83/P86</f>
        <v>0.0814974028300197</v>
      </c>
    </row>
    <row r="84" spans="11:25" ht="13.5">
      <c r="K84" s="87" t="s">
        <v>132</v>
      </c>
      <c r="L84" s="93">
        <f>'地区別5歳毎'!C38</f>
        <v>108</v>
      </c>
      <c r="M84" s="96">
        <f>L84/L86</f>
        <v>0.04134762633996937</v>
      </c>
      <c r="N84" s="93">
        <f>'地区別5歳毎'!C39</f>
        <v>96</v>
      </c>
      <c r="O84" s="94">
        <f>N84/N86</f>
        <v>0.032312352743184114</v>
      </c>
      <c r="P84" s="93">
        <f t="shared" si="2"/>
        <v>204</v>
      </c>
      <c r="Q84" s="97">
        <f>P84/P86</f>
        <v>0.03653949489521763</v>
      </c>
      <c r="S84" s="87" t="s">
        <v>112</v>
      </c>
      <c r="T84" s="93">
        <f>SUM(L84:L84)</f>
        <v>108</v>
      </c>
      <c r="U84" s="96">
        <f>T84/L86</f>
        <v>0.04134762633996937</v>
      </c>
      <c r="V84" s="93">
        <f>SUM(N84:N84)</f>
        <v>96</v>
      </c>
      <c r="W84" s="94">
        <f>V84/N86</f>
        <v>0.032312352743184114</v>
      </c>
      <c r="X84" s="93">
        <f>SUM(P84:P84)</f>
        <v>204</v>
      </c>
      <c r="Y84" s="97">
        <f>X84/P86</f>
        <v>0.03653949489521763</v>
      </c>
    </row>
    <row r="85" ht="13.5">
      <c r="K85" s="87"/>
    </row>
    <row r="86" spans="11:17" ht="13.5">
      <c r="K86" s="87"/>
      <c r="L86" s="93">
        <f>SUM(L64:L84)</f>
        <v>2612</v>
      </c>
      <c r="M86" s="92"/>
      <c r="N86" s="93">
        <f>SUM(N64:N84)</f>
        <v>2971</v>
      </c>
      <c r="O86" s="88"/>
      <c r="P86" s="93">
        <f>SUM(P64:P84)</f>
        <v>5583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2</v>
      </c>
      <c r="M94" s="96">
        <f>L94/L116</f>
        <v>0.0005458515283842794</v>
      </c>
      <c r="N94" s="93">
        <f>'地区別5歳毎'!W48</f>
        <v>6</v>
      </c>
      <c r="O94" s="94">
        <f>N94/N116</f>
        <v>0.0014914243102162564</v>
      </c>
      <c r="P94" s="93">
        <f aca="true" t="shared" si="3" ref="P94:P114">L94+N94</f>
        <v>8</v>
      </c>
      <c r="Q94" s="97">
        <f>P94/P116</f>
        <v>0.0010407180954858852</v>
      </c>
      <c r="S94" s="87" t="s">
        <v>1</v>
      </c>
      <c r="T94" s="93">
        <f>SUM(L94:L94)</f>
        <v>2</v>
      </c>
      <c r="U94" s="96">
        <f>T94/L116</f>
        <v>0.0005458515283842794</v>
      </c>
      <c r="V94" s="93">
        <f>SUM(N94:N94)</f>
        <v>6</v>
      </c>
      <c r="W94" s="94">
        <f>V94/N116</f>
        <v>0.0014914243102162564</v>
      </c>
      <c r="X94" s="93">
        <f>SUM(P94:P94)</f>
        <v>8</v>
      </c>
      <c r="Y94" s="97">
        <f>X94/P116</f>
        <v>0.0010407180954858852</v>
      </c>
    </row>
    <row r="95" spans="11:25" ht="13.5">
      <c r="K95" s="87" t="s">
        <v>113</v>
      </c>
      <c r="L95" s="93">
        <f>'地区別5歳毎'!V47</f>
        <v>7</v>
      </c>
      <c r="M95" s="96">
        <f>L95/L116</f>
        <v>0.001910480349344978</v>
      </c>
      <c r="N95" s="93">
        <f>'地区別5歳毎'!V48</f>
        <v>17</v>
      </c>
      <c r="O95" s="94">
        <f>N95/N116</f>
        <v>0.004225702212279393</v>
      </c>
      <c r="P95" s="93">
        <f t="shared" si="3"/>
        <v>24</v>
      </c>
      <c r="Q95" s="97">
        <f>P95/P116</f>
        <v>0.0031221542864576556</v>
      </c>
      <c r="S95" s="87" t="s">
        <v>138</v>
      </c>
      <c r="T95" s="93">
        <f>SUM(L94:L95)</f>
        <v>9</v>
      </c>
      <c r="U95" s="96">
        <f>T95/L116</f>
        <v>0.0024563318777292577</v>
      </c>
      <c r="V95" s="93">
        <f>SUM(N94:N95)</f>
        <v>23</v>
      </c>
      <c r="W95" s="94">
        <f>V95/N116</f>
        <v>0.00571712652249565</v>
      </c>
      <c r="X95" s="93">
        <f>SUM(P94:P95)</f>
        <v>32</v>
      </c>
      <c r="Y95" s="97">
        <f>X95/P116</f>
        <v>0.004162872381943541</v>
      </c>
    </row>
    <row r="96" spans="11:25" ht="13.5">
      <c r="K96" s="87" t="s">
        <v>114</v>
      </c>
      <c r="L96" s="93">
        <f>'地区別5歳毎'!U47</f>
        <v>20</v>
      </c>
      <c r="M96" s="96">
        <f>L96/L116</f>
        <v>0.0054585152838427945</v>
      </c>
      <c r="N96" s="93">
        <f>'地区別5歳毎'!U48</f>
        <v>80</v>
      </c>
      <c r="O96" s="94">
        <f>N96/N116</f>
        <v>0.019885657469550087</v>
      </c>
      <c r="P96" s="93">
        <f t="shared" si="3"/>
        <v>100</v>
      </c>
      <c r="Q96" s="97">
        <f>P96/P116</f>
        <v>0.013008976193573565</v>
      </c>
      <c r="S96" s="87" t="s">
        <v>139</v>
      </c>
      <c r="T96" s="93">
        <f>SUM(L94:L96)</f>
        <v>29</v>
      </c>
      <c r="U96" s="96">
        <f>T96/L116</f>
        <v>0.007914847161572052</v>
      </c>
      <c r="V96" s="93">
        <f>SUM(N94:N96)</f>
        <v>103</v>
      </c>
      <c r="W96" s="94">
        <f>V96/N116</f>
        <v>0.025602783992045738</v>
      </c>
      <c r="X96" s="93">
        <f>SUM(P94:P96)</f>
        <v>132</v>
      </c>
      <c r="Y96" s="97">
        <f>X96/P116</f>
        <v>0.017171848575517106</v>
      </c>
    </row>
    <row r="97" spans="11:25" ht="13.5">
      <c r="K97" s="87" t="s">
        <v>115</v>
      </c>
      <c r="L97" s="93">
        <f>'地区別5歳毎'!T47</f>
        <v>85</v>
      </c>
      <c r="M97" s="96">
        <f>L97/L116</f>
        <v>0.023198689956331876</v>
      </c>
      <c r="N97" s="93">
        <f>'地区別5歳毎'!T48</f>
        <v>189</v>
      </c>
      <c r="O97" s="94">
        <f>N97/N116</f>
        <v>0.04697986577181208</v>
      </c>
      <c r="P97" s="93">
        <f t="shared" si="3"/>
        <v>274</v>
      </c>
      <c r="Q97" s="97">
        <f>P97/P116</f>
        <v>0.03564459477039157</v>
      </c>
      <c r="S97" s="87" t="s">
        <v>140</v>
      </c>
      <c r="T97" s="93">
        <f>SUM(L94:L97)</f>
        <v>114</v>
      </c>
      <c r="U97" s="96">
        <f>T97/L116</f>
        <v>0.03111353711790393</v>
      </c>
      <c r="V97" s="93">
        <f>SUM(N94:N97)</f>
        <v>292</v>
      </c>
      <c r="W97" s="94">
        <f>V97/N116</f>
        <v>0.07258264976385782</v>
      </c>
      <c r="X97" s="93">
        <f>SUM(P94:P97)</f>
        <v>406</v>
      </c>
      <c r="Y97" s="97">
        <f>X97/P116</f>
        <v>0.052816443345908674</v>
      </c>
    </row>
    <row r="98" spans="11:25" ht="13.5">
      <c r="K98" s="87" t="s">
        <v>116</v>
      </c>
      <c r="L98" s="93">
        <f>'地区別5歳毎'!S47</f>
        <v>149</v>
      </c>
      <c r="M98" s="96">
        <f>L98/L116</f>
        <v>0.04066593886462882</v>
      </c>
      <c r="N98" s="93">
        <f>'地区別5歳毎'!S48</f>
        <v>253</v>
      </c>
      <c r="O98" s="94">
        <f>N98/N116</f>
        <v>0.06288839174745214</v>
      </c>
      <c r="P98" s="93">
        <f t="shared" si="3"/>
        <v>402</v>
      </c>
      <c r="Q98" s="97">
        <f>P98/P116</f>
        <v>0.052296084298165735</v>
      </c>
      <c r="S98" s="87" t="s">
        <v>141</v>
      </c>
      <c r="T98" s="93">
        <f>SUM(L94:L98)</f>
        <v>263</v>
      </c>
      <c r="U98" s="96">
        <f>T98/L116</f>
        <v>0.07177947598253274</v>
      </c>
      <c r="V98" s="93">
        <f>SUM(N94:N98)</f>
        <v>545</v>
      </c>
      <c r="W98" s="94">
        <f>V98/N116</f>
        <v>0.13547104151130998</v>
      </c>
      <c r="X98" s="93">
        <f>SUM(P94:P98)</f>
        <v>808</v>
      </c>
      <c r="Y98" s="97">
        <f>X98/P116</f>
        <v>0.10511252764407442</v>
      </c>
    </row>
    <row r="99" spans="11:25" ht="13.5">
      <c r="K99" s="87" t="s">
        <v>117</v>
      </c>
      <c r="L99" s="93">
        <f>'地区別5歳毎'!R47</f>
        <v>185</v>
      </c>
      <c r="M99" s="96">
        <f>L99/L116</f>
        <v>0.05049126637554585</v>
      </c>
      <c r="N99" s="93">
        <f>'地区別5歳毎'!R48</f>
        <v>232</v>
      </c>
      <c r="O99" s="94">
        <f>N99/N116</f>
        <v>0.05766840666169525</v>
      </c>
      <c r="P99" s="93">
        <f t="shared" si="3"/>
        <v>417</v>
      </c>
      <c r="Q99" s="97">
        <f>P99/P116</f>
        <v>0.05424743072720177</v>
      </c>
      <c r="S99" s="87" t="s">
        <v>142</v>
      </c>
      <c r="T99" s="93">
        <f>SUM(L94:L99)</f>
        <v>448</v>
      </c>
      <c r="U99" s="96">
        <f>T99/L116</f>
        <v>0.1222707423580786</v>
      </c>
      <c r="V99" s="93">
        <f>SUM(N94:N99)</f>
        <v>777</v>
      </c>
      <c r="W99" s="94">
        <f>V99/N116</f>
        <v>0.1931394481730052</v>
      </c>
      <c r="X99" s="93">
        <f>SUM(P94:P99)</f>
        <v>1225</v>
      </c>
      <c r="Y99" s="97">
        <f>X99/P116</f>
        <v>0.15935995837127617</v>
      </c>
    </row>
    <row r="100" spans="11:25" ht="13.5">
      <c r="K100" s="87" t="s">
        <v>118</v>
      </c>
      <c r="L100" s="93">
        <f>'地区別5歳毎'!Q47</f>
        <v>209</v>
      </c>
      <c r="M100" s="96">
        <f>L100/L116</f>
        <v>0.057041484716157206</v>
      </c>
      <c r="N100" s="93">
        <f>'地区別5歳毎'!Q48</f>
        <v>262</v>
      </c>
      <c r="O100" s="94">
        <f>N100/N116</f>
        <v>0.06512552821277653</v>
      </c>
      <c r="P100" s="93">
        <f t="shared" si="3"/>
        <v>471</v>
      </c>
      <c r="Q100" s="97">
        <f>P100/P116</f>
        <v>0.06127227787173149</v>
      </c>
      <c r="S100" s="87" t="s">
        <v>143</v>
      </c>
      <c r="T100" s="93">
        <f>SUM(L94:L100)</f>
        <v>657</v>
      </c>
      <c r="U100" s="96">
        <f>T100/L116</f>
        <v>0.1793122270742358</v>
      </c>
      <c r="V100" s="93">
        <f>SUM(N94:N100)</f>
        <v>1039</v>
      </c>
      <c r="W100" s="94">
        <f>V100/N116</f>
        <v>0.2582649763857818</v>
      </c>
      <c r="X100" s="93">
        <f>SUM(P94:P100)</f>
        <v>1696</v>
      </c>
      <c r="Y100" s="97">
        <f>X100/P116</f>
        <v>0.22063223624300768</v>
      </c>
    </row>
    <row r="101" spans="11:25" ht="13.5">
      <c r="K101" s="87" t="s">
        <v>119</v>
      </c>
      <c r="L101" s="93">
        <f>'地区別5歳毎'!P47</f>
        <v>208</v>
      </c>
      <c r="M101" s="96">
        <f>L101/L116</f>
        <v>0.056768558951965066</v>
      </c>
      <c r="N101" s="93">
        <f>'地区別5歳毎'!P48</f>
        <v>249</v>
      </c>
      <c r="O101" s="94">
        <f>N101/N116</f>
        <v>0.061894108873974646</v>
      </c>
      <c r="P101" s="93">
        <f t="shared" si="3"/>
        <v>457</v>
      </c>
      <c r="Q101" s="97">
        <f>P101/P116</f>
        <v>0.059451021204631194</v>
      </c>
      <c r="S101" s="87" t="s">
        <v>144</v>
      </c>
      <c r="T101" s="93">
        <f>SUM(L94:L101)</f>
        <v>865</v>
      </c>
      <c r="U101" s="96">
        <f>T101/L116</f>
        <v>0.23608078602620086</v>
      </c>
      <c r="V101" s="93">
        <f>SUM(N94:N101)</f>
        <v>1288</v>
      </c>
      <c r="W101" s="94">
        <f>V101/N116</f>
        <v>0.3201590852597564</v>
      </c>
      <c r="X101" s="93">
        <f>SUM(P94:P101)</f>
        <v>2153</v>
      </c>
      <c r="Y101" s="97">
        <f>X101/P116</f>
        <v>0.28008325744763884</v>
      </c>
    </row>
    <row r="102" spans="11:25" ht="13.5">
      <c r="K102" s="87" t="s">
        <v>120</v>
      </c>
      <c r="L102" s="93">
        <f>'地区別5歳毎'!O47</f>
        <v>377</v>
      </c>
      <c r="M102" s="96">
        <f>L102/L116</f>
        <v>0.10289301310043668</v>
      </c>
      <c r="N102" s="93">
        <f>'地区別5歳毎'!O48</f>
        <v>338</v>
      </c>
      <c r="O102" s="94">
        <f>N102/N116</f>
        <v>0.08401690280884912</v>
      </c>
      <c r="P102" s="93">
        <f t="shared" si="3"/>
        <v>715</v>
      </c>
      <c r="Q102" s="97">
        <f>P102/P116</f>
        <v>0.093014179784051</v>
      </c>
      <c r="S102" s="87" t="s">
        <v>145</v>
      </c>
      <c r="T102" s="93">
        <f>SUM(L94:L102)</f>
        <v>1242</v>
      </c>
      <c r="U102" s="96">
        <f>T102/L116</f>
        <v>0.33897379912663755</v>
      </c>
      <c r="V102" s="93">
        <f>SUM(N94:N102)</f>
        <v>1626</v>
      </c>
      <c r="W102" s="94">
        <f>V102/N116</f>
        <v>0.4041759880686055</v>
      </c>
      <c r="X102" s="93">
        <f>SUM(P94:P102)</f>
        <v>2868</v>
      </c>
      <c r="Y102" s="97">
        <f>X102/P116</f>
        <v>0.37309743723168987</v>
      </c>
    </row>
    <row r="103" spans="11:25" ht="13.5">
      <c r="K103" s="87" t="s">
        <v>121</v>
      </c>
      <c r="L103" s="93">
        <f>'地区別5歳毎'!N47</f>
        <v>309</v>
      </c>
      <c r="M103" s="96">
        <f>L103/L116</f>
        <v>0.08433406113537117</v>
      </c>
      <c r="N103" s="93">
        <f>'地区別5歳毎'!N48</f>
        <v>307</v>
      </c>
      <c r="O103" s="94">
        <f>N103/N116</f>
        <v>0.07631121053939846</v>
      </c>
      <c r="P103" s="93">
        <f t="shared" si="3"/>
        <v>616</v>
      </c>
      <c r="Q103" s="97">
        <f>P103/P116</f>
        <v>0.08013529335241316</v>
      </c>
      <c r="S103" s="87" t="s">
        <v>146</v>
      </c>
      <c r="T103" s="93">
        <f>SUM(L94:L103)</f>
        <v>1551</v>
      </c>
      <c r="U103" s="96">
        <f>T103/L116</f>
        <v>0.42330786026200873</v>
      </c>
      <c r="V103" s="93">
        <f>SUM(N94:N103)</f>
        <v>1933</v>
      </c>
      <c r="W103" s="94">
        <f>V103/N116</f>
        <v>0.480487198608004</v>
      </c>
      <c r="X103" s="93">
        <f>SUM(P94:P103)</f>
        <v>3484</v>
      </c>
      <c r="Y103" s="97">
        <f>X103/P116</f>
        <v>0.453232730584103</v>
      </c>
    </row>
    <row r="104" spans="11:25" ht="13.5">
      <c r="K104" s="87" t="s">
        <v>122</v>
      </c>
      <c r="L104" s="93">
        <f>'地区別5歳毎'!M47</f>
        <v>272</v>
      </c>
      <c r="M104" s="96">
        <f>L104/L116</f>
        <v>0.07423580786026202</v>
      </c>
      <c r="N104" s="93">
        <f>'地区別5歳毎'!M48</f>
        <v>259</v>
      </c>
      <c r="O104" s="94">
        <f>N104/N116</f>
        <v>0.0643798160576684</v>
      </c>
      <c r="P104" s="93">
        <f t="shared" si="3"/>
        <v>531</v>
      </c>
      <c r="Q104" s="97">
        <f>P104/P116</f>
        <v>0.06907766358787563</v>
      </c>
      <c r="S104" s="87" t="s">
        <v>147</v>
      </c>
      <c r="T104" s="93">
        <f>SUM(L94:L104)</f>
        <v>1823</v>
      </c>
      <c r="U104" s="96">
        <f>T104/L116</f>
        <v>0.49754366812227074</v>
      </c>
      <c r="V104" s="93">
        <f>SUM(N94:N104)</f>
        <v>2192</v>
      </c>
      <c r="W104" s="94">
        <f>V104/N116</f>
        <v>0.5448670146656723</v>
      </c>
      <c r="X104" s="93">
        <f>SUM(P94:P104)</f>
        <v>4015</v>
      </c>
      <c r="Y104" s="97">
        <f>X104/P116</f>
        <v>0.5223103941719787</v>
      </c>
    </row>
    <row r="105" spans="11:25" ht="13.5">
      <c r="K105" s="87" t="s">
        <v>123</v>
      </c>
      <c r="L105" s="93">
        <f>'地区別5歳毎'!L47</f>
        <v>230</v>
      </c>
      <c r="M105" s="96">
        <f>L105/L116</f>
        <v>0.06277292576419213</v>
      </c>
      <c r="N105" s="93">
        <f>'地区別5歳毎'!L48</f>
        <v>239</v>
      </c>
      <c r="O105" s="94">
        <f>N105/N116</f>
        <v>0.05940840169028089</v>
      </c>
      <c r="P105" s="93">
        <f t="shared" si="3"/>
        <v>469</v>
      </c>
      <c r="Q105" s="97">
        <f>P105/P116</f>
        <v>0.061012098347860026</v>
      </c>
      <c r="S105" s="87" t="s">
        <v>148</v>
      </c>
      <c r="T105" s="93">
        <f>SUM(L94:L105)</f>
        <v>2053</v>
      </c>
      <c r="U105" s="96">
        <f>T105/L116</f>
        <v>0.5603165938864629</v>
      </c>
      <c r="V105" s="93">
        <f>SUM(N94:N105)</f>
        <v>2431</v>
      </c>
      <c r="W105" s="94">
        <f>V105/N116</f>
        <v>0.6042754163559533</v>
      </c>
      <c r="X105" s="93">
        <f>SUM(P94:P105)</f>
        <v>4484</v>
      </c>
      <c r="Y105" s="97">
        <f>X105/P116</f>
        <v>0.5833224925198387</v>
      </c>
    </row>
    <row r="106" spans="11:25" ht="13.5">
      <c r="K106" s="87" t="s">
        <v>124</v>
      </c>
      <c r="L106" s="93">
        <f>'地区別5歳毎'!K47</f>
        <v>226</v>
      </c>
      <c r="M106" s="96">
        <f>L106/L116</f>
        <v>0.06168122270742358</v>
      </c>
      <c r="N106" s="93">
        <f>'地区別5歳毎'!K48</f>
        <v>206</v>
      </c>
      <c r="O106" s="94">
        <f>N106/N116</f>
        <v>0.051205567984091475</v>
      </c>
      <c r="P106" s="93">
        <f t="shared" si="3"/>
        <v>432</v>
      </c>
      <c r="Q106" s="97">
        <f>P106/P116</f>
        <v>0.056198777156237806</v>
      </c>
      <c r="S106" s="87" t="s">
        <v>105</v>
      </c>
      <c r="T106" s="93">
        <f>SUM(L106:L114)</f>
        <v>1611</v>
      </c>
      <c r="U106" s="96">
        <f>T106/L116</f>
        <v>0.4396834061135371</v>
      </c>
      <c r="V106" s="93">
        <f>SUM(N106:N114)</f>
        <v>1592</v>
      </c>
      <c r="W106" s="94">
        <f>V106/N116</f>
        <v>0.3957245836440467</v>
      </c>
      <c r="X106" s="93">
        <f>SUM(P106:P114)</f>
        <v>3203</v>
      </c>
      <c r="Y106" s="97">
        <f>X106/P116</f>
        <v>0.4166775074801613</v>
      </c>
    </row>
    <row r="107" spans="11:25" ht="13.5">
      <c r="K107" s="87" t="s">
        <v>125</v>
      </c>
      <c r="L107" s="93">
        <f>'地区別5歳毎'!J47</f>
        <v>187</v>
      </c>
      <c r="M107" s="96">
        <f>L107/L116</f>
        <v>0.05103711790393013</v>
      </c>
      <c r="N107" s="93">
        <f>'地区別5歳毎'!J48</f>
        <v>184</v>
      </c>
      <c r="O107" s="94">
        <f>N107/N116</f>
        <v>0.0457370121799652</v>
      </c>
      <c r="P107" s="93">
        <f t="shared" si="3"/>
        <v>371</v>
      </c>
      <c r="Q107" s="97">
        <f>P107/P116</f>
        <v>0.04826330167815793</v>
      </c>
      <c r="S107" s="87" t="s">
        <v>106</v>
      </c>
      <c r="T107" s="93">
        <f>SUM(L107:L114)</f>
        <v>1385</v>
      </c>
      <c r="U107" s="96">
        <f>T107/L116</f>
        <v>0.3780021834061135</v>
      </c>
      <c r="V107" s="93">
        <f>SUM(N107:N114)</f>
        <v>1386</v>
      </c>
      <c r="W107" s="94">
        <f>V107/N116</f>
        <v>0.34451901565995524</v>
      </c>
      <c r="X107" s="93">
        <f>SUM(P107:P114)</f>
        <v>2771</v>
      </c>
      <c r="Y107" s="97">
        <f>X107/P116</f>
        <v>0.3604787303239235</v>
      </c>
    </row>
    <row r="108" spans="11:25" ht="13.5">
      <c r="K108" s="87" t="s">
        <v>126</v>
      </c>
      <c r="L108" s="93">
        <f>'地区別5歳毎'!I47</f>
        <v>208</v>
      </c>
      <c r="M108" s="96">
        <f>L108/L116</f>
        <v>0.056768558951965066</v>
      </c>
      <c r="N108" s="93">
        <f>'地区別5歳毎'!I48</f>
        <v>168</v>
      </c>
      <c r="O108" s="94">
        <f>N108/N116</f>
        <v>0.041759880686055184</v>
      </c>
      <c r="P108" s="93">
        <f t="shared" si="3"/>
        <v>376</v>
      </c>
      <c r="Q108" s="97">
        <f>P108/P116</f>
        <v>0.04891375048783661</v>
      </c>
      <c r="S108" s="87" t="s">
        <v>107</v>
      </c>
      <c r="T108" s="93">
        <f>SUM(L108:L114)</f>
        <v>1198</v>
      </c>
      <c r="U108" s="96">
        <f>T108/L116</f>
        <v>0.3269650655021834</v>
      </c>
      <c r="V108" s="93">
        <f>SUM(N108:N114)</f>
        <v>1202</v>
      </c>
      <c r="W108" s="94">
        <f>V108/N116</f>
        <v>0.29878200347999007</v>
      </c>
      <c r="X108" s="93">
        <f>SUM(P108:P114)</f>
        <v>2400</v>
      </c>
      <c r="Y108" s="97">
        <f>X108/P116</f>
        <v>0.31221542864576557</v>
      </c>
    </row>
    <row r="109" spans="11:25" ht="13.5">
      <c r="K109" s="87" t="s">
        <v>127</v>
      </c>
      <c r="L109" s="93">
        <f>'地区別5歳毎'!H47</f>
        <v>165</v>
      </c>
      <c r="M109" s="96">
        <f>L109/L116</f>
        <v>0.04503275109170306</v>
      </c>
      <c r="N109" s="93">
        <f>'地区別5歳毎'!H48</f>
        <v>180</v>
      </c>
      <c r="O109" s="94">
        <f>N109/N116</f>
        <v>0.0447427293064877</v>
      </c>
      <c r="P109" s="93">
        <f t="shared" si="3"/>
        <v>345</v>
      </c>
      <c r="Q109" s="97">
        <f>P109/P116</f>
        <v>0.0448809678678288</v>
      </c>
      <c r="S109" s="87" t="s">
        <v>108</v>
      </c>
      <c r="T109" s="93">
        <f>SUM(L109:L114)</f>
        <v>990</v>
      </c>
      <c r="U109" s="96">
        <f>T109/L116</f>
        <v>0.2701965065502183</v>
      </c>
      <c r="V109" s="93">
        <f>SUM(N109:N114)</f>
        <v>1034</v>
      </c>
      <c r="W109" s="94">
        <f>V109/N116</f>
        <v>0.2570221227939349</v>
      </c>
      <c r="X109" s="93">
        <f>SUM(P109:P114)</f>
        <v>2024</v>
      </c>
      <c r="Y109" s="97">
        <f>X109/P116</f>
        <v>0.263301678157929</v>
      </c>
    </row>
    <row r="110" spans="11:25" ht="13.5">
      <c r="K110" s="87" t="s">
        <v>128</v>
      </c>
      <c r="L110" s="93">
        <f>'地区別5歳毎'!G47</f>
        <v>172</v>
      </c>
      <c r="M110" s="96">
        <f>L110/L116</f>
        <v>0.04694323144104803</v>
      </c>
      <c r="N110" s="93">
        <f>'地区別5歳毎'!G48</f>
        <v>180</v>
      </c>
      <c r="O110" s="94">
        <f>N110/N116</f>
        <v>0.0447427293064877</v>
      </c>
      <c r="P110" s="93">
        <f t="shared" si="3"/>
        <v>352</v>
      </c>
      <c r="Q110" s="97">
        <f>P110/P116</f>
        <v>0.04579159620137895</v>
      </c>
      <c r="S110" s="87" t="s">
        <v>109</v>
      </c>
      <c r="T110" s="93">
        <f>SUM(L110:L114)</f>
        <v>825</v>
      </c>
      <c r="U110" s="96">
        <f>T110/L116</f>
        <v>0.22516375545851527</v>
      </c>
      <c r="V110" s="93">
        <f>SUM(N110:N114)</f>
        <v>854</v>
      </c>
      <c r="W110" s="94">
        <f>V110/N116</f>
        <v>0.21227939348744718</v>
      </c>
      <c r="X110" s="93">
        <f>SUM(P110:P114)</f>
        <v>1679</v>
      </c>
      <c r="Y110" s="97">
        <f>X110/P116</f>
        <v>0.21842071029010016</v>
      </c>
    </row>
    <row r="111" spans="11:25" ht="13.5">
      <c r="K111" s="87" t="s">
        <v>129</v>
      </c>
      <c r="L111" s="93">
        <f>'地区別5歳毎'!F47</f>
        <v>191</v>
      </c>
      <c r="M111" s="96">
        <f>L111/L116</f>
        <v>0.05212882096069869</v>
      </c>
      <c r="N111" s="93">
        <f>'地区別5歳毎'!F48</f>
        <v>216</v>
      </c>
      <c r="O111" s="94">
        <f>N111/N116</f>
        <v>0.053691275167785234</v>
      </c>
      <c r="P111" s="93">
        <f t="shared" si="3"/>
        <v>407</v>
      </c>
      <c r="Q111" s="97">
        <f>P111/P116</f>
        <v>0.05294653310784441</v>
      </c>
      <c r="S111" s="87" t="s">
        <v>110</v>
      </c>
      <c r="T111" s="93">
        <f>SUM(L111:L114)</f>
        <v>653</v>
      </c>
      <c r="U111" s="96">
        <f>T111/L116</f>
        <v>0.17822052401746724</v>
      </c>
      <c r="V111" s="93">
        <f>SUM(N111:N114)</f>
        <v>674</v>
      </c>
      <c r="W111" s="94">
        <f>V111/N116</f>
        <v>0.16753666418095947</v>
      </c>
      <c r="X111" s="93">
        <f>SUM(P111:P114)</f>
        <v>1327</v>
      </c>
      <c r="Y111" s="97">
        <f>X111/P116</f>
        <v>0.17262911408872122</v>
      </c>
    </row>
    <row r="112" spans="11:25" ht="13.5">
      <c r="K112" s="87" t="s">
        <v>130</v>
      </c>
      <c r="L112" s="93">
        <f>'地区別5歳毎'!E47</f>
        <v>190</v>
      </c>
      <c r="M112" s="96">
        <f>L112/L116</f>
        <v>0.05185589519650655</v>
      </c>
      <c r="N112" s="93">
        <f>'地区別5歳毎'!E48</f>
        <v>170</v>
      </c>
      <c r="O112" s="94">
        <f>N112/N116</f>
        <v>0.04225702212279393</v>
      </c>
      <c r="P112" s="93">
        <f t="shared" si="3"/>
        <v>360</v>
      </c>
      <c r="Q112" s="97">
        <f>P112/P116</f>
        <v>0.04683231429686484</v>
      </c>
      <c r="S112" s="87" t="s">
        <v>111</v>
      </c>
      <c r="T112" s="93">
        <f>SUM(L112:L114)</f>
        <v>462</v>
      </c>
      <c r="U112" s="96">
        <f>T112/L116</f>
        <v>0.12609170305676856</v>
      </c>
      <c r="V112" s="93">
        <f>SUM(N112:N114)</f>
        <v>458</v>
      </c>
      <c r="W112" s="94">
        <f>V112/N116</f>
        <v>0.11384538901317424</v>
      </c>
      <c r="X112" s="93">
        <f>SUM(P112:P114)</f>
        <v>920</v>
      </c>
      <c r="Y112" s="97">
        <f>X112/P116</f>
        <v>0.11968258098087681</v>
      </c>
    </row>
    <row r="113" spans="11:25" ht="13.5">
      <c r="K113" s="87" t="s">
        <v>131</v>
      </c>
      <c r="L113" s="93">
        <f>'地区別5歳毎'!D47</f>
        <v>144</v>
      </c>
      <c r="M113" s="96">
        <f>L113/L116</f>
        <v>0.039301310043668124</v>
      </c>
      <c r="N113" s="93">
        <f>'地区別5歳毎'!D48</f>
        <v>164</v>
      </c>
      <c r="O113" s="94">
        <f>N113/N116</f>
        <v>0.04076559781257768</v>
      </c>
      <c r="P113" s="93">
        <f t="shared" si="3"/>
        <v>308</v>
      </c>
      <c r="Q113" s="97">
        <f>P113/P116</f>
        <v>0.04006764667620658</v>
      </c>
      <c r="S113" s="87" t="s">
        <v>3</v>
      </c>
      <c r="T113" s="93">
        <f>SUM(L113:L114)</f>
        <v>272</v>
      </c>
      <c r="U113" s="96">
        <f>T113/L116</f>
        <v>0.07423580786026202</v>
      </c>
      <c r="V113" s="93">
        <f>SUM(N113:N114)</f>
        <v>288</v>
      </c>
      <c r="W113" s="94">
        <f>V113/N116</f>
        <v>0.07158836689038031</v>
      </c>
      <c r="X113" s="93">
        <f>SUM(P113:P114)</f>
        <v>560</v>
      </c>
      <c r="Y113" s="97">
        <f>X113/P116</f>
        <v>0.07285026668401197</v>
      </c>
    </row>
    <row r="114" spans="11:25" ht="13.5">
      <c r="K114" s="87" t="s">
        <v>132</v>
      </c>
      <c r="L114" s="93">
        <f>'地区別5歳毎'!C47</f>
        <v>128</v>
      </c>
      <c r="M114" s="96">
        <f>L114/L116</f>
        <v>0.034934497816593885</v>
      </c>
      <c r="N114" s="93">
        <f>'地区別5歳毎'!C48</f>
        <v>124</v>
      </c>
      <c r="O114" s="94">
        <f>N114/N116</f>
        <v>0.030822769077802636</v>
      </c>
      <c r="P114" s="93">
        <f t="shared" si="3"/>
        <v>252</v>
      </c>
      <c r="Q114" s="97">
        <f>P114/P116</f>
        <v>0.03278262000780539</v>
      </c>
      <c r="S114" s="87" t="s">
        <v>112</v>
      </c>
      <c r="T114" s="93">
        <f>SUM(L114:L114)</f>
        <v>128</v>
      </c>
      <c r="U114" s="96">
        <f>T114/L116</f>
        <v>0.034934497816593885</v>
      </c>
      <c r="V114" s="93">
        <f>SUM(N114:N114)</f>
        <v>124</v>
      </c>
      <c r="W114" s="94">
        <f>V114/N116</f>
        <v>0.030822769077802636</v>
      </c>
      <c r="X114" s="93">
        <f>SUM(P114:P114)</f>
        <v>252</v>
      </c>
      <c r="Y114" s="97">
        <f>X114/P116</f>
        <v>0.03278262000780539</v>
      </c>
    </row>
    <row r="115" ht="13.5">
      <c r="K115" s="87"/>
    </row>
    <row r="116" spans="11:17" ht="13.5">
      <c r="K116" s="87"/>
      <c r="L116" s="93">
        <f>SUM(L94:L114)</f>
        <v>3664</v>
      </c>
      <c r="M116" s="92"/>
      <c r="N116" s="93">
        <f>SUM(N94:N114)</f>
        <v>4023</v>
      </c>
      <c r="O116" s="88"/>
      <c r="P116" s="93">
        <f>SUM(P94:P114)</f>
        <v>7687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13</v>
      </c>
      <c r="O124" s="94">
        <f>N124/N146</f>
        <v>0.0023465703971119133</v>
      </c>
      <c r="P124" s="93">
        <f aca="true" t="shared" si="4" ref="P124:P144">L124+N124</f>
        <v>13</v>
      </c>
      <c r="Q124" s="97">
        <f>P124/P146</f>
        <v>0.00123774159763877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13</v>
      </c>
      <c r="W124" s="94">
        <f>V124/N146</f>
        <v>0.0023465703971119133</v>
      </c>
      <c r="X124" s="93">
        <f>SUM(P124:P124)</f>
        <v>13</v>
      </c>
      <c r="Y124" s="97">
        <f>X124/P146</f>
        <v>0.00123774159763877</v>
      </c>
    </row>
    <row r="125" spans="11:25" ht="13.5">
      <c r="K125" s="87" t="s">
        <v>113</v>
      </c>
      <c r="L125" s="93">
        <f>'地区別5歳毎'!V62</f>
        <v>6</v>
      </c>
      <c r="M125" s="96">
        <f>L125/L146</f>
        <v>0.0012089462018940156</v>
      </c>
      <c r="N125" s="93">
        <f>'地区別5歳毎'!V63</f>
        <v>43</v>
      </c>
      <c r="O125" s="94">
        <f>N125/N146</f>
        <v>0.00776173285198556</v>
      </c>
      <c r="P125" s="93">
        <f t="shared" si="4"/>
        <v>49</v>
      </c>
      <c r="Q125" s="97">
        <f>P125/P146</f>
        <v>0.0046653337141769015</v>
      </c>
      <c r="S125" s="87" t="s">
        <v>138</v>
      </c>
      <c r="T125" s="93">
        <f>SUM(L124:L125)</f>
        <v>6</v>
      </c>
      <c r="U125" s="96">
        <f>T125/L146</f>
        <v>0.0012089462018940156</v>
      </c>
      <c r="V125" s="93">
        <f>SUM(N124:N125)</f>
        <v>56</v>
      </c>
      <c r="W125" s="94">
        <f>V125/N146</f>
        <v>0.010108303249097473</v>
      </c>
      <c r="X125" s="93">
        <f>SUM(P124:P125)</f>
        <v>62</v>
      </c>
      <c r="Y125" s="97">
        <f>X125/P146</f>
        <v>0.005903075311815672</v>
      </c>
    </row>
    <row r="126" spans="11:25" ht="13.5">
      <c r="K126" s="87" t="s">
        <v>114</v>
      </c>
      <c r="L126" s="93">
        <f>'地区別5歳毎'!U62</f>
        <v>43</v>
      </c>
      <c r="M126" s="96">
        <f>L126/L146</f>
        <v>0.008664114446907113</v>
      </c>
      <c r="N126" s="93">
        <f>'地区別5歳毎'!U63</f>
        <v>120</v>
      </c>
      <c r="O126" s="94">
        <f>N126/N146</f>
        <v>0.021660649819494584</v>
      </c>
      <c r="P126" s="93">
        <f t="shared" si="4"/>
        <v>163</v>
      </c>
      <c r="Q126" s="97">
        <f>P126/P146</f>
        <v>0.015519375416547652</v>
      </c>
      <c r="S126" s="87" t="s">
        <v>139</v>
      </c>
      <c r="T126" s="93">
        <f>SUM(L124:L126)</f>
        <v>49</v>
      </c>
      <c r="U126" s="96">
        <f>T126/L146</f>
        <v>0.009873060648801129</v>
      </c>
      <c r="V126" s="93">
        <f>SUM(N124:N126)</f>
        <v>176</v>
      </c>
      <c r="W126" s="94">
        <f>V126/N146</f>
        <v>0.03176895306859206</v>
      </c>
      <c r="X126" s="93">
        <f>SUM(P124:P126)</f>
        <v>225</v>
      </c>
      <c r="Y126" s="97">
        <f>X126/P146</f>
        <v>0.021422450728363324</v>
      </c>
    </row>
    <row r="127" spans="11:25" ht="13.5">
      <c r="K127" s="87" t="s">
        <v>115</v>
      </c>
      <c r="L127" s="93">
        <f>'地区別5歳毎'!T62</f>
        <v>100</v>
      </c>
      <c r="M127" s="96">
        <f>L127/L146</f>
        <v>0.02014910336490026</v>
      </c>
      <c r="N127" s="93">
        <f>'地区別5歳毎'!T63</f>
        <v>247</v>
      </c>
      <c r="O127" s="94">
        <f>N127/N146</f>
        <v>0.044584837545126356</v>
      </c>
      <c r="P127" s="93">
        <f t="shared" si="4"/>
        <v>347</v>
      </c>
      <c r="Q127" s="97">
        <f>P127/P146</f>
        <v>0.03303817956774255</v>
      </c>
      <c r="S127" s="87" t="s">
        <v>140</v>
      </c>
      <c r="T127" s="93">
        <f>SUM(L124:L127)</f>
        <v>149</v>
      </c>
      <c r="U127" s="96">
        <f>T127/L146</f>
        <v>0.03002216401370139</v>
      </c>
      <c r="V127" s="93">
        <f>SUM(N124:N127)</f>
        <v>423</v>
      </c>
      <c r="W127" s="94">
        <f>V127/N146</f>
        <v>0.07635379061371841</v>
      </c>
      <c r="X127" s="93">
        <f>SUM(P124:P127)</f>
        <v>572</v>
      </c>
      <c r="Y127" s="97">
        <f>X127/P146</f>
        <v>0.05446063029610587</v>
      </c>
    </row>
    <row r="128" spans="11:25" ht="13.5">
      <c r="K128" s="87" t="s">
        <v>116</v>
      </c>
      <c r="L128" s="93">
        <f>'地区別5歳毎'!S62</f>
        <v>197</v>
      </c>
      <c r="M128" s="96">
        <f>L128/L146</f>
        <v>0.03969373362885351</v>
      </c>
      <c r="N128" s="93">
        <f>'地区別5歳毎'!S63</f>
        <v>353</v>
      </c>
      <c r="O128" s="94">
        <f>N128/N146</f>
        <v>0.06371841155234657</v>
      </c>
      <c r="P128" s="93">
        <f t="shared" si="4"/>
        <v>550</v>
      </c>
      <c r="Q128" s="97">
        <f>P128/P146</f>
        <v>0.05236599066933257</v>
      </c>
      <c r="S128" s="87" t="s">
        <v>141</v>
      </c>
      <c r="T128" s="93">
        <f>SUM(L124:L128)</f>
        <v>346</v>
      </c>
      <c r="U128" s="96">
        <f>T128/L146</f>
        <v>0.06971589764255491</v>
      </c>
      <c r="V128" s="93">
        <f>SUM(N124:N128)</f>
        <v>776</v>
      </c>
      <c r="W128" s="94">
        <f>V128/N146</f>
        <v>0.14007220216606497</v>
      </c>
      <c r="X128" s="93">
        <f>SUM(P124:P128)</f>
        <v>1122</v>
      </c>
      <c r="Y128" s="97">
        <f>X128/P146</f>
        <v>0.10682662096543845</v>
      </c>
    </row>
    <row r="129" spans="11:25" ht="13.5">
      <c r="K129" s="87" t="s">
        <v>117</v>
      </c>
      <c r="L129" s="93">
        <f>'地区別5歳毎'!R62</f>
        <v>264</v>
      </c>
      <c r="M129" s="96">
        <f>L129/L146</f>
        <v>0.05319363288333669</v>
      </c>
      <c r="N129" s="93">
        <f>'地区別5歳毎'!R63</f>
        <v>367</v>
      </c>
      <c r="O129" s="94">
        <f>N129/N146</f>
        <v>0.06624548736462094</v>
      </c>
      <c r="P129" s="93">
        <f t="shared" si="4"/>
        <v>631</v>
      </c>
      <c r="Q129" s="97">
        <f>P129/P146</f>
        <v>0.060078072931543366</v>
      </c>
      <c r="S129" s="87" t="s">
        <v>142</v>
      </c>
      <c r="T129" s="93">
        <f>SUM(L124:L129)</f>
        <v>610</v>
      </c>
      <c r="U129" s="96">
        <f>T129/L146</f>
        <v>0.1229095305258916</v>
      </c>
      <c r="V129" s="93">
        <f>SUM(N124:N129)</f>
        <v>1143</v>
      </c>
      <c r="W129" s="94">
        <f>V129/N146</f>
        <v>0.2063176895306859</v>
      </c>
      <c r="X129" s="93">
        <f>SUM(P124:P129)</f>
        <v>1753</v>
      </c>
      <c r="Y129" s="97">
        <f>X129/P146</f>
        <v>0.16690469389698182</v>
      </c>
    </row>
    <row r="130" spans="11:25" ht="13.5">
      <c r="K130" s="87" t="s">
        <v>118</v>
      </c>
      <c r="L130" s="93">
        <f>'地区別5歳毎'!Q62</f>
        <v>275</v>
      </c>
      <c r="M130" s="96">
        <f>L130/L146</f>
        <v>0.05541003425347572</v>
      </c>
      <c r="N130" s="93">
        <f>'地区別5歳毎'!Q63</f>
        <v>322</v>
      </c>
      <c r="O130" s="94">
        <f>N130/N146</f>
        <v>0.05812274368231047</v>
      </c>
      <c r="P130" s="93">
        <f t="shared" si="4"/>
        <v>597</v>
      </c>
      <c r="Q130" s="97">
        <f>P130/P146</f>
        <v>0.05684090259925736</v>
      </c>
      <c r="S130" s="87" t="s">
        <v>143</v>
      </c>
      <c r="T130" s="93">
        <f>SUM(L124:L130)</f>
        <v>885</v>
      </c>
      <c r="U130" s="96">
        <f>T130/L146</f>
        <v>0.1783195647793673</v>
      </c>
      <c r="V130" s="93">
        <f>SUM(N124:N130)</f>
        <v>1465</v>
      </c>
      <c r="W130" s="94">
        <f>V130/N146</f>
        <v>0.2644404332129964</v>
      </c>
      <c r="X130" s="93">
        <f>SUM(P124:P130)</f>
        <v>2350</v>
      </c>
      <c r="Y130" s="97">
        <f>X130/P146</f>
        <v>0.22374559649623918</v>
      </c>
    </row>
    <row r="131" spans="11:25" ht="13.5">
      <c r="K131" s="87" t="s">
        <v>119</v>
      </c>
      <c r="L131" s="93">
        <f>'地区別5歳毎'!P62</f>
        <v>320</v>
      </c>
      <c r="M131" s="96">
        <f>L131/L146</f>
        <v>0.06447713076768084</v>
      </c>
      <c r="N131" s="93">
        <f>'地区別5歳毎'!P63</f>
        <v>339</v>
      </c>
      <c r="O131" s="94">
        <f>N131/N146</f>
        <v>0.061191335740072204</v>
      </c>
      <c r="P131" s="93">
        <f t="shared" si="4"/>
        <v>659</v>
      </c>
      <c r="Q131" s="97">
        <f>P131/P146</f>
        <v>0.06274397791107303</v>
      </c>
      <c r="S131" s="87" t="s">
        <v>144</v>
      </c>
      <c r="T131" s="93">
        <f>SUM(L124:L131)</f>
        <v>1205</v>
      </c>
      <c r="U131" s="96">
        <f>T131/L146</f>
        <v>0.24279669554704816</v>
      </c>
      <c r="V131" s="93">
        <f>SUM(N124:N131)</f>
        <v>1804</v>
      </c>
      <c r="W131" s="94">
        <f>V131/N146</f>
        <v>0.3256317689530686</v>
      </c>
      <c r="X131" s="93">
        <f>SUM(P124:P131)</f>
        <v>3009</v>
      </c>
      <c r="Y131" s="97">
        <f>X131/P146</f>
        <v>0.2864895744073122</v>
      </c>
    </row>
    <row r="132" spans="11:25" ht="13.5">
      <c r="K132" s="87" t="s">
        <v>120</v>
      </c>
      <c r="L132" s="93">
        <f>'地区別5歳毎'!O62</f>
        <v>459</v>
      </c>
      <c r="M132" s="96">
        <f>L132/L146</f>
        <v>0.09248438444489221</v>
      </c>
      <c r="N132" s="93">
        <f>'地区別5歳毎'!O63</f>
        <v>439</v>
      </c>
      <c r="O132" s="94">
        <f>N132/N146</f>
        <v>0.07924187725631769</v>
      </c>
      <c r="P132" s="93">
        <f t="shared" si="4"/>
        <v>898</v>
      </c>
      <c r="Q132" s="97">
        <f>P132/P146</f>
        <v>0.08549938112920118</v>
      </c>
      <c r="S132" s="87" t="s">
        <v>145</v>
      </c>
      <c r="T132" s="93">
        <f>SUM(L124:L132)</f>
        <v>1664</v>
      </c>
      <c r="U132" s="96">
        <f>T132/L146</f>
        <v>0.33528107999194035</v>
      </c>
      <c r="V132" s="93">
        <f>SUM(N124:N132)</f>
        <v>2243</v>
      </c>
      <c r="W132" s="94">
        <f>V132/N146</f>
        <v>0.40487364620938626</v>
      </c>
      <c r="X132" s="93">
        <f>SUM(P124:P132)</f>
        <v>3907</v>
      </c>
      <c r="Y132" s="97">
        <f>X132/P146</f>
        <v>0.3719889555365134</v>
      </c>
    </row>
    <row r="133" spans="11:25" ht="13.5">
      <c r="K133" s="87" t="s">
        <v>121</v>
      </c>
      <c r="L133" s="93">
        <f>'地区別5歳毎'!N62</f>
        <v>420</v>
      </c>
      <c r="M133" s="96">
        <f>L133/L146</f>
        <v>0.0846262341325811</v>
      </c>
      <c r="N133" s="93">
        <f>'地区別5歳毎'!N63</f>
        <v>375</v>
      </c>
      <c r="O133" s="94">
        <f>N133/N146</f>
        <v>0.06768953068592058</v>
      </c>
      <c r="P133" s="93">
        <f t="shared" si="4"/>
        <v>795</v>
      </c>
      <c r="Q133" s="97">
        <f>P133/P146</f>
        <v>0.07569265924021708</v>
      </c>
      <c r="S133" s="87" t="s">
        <v>146</v>
      </c>
      <c r="T133" s="93">
        <f>SUM(L124:L133)</f>
        <v>2084</v>
      </c>
      <c r="U133" s="96">
        <f>T133/L146</f>
        <v>0.4199073141245215</v>
      </c>
      <c r="V133" s="93">
        <f>SUM(N124:N133)</f>
        <v>2618</v>
      </c>
      <c r="W133" s="94">
        <f>V133/N146</f>
        <v>0.47256317689530686</v>
      </c>
      <c r="X133" s="93">
        <f>SUM(P124:P133)</f>
        <v>4702</v>
      </c>
      <c r="Y133" s="97">
        <f>X133/P146</f>
        <v>0.44768161477673046</v>
      </c>
    </row>
    <row r="134" spans="11:25" ht="13.5">
      <c r="K134" s="87" t="s">
        <v>122</v>
      </c>
      <c r="L134" s="93">
        <f>'地区別5歳毎'!M62</f>
        <v>381</v>
      </c>
      <c r="M134" s="96">
        <f>L134/L146</f>
        <v>0.07676808382026999</v>
      </c>
      <c r="N134" s="93">
        <f>'地区別5歳毎'!M63</f>
        <v>420</v>
      </c>
      <c r="O134" s="94">
        <f>N134/N146</f>
        <v>0.07581227436823104</v>
      </c>
      <c r="P134" s="93">
        <f t="shared" si="4"/>
        <v>801</v>
      </c>
      <c r="Q134" s="97">
        <f>P134/P146</f>
        <v>0.07626392459297343</v>
      </c>
      <c r="S134" s="87" t="s">
        <v>147</v>
      </c>
      <c r="T134" s="93">
        <f>SUM(L124:L134)</f>
        <v>2465</v>
      </c>
      <c r="U134" s="96">
        <f>T134/L146</f>
        <v>0.49667539794479143</v>
      </c>
      <c r="V134" s="93">
        <f>SUM(N124:N134)</f>
        <v>3038</v>
      </c>
      <c r="W134" s="94">
        <f>V134/N146</f>
        <v>0.5483754512635379</v>
      </c>
      <c r="X134" s="93">
        <f>SUM(P124:P134)</f>
        <v>5503</v>
      </c>
      <c r="Y134" s="97">
        <f>X134/P146</f>
        <v>0.5239455393697039</v>
      </c>
    </row>
    <row r="135" spans="11:25" ht="13.5">
      <c r="K135" s="87" t="s">
        <v>123</v>
      </c>
      <c r="L135" s="93">
        <f>'地区別5歳毎'!L62</f>
        <v>324</v>
      </c>
      <c r="M135" s="96">
        <f>L135/L146</f>
        <v>0.06528309490227685</v>
      </c>
      <c r="N135" s="93">
        <f>'地区別5歳毎'!L63</f>
        <v>318</v>
      </c>
      <c r="O135" s="94">
        <f>N135/N146</f>
        <v>0.05740072202166065</v>
      </c>
      <c r="P135" s="93">
        <f t="shared" si="4"/>
        <v>642</v>
      </c>
      <c r="Q135" s="97">
        <f>P135/P146</f>
        <v>0.06112539274493002</v>
      </c>
      <c r="S135" s="87" t="s">
        <v>148</v>
      </c>
      <c r="T135" s="93">
        <f>SUM(L124:L135)</f>
        <v>2789</v>
      </c>
      <c r="U135" s="96">
        <f>T135/L146</f>
        <v>0.5619584928470683</v>
      </c>
      <c r="V135" s="93">
        <f>SUM(N124:N135)</f>
        <v>3356</v>
      </c>
      <c r="W135" s="94">
        <f>V135/N146</f>
        <v>0.6057761732851985</v>
      </c>
      <c r="X135" s="93">
        <f>SUM(P124:P135)</f>
        <v>6145</v>
      </c>
      <c r="Y135" s="97">
        <f>X135/P146</f>
        <v>0.5850709321146339</v>
      </c>
    </row>
    <row r="136" spans="11:25" ht="13.5">
      <c r="K136" s="87" t="s">
        <v>124</v>
      </c>
      <c r="L136" s="93">
        <f>'地区別5歳毎'!K62</f>
        <v>261</v>
      </c>
      <c r="M136" s="96">
        <f>L136/L146</f>
        <v>0.052589159782389684</v>
      </c>
      <c r="N136" s="93">
        <f>'地区別5歳毎'!K63</f>
        <v>286</v>
      </c>
      <c r="O136" s="94">
        <f>N136/N146</f>
        <v>0.05162454873646209</v>
      </c>
      <c r="P136" s="93">
        <f t="shared" si="4"/>
        <v>547</v>
      </c>
      <c r="Q136" s="97">
        <f>P136/P146</f>
        <v>0.05208035799295439</v>
      </c>
      <c r="S136" s="87" t="s">
        <v>105</v>
      </c>
      <c r="T136" s="93">
        <f>SUM(L136:L144)</f>
        <v>2174</v>
      </c>
      <c r="U136" s="96">
        <f>T136/L146</f>
        <v>0.4380415071529317</v>
      </c>
      <c r="V136" s="93">
        <f>SUM(N136:N144)</f>
        <v>2184</v>
      </c>
      <c r="W136" s="94">
        <f>V136/N146</f>
        <v>0.39422382671480144</v>
      </c>
      <c r="X136" s="93">
        <f>SUM(P136:P144)</f>
        <v>4358</v>
      </c>
      <c r="Y136" s="97">
        <f>X136/P146</f>
        <v>0.4149290678853661</v>
      </c>
    </row>
    <row r="137" spans="11:25" ht="13.5">
      <c r="K137" s="87" t="s">
        <v>125</v>
      </c>
      <c r="L137" s="93">
        <f>'地区別5歳毎'!J62</f>
        <v>288</v>
      </c>
      <c r="M137" s="96">
        <f>L137/L146</f>
        <v>0.05802941769091276</v>
      </c>
      <c r="N137" s="93">
        <f>'地区別5歳毎'!J63</f>
        <v>277</v>
      </c>
      <c r="O137" s="94">
        <f>N137/N146</f>
        <v>0.05</v>
      </c>
      <c r="P137" s="93">
        <f t="shared" si="4"/>
        <v>565</v>
      </c>
      <c r="Q137" s="97">
        <f>P137/P146</f>
        <v>0.05379415405122346</v>
      </c>
      <c r="S137" s="87" t="s">
        <v>106</v>
      </c>
      <c r="T137" s="93">
        <f>SUM(L137:L144)</f>
        <v>1913</v>
      </c>
      <c r="U137" s="96">
        <f>T137/L146</f>
        <v>0.385452347370542</v>
      </c>
      <c r="V137" s="93">
        <f>SUM(N137:N144)</f>
        <v>1898</v>
      </c>
      <c r="W137" s="94">
        <f>V137/N146</f>
        <v>0.34259927797833933</v>
      </c>
      <c r="X137" s="93">
        <f>SUM(P137:P144)</f>
        <v>3811</v>
      </c>
      <c r="Y137" s="97">
        <f>X137/P146</f>
        <v>0.3628487098924117</v>
      </c>
    </row>
    <row r="138" spans="11:25" ht="13.5">
      <c r="K138" s="87" t="s">
        <v>126</v>
      </c>
      <c r="L138" s="93">
        <f>'地区別5歳毎'!I62</f>
        <v>253</v>
      </c>
      <c r="M138" s="96">
        <f>L138/L146</f>
        <v>0.05097723151319766</v>
      </c>
      <c r="N138" s="93">
        <f>'地区別5歳毎'!I63</f>
        <v>253</v>
      </c>
      <c r="O138" s="94">
        <f>N138/N146</f>
        <v>0.04566787003610108</v>
      </c>
      <c r="P138" s="93">
        <f t="shared" si="4"/>
        <v>506</v>
      </c>
      <c r="Q138" s="97">
        <f>P138/P146</f>
        <v>0.048176711415785965</v>
      </c>
      <c r="S138" s="87" t="s">
        <v>107</v>
      </c>
      <c r="T138" s="93">
        <f>SUM(L138:L144)</f>
        <v>1625</v>
      </c>
      <c r="U138" s="96">
        <f>T138/L146</f>
        <v>0.32742292967962927</v>
      </c>
      <c r="V138" s="93">
        <f>SUM(N138:N144)</f>
        <v>1621</v>
      </c>
      <c r="W138" s="94">
        <f>V138/N146</f>
        <v>0.29259927797833934</v>
      </c>
      <c r="X138" s="93">
        <f>SUM(P138:P144)</f>
        <v>3246</v>
      </c>
      <c r="Y138" s="97">
        <f>X138/P146</f>
        <v>0.30905455584118824</v>
      </c>
    </row>
    <row r="139" spans="11:25" ht="13.5">
      <c r="K139" s="87" t="s">
        <v>127</v>
      </c>
      <c r="L139" s="93">
        <f>'地区別5歳毎'!H62</f>
        <v>206</v>
      </c>
      <c r="M139" s="96">
        <f>L139/L146</f>
        <v>0.04150715293169454</v>
      </c>
      <c r="N139" s="93">
        <f>'地区別5歳毎'!H63</f>
        <v>213</v>
      </c>
      <c r="O139" s="94">
        <f>N139/N146</f>
        <v>0.038447653429602886</v>
      </c>
      <c r="P139" s="93">
        <f t="shared" si="4"/>
        <v>419</v>
      </c>
      <c r="Q139" s="97">
        <f>P139/P146</f>
        <v>0.039893363800818815</v>
      </c>
      <c r="S139" s="87" t="s">
        <v>108</v>
      </c>
      <c r="T139" s="93">
        <f>SUM(L139:L144)</f>
        <v>1372</v>
      </c>
      <c r="U139" s="96">
        <f>T139/L146</f>
        <v>0.2764456981664316</v>
      </c>
      <c r="V139" s="93">
        <f>SUM(N139:N144)</f>
        <v>1368</v>
      </c>
      <c r="W139" s="94">
        <f>V139/N146</f>
        <v>0.24693140794223828</v>
      </c>
      <c r="X139" s="93">
        <f>SUM(P139:P144)</f>
        <v>2740</v>
      </c>
      <c r="Y139" s="97">
        <f>X139/P146</f>
        <v>0.26087784442540224</v>
      </c>
    </row>
    <row r="140" spans="11:25" ht="13.5">
      <c r="K140" s="87" t="s">
        <v>128</v>
      </c>
      <c r="L140" s="93">
        <f>'地区別5歳毎'!G62</f>
        <v>223</v>
      </c>
      <c r="M140" s="96">
        <f>L140/L146</f>
        <v>0.04493250050372758</v>
      </c>
      <c r="N140" s="93">
        <f>'地区別5歳毎'!G63</f>
        <v>280</v>
      </c>
      <c r="O140" s="94">
        <f>N140/N146</f>
        <v>0.05054151624548736</v>
      </c>
      <c r="P140" s="93">
        <f t="shared" si="4"/>
        <v>503</v>
      </c>
      <c r="Q140" s="97">
        <f>P140/P146</f>
        <v>0.04789107873940779</v>
      </c>
      <c r="S140" s="87" t="s">
        <v>109</v>
      </c>
      <c r="T140" s="93">
        <f>SUM(L140:L144)</f>
        <v>1166</v>
      </c>
      <c r="U140" s="96">
        <f>T140/L146</f>
        <v>0.23493854523473706</v>
      </c>
      <c r="V140" s="93">
        <f>SUM(N140:N144)</f>
        <v>1155</v>
      </c>
      <c r="W140" s="94">
        <f>V140/N146</f>
        <v>0.20848375451263537</v>
      </c>
      <c r="X140" s="93">
        <f>SUM(P140:P144)</f>
        <v>2321</v>
      </c>
      <c r="Y140" s="97">
        <f>X140/P146</f>
        <v>0.22098448062458345</v>
      </c>
    </row>
    <row r="141" spans="11:25" ht="13.5">
      <c r="K141" s="87" t="s">
        <v>129</v>
      </c>
      <c r="L141" s="93">
        <f>'地区別5歳毎'!F62</f>
        <v>297</v>
      </c>
      <c r="M141" s="96">
        <f>L141/L146</f>
        <v>0.05984283699375378</v>
      </c>
      <c r="N141" s="93">
        <f>'地区別5歳毎'!F63</f>
        <v>285</v>
      </c>
      <c r="O141" s="94">
        <f>N141/N146</f>
        <v>0.05144404332129964</v>
      </c>
      <c r="P141" s="93">
        <f t="shared" si="4"/>
        <v>582</v>
      </c>
      <c r="Q141" s="97">
        <f>P141/P146</f>
        <v>0.05541273921736647</v>
      </c>
      <c r="S141" s="87" t="s">
        <v>110</v>
      </c>
      <c r="T141" s="93">
        <f>SUM(L141:L144)</f>
        <v>943</v>
      </c>
      <c r="U141" s="96">
        <f>T141/L146</f>
        <v>0.19000604473100946</v>
      </c>
      <c r="V141" s="93">
        <f>SUM(N141:N144)</f>
        <v>875</v>
      </c>
      <c r="W141" s="94">
        <f>V141/N146</f>
        <v>0.157942238267148</v>
      </c>
      <c r="X141" s="93">
        <f>SUM(P141:P144)</f>
        <v>1818</v>
      </c>
      <c r="Y141" s="97">
        <f>X141/P146</f>
        <v>0.17309340188517566</v>
      </c>
    </row>
    <row r="142" spans="11:25" ht="13.5">
      <c r="K142" s="87" t="s">
        <v>130</v>
      </c>
      <c r="L142" s="93">
        <f>'地区別5歳毎'!E62</f>
        <v>242</v>
      </c>
      <c r="M142" s="96">
        <f>L142/L146</f>
        <v>0.04876083014305863</v>
      </c>
      <c r="N142" s="93">
        <f>'地区別5歳毎'!E63</f>
        <v>245</v>
      </c>
      <c r="O142" s="94">
        <f>N142/N146</f>
        <v>0.04422382671480144</v>
      </c>
      <c r="P142" s="93">
        <f t="shared" si="4"/>
        <v>487</v>
      </c>
      <c r="Q142" s="97">
        <f>P142/P146</f>
        <v>0.04636770446539084</v>
      </c>
      <c r="S142" s="87" t="s">
        <v>111</v>
      </c>
      <c r="T142" s="93">
        <f>SUM(L142:L144)</f>
        <v>646</v>
      </c>
      <c r="U142" s="96">
        <f>T142/L146</f>
        <v>0.1301632077372557</v>
      </c>
      <c r="V142" s="93">
        <f>SUM(N142:N144)</f>
        <v>590</v>
      </c>
      <c r="W142" s="94">
        <f>V142/N146</f>
        <v>0.10649819494584838</v>
      </c>
      <c r="X142" s="93">
        <f>SUM(P142:P144)</f>
        <v>1236</v>
      </c>
      <c r="Y142" s="97">
        <f>X142/P146</f>
        <v>0.1176806626678092</v>
      </c>
    </row>
    <row r="143" spans="11:25" ht="13.5">
      <c r="K143" s="87" t="s">
        <v>131</v>
      </c>
      <c r="L143" s="93">
        <f>'地区別5歳毎'!D62</f>
        <v>209</v>
      </c>
      <c r="M143" s="96">
        <f>L143/L146</f>
        <v>0.04211162603264155</v>
      </c>
      <c r="N143" s="93">
        <f>'地区別5歳毎'!D63</f>
        <v>169</v>
      </c>
      <c r="O143" s="94">
        <f>N143/N146</f>
        <v>0.030505415162454873</v>
      </c>
      <c r="P143" s="93">
        <f t="shared" si="4"/>
        <v>378</v>
      </c>
      <c r="Q143" s="97">
        <f>P143/P146</f>
        <v>0.03598971722365039</v>
      </c>
      <c r="S143" s="87" t="s">
        <v>3</v>
      </c>
      <c r="T143" s="93">
        <f>SUM(L143:L144)</f>
        <v>404</v>
      </c>
      <c r="U143" s="96">
        <f>T143/L146</f>
        <v>0.08140237759419706</v>
      </c>
      <c r="V143" s="93">
        <f>SUM(N143:N144)</f>
        <v>345</v>
      </c>
      <c r="W143" s="94">
        <f>V143/N146</f>
        <v>0.06227436823104693</v>
      </c>
      <c r="X143" s="93">
        <f>SUM(P143:P144)</f>
        <v>749</v>
      </c>
      <c r="Y143" s="97">
        <f>X143/P146</f>
        <v>0.07131295820241836</v>
      </c>
    </row>
    <row r="144" spans="11:25" ht="13.5">
      <c r="K144" s="87" t="s">
        <v>132</v>
      </c>
      <c r="L144" s="93">
        <f>'地区別5歳毎'!C62</f>
        <v>195</v>
      </c>
      <c r="M144" s="96">
        <f>L144/L146</f>
        <v>0.03929075156155551</v>
      </c>
      <c r="N144" s="93">
        <f>'地区別5歳毎'!C63</f>
        <v>176</v>
      </c>
      <c r="O144" s="94">
        <f>N144/N146</f>
        <v>0.03176895306859206</v>
      </c>
      <c r="P144" s="93">
        <f t="shared" si="4"/>
        <v>371</v>
      </c>
      <c r="Q144" s="97">
        <f>P144/P146</f>
        <v>0.03532324097876797</v>
      </c>
      <c r="S144" s="87" t="s">
        <v>112</v>
      </c>
      <c r="T144" s="93">
        <f>SUM(L144:L144)</f>
        <v>195</v>
      </c>
      <c r="U144" s="96">
        <f>T144/L146</f>
        <v>0.03929075156155551</v>
      </c>
      <c r="V144" s="93">
        <f>SUM(N144:N144)</f>
        <v>176</v>
      </c>
      <c r="W144" s="94">
        <f>V144/N146</f>
        <v>0.03176895306859206</v>
      </c>
      <c r="X144" s="93">
        <f>SUM(P144:P144)</f>
        <v>371</v>
      </c>
      <c r="Y144" s="97">
        <f>X144/P146</f>
        <v>0.03532324097876797</v>
      </c>
    </row>
    <row r="145" ht="13.5">
      <c r="K145" s="87"/>
    </row>
    <row r="146" spans="11:17" ht="13.5">
      <c r="K146" s="87"/>
      <c r="L146" s="93">
        <f>SUM(L124:L144)</f>
        <v>4963</v>
      </c>
      <c r="M146" s="92"/>
      <c r="N146" s="93">
        <f>SUM(N124:N144)</f>
        <v>5540</v>
      </c>
      <c r="O146" s="88"/>
      <c r="P146" s="93">
        <f>SUM(P124:P144)</f>
        <v>10503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0.0024929884699283265</v>
      </c>
      <c r="P154" s="93">
        <f aca="true" t="shared" si="5" ref="P154:P174">L154+N154</f>
        <v>8</v>
      </c>
      <c r="Q154" s="97">
        <f>P154/P176</f>
        <v>0.0013635588886995057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0.0024929884699283265</v>
      </c>
      <c r="X154" s="93">
        <f>SUM(P154:P154)</f>
        <v>8</v>
      </c>
      <c r="Y154" s="97">
        <f>X154/P176</f>
        <v>0.0013635588886995057</v>
      </c>
    </row>
    <row r="155" spans="11:25" ht="13.5">
      <c r="K155" s="87" t="s">
        <v>113</v>
      </c>
      <c r="L155" s="93">
        <f>'地区別5歳毎'!V65</f>
        <v>7</v>
      </c>
      <c r="M155" s="96">
        <f>L155/L176</f>
        <v>0.0026335590669676447</v>
      </c>
      <c r="N155" s="93">
        <f>'地区別5歳毎'!V66</f>
        <v>27</v>
      </c>
      <c r="O155" s="94">
        <f>N155/N176</f>
        <v>0.008413836086008103</v>
      </c>
      <c r="P155" s="93">
        <f t="shared" si="5"/>
        <v>34</v>
      </c>
      <c r="Q155" s="97">
        <f>P155/P176</f>
        <v>0.005795125276972899</v>
      </c>
      <c r="S155" s="87" t="s">
        <v>138</v>
      </c>
      <c r="T155" s="93">
        <f>SUM(L154:L155)</f>
        <v>7</v>
      </c>
      <c r="U155" s="96">
        <f>T155/L176</f>
        <v>0.0026335590669676447</v>
      </c>
      <c r="V155" s="93">
        <f>SUM(N154:N155)</f>
        <v>35</v>
      </c>
      <c r="W155" s="94">
        <f>V155/N176</f>
        <v>0.01090682455593643</v>
      </c>
      <c r="X155" s="93">
        <f>SUM(P154:P155)</f>
        <v>42</v>
      </c>
      <c r="Y155" s="97">
        <f>X155/P176</f>
        <v>0.007158684165672405</v>
      </c>
    </row>
    <row r="156" spans="11:25" ht="13.5">
      <c r="K156" s="87" t="s">
        <v>114</v>
      </c>
      <c r="L156" s="93">
        <f>'地区別5歳毎'!U65</f>
        <v>18</v>
      </c>
      <c r="M156" s="96">
        <f>L156/L176</f>
        <v>0.006772009029345372</v>
      </c>
      <c r="N156" s="93">
        <f>'地区別5歳毎'!U66</f>
        <v>59</v>
      </c>
      <c r="O156" s="94">
        <f>N156/N176</f>
        <v>0.01838578996572141</v>
      </c>
      <c r="P156" s="93">
        <f t="shared" si="5"/>
        <v>77</v>
      </c>
      <c r="Q156" s="97">
        <f>P156/P176</f>
        <v>0.013124254303732742</v>
      </c>
      <c r="S156" s="87" t="s">
        <v>139</v>
      </c>
      <c r="T156" s="93">
        <f>SUM(L154:L156)</f>
        <v>25</v>
      </c>
      <c r="U156" s="96">
        <f>T156/L176</f>
        <v>0.009405568096313018</v>
      </c>
      <c r="V156" s="93">
        <f>SUM(N154:N156)</f>
        <v>94</v>
      </c>
      <c r="W156" s="94">
        <f>V156/N176</f>
        <v>0.029292614521657837</v>
      </c>
      <c r="X156" s="93">
        <f>SUM(P154:P156)</f>
        <v>119</v>
      </c>
      <c r="Y156" s="97">
        <f>X156/P176</f>
        <v>0.020282938469405147</v>
      </c>
    </row>
    <row r="157" spans="11:25" ht="13.5">
      <c r="K157" s="87" t="s">
        <v>115</v>
      </c>
      <c r="L157" s="93">
        <f>'地区別5歳毎'!T65</f>
        <v>72</v>
      </c>
      <c r="M157" s="96">
        <f>L157/L176</f>
        <v>0.02708803611738149</v>
      </c>
      <c r="N157" s="93">
        <f>'地区別5歳毎'!T66</f>
        <v>143</v>
      </c>
      <c r="O157" s="94">
        <f>N157/N176</f>
        <v>0.044562168899968835</v>
      </c>
      <c r="P157" s="93">
        <f t="shared" si="5"/>
        <v>215</v>
      </c>
      <c r="Q157" s="97">
        <f>P157/P176</f>
        <v>0.03664564513379922</v>
      </c>
      <c r="S157" s="87" t="s">
        <v>140</v>
      </c>
      <c r="T157" s="93">
        <f>SUM(L154:L157)</f>
        <v>97</v>
      </c>
      <c r="U157" s="96">
        <f>T157/L176</f>
        <v>0.036493604213694505</v>
      </c>
      <c r="V157" s="93">
        <f>SUM(N154:N157)</f>
        <v>237</v>
      </c>
      <c r="W157" s="94">
        <f>V157/N176</f>
        <v>0.07385478342162667</v>
      </c>
      <c r="X157" s="93">
        <f>SUM(P154:P157)</f>
        <v>334</v>
      </c>
      <c r="Y157" s="97">
        <f>X157/P176</f>
        <v>0.056928583603204366</v>
      </c>
    </row>
    <row r="158" spans="11:25" ht="13.5">
      <c r="K158" s="87" t="s">
        <v>116</v>
      </c>
      <c r="L158" s="93">
        <f>'地区別5歳毎'!S65</f>
        <v>99</v>
      </c>
      <c r="M158" s="96">
        <f>L158/L176</f>
        <v>0.03724604966139955</v>
      </c>
      <c r="N158" s="93">
        <f>'地区別5歳毎'!S66</f>
        <v>257</v>
      </c>
      <c r="O158" s="94">
        <f>N158/N176</f>
        <v>0.08008725459644749</v>
      </c>
      <c r="P158" s="93">
        <f t="shared" si="5"/>
        <v>356</v>
      </c>
      <c r="Q158" s="97">
        <f>P158/P176</f>
        <v>0.060678370547128005</v>
      </c>
      <c r="S158" s="87" t="s">
        <v>141</v>
      </c>
      <c r="T158" s="93">
        <f>SUM(L154:L158)</f>
        <v>196</v>
      </c>
      <c r="U158" s="96">
        <f>T158/L176</f>
        <v>0.07373965387509406</v>
      </c>
      <c r="V158" s="93">
        <f>SUM(N154:N158)</f>
        <v>494</v>
      </c>
      <c r="W158" s="94">
        <f>V158/N176</f>
        <v>0.15394203801807416</v>
      </c>
      <c r="X158" s="93">
        <f>SUM(P154:P158)</f>
        <v>690</v>
      </c>
      <c r="Y158" s="97">
        <f>X158/P176</f>
        <v>0.11760695415033237</v>
      </c>
    </row>
    <row r="159" spans="11:25" ht="13.5">
      <c r="K159" s="87" t="s">
        <v>117</v>
      </c>
      <c r="L159" s="93">
        <f>'地区別5歳毎'!R65</f>
        <v>134</v>
      </c>
      <c r="M159" s="96">
        <f>L159/L176</f>
        <v>0.05041384499623777</v>
      </c>
      <c r="N159" s="93">
        <f>'地区別5歳毎'!R66</f>
        <v>212</v>
      </c>
      <c r="O159" s="94">
        <f>N159/N176</f>
        <v>0.06606419445310066</v>
      </c>
      <c r="P159" s="93">
        <f t="shared" si="5"/>
        <v>346</v>
      </c>
      <c r="Q159" s="97">
        <f>P159/P176</f>
        <v>0.05897392193625362</v>
      </c>
      <c r="S159" s="87" t="s">
        <v>142</v>
      </c>
      <c r="T159" s="93">
        <f>SUM(L154:L159)</f>
        <v>330</v>
      </c>
      <c r="U159" s="96">
        <f>T159/L176</f>
        <v>0.12415349887133183</v>
      </c>
      <c r="V159" s="93">
        <f>SUM(N154:N159)</f>
        <v>706</v>
      </c>
      <c r="W159" s="94">
        <f>V159/N176</f>
        <v>0.22000623247117482</v>
      </c>
      <c r="X159" s="93">
        <f>SUM(P154:P159)</f>
        <v>1036</v>
      </c>
      <c r="Y159" s="97">
        <f>X159/P176</f>
        <v>0.17658087608658599</v>
      </c>
    </row>
    <row r="160" spans="11:25" ht="13.5">
      <c r="K160" s="87" t="s">
        <v>118</v>
      </c>
      <c r="L160" s="93">
        <f>'地区別5歳毎'!Q65</f>
        <v>118</v>
      </c>
      <c r="M160" s="96">
        <f>L160/L176</f>
        <v>0.04439428141459744</v>
      </c>
      <c r="N160" s="93">
        <f>'地区別5歳毎'!Q66</f>
        <v>167</v>
      </c>
      <c r="O160" s="94">
        <f>N160/N176</f>
        <v>0.052041134309753816</v>
      </c>
      <c r="P160" s="93">
        <f t="shared" si="5"/>
        <v>285</v>
      </c>
      <c r="Q160" s="97">
        <f>P160/P176</f>
        <v>0.048576785409919894</v>
      </c>
      <c r="S160" s="87" t="s">
        <v>143</v>
      </c>
      <c r="T160" s="93">
        <f>SUM(L154:L160)</f>
        <v>448</v>
      </c>
      <c r="U160" s="96">
        <f>T160/L176</f>
        <v>0.16854778028592926</v>
      </c>
      <c r="V160" s="93">
        <f>SUM(N154:N160)</f>
        <v>873</v>
      </c>
      <c r="W160" s="94">
        <f>V160/N176</f>
        <v>0.2720473667809286</v>
      </c>
      <c r="X160" s="93">
        <f>SUM(P154:P160)</f>
        <v>1321</v>
      </c>
      <c r="Y160" s="97">
        <f>X160/P176</f>
        <v>0.22515766149650587</v>
      </c>
    </row>
    <row r="161" spans="11:25" ht="13.5">
      <c r="K161" s="87" t="s">
        <v>119</v>
      </c>
      <c r="L161" s="93">
        <f>'地区別5歳毎'!P65</f>
        <v>155</v>
      </c>
      <c r="M161" s="96">
        <f>L161/L176</f>
        <v>0.05831452219714071</v>
      </c>
      <c r="N161" s="93">
        <f>'地区別5歳毎'!P66</f>
        <v>182</v>
      </c>
      <c r="O161" s="94">
        <f>N161/N176</f>
        <v>0.05671548769086943</v>
      </c>
      <c r="P161" s="93">
        <f t="shared" si="5"/>
        <v>337</v>
      </c>
      <c r="Q161" s="97">
        <f>P161/P176</f>
        <v>0.057439918186466675</v>
      </c>
      <c r="S161" s="87" t="s">
        <v>144</v>
      </c>
      <c r="T161" s="93">
        <f>SUM(L154:L161)</f>
        <v>603</v>
      </c>
      <c r="U161" s="96">
        <f>T161/L176</f>
        <v>0.22686230248307</v>
      </c>
      <c r="V161" s="93">
        <f>SUM(N154:N161)</f>
        <v>1055</v>
      </c>
      <c r="W161" s="94">
        <f>V161/N176</f>
        <v>0.3287628544717981</v>
      </c>
      <c r="X161" s="93">
        <f>SUM(P154:P161)</f>
        <v>1658</v>
      </c>
      <c r="Y161" s="97">
        <f>X161/P176</f>
        <v>0.28259757968297256</v>
      </c>
    </row>
    <row r="162" spans="11:25" ht="13.5">
      <c r="K162" s="87" t="s">
        <v>120</v>
      </c>
      <c r="L162" s="93">
        <f>'地区別5歳毎'!O65</f>
        <v>248</v>
      </c>
      <c r="M162" s="96">
        <f>L162/L176</f>
        <v>0.09330323551542513</v>
      </c>
      <c r="N162" s="93">
        <f>'地区別5歳毎'!O66</f>
        <v>272</v>
      </c>
      <c r="O162" s="94">
        <f>N162/N176</f>
        <v>0.0847616079775631</v>
      </c>
      <c r="P162" s="93">
        <f t="shared" si="5"/>
        <v>520</v>
      </c>
      <c r="Q162" s="97">
        <f>P162/P176</f>
        <v>0.08863132776546787</v>
      </c>
      <c r="S162" s="87" t="s">
        <v>145</v>
      </c>
      <c r="T162" s="93">
        <f>SUM(L154:L162)</f>
        <v>851</v>
      </c>
      <c r="U162" s="96">
        <f>T162/L176</f>
        <v>0.3201655379984951</v>
      </c>
      <c r="V162" s="93">
        <f>SUM(N154:N162)</f>
        <v>1327</v>
      </c>
      <c r="W162" s="94">
        <f>V162/N176</f>
        <v>0.4135244624493612</v>
      </c>
      <c r="X162" s="93">
        <f>SUM(P154:P162)</f>
        <v>2178</v>
      </c>
      <c r="Y162" s="97">
        <f>X162/P176</f>
        <v>0.37122890744844045</v>
      </c>
    </row>
    <row r="163" spans="11:25" ht="13.5">
      <c r="K163" s="87" t="s">
        <v>121</v>
      </c>
      <c r="L163" s="93">
        <f>'地区別5歳毎'!N65</f>
        <v>252</v>
      </c>
      <c r="M163" s="96">
        <f>L163/L176</f>
        <v>0.09480812641083522</v>
      </c>
      <c r="N163" s="93">
        <f>'地区別5歳毎'!N66</f>
        <v>266</v>
      </c>
      <c r="O163" s="94">
        <f>N163/N176</f>
        <v>0.08289186662511686</v>
      </c>
      <c r="P163" s="93">
        <f t="shared" si="5"/>
        <v>518</v>
      </c>
      <c r="Q163" s="97">
        <f>P163/P176</f>
        <v>0.08829043804329299</v>
      </c>
      <c r="S163" s="87" t="s">
        <v>146</v>
      </c>
      <c r="T163" s="93">
        <f>SUM(L154:L163)</f>
        <v>1103</v>
      </c>
      <c r="U163" s="96">
        <f>T163/L176</f>
        <v>0.4149736644093303</v>
      </c>
      <c r="V163" s="93">
        <f>SUM(N154:N163)</f>
        <v>1593</v>
      </c>
      <c r="W163" s="94">
        <f>V163/N176</f>
        <v>0.496416329074478</v>
      </c>
      <c r="X163" s="93">
        <f>SUM(P154:P163)</f>
        <v>2696</v>
      </c>
      <c r="Y163" s="97">
        <f>X163/P176</f>
        <v>0.4595193454917334</v>
      </c>
    </row>
    <row r="164" spans="11:25" ht="13.5">
      <c r="K164" s="87" t="s">
        <v>122</v>
      </c>
      <c r="L164" s="93">
        <f>'地区別5歳毎'!M65</f>
        <v>239</v>
      </c>
      <c r="M164" s="96">
        <f>L164/L176</f>
        <v>0.08991723100075244</v>
      </c>
      <c r="N164" s="93">
        <f>'地区別5歳毎'!M66</f>
        <v>263</v>
      </c>
      <c r="O164" s="94">
        <f>N164/N176</f>
        <v>0.08195699594889373</v>
      </c>
      <c r="P164" s="93">
        <f t="shared" si="5"/>
        <v>502</v>
      </c>
      <c r="Q164" s="97">
        <f>P164/P176</f>
        <v>0.08556332026589399</v>
      </c>
      <c r="S164" s="87" t="s">
        <v>147</v>
      </c>
      <c r="T164" s="93">
        <f>SUM(L154:L164)</f>
        <v>1342</v>
      </c>
      <c r="U164" s="96">
        <f>T164/L176</f>
        <v>0.5048908954100828</v>
      </c>
      <c r="V164" s="93">
        <f>SUM(N154:N164)</f>
        <v>1856</v>
      </c>
      <c r="W164" s="94">
        <f>V164/N176</f>
        <v>0.5783733250233718</v>
      </c>
      <c r="X164" s="93">
        <f>SUM(P154:P164)</f>
        <v>3198</v>
      </c>
      <c r="Y164" s="97">
        <f>X164/P176</f>
        <v>0.5450826657576274</v>
      </c>
    </row>
    <row r="165" spans="11:25" ht="13.5">
      <c r="K165" s="87" t="s">
        <v>123</v>
      </c>
      <c r="L165" s="93">
        <f>'地区別5歳毎'!L65</f>
        <v>183</v>
      </c>
      <c r="M165" s="96">
        <f>L165/L176</f>
        <v>0.06884875846501129</v>
      </c>
      <c r="N165" s="93">
        <f>'地区別5歳毎'!L66</f>
        <v>213</v>
      </c>
      <c r="O165" s="94">
        <f>N165/N176</f>
        <v>0.0663758180118417</v>
      </c>
      <c r="P165" s="93">
        <f t="shared" si="5"/>
        <v>396</v>
      </c>
      <c r="Q165" s="97">
        <f>P165/P176</f>
        <v>0.06749616499062554</v>
      </c>
      <c r="S165" s="87" t="s">
        <v>148</v>
      </c>
      <c r="T165" s="93">
        <f>SUM(L154:L165)</f>
        <v>1525</v>
      </c>
      <c r="U165" s="96">
        <f>T165/L176</f>
        <v>0.5737396538750941</v>
      </c>
      <c r="V165" s="93">
        <f>SUM(N154:N165)</f>
        <v>2069</v>
      </c>
      <c r="W165" s="94">
        <f>V165/N176</f>
        <v>0.6447491430352135</v>
      </c>
      <c r="X165" s="93">
        <f>SUM(P154:P165)</f>
        <v>3594</v>
      </c>
      <c r="Y165" s="97">
        <f>X165/P176</f>
        <v>0.6125788307482529</v>
      </c>
    </row>
    <row r="166" spans="11:25" ht="13.5">
      <c r="K166" s="87" t="s">
        <v>124</v>
      </c>
      <c r="L166" s="93">
        <f>'地区別5歳毎'!K65</f>
        <v>142</v>
      </c>
      <c r="M166" s="96">
        <f>L166/L176</f>
        <v>0.05342362678705794</v>
      </c>
      <c r="N166" s="93">
        <f>'地区別5歳毎'!K66</f>
        <v>165</v>
      </c>
      <c r="O166" s="94">
        <f>N166/N176</f>
        <v>0.051417887192271736</v>
      </c>
      <c r="P166" s="93">
        <f t="shared" si="5"/>
        <v>307</v>
      </c>
      <c r="Q166" s="97">
        <f>P166/P176</f>
        <v>0.05232657235384353</v>
      </c>
      <c r="S166" s="87" t="s">
        <v>105</v>
      </c>
      <c r="T166" s="93">
        <f>SUM(L166:L174)</f>
        <v>1133</v>
      </c>
      <c r="U166" s="96">
        <f>T166/L176</f>
        <v>0.42626034612490593</v>
      </c>
      <c r="V166" s="93">
        <f>SUM(N166:N174)</f>
        <v>1140</v>
      </c>
      <c r="W166" s="94">
        <f>V166/N176</f>
        <v>0.35525085696478653</v>
      </c>
      <c r="X166" s="93">
        <f>SUM(P166:P174)</f>
        <v>2273</v>
      </c>
      <c r="Y166" s="97">
        <f>X166/P176</f>
        <v>0.3874211692517471</v>
      </c>
    </row>
    <row r="167" spans="11:25" ht="13.5">
      <c r="K167" s="87" t="s">
        <v>125</v>
      </c>
      <c r="L167" s="93">
        <f>'地区別5歳毎'!J65</f>
        <v>149</v>
      </c>
      <c r="M167" s="96">
        <f>L167/L176</f>
        <v>0.05605718585402558</v>
      </c>
      <c r="N167" s="93">
        <f>'地区別5歳毎'!J66</f>
        <v>147</v>
      </c>
      <c r="O167" s="94">
        <f>N167/N176</f>
        <v>0.045808663134933</v>
      </c>
      <c r="P167" s="93">
        <f t="shared" si="5"/>
        <v>296</v>
      </c>
      <c r="Q167" s="97">
        <f>P167/P176</f>
        <v>0.05045167888188171</v>
      </c>
      <c r="S167" s="87" t="s">
        <v>106</v>
      </c>
      <c r="T167" s="93">
        <f>SUM(L167:L174)</f>
        <v>991</v>
      </c>
      <c r="U167" s="96">
        <f>T167/L176</f>
        <v>0.372836719337848</v>
      </c>
      <c r="V167" s="93">
        <f>SUM(N167:N174)</f>
        <v>975</v>
      </c>
      <c r="W167" s="94">
        <f>V167/N176</f>
        <v>0.3038329697725148</v>
      </c>
      <c r="X167" s="93">
        <f>SUM(P167:P174)</f>
        <v>1966</v>
      </c>
      <c r="Y167" s="97">
        <f>X167/P176</f>
        <v>0.33509459689790355</v>
      </c>
    </row>
    <row r="168" spans="11:25" ht="13.5">
      <c r="K168" s="87" t="s">
        <v>126</v>
      </c>
      <c r="L168" s="93">
        <f>'地区別5歳毎'!I65</f>
        <v>120</v>
      </c>
      <c r="M168" s="96">
        <f>L168/L176</f>
        <v>0.045146726862302484</v>
      </c>
      <c r="N168" s="93">
        <f>'地区別5歳毎'!I66</f>
        <v>117</v>
      </c>
      <c r="O168" s="94">
        <f>N168/N176</f>
        <v>0.036459956372701774</v>
      </c>
      <c r="P168" s="93">
        <f t="shared" si="5"/>
        <v>237</v>
      </c>
      <c r="Q168" s="97">
        <f>P168/P176</f>
        <v>0.04039543207772286</v>
      </c>
      <c r="S168" s="87" t="s">
        <v>107</v>
      </c>
      <c r="T168" s="93">
        <f>SUM(L168:L174)</f>
        <v>842</v>
      </c>
      <c r="U168" s="96">
        <f>T168/L176</f>
        <v>0.31677953348382243</v>
      </c>
      <c r="V168" s="93">
        <f>SUM(N168:N174)</f>
        <v>828</v>
      </c>
      <c r="W168" s="94">
        <f>V168/N176</f>
        <v>0.2580243066375818</v>
      </c>
      <c r="X168" s="93">
        <f>SUM(P168:P174)</f>
        <v>1670</v>
      </c>
      <c r="Y168" s="97">
        <f>X168/P176</f>
        <v>0.2846429180160218</v>
      </c>
    </row>
    <row r="169" spans="11:25" ht="13.5">
      <c r="K169" s="87" t="s">
        <v>127</v>
      </c>
      <c r="L169" s="93">
        <f>'地区別5歳毎'!H65</f>
        <v>114</v>
      </c>
      <c r="M169" s="96">
        <f>L169/L176</f>
        <v>0.04288939051918736</v>
      </c>
      <c r="N169" s="93">
        <f>'地区別5歳毎'!H66</f>
        <v>123</v>
      </c>
      <c r="O169" s="94">
        <f>N169/N176</f>
        <v>0.03832969772514802</v>
      </c>
      <c r="P169" s="93">
        <f t="shared" si="5"/>
        <v>237</v>
      </c>
      <c r="Q169" s="97">
        <f>P169/P176</f>
        <v>0.04039543207772286</v>
      </c>
      <c r="S169" s="87" t="s">
        <v>108</v>
      </c>
      <c r="T169" s="93">
        <f>SUM(L169:L174)</f>
        <v>722</v>
      </c>
      <c r="U169" s="96">
        <f>T169/L176</f>
        <v>0.27163280662151995</v>
      </c>
      <c r="V169" s="93">
        <f>SUM(N169:N174)</f>
        <v>711</v>
      </c>
      <c r="W169" s="94">
        <f>V169/N176</f>
        <v>0.22156435026488003</v>
      </c>
      <c r="X169" s="93">
        <f>SUM(P169:P174)</f>
        <v>1433</v>
      </c>
      <c r="Y169" s="97">
        <f>X169/P176</f>
        <v>0.24424748593829895</v>
      </c>
    </row>
    <row r="170" spans="11:25" ht="13.5">
      <c r="K170" s="87" t="s">
        <v>128</v>
      </c>
      <c r="L170" s="93">
        <f>'地区別5歳毎'!G65</f>
        <v>101</v>
      </c>
      <c r="M170" s="96">
        <f>L170/L176</f>
        <v>0.03799849510910459</v>
      </c>
      <c r="N170" s="93">
        <f>'地区別5歳毎'!G66</f>
        <v>108</v>
      </c>
      <c r="O170" s="94">
        <f>N170/N176</f>
        <v>0.03365534434403241</v>
      </c>
      <c r="P170" s="93">
        <f t="shared" si="5"/>
        <v>209</v>
      </c>
      <c r="Q170" s="97">
        <f>P170/P176</f>
        <v>0.03562297596727459</v>
      </c>
      <c r="S170" s="87" t="s">
        <v>109</v>
      </c>
      <c r="T170" s="93">
        <f>SUM(L170:L174)</f>
        <v>608</v>
      </c>
      <c r="U170" s="96">
        <f>T170/L176</f>
        <v>0.2287434161023326</v>
      </c>
      <c r="V170" s="93">
        <f>SUM(N170:N174)</f>
        <v>588</v>
      </c>
      <c r="W170" s="94">
        <f>V170/N176</f>
        <v>0.183234652539732</v>
      </c>
      <c r="X170" s="93">
        <f>SUM(P170:P174)</f>
        <v>1196</v>
      </c>
      <c r="Y170" s="97">
        <f>X170/P176</f>
        <v>0.20385205386057612</v>
      </c>
    </row>
    <row r="171" spans="11:25" ht="13.5">
      <c r="K171" s="87" t="s">
        <v>129</v>
      </c>
      <c r="L171" s="93">
        <f>'地区別5歳毎'!F65</f>
        <v>168</v>
      </c>
      <c r="M171" s="96">
        <f>L171/L176</f>
        <v>0.06320541760722348</v>
      </c>
      <c r="N171" s="93">
        <f>'地区別5歳毎'!F66</f>
        <v>174</v>
      </c>
      <c r="O171" s="94">
        <f>N171/N176</f>
        <v>0.054222499220941106</v>
      </c>
      <c r="P171" s="93">
        <f t="shared" si="5"/>
        <v>342</v>
      </c>
      <c r="Q171" s="97">
        <f>P171/P176</f>
        <v>0.05829214249190387</v>
      </c>
      <c r="S171" s="87" t="s">
        <v>110</v>
      </c>
      <c r="T171" s="93">
        <f>SUM(L171:L174)</f>
        <v>507</v>
      </c>
      <c r="U171" s="96">
        <f>T171/L176</f>
        <v>0.19074492099322798</v>
      </c>
      <c r="V171" s="93">
        <f>SUM(N171:N174)</f>
        <v>480</v>
      </c>
      <c r="W171" s="94">
        <f>V171/N176</f>
        <v>0.1495793081956996</v>
      </c>
      <c r="X171" s="93">
        <f>SUM(P171:P174)</f>
        <v>987</v>
      </c>
      <c r="Y171" s="97">
        <f>X171/P176</f>
        <v>0.16822907789330152</v>
      </c>
    </row>
    <row r="172" spans="11:25" ht="13.5">
      <c r="K172" s="87" t="s">
        <v>130</v>
      </c>
      <c r="L172" s="93">
        <f>'地区別5歳毎'!E65</f>
        <v>144</v>
      </c>
      <c r="M172" s="96">
        <f>L172/L176</f>
        <v>0.05417607223476298</v>
      </c>
      <c r="N172" s="93">
        <f>'地区別5歳毎'!E66</f>
        <v>127</v>
      </c>
      <c r="O172" s="94">
        <f>N172/N176</f>
        <v>0.03957619196011219</v>
      </c>
      <c r="P172" s="93">
        <f t="shared" si="5"/>
        <v>271</v>
      </c>
      <c r="Q172" s="97">
        <f>P172/P176</f>
        <v>0.04619055735469576</v>
      </c>
      <c r="S172" s="87" t="s">
        <v>111</v>
      </c>
      <c r="T172" s="93">
        <f>SUM(L172:L174)</f>
        <v>339</v>
      </c>
      <c r="U172" s="96">
        <f>T172/L176</f>
        <v>0.1275395033860045</v>
      </c>
      <c r="V172" s="93">
        <f>SUM(N172:N174)</f>
        <v>306</v>
      </c>
      <c r="W172" s="94">
        <f>V172/N176</f>
        <v>0.0953568089747585</v>
      </c>
      <c r="X172" s="93">
        <f>SUM(P172:P174)</f>
        <v>645</v>
      </c>
      <c r="Y172" s="97">
        <f>X172/P176</f>
        <v>0.10993693540139765</v>
      </c>
    </row>
    <row r="173" spans="11:25" ht="13.5">
      <c r="K173" s="87" t="s">
        <v>131</v>
      </c>
      <c r="L173" s="93">
        <f>'地区別5歳毎'!D65</f>
        <v>110</v>
      </c>
      <c r="M173" s="96">
        <f>L173/L176</f>
        <v>0.04138449962377728</v>
      </c>
      <c r="N173" s="93">
        <f>'地区別5歳毎'!D66</f>
        <v>102</v>
      </c>
      <c r="O173" s="94">
        <f>N173/N176</f>
        <v>0.031785602991586163</v>
      </c>
      <c r="P173" s="93">
        <f t="shared" si="5"/>
        <v>212</v>
      </c>
      <c r="Q173" s="97">
        <f>P173/P176</f>
        <v>0.036134310550536904</v>
      </c>
      <c r="S173" s="87" t="s">
        <v>3</v>
      </c>
      <c r="T173" s="93">
        <f>SUM(L173:L174)</f>
        <v>195</v>
      </c>
      <c r="U173" s="96">
        <f>T173/L176</f>
        <v>0.07336343115124154</v>
      </c>
      <c r="V173" s="93">
        <f>SUM(N173:N174)</f>
        <v>179</v>
      </c>
      <c r="W173" s="94">
        <f>V173/N176</f>
        <v>0.05578061701464631</v>
      </c>
      <c r="X173" s="93">
        <f>SUM(P173:P174)</f>
        <v>374</v>
      </c>
      <c r="Y173" s="97">
        <f>X173/P176</f>
        <v>0.0637463780467019</v>
      </c>
    </row>
    <row r="174" spans="11:25" ht="13.5">
      <c r="K174" s="87" t="s">
        <v>132</v>
      </c>
      <c r="L174" s="93">
        <f>'地区別5歳毎'!C65</f>
        <v>85</v>
      </c>
      <c r="M174" s="96">
        <f>L174/L176</f>
        <v>0.03197893152746426</v>
      </c>
      <c r="N174" s="93">
        <f>'地区別5歳毎'!C66</f>
        <v>77</v>
      </c>
      <c r="O174" s="94">
        <f>N174/N176</f>
        <v>0.023995014023060143</v>
      </c>
      <c r="P174" s="93">
        <f t="shared" si="5"/>
        <v>162</v>
      </c>
      <c r="Q174" s="97">
        <f>P174/P176</f>
        <v>0.02761206749616499</v>
      </c>
      <c r="S174" s="87" t="s">
        <v>112</v>
      </c>
      <c r="T174" s="93">
        <f>SUM(L174:L174)</f>
        <v>85</v>
      </c>
      <c r="U174" s="96">
        <f>T174/L176</f>
        <v>0.03197893152746426</v>
      </c>
      <c r="V174" s="93">
        <f>SUM(N174:N174)</f>
        <v>77</v>
      </c>
      <c r="W174" s="94">
        <f>V174/N176</f>
        <v>0.023995014023060143</v>
      </c>
      <c r="X174" s="93">
        <f>SUM(P174:P174)</f>
        <v>162</v>
      </c>
      <c r="Y174" s="97">
        <f>X174/P176</f>
        <v>0.02761206749616499</v>
      </c>
    </row>
    <row r="175" ht="13.5">
      <c r="K175" s="87"/>
    </row>
    <row r="176" spans="11:17" ht="13.5">
      <c r="K176" s="87"/>
      <c r="L176" s="93">
        <f>SUM(L154:L174)</f>
        <v>2658</v>
      </c>
      <c r="M176" s="92"/>
      <c r="N176" s="93">
        <f>SUM(N154:N174)</f>
        <v>3209</v>
      </c>
      <c r="O176" s="88"/>
      <c r="P176" s="93">
        <f>SUM(P154:P174)</f>
        <v>5867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6</v>
      </c>
      <c r="M184" s="96">
        <f>L184/L206</f>
        <v>9.04281774200841E-05</v>
      </c>
      <c r="N184" s="93">
        <f>'地区別5歳毎'!W69</f>
        <v>83</v>
      </c>
      <c r="O184" s="94">
        <f>N184/N206</f>
        <v>0.0011176343854357427</v>
      </c>
      <c r="P184" s="93">
        <f aca="true" t="shared" si="6" ref="P184:P204">L184+N184</f>
        <v>89</v>
      </c>
      <c r="Q184" s="97">
        <f>P184/P206</f>
        <v>0.0006329338975216015</v>
      </c>
      <c r="S184" s="87" t="s">
        <v>1</v>
      </c>
      <c r="T184" s="93">
        <f>SUM(L184:L184)</f>
        <v>6</v>
      </c>
      <c r="U184" s="96">
        <f>T184/L206</f>
        <v>9.04281774200841E-05</v>
      </c>
      <c r="V184" s="93">
        <f>SUM(N184:N184)</f>
        <v>83</v>
      </c>
      <c r="W184" s="94">
        <f>V184/N206</f>
        <v>0.0011176343854357427</v>
      </c>
      <c r="X184" s="93">
        <f>SUM(P184:P184)</f>
        <v>89</v>
      </c>
      <c r="Y184" s="97">
        <f>X184/P206</f>
        <v>0.0006329338975216015</v>
      </c>
    </row>
    <row r="185" spans="11:25" ht="13.5">
      <c r="K185" s="87" t="s">
        <v>113</v>
      </c>
      <c r="L185" s="93">
        <f>'地区別5歳毎'!V68</f>
        <v>62</v>
      </c>
      <c r="M185" s="96">
        <f>L185/L206</f>
        <v>0.0009344245000075357</v>
      </c>
      <c r="N185" s="93">
        <f>'地区別5歳毎'!V69</f>
        <v>372</v>
      </c>
      <c r="O185" s="94">
        <f>N185/N206</f>
        <v>0.005009156522675859</v>
      </c>
      <c r="P185" s="93">
        <f t="shared" si="6"/>
        <v>434</v>
      </c>
      <c r="Q185" s="97">
        <f>P185/P206</f>
        <v>0.0030864417025210683</v>
      </c>
      <c r="S185" s="87" t="s">
        <v>138</v>
      </c>
      <c r="T185" s="93">
        <f>SUM(L184:L185)</f>
        <v>68</v>
      </c>
      <c r="U185" s="96">
        <f>T185/L206</f>
        <v>0.0010248526774276198</v>
      </c>
      <c r="V185" s="93">
        <f>SUM(N184:N185)</f>
        <v>455</v>
      </c>
      <c r="W185" s="94">
        <f>V185/N206</f>
        <v>0.0061267909081116016</v>
      </c>
      <c r="X185" s="93">
        <f>SUM(P184:P185)</f>
        <v>523</v>
      </c>
      <c r="Y185" s="97">
        <f>X185/P206</f>
        <v>0.0037193756000426697</v>
      </c>
    </row>
    <row r="186" spans="11:25" ht="13.5">
      <c r="K186" s="87" t="s">
        <v>114</v>
      </c>
      <c r="L186" s="93">
        <f>'地区別5歳毎'!U68</f>
        <v>311</v>
      </c>
      <c r="M186" s="96">
        <f>L186/L206</f>
        <v>0.004687193862941026</v>
      </c>
      <c r="N186" s="93">
        <f>'地区別5歳毎'!U69</f>
        <v>1170</v>
      </c>
      <c r="O186" s="94">
        <f>N186/N206</f>
        <v>0.015754605192286976</v>
      </c>
      <c r="P186" s="93">
        <f t="shared" si="6"/>
        <v>1481</v>
      </c>
      <c r="Q186" s="97">
        <f>P186/P206</f>
        <v>0.010532304519432493</v>
      </c>
      <c r="S186" s="87" t="s">
        <v>139</v>
      </c>
      <c r="T186" s="93">
        <f>SUM(L184:L186)</f>
        <v>379</v>
      </c>
      <c r="U186" s="96">
        <f>T186/L206</f>
        <v>0.005712046540368646</v>
      </c>
      <c r="V186" s="93">
        <f>SUM(N184:N186)</f>
        <v>1625</v>
      </c>
      <c r="W186" s="94">
        <f>V186/N206</f>
        <v>0.02188139610039858</v>
      </c>
      <c r="X186" s="93">
        <f>SUM(P184:P186)</f>
        <v>2004</v>
      </c>
      <c r="Y186" s="97">
        <f>X186/P206</f>
        <v>0.014251680119475163</v>
      </c>
    </row>
    <row r="187" spans="11:25" ht="13.5">
      <c r="K187" s="87" t="s">
        <v>115</v>
      </c>
      <c r="L187" s="93">
        <f>'地区別5歳毎'!T68</f>
        <v>1125</v>
      </c>
      <c r="M187" s="96">
        <f>L187/L206</f>
        <v>0.016955283266265768</v>
      </c>
      <c r="N187" s="93">
        <f>'地区別5歳毎'!T69</f>
        <v>2467</v>
      </c>
      <c r="O187" s="94">
        <f>N187/N206</f>
        <v>0.033219325649035875</v>
      </c>
      <c r="P187" s="93">
        <f t="shared" si="6"/>
        <v>3592</v>
      </c>
      <c r="Q187" s="97">
        <f>P187/P206</f>
        <v>0.025544927639298793</v>
      </c>
      <c r="S187" s="87" t="s">
        <v>140</v>
      </c>
      <c r="T187" s="93">
        <f>SUM(L184:L187)</f>
        <v>1504</v>
      </c>
      <c r="U187" s="96">
        <f>T187/L206</f>
        <v>0.022667329806634415</v>
      </c>
      <c r="V187" s="93">
        <f>SUM(N184:N187)</f>
        <v>4092</v>
      </c>
      <c r="W187" s="94">
        <f>V187/N206</f>
        <v>0.05510072174943445</v>
      </c>
      <c r="X187" s="93">
        <f>SUM(P184:P187)</f>
        <v>5596</v>
      </c>
      <c r="Y187" s="97">
        <f>X187/P206</f>
        <v>0.03979660775877396</v>
      </c>
    </row>
    <row r="188" spans="11:25" ht="13.5">
      <c r="K188" s="87" t="s">
        <v>116</v>
      </c>
      <c r="L188" s="93">
        <f>'地区別5歳毎'!S68</f>
        <v>2032</v>
      </c>
      <c r="M188" s="96">
        <f>L188/L206</f>
        <v>0.030625009419601813</v>
      </c>
      <c r="N188" s="93">
        <f>'地区別5歳毎'!S69</f>
        <v>3486</v>
      </c>
      <c r="O188" s="94">
        <f>N188/N206</f>
        <v>0.0469406441883012</v>
      </c>
      <c r="P188" s="93">
        <f t="shared" si="6"/>
        <v>5518</v>
      </c>
      <c r="Q188" s="97">
        <f>P188/P206</f>
        <v>0.0392419016463393</v>
      </c>
      <c r="S188" s="87" t="s">
        <v>141</v>
      </c>
      <c r="T188" s="93">
        <f>SUM(L184:L188)</f>
        <v>3536</v>
      </c>
      <c r="U188" s="96">
        <f>T188/L206</f>
        <v>0.053292339226236225</v>
      </c>
      <c r="V188" s="93">
        <f>SUM(N184:N188)</f>
        <v>7578</v>
      </c>
      <c r="W188" s="94">
        <f>V188/N206</f>
        <v>0.10204136593773565</v>
      </c>
      <c r="X188" s="93">
        <f>SUM(P184:P188)</f>
        <v>11114</v>
      </c>
      <c r="Y188" s="97">
        <f>X188/P206</f>
        <v>0.07903850940511326</v>
      </c>
    </row>
    <row r="189" spans="11:25" ht="13.5">
      <c r="K189" s="87" t="s">
        <v>117</v>
      </c>
      <c r="L189" s="93">
        <f>'地区別5歳毎'!R68</f>
        <v>2969</v>
      </c>
      <c r="M189" s="96">
        <f>L189/L206</f>
        <v>0.04474687646003828</v>
      </c>
      <c r="N189" s="93">
        <f>'地区別5歳毎'!R69</f>
        <v>3927</v>
      </c>
      <c r="O189" s="94">
        <f>N189/N206</f>
        <v>0.05287891845308629</v>
      </c>
      <c r="P189" s="93">
        <f t="shared" si="6"/>
        <v>6896</v>
      </c>
      <c r="Q189" s="97">
        <f>P189/P206</f>
        <v>0.04904170963268499</v>
      </c>
      <c r="S189" s="87" t="s">
        <v>142</v>
      </c>
      <c r="T189" s="93">
        <f>SUM(L184:L189)</f>
        <v>6505</v>
      </c>
      <c r="U189" s="96">
        <f>T189/L206</f>
        <v>0.09803921568627451</v>
      </c>
      <c r="V189" s="93">
        <f>SUM(N184:N189)</f>
        <v>11505</v>
      </c>
      <c r="W189" s="94">
        <f>V189/N206</f>
        <v>0.15492028439082192</v>
      </c>
      <c r="X189" s="93">
        <f>SUM(P184:P189)</f>
        <v>18010</v>
      </c>
      <c r="Y189" s="97">
        <f>X189/P206</f>
        <v>0.12808021903779823</v>
      </c>
    </row>
    <row r="190" spans="11:25" ht="13.5">
      <c r="K190" s="87" t="s">
        <v>118</v>
      </c>
      <c r="L190" s="93">
        <f>'地区別5歳毎'!Q68</f>
        <v>3468</v>
      </c>
      <c r="M190" s="96">
        <f>L190/L206</f>
        <v>0.05226748654880861</v>
      </c>
      <c r="N190" s="93">
        <f>'地区別5歳毎'!Q69</f>
        <v>4273</v>
      </c>
      <c r="O190" s="94">
        <f>N190/N206</f>
        <v>0.05753797263815577</v>
      </c>
      <c r="P190" s="93">
        <f t="shared" si="6"/>
        <v>7741</v>
      </c>
      <c r="Q190" s="97">
        <f>P190/P206</f>
        <v>0.055051025850727166</v>
      </c>
      <c r="S190" s="87" t="s">
        <v>143</v>
      </c>
      <c r="T190" s="93">
        <f>SUM(L184:L190)</f>
        <v>9973</v>
      </c>
      <c r="U190" s="96">
        <f>T190/L206</f>
        <v>0.1503067022350831</v>
      </c>
      <c r="V190" s="93">
        <f>SUM(N184:N190)</f>
        <v>15778</v>
      </c>
      <c r="W190" s="94">
        <f>V190/N206</f>
        <v>0.2124582570289777</v>
      </c>
      <c r="X190" s="93">
        <f>SUM(P184:P190)</f>
        <v>25751</v>
      </c>
      <c r="Y190" s="97">
        <f>X190/P206</f>
        <v>0.18313124488852542</v>
      </c>
    </row>
    <row r="191" spans="11:25" ht="13.5">
      <c r="K191" s="87" t="s">
        <v>119</v>
      </c>
      <c r="L191" s="93">
        <f>'地区別5歳毎'!P68</f>
        <v>4178</v>
      </c>
      <c r="M191" s="96">
        <f>L191/L206</f>
        <v>0.06296815421018523</v>
      </c>
      <c r="N191" s="93">
        <f>'地区別5歳毎'!P69</f>
        <v>4592</v>
      </c>
      <c r="O191" s="94">
        <f>N191/N206</f>
        <v>0.06183345901109555</v>
      </c>
      <c r="P191" s="93">
        <f t="shared" si="6"/>
        <v>8770</v>
      </c>
      <c r="Q191" s="97">
        <f>P191/P206</f>
        <v>0.06236887956476905</v>
      </c>
      <c r="S191" s="87" t="s">
        <v>144</v>
      </c>
      <c r="T191" s="93">
        <f>SUM(L184:L191)</f>
        <v>14151</v>
      </c>
      <c r="U191" s="96">
        <f>T191/L206</f>
        <v>0.21327485644526833</v>
      </c>
      <c r="V191" s="93">
        <f>SUM(N184:N191)</f>
        <v>20370</v>
      </c>
      <c r="W191" s="94">
        <f>V191/N206</f>
        <v>0.27429171604007324</v>
      </c>
      <c r="X191" s="93">
        <f>SUM(P184:P191)</f>
        <v>34521</v>
      </c>
      <c r="Y191" s="97">
        <f>X191/P206</f>
        <v>0.24550012445329444</v>
      </c>
    </row>
    <row r="192" spans="11:25" ht="13.5">
      <c r="K192" s="87" t="s">
        <v>120</v>
      </c>
      <c r="L192" s="93">
        <f>'地区別5歳毎'!O68</f>
        <v>5603</v>
      </c>
      <c r="M192" s="96">
        <f>L192/L206</f>
        <v>0.0844448463474552</v>
      </c>
      <c r="N192" s="93">
        <f>'地区別5歳毎'!O69</f>
        <v>5953</v>
      </c>
      <c r="O192" s="94">
        <f>N192/N206</f>
        <v>0.08015996983733707</v>
      </c>
      <c r="P192" s="93">
        <f t="shared" si="6"/>
        <v>11556</v>
      </c>
      <c r="Q192" s="97">
        <f>P192/P206</f>
        <v>0.082181844042243</v>
      </c>
      <c r="S192" s="87" t="s">
        <v>145</v>
      </c>
      <c r="T192" s="93">
        <f>SUM(L184:L192)</f>
        <v>19754</v>
      </c>
      <c r="U192" s="96">
        <f>T192/L206</f>
        <v>0.29771970279272353</v>
      </c>
      <c r="V192" s="93">
        <f>SUM(N184:N192)</f>
        <v>26323</v>
      </c>
      <c r="W192" s="94">
        <f>V192/N206</f>
        <v>0.3544516858774103</v>
      </c>
      <c r="X192" s="93">
        <f>SUM(P184:P192)</f>
        <v>46077</v>
      </c>
      <c r="Y192" s="97">
        <f>X192/P206</f>
        <v>0.32768196849553743</v>
      </c>
    </row>
    <row r="193" spans="11:25" ht="13.5">
      <c r="K193" s="87" t="s">
        <v>121</v>
      </c>
      <c r="L193" s="93">
        <f>'地区別5歳毎'!N68</f>
        <v>4879</v>
      </c>
      <c r="M193" s="96">
        <f>L193/L206</f>
        <v>0.07353317960543172</v>
      </c>
      <c r="N193" s="93">
        <f>'地区別5歳毎'!N69</f>
        <v>5012</v>
      </c>
      <c r="O193" s="94">
        <f>N193/N206</f>
        <v>0.06748895831089087</v>
      </c>
      <c r="P193" s="93">
        <f t="shared" si="6"/>
        <v>9891</v>
      </c>
      <c r="Q193" s="97">
        <f>P193/P206</f>
        <v>0.07034100202681079</v>
      </c>
      <c r="S193" s="87" t="s">
        <v>146</v>
      </c>
      <c r="T193" s="93">
        <f>SUM(L184:L193)</f>
        <v>24633</v>
      </c>
      <c r="U193" s="96">
        <f>T193/L206</f>
        <v>0.3712528823981553</v>
      </c>
      <c r="V193" s="93">
        <f>SUM(N184:N193)</f>
        <v>31335</v>
      </c>
      <c r="W193" s="94">
        <f>V193/N206</f>
        <v>0.4219406441883012</v>
      </c>
      <c r="X193" s="93">
        <f>SUM(P184:P193)</f>
        <v>55968</v>
      </c>
      <c r="Y193" s="97">
        <f>X193/P206</f>
        <v>0.39802297052234825</v>
      </c>
    </row>
    <row r="194" spans="11:25" ht="13.5">
      <c r="K194" s="87" t="s">
        <v>122</v>
      </c>
      <c r="L194" s="93">
        <f>'地区別5歳毎'!M68</f>
        <v>4420</v>
      </c>
      <c r="M194" s="96">
        <f>L194/L206</f>
        <v>0.06661542403279529</v>
      </c>
      <c r="N194" s="93">
        <f>'地区別5歳毎'!M69</f>
        <v>4827</v>
      </c>
      <c r="O194" s="94">
        <f>N194/N206</f>
        <v>0.06499784552407627</v>
      </c>
      <c r="P194" s="93">
        <f t="shared" si="6"/>
        <v>9247</v>
      </c>
      <c r="Q194" s="97">
        <f>P194/P206</f>
        <v>0.0657611207908118</v>
      </c>
      <c r="S194" s="87" t="s">
        <v>147</v>
      </c>
      <c r="T194" s="93">
        <f>SUM(L184:L194)</f>
        <v>29053</v>
      </c>
      <c r="U194" s="96">
        <f>T194/L206</f>
        <v>0.43786830643095054</v>
      </c>
      <c r="V194" s="93">
        <f>SUM(N184:N194)</f>
        <v>36162</v>
      </c>
      <c r="W194" s="94">
        <f>V194/N206</f>
        <v>0.48693848971237746</v>
      </c>
      <c r="X194" s="93">
        <f>SUM(P184:P194)</f>
        <v>65215</v>
      </c>
      <c r="Y194" s="97">
        <f>X194/P206</f>
        <v>0.46378409131316006</v>
      </c>
    </row>
    <row r="195" spans="11:25" ht="13.5">
      <c r="K195" s="87" t="s">
        <v>123</v>
      </c>
      <c r="L195" s="93">
        <f>'地区別5歳毎'!L68</f>
        <v>4163</v>
      </c>
      <c r="M195" s="96">
        <f>L195/L206</f>
        <v>0.06274208376663502</v>
      </c>
      <c r="N195" s="93">
        <f>'地区別5歳毎'!L69</f>
        <v>4610</v>
      </c>
      <c r="O195" s="94">
        <f>N195/N206</f>
        <v>0.06207583755251535</v>
      </c>
      <c r="P195" s="93">
        <f t="shared" si="6"/>
        <v>8773</v>
      </c>
      <c r="Q195" s="97">
        <f>P195/P206</f>
        <v>0.06239021441524731</v>
      </c>
      <c r="S195" s="87" t="s">
        <v>148</v>
      </c>
      <c r="T195" s="93">
        <f>SUM(L184:L195)</f>
        <v>33216</v>
      </c>
      <c r="U195" s="96">
        <f>T195/L206</f>
        <v>0.5006103901975856</v>
      </c>
      <c r="V195" s="93">
        <f>SUM(N184:N195)</f>
        <v>40772</v>
      </c>
      <c r="W195" s="94">
        <f>V195/N206</f>
        <v>0.5490143272648929</v>
      </c>
      <c r="X195" s="93">
        <f>SUM(P184:P195)</f>
        <v>73988</v>
      </c>
      <c r="Y195" s="97">
        <f>X195/P206</f>
        <v>0.5261743057284074</v>
      </c>
    </row>
    <row r="196" spans="11:25" ht="13.5">
      <c r="K196" s="87" t="s">
        <v>124</v>
      </c>
      <c r="L196" s="93">
        <f>'地区別5歳毎'!K68</f>
        <v>4428</v>
      </c>
      <c r="M196" s="96">
        <f>L196/L206</f>
        <v>0.06673599493602206</v>
      </c>
      <c r="N196" s="93">
        <f>'地区別5歳毎'!K69</f>
        <v>4789</v>
      </c>
      <c r="O196" s="94">
        <f>N196/N206</f>
        <v>0.06448615749219003</v>
      </c>
      <c r="P196" s="93">
        <f t="shared" si="6"/>
        <v>9217</v>
      </c>
      <c r="Q196" s="97">
        <f>P196/P206</f>
        <v>0.06554777228602923</v>
      </c>
      <c r="S196" s="87" t="s">
        <v>105</v>
      </c>
      <c r="T196" s="93">
        <f>SUM(L196:L204)</f>
        <v>33135</v>
      </c>
      <c r="U196" s="96">
        <f>T196/L206</f>
        <v>0.4993896098024144</v>
      </c>
      <c r="V196" s="93">
        <f>SUM(N196:N204)</f>
        <v>33492</v>
      </c>
      <c r="W196" s="94">
        <f>V196/N206</f>
        <v>0.4509856727351072</v>
      </c>
      <c r="X196" s="93">
        <f>SUM(P196:P204)</f>
        <v>66627</v>
      </c>
      <c r="Y196" s="97">
        <f>X196/P206</f>
        <v>0.47382569427159266</v>
      </c>
    </row>
    <row r="197" spans="11:25" ht="13.5">
      <c r="K197" s="87" t="s">
        <v>125</v>
      </c>
      <c r="L197" s="93">
        <f>'地区別5歳毎'!J68</f>
        <v>4405</v>
      </c>
      <c r="M197" s="96">
        <f>L197/L206</f>
        <v>0.06638935358924508</v>
      </c>
      <c r="N197" s="93">
        <f>'地区別5歳毎'!J69</f>
        <v>4509</v>
      </c>
      <c r="O197" s="94">
        <f>N197/N206</f>
        <v>0.06071582462565981</v>
      </c>
      <c r="P197" s="93">
        <f t="shared" si="6"/>
        <v>8914</v>
      </c>
      <c r="Q197" s="97">
        <f>P197/P206</f>
        <v>0.06339295238772535</v>
      </c>
      <c r="S197" s="87" t="s">
        <v>106</v>
      </c>
      <c r="T197" s="93">
        <f>SUM(L197:L204)</f>
        <v>28707</v>
      </c>
      <c r="U197" s="96">
        <f>T197/L206</f>
        <v>0.43265361486639237</v>
      </c>
      <c r="V197" s="93">
        <f>SUM(N197:N204)</f>
        <v>28703</v>
      </c>
      <c r="W197" s="94">
        <f>V197/N206</f>
        <v>0.38649951524291715</v>
      </c>
      <c r="X197" s="93">
        <f>SUM(P197:P204)</f>
        <v>57410</v>
      </c>
      <c r="Y197" s="97">
        <f>X197/P206</f>
        <v>0.4082779219855634</v>
      </c>
    </row>
    <row r="198" spans="11:25" ht="13.5">
      <c r="K198" s="87" t="s">
        <v>126</v>
      </c>
      <c r="L198" s="93">
        <f>'地区別5歳毎'!I68</f>
        <v>3888</v>
      </c>
      <c r="M198" s="96">
        <f>L198/L206</f>
        <v>0.05859745896821449</v>
      </c>
      <c r="N198" s="93">
        <f>'地区別5歳毎'!I69</f>
        <v>4011</v>
      </c>
      <c r="O198" s="94">
        <f>N198/N206</f>
        <v>0.05401001831304535</v>
      </c>
      <c r="P198" s="93">
        <f t="shared" si="6"/>
        <v>7899</v>
      </c>
      <c r="Q198" s="97">
        <f>P198/P206</f>
        <v>0.056174661309248655</v>
      </c>
      <c r="S198" s="87" t="s">
        <v>107</v>
      </c>
      <c r="T198" s="93">
        <f>SUM(L198:L204)</f>
        <v>24302</v>
      </c>
      <c r="U198" s="96">
        <f>T198/L206</f>
        <v>0.3662642612771473</v>
      </c>
      <c r="V198" s="93">
        <f>SUM(N198:N204)</f>
        <v>24194</v>
      </c>
      <c r="W198" s="94">
        <f>V198/N206</f>
        <v>0.32578369061725737</v>
      </c>
      <c r="X198" s="93">
        <f>SUM(P198:P204)</f>
        <v>48496</v>
      </c>
      <c r="Y198" s="97">
        <f>X198/P206</f>
        <v>0.34488496959783804</v>
      </c>
    </row>
    <row r="199" spans="11:25" ht="13.5">
      <c r="K199" s="87" t="s">
        <v>127</v>
      </c>
      <c r="L199" s="93">
        <f>'地区別5歳毎'!H68</f>
        <v>3421</v>
      </c>
      <c r="M199" s="96">
        <f>L199/L206</f>
        <v>0.051559132492351285</v>
      </c>
      <c r="N199" s="93">
        <f>'地区別5歳毎'!H69</f>
        <v>3589</v>
      </c>
      <c r="O199" s="94">
        <f>N199/N206</f>
        <v>0.04832758806420338</v>
      </c>
      <c r="P199" s="93">
        <f t="shared" si="6"/>
        <v>7010</v>
      </c>
      <c r="Q199" s="97">
        <f>P199/P206</f>
        <v>0.04985243395085873</v>
      </c>
      <c r="S199" s="87" t="s">
        <v>108</v>
      </c>
      <c r="T199" s="93">
        <f>SUM(L199:L204)</f>
        <v>20414</v>
      </c>
      <c r="U199" s="96">
        <f>T199/L206</f>
        <v>0.3076668023089328</v>
      </c>
      <c r="V199" s="93">
        <f>SUM(N199:N204)</f>
        <v>20183</v>
      </c>
      <c r="W199" s="94">
        <f>V199/N206</f>
        <v>0.271773672304212</v>
      </c>
      <c r="X199" s="93">
        <f>SUM(P199:P204)</f>
        <v>40597</v>
      </c>
      <c r="Y199" s="97">
        <f>X199/P206</f>
        <v>0.2887103082885894</v>
      </c>
    </row>
    <row r="200" spans="11:25" ht="13.5">
      <c r="K200" s="87" t="s">
        <v>128</v>
      </c>
      <c r="L200" s="93">
        <f>'地区別5歳毎'!G68</f>
        <v>3060</v>
      </c>
      <c r="M200" s="96">
        <f>L200/L206</f>
        <v>0.04611837048424289</v>
      </c>
      <c r="N200" s="93">
        <f>'地区別5歳毎'!G69</f>
        <v>3257</v>
      </c>
      <c r="O200" s="94">
        <f>N200/N206</f>
        <v>0.04385705052246041</v>
      </c>
      <c r="P200" s="93">
        <f t="shared" si="6"/>
        <v>6317</v>
      </c>
      <c r="Q200" s="97">
        <f>P200/P206</f>
        <v>0.04492408349038154</v>
      </c>
      <c r="S200" s="87" t="s">
        <v>109</v>
      </c>
      <c r="T200" s="93">
        <f>SUM(L200:L204)</f>
        <v>16993</v>
      </c>
      <c r="U200" s="96">
        <f>T200/L206</f>
        <v>0.2561076698165815</v>
      </c>
      <c r="V200" s="93">
        <f>SUM(N200:N204)</f>
        <v>16594</v>
      </c>
      <c r="W200" s="94">
        <f>V200/N206</f>
        <v>0.2234460842400086</v>
      </c>
      <c r="X200" s="93">
        <f>SUM(P200:P204)</f>
        <v>33587</v>
      </c>
      <c r="Y200" s="97">
        <f>X200/P206</f>
        <v>0.23885787433773067</v>
      </c>
    </row>
    <row r="201" spans="11:25" ht="13.5">
      <c r="K201" s="87" t="s">
        <v>129</v>
      </c>
      <c r="L201" s="93">
        <f>'地区別5歳毎'!F68</f>
        <v>3754</v>
      </c>
      <c r="M201" s="96">
        <f>L201/L206</f>
        <v>0.05657789633916595</v>
      </c>
      <c r="N201" s="93">
        <f>'地区別5歳毎'!F69</f>
        <v>3706</v>
      </c>
      <c r="O201" s="94">
        <f>N201/N206</f>
        <v>0.04990304858343208</v>
      </c>
      <c r="P201" s="93">
        <f t="shared" si="6"/>
        <v>7460</v>
      </c>
      <c r="Q201" s="97">
        <f>P201/P206</f>
        <v>0.05305266152259716</v>
      </c>
      <c r="S201" s="87" t="s">
        <v>110</v>
      </c>
      <c r="T201" s="93">
        <f>SUM(L201:L204)</f>
        <v>13933</v>
      </c>
      <c r="U201" s="96">
        <f>T201/L206</f>
        <v>0.20998929933233862</v>
      </c>
      <c r="V201" s="93">
        <f>SUM(N201:N204)</f>
        <v>13337</v>
      </c>
      <c r="W201" s="94">
        <f>V201/N206</f>
        <v>0.1795890337175482</v>
      </c>
      <c r="X201" s="93">
        <f>SUM(P201:P204)</f>
        <v>27270</v>
      </c>
      <c r="Y201" s="97">
        <f>X201/P206</f>
        <v>0.19393379084734916</v>
      </c>
    </row>
    <row r="202" spans="11:25" ht="13.5">
      <c r="K202" s="87" t="s">
        <v>130</v>
      </c>
      <c r="L202" s="93">
        <f>'地区別5歳毎'!E68</f>
        <v>3577</v>
      </c>
      <c r="M202" s="96">
        <f>L202/L206</f>
        <v>0.05391026510527347</v>
      </c>
      <c r="N202" s="93">
        <f>'地区別5歳毎'!E69</f>
        <v>3520</v>
      </c>
      <c r="O202" s="94">
        <f>N202/N206</f>
        <v>0.04739847032209415</v>
      </c>
      <c r="P202" s="93">
        <f t="shared" si="6"/>
        <v>7097</v>
      </c>
      <c r="Q202" s="97">
        <f>P202/P206</f>
        <v>0.05047114461472816</v>
      </c>
      <c r="S202" s="87" t="s">
        <v>111</v>
      </c>
      <c r="T202" s="93">
        <f>SUM(L202:L204)</f>
        <v>10179</v>
      </c>
      <c r="U202" s="96">
        <f>T202/L206</f>
        <v>0.15341140299317269</v>
      </c>
      <c r="V202" s="93">
        <f>SUM(N202:N204)</f>
        <v>9631</v>
      </c>
      <c r="W202" s="94">
        <f>V202/N206</f>
        <v>0.12968598513411614</v>
      </c>
      <c r="X202" s="93">
        <f>SUM(P202:P204)</f>
        <v>19810</v>
      </c>
      <c r="Y202" s="97">
        <f>X202/P206</f>
        <v>0.14088112932475197</v>
      </c>
    </row>
    <row r="203" spans="11:25" ht="13.5">
      <c r="K203" s="87" t="s">
        <v>131</v>
      </c>
      <c r="L203" s="93">
        <f>'地区別5歳毎'!D68</f>
        <v>3363</v>
      </c>
      <c r="M203" s="96">
        <f>L203/L206</f>
        <v>0.05068499344395714</v>
      </c>
      <c r="N203" s="93">
        <f>'地区別5歳毎'!D69</f>
        <v>3163</v>
      </c>
      <c r="O203" s="94">
        <f>N203/N206</f>
        <v>0.042591295917268124</v>
      </c>
      <c r="P203" s="93">
        <f t="shared" si="6"/>
        <v>6526</v>
      </c>
      <c r="Q203" s="97">
        <f>P203/P206</f>
        <v>0.04641041140703339</v>
      </c>
      <c r="S203" s="87" t="s">
        <v>3</v>
      </c>
      <c r="T203" s="93">
        <f>SUM(L203:L204)</f>
        <v>6602</v>
      </c>
      <c r="U203" s="96">
        <f>T203/L206</f>
        <v>0.0995011378878992</v>
      </c>
      <c r="V203" s="93">
        <f>SUM(N203:N204)</f>
        <v>6111</v>
      </c>
      <c r="W203" s="94">
        <f>V203/N206</f>
        <v>0.08228751481202197</v>
      </c>
      <c r="X203" s="93">
        <f>SUM(P203:P204)</f>
        <v>12713</v>
      </c>
      <c r="Y203" s="97">
        <f>X203/P206</f>
        <v>0.09040998471002383</v>
      </c>
    </row>
    <row r="204" spans="11:25" ht="13.5">
      <c r="K204" s="87" t="s">
        <v>132</v>
      </c>
      <c r="L204" s="93">
        <f>'地区別5歳毎'!C68</f>
        <v>3239</v>
      </c>
      <c r="M204" s="96">
        <f>L204/L206</f>
        <v>0.04881614444394206</v>
      </c>
      <c r="N204" s="93">
        <f>'地区別5歳毎'!C69</f>
        <v>2948</v>
      </c>
      <c r="O204" s="94">
        <f>N204/N206</f>
        <v>0.03969621889475385</v>
      </c>
      <c r="P204" s="93">
        <f t="shared" si="6"/>
        <v>6187</v>
      </c>
      <c r="Q204" s="97">
        <f>P204/P206</f>
        <v>0.04399957330299043</v>
      </c>
      <c r="S204" s="87" t="s">
        <v>112</v>
      </c>
      <c r="T204" s="93">
        <f>SUM(L204:L204)</f>
        <v>3239</v>
      </c>
      <c r="U204" s="96">
        <f>T204/L206</f>
        <v>0.04881614444394206</v>
      </c>
      <c r="V204" s="93">
        <f>SUM(N204:N204)</f>
        <v>2948</v>
      </c>
      <c r="W204" s="94">
        <f>V204/N206</f>
        <v>0.03969621889475385</v>
      </c>
      <c r="X204" s="93">
        <f>SUM(P204:P204)</f>
        <v>6187</v>
      </c>
      <c r="Y204" s="97">
        <f>X204/P206</f>
        <v>0.04399957330299043</v>
      </c>
    </row>
    <row r="205" ht="13.5">
      <c r="K205" s="87"/>
    </row>
    <row r="206" spans="11:17" ht="13.5">
      <c r="K206" s="87"/>
      <c r="L206" s="93">
        <f>SUM(L184:L204)</f>
        <v>66351</v>
      </c>
      <c r="M206" s="92"/>
      <c r="N206" s="93">
        <f>SUM(N184:N204)</f>
        <v>74264</v>
      </c>
      <c r="O206" s="88"/>
      <c r="P206" s="93">
        <f>SUM(P184:P204)</f>
        <v>140615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2013-05-13T07:58:30Z</dcterms:modified>
  <cp:category/>
  <cp:version/>
  <cp:contentType/>
  <cp:contentStatus/>
</cp:coreProperties>
</file>