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<sst xmlns="http://schemas.openxmlformats.org/spreadsheetml/2006/main" count="1073" uniqueCount="157">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</sst>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8" applyNumberFormat="1" applyFill="1" applyBorder="1">
      <alignment/>
      <protection/>
    </xf>
    <xf numFmtId="182" fontId="4" fillId="33" borderId="13" xfId="68" applyNumberFormat="1" applyFill="1" applyBorder="1">
      <alignment/>
      <protection/>
    </xf>
    <xf numFmtId="182" fontId="4" fillId="33" borderId="14" xfId="68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8" applyNumberFormat="1" applyFill="1" applyBorder="1">
      <alignment/>
      <protection/>
    </xf>
    <xf numFmtId="182" fontId="4" fillId="0" borderId="13" xfId="68" applyNumberFormat="1" applyFill="1" applyBorder="1">
      <alignment/>
      <protection/>
    </xf>
    <xf numFmtId="182" fontId="4" fillId="0" borderId="14" xfId="68" applyNumberFormat="1" applyFill="1" applyBorder="1">
      <alignment/>
      <protection/>
    </xf>
    <xf numFmtId="182" fontId="4" fillId="0" borderId="17" xfId="68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38" fontId="4" fillId="0" borderId="12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3 3" xfId="66"/>
    <cellStyle name="標準 4" xfId="67"/>
    <cellStyle name="標準_地区別10歳毎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7827290"/>
        <c:axId val="26227883"/>
      </c:barChart>
      <c:catAx>
        <c:axId val="178272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2441684"/>
        <c:axId val="46430837"/>
      </c:barChart>
      <c:catAx>
        <c:axId val="424416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6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15224350"/>
        <c:axId val="2801423"/>
      </c:barChart>
      <c:catAx>
        <c:axId val="152243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243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5212808"/>
        <c:axId val="25588681"/>
      </c:barChart>
      <c:catAx>
        <c:axId val="252128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280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8971538"/>
        <c:axId val="59417251"/>
      </c:barChart>
      <c:catAx>
        <c:axId val="28971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53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4993212"/>
        <c:axId val="48067997"/>
      </c:barChart>
      <c:catAx>
        <c:axId val="649932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9958790"/>
        <c:axId val="1193655"/>
      </c:barChart>
      <c:catAx>
        <c:axId val="299587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0742896"/>
        <c:axId val="29577201"/>
      </c:barChart>
      <c:catAx>
        <c:axId val="1074289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64868218"/>
        <c:axId val="46943051"/>
      </c:barChart>
      <c:catAx>
        <c:axId val="648682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9834276"/>
        <c:axId val="44290757"/>
      </c:barChart>
      <c:catAx>
        <c:axId val="198342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27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3072494"/>
        <c:axId val="30781535"/>
      </c:barChart>
      <c:catAx>
        <c:axId val="630724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4724356"/>
        <c:axId val="44083749"/>
      </c:barChart>
      <c:catAx>
        <c:axId val="347243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8598360"/>
        <c:axId val="10276377"/>
      </c:barChart>
      <c:catAx>
        <c:axId val="85983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9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5378530"/>
        <c:axId val="27080179"/>
      </c:barChart>
      <c:catAx>
        <c:axId val="253785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2395020"/>
        <c:axId val="46010861"/>
      </c:barChart>
      <c:catAx>
        <c:axId val="423950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1444566"/>
        <c:axId val="35892231"/>
      </c:barChart>
      <c:catAx>
        <c:axId val="114445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4594624"/>
        <c:axId val="21589569"/>
      </c:barChart>
      <c:catAx>
        <c:axId val="545946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0088394"/>
        <c:axId val="3924635"/>
      </c:barChart>
      <c:catAx>
        <c:axId val="600883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8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5321716"/>
        <c:axId val="49459989"/>
      </c:barChart>
      <c:catAx>
        <c:axId val="353217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2486718"/>
        <c:axId val="46836143"/>
      </c:barChart>
      <c:catAx>
        <c:axId val="424867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86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8872104"/>
        <c:axId val="35631209"/>
      </c:barChart>
      <c:catAx>
        <c:axId val="188721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72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1</c:v>
                </c:pt>
                <c:pt idx="1">
                  <c:v>32</c:v>
                </c:pt>
                <c:pt idx="2">
                  <c:v>182</c:v>
                </c:pt>
                <c:pt idx="3">
                  <c:v>688</c:v>
                </c:pt>
                <c:pt idx="4">
                  <c:v>1306</c:v>
                </c:pt>
                <c:pt idx="5">
                  <c:v>1963</c:v>
                </c:pt>
                <c:pt idx="6">
                  <c:v>2294</c:v>
                </c:pt>
                <c:pt idx="7">
                  <c:v>2738</c:v>
                </c:pt>
                <c:pt idx="8">
                  <c:v>3448</c:v>
                </c:pt>
                <c:pt idx="9">
                  <c:v>3050</c:v>
                </c:pt>
                <c:pt idx="10">
                  <c:v>2862</c:v>
                </c:pt>
                <c:pt idx="11">
                  <c:v>2836</c:v>
                </c:pt>
                <c:pt idx="12">
                  <c:v>3145</c:v>
                </c:pt>
                <c:pt idx="13">
                  <c:v>3113</c:v>
                </c:pt>
                <c:pt idx="14">
                  <c:v>2692</c:v>
                </c:pt>
                <c:pt idx="15">
                  <c:v>2376</c:v>
                </c:pt>
                <c:pt idx="16">
                  <c:v>2091</c:v>
                </c:pt>
                <c:pt idx="17">
                  <c:v>2539</c:v>
                </c:pt>
                <c:pt idx="18">
                  <c:v>2480</c:v>
                </c:pt>
                <c:pt idx="19">
                  <c:v>2350</c:v>
                </c:pt>
                <c:pt idx="20">
                  <c:v>2340</c:v>
                </c:pt>
              </c:numCache>
            </c:numRef>
          </c:val>
        </c:ser>
        <c:gapWidth val="5"/>
        <c:axId val="52245426"/>
        <c:axId val="446787"/>
      </c:barChart>
      <c:catAx>
        <c:axId val="522454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4542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1209422"/>
        <c:axId val="14013887"/>
      </c:barChart>
      <c:catAx>
        <c:axId val="612094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39</c:v>
                </c:pt>
                <c:pt idx="1">
                  <c:v>219</c:v>
                </c:pt>
                <c:pt idx="2">
                  <c:v>705</c:v>
                </c:pt>
                <c:pt idx="3">
                  <c:v>1482</c:v>
                </c:pt>
                <c:pt idx="4">
                  <c:v>2077</c:v>
                </c:pt>
                <c:pt idx="5">
                  <c:v>2504</c:v>
                </c:pt>
                <c:pt idx="6">
                  <c:v>2875</c:v>
                </c:pt>
                <c:pt idx="7">
                  <c:v>3081</c:v>
                </c:pt>
                <c:pt idx="8">
                  <c:v>3788</c:v>
                </c:pt>
                <c:pt idx="9">
                  <c:v>3197</c:v>
                </c:pt>
                <c:pt idx="10">
                  <c:v>3158</c:v>
                </c:pt>
                <c:pt idx="11">
                  <c:v>3192</c:v>
                </c:pt>
                <c:pt idx="12">
                  <c:v>3408</c:v>
                </c:pt>
                <c:pt idx="13">
                  <c:v>3203</c:v>
                </c:pt>
                <c:pt idx="14">
                  <c:v>2811</c:v>
                </c:pt>
                <c:pt idx="15">
                  <c:v>2458</c:v>
                </c:pt>
                <c:pt idx="16">
                  <c:v>2157</c:v>
                </c:pt>
                <c:pt idx="17">
                  <c:v>2514</c:v>
                </c:pt>
                <c:pt idx="18">
                  <c:v>2443</c:v>
                </c:pt>
                <c:pt idx="19">
                  <c:v>2251</c:v>
                </c:pt>
                <c:pt idx="20">
                  <c:v>2150</c:v>
                </c:pt>
              </c:numCache>
            </c:numRef>
          </c:val>
        </c:ser>
        <c:gapWidth val="5"/>
        <c:axId val="4021084"/>
        <c:axId val="36189757"/>
      </c:barChart>
      <c:catAx>
        <c:axId val="40210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108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39</c:v>
                </c:pt>
                <c:pt idx="3">
                  <c:v>131</c:v>
                </c:pt>
                <c:pt idx="4">
                  <c:v>212</c:v>
                </c:pt>
                <c:pt idx="5">
                  <c:v>294</c:v>
                </c:pt>
                <c:pt idx="6">
                  <c:v>433</c:v>
                </c:pt>
                <c:pt idx="7">
                  <c:v>610</c:v>
                </c:pt>
                <c:pt idx="8">
                  <c:v>844</c:v>
                </c:pt>
                <c:pt idx="9">
                  <c:v>599</c:v>
                </c:pt>
                <c:pt idx="10">
                  <c:v>450</c:v>
                </c:pt>
                <c:pt idx="11">
                  <c:v>425</c:v>
                </c:pt>
                <c:pt idx="12">
                  <c:v>511</c:v>
                </c:pt>
                <c:pt idx="13">
                  <c:v>534</c:v>
                </c:pt>
                <c:pt idx="14">
                  <c:v>466</c:v>
                </c:pt>
                <c:pt idx="15">
                  <c:v>436</c:v>
                </c:pt>
                <c:pt idx="16">
                  <c:v>357</c:v>
                </c:pt>
                <c:pt idx="17">
                  <c:v>392</c:v>
                </c:pt>
                <c:pt idx="18">
                  <c:v>384</c:v>
                </c:pt>
                <c:pt idx="19">
                  <c:v>419</c:v>
                </c:pt>
                <c:pt idx="20">
                  <c:v>377</c:v>
                </c:pt>
              </c:numCache>
            </c:numRef>
          </c:val>
        </c:ser>
        <c:gapWidth val="5"/>
        <c:axId val="57272358"/>
        <c:axId val="45689175"/>
      </c:barChart>
      <c:catAx>
        <c:axId val="572723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7235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13</c:v>
                </c:pt>
                <c:pt idx="3">
                  <c:v>46</c:v>
                </c:pt>
                <c:pt idx="4">
                  <c:v>75</c:v>
                </c:pt>
                <c:pt idx="5">
                  <c:v>140</c:v>
                </c:pt>
                <c:pt idx="6">
                  <c:v>132</c:v>
                </c:pt>
                <c:pt idx="7">
                  <c:v>182</c:v>
                </c:pt>
                <c:pt idx="8">
                  <c:v>237</c:v>
                </c:pt>
                <c:pt idx="9">
                  <c:v>228</c:v>
                </c:pt>
                <c:pt idx="10">
                  <c:v>221</c:v>
                </c:pt>
                <c:pt idx="11">
                  <c:v>141</c:v>
                </c:pt>
                <c:pt idx="12">
                  <c:v>152</c:v>
                </c:pt>
                <c:pt idx="13">
                  <c:v>150</c:v>
                </c:pt>
                <c:pt idx="14">
                  <c:v>128</c:v>
                </c:pt>
                <c:pt idx="15">
                  <c:v>117</c:v>
                </c:pt>
                <c:pt idx="16">
                  <c:v>103</c:v>
                </c:pt>
                <c:pt idx="17">
                  <c:v>169</c:v>
                </c:pt>
                <c:pt idx="18">
                  <c:v>136</c:v>
                </c:pt>
                <c:pt idx="19">
                  <c:v>132</c:v>
                </c:pt>
                <c:pt idx="20">
                  <c:v>105</c:v>
                </c:pt>
              </c:numCache>
            </c:numRef>
          </c:val>
        </c:ser>
        <c:gapWidth val="5"/>
        <c:axId val="8549392"/>
        <c:axId val="9835665"/>
      </c:barChart>
      <c:catAx>
        <c:axId val="85493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493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16</c:v>
                </c:pt>
                <c:pt idx="2">
                  <c:v>73</c:v>
                </c:pt>
                <c:pt idx="3">
                  <c:v>134</c:v>
                </c:pt>
                <c:pt idx="4">
                  <c:v>173</c:v>
                </c:pt>
                <c:pt idx="5">
                  <c:v>202</c:v>
                </c:pt>
                <c:pt idx="6">
                  <c:v>177</c:v>
                </c:pt>
                <c:pt idx="7">
                  <c:v>175</c:v>
                </c:pt>
                <c:pt idx="8">
                  <c:v>224</c:v>
                </c:pt>
                <c:pt idx="9">
                  <c:v>235</c:v>
                </c:pt>
                <c:pt idx="10">
                  <c:v>216</c:v>
                </c:pt>
                <c:pt idx="11">
                  <c:v>173</c:v>
                </c:pt>
                <c:pt idx="12">
                  <c:v>168</c:v>
                </c:pt>
                <c:pt idx="13">
                  <c:v>132</c:v>
                </c:pt>
                <c:pt idx="14">
                  <c:v>132</c:v>
                </c:pt>
                <c:pt idx="15">
                  <c:v>124</c:v>
                </c:pt>
                <c:pt idx="16">
                  <c:v>131</c:v>
                </c:pt>
                <c:pt idx="17">
                  <c:v>144</c:v>
                </c:pt>
                <c:pt idx="18">
                  <c:v>123</c:v>
                </c:pt>
                <c:pt idx="19">
                  <c:v>118</c:v>
                </c:pt>
                <c:pt idx="20">
                  <c:v>93</c:v>
                </c:pt>
              </c:numCache>
            </c:numRef>
          </c:val>
        </c:ser>
        <c:gapWidth val="5"/>
        <c:axId val="21412122"/>
        <c:axId val="58491371"/>
      </c:barChart>
      <c:catAx>
        <c:axId val="214121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1212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48</c:v>
                </c:pt>
                <c:pt idx="2">
                  <c:v>138</c:v>
                </c:pt>
                <c:pt idx="3">
                  <c:v>285</c:v>
                </c:pt>
                <c:pt idx="4">
                  <c:v>371</c:v>
                </c:pt>
                <c:pt idx="5">
                  <c:v>416</c:v>
                </c:pt>
                <c:pt idx="6">
                  <c:v>455</c:v>
                </c:pt>
                <c:pt idx="7">
                  <c:v>598</c:v>
                </c:pt>
                <c:pt idx="8">
                  <c:v>881</c:v>
                </c:pt>
                <c:pt idx="9">
                  <c:v>628</c:v>
                </c:pt>
                <c:pt idx="10">
                  <c:v>532</c:v>
                </c:pt>
                <c:pt idx="11">
                  <c:v>466</c:v>
                </c:pt>
                <c:pt idx="12">
                  <c:v>571</c:v>
                </c:pt>
                <c:pt idx="13">
                  <c:v>552</c:v>
                </c:pt>
                <c:pt idx="14">
                  <c:v>510</c:v>
                </c:pt>
                <c:pt idx="15">
                  <c:v>492</c:v>
                </c:pt>
                <c:pt idx="16">
                  <c:v>398</c:v>
                </c:pt>
                <c:pt idx="17">
                  <c:v>400</c:v>
                </c:pt>
                <c:pt idx="18">
                  <c:v>394</c:v>
                </c:pt>
                <c:pt idx="19">
                  <c:v>354</c:v>
                </c:pt>
                <c:pt idx="20">
                  <c:v>342</c:v>
                </c:pt>
              </c:numCache>
            </c:numRef>
          </c:val>
        </c:ser>
        <c:gapWidth val="5"/>
        <c:axId val="56660292"/>
        <c:axId val="40180581"/>
      </c:barChart>
      <c:catAx>
        <c:axId val="566602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6029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20</c:v>
                </c:pt>
                <c:pt idx="3">
                  <c:v>88</c:v>
                </c:pt>
                <c:pt idx="4">
                  <c:v>145</c:v>
                </c:pt>
                <c:pt idx="5">
                  <c:v>185</c:v>
                </c:pt>
                <c:pt idx="6">
                  <c:v>209</c:v>
                </c:pt>
                <c:pt idx="7">
                  <c:v>210</c:v>
                </c:pt>
                <c:pt idx="8">
                  <c:v>376</c:v>
                </c:pt>
                <c:pt idx="9">
                  <c:v>311</c:v>
                </c:pt>
                <c:pt idx="10">
                  <c:v>273</c:v>
                </c:pt>
                <c:pt idx="11">
                  <c:v>226</c:v>
                </c:pt>
                <c:pt idx="12">
                  <c:v>228</c:v>
                </c:pt>
                <c:pt idx="13">
                  <c:v>183</c:v>
                </c:pt>
                <c:pt idx="14">
                  <c:v>203</c:v>
                </c:pt>
                <c:pt idx="15">
                  <c:v>163</c:v>
                </c:pt>
                <c:pt idx="16">
                  <c:v>176</c:v>
                </c:pt>
                <c:pt idx="17">
                  <c:v>194</c:v>
                </c:pt>
                <c:pt idx="18">
                  <c:v>188</c:v>
                </c:pt>
                <c:pt idx="19">
                  <c:v>140</c:v>
                </c:pt>
                <c:pt idx="20">
                  <c:v>128</c:v>
                </c:pt>
              </c:numCache>
            </c:numRef>
          </c:val>
        </c:ser>
        <c:gapWidth val="5"/>
        <c:axId val="26080910"/>
        <c:axId val="33401599"/>
      </c:barChart>
      <c:catAx>
        <c:axId val="260809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9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6</c:v>
                </c:pt>
                <c:pt idx="1">
                  <c:v>17</c:v>
                </c:pt>
                <c:pt idx="2">
                  <c:v>82</c:v>
                </c:pt>
                <c:pt idx="3">
                  <c:v>188</c:v>
                </c:pt>
                <c:pt idx="4">
                  <c:v>254</c:v>
                </c:pt>
                <c:pt idx="5">
                  <c:v>235</c:v>
                </c:pt>
                <c:pt idx="6">
                  <c:v>263</c:v>
                </c:pt>
                <c:pt idx="7">
                  <c:v>246</c:v>
                </c:pt>
                <c:pt idx="8">
                  <c:v>342</c:v>
                </c:pt>
                <c:pt idx="9">
                  <c:v>305</c:v>
                </c:pt>
                <c:pt idx="10">
                  <c:v>259</c:v>
                </c:pt>
                <c:pt idx="11">
                  <c:v>240</c:v>
                </c:pt>
                <c:pt idx="12">
                  <c:v>207</c:v>
                </c:pt>
                <c:pt idx="13">
                  <c:v>184</c:v>
                </c:pt>
                <c:pt idx="14">
                  <c:v>167</c:v>
                </c:pt>
                <c:pt idx="15">
                  <c:v>178</c:v>
                </c:pt>
                <c:pt idx="16">
                  <c:v>181</c:v>
                </c:pt>
                <c:pt idx="17">
                  <c:v>217</c:v>
                </c:pt>
                <c:pt idx="18">
                  <c:v>169</c:v>
                </c:pt>
                <c:pt idx="19">
                  <c:v>161</c:v>
                </c:pt>
                <c:pt idx="20">
                  <c:v>122</c:v>
                </c:pt>
              </c:numCache>
            </c:numRef>
          </c:val>
        </c:ser>
        <c:gapWidth val="5"/>
        <c:axId val="32178936"/>
        <c:axId val="21174969"/>
      </c:barChart>
      <c:catAx>
        <c:axId val="321789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789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42</c:v>
                </c:pt>
                <c:pt idx="3">
                  <c:v>101</c:v>
                </c:pt>
                <c:pt idx="4">
                  <c:v>194</c:v>
                </c:pt>
                <c:pt idx="5">
                  <c:v>265</c:v>
                </c:pt>
                <c:pt idx="6">
                  <c:v>270</c:v>
                </c:pt>
                <c:pt idx="7">
                  <c:v>326</c:v>
                </c:pt>
                <c:pt idx="8">
                  <c:v>459</c:v>
                </c:pt>
                <c:pt idx="9">
                  <c:v>423</c:v>
                </c:pt>
                <c:pt idx="10">
                  <c:v>382</c:v>
                </c:pt>
                <c:pt idx="11">
                  <c:v>317</c:v>
                </c:pt>
                <c:pt idx="12">
                  <c:v>259</c:v>
                </c:pt>
                <c:pt idx="13">
                  <c:v>288</c:v>
                </c:pt>
                <c:pt idx="14">
                  <c:v>250</c:v>
                </c:pt>
                <c:pt idx="15">
                  <c:v>202</c:v>
                </c:pt>
                <c:pt idx="16">
                  <c:v>228</c:v>
                </c:pt>
                <c:pt idx="17">
                  <c:v>296</c:v>
                </c:pt>
                <c:pt idx="18">
                  <c:v>240</c:v>
                </c:pt>
                <c:pt idx="19">
                  <c:v>213</c:v>
                </c:pt>
                <c:pt idx="20">
                  <c:v>200</c:v>
                </c:pt>
              </c:numCache>
            </c:numRef>
          </c:val>
        </c:ser>
        <c:gapWidth val="5"/>
        <c:axId val="56356994"/>
        <c:axId val="37450899"/>
      </c:barChart>
      <c:catAx>
        <c:axId val="5635699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12</c:v>
                </c:pt>
                <c:pt idx="1">
                  <c:v>44</c:v>
                </c:pt>
                <c:pt idx="2">
                  <c:v>118</c:v>
                </c:pt>
                <c:pt idx="3">
                  <c:v>243</c:v>
                </c:pt>
                <c:pt idx="4">
                  <c:v>357</c:v>
                </c:pt>
                <c:pt idx="5">
                  <c:v>363</c:v>
                </c:pt>
                <c:pt idx="6">
                  <c:v>321</c:v>
                </c:pt>
                <c:pt idx="7">
                  <c:v>347</c:v>
                </c:pt>
                <c:pt idx="8">
                  <c:v>435</c:v>
                </c:pt>
                <c:pt idx="9">
                  <c:v>378</c:v>
                </c:pt>
                <c:pt idx="10">
                  <c:v>417</c:v>
                </c:pt>
                <c:pt idx="11">
                  <c:v>320</c:v>
                </c:pt>
                <c:pt idx="12">
                  <c:v>286</c:v>
                </c:pt>
                <c:pt idx="13">
                  <c:v>280</c:v>
                </c:pt>
                <c:pt idx="14">
                  <c:v>246</c:v>
                </c:pt>
                <c:pt idx="15">
                  <c:v>213</c:v>
                </c:pt>
                <c:pt idx="16">
                  <c:v>282</c:v>
                </c:pt>
                <c:pt idx="17">
                  <c:v>286</c:v>
                </c:pt>
                <c:pt idx="18">
                  <c:v>244</c:v>
                </c:pt>
                <c:pt idx="19">
                  <c:v>168</c:v>
                </c:pt>
                <c:pt idx="20">
                  <c:v>178</c:v>
                </c:pt>
              </c:numCache>
            </c:numRef>
          </c:val>
        </c:ser>
        <c:gapWidth val="5"/>
        <c:axId val="1513772"/>
        <c:axId val="13623949"/>
      </c:barChart>
      <c:catAx>
        <c:axId val="15137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71</c:v>
                </c:pt>
                <c:pt idx="4">
                  <c:v>99</c:v>
                </c:pt>
                <c:pt idx="5">
                  <c:v>136</c:v>
                </c:pt>
                <c:pt idx="6">
                  <c:v>117</c:v>
                </c:pt>
                <c:pt idx="7">
                  <c:v>158</c:v>
                </c:pt>
                <c:pt idx="8">
                  <c:v>250</c:v>
                </c:pt>
                <c:pt idx="9">
                  <c:v>248</c:v>
                </c:pt>
                <c:pt idx="10">
                  <c:v>240</c:v>
                </c:pt>
                <c:pt idx="11">
                  <c:v>181</c:v>
                </c:pt>
                <c:pt idx="12">
                  <c:v>144</c:v>
                </c:pt>
                <c:pt idx="13">
                  <c:v>145</c:v>
                </c:pt>
                <c:pt idx="14">
                  <c:v>120</c:v>
                </c:pt>
                <c:pt idx="15">
                  <c:v>112</c:v>
                </c:pt>
                <c:pt idx="16">
                  <c:v>101</c:v>
                </c:pt>
                <c:pt idx="17">
                  <c:v>172</c:v>
                </c:pt>
                <c:pt idx="18">
                  <c:v>139</c:v>
                </c:pt>
                <c:pt idx="19">
                  <c:v>109</c:v>
                </c:pt>
                <c:pt idx="20">
                  <c:v>83</c:v>
                </c:pt>
              </c:numCache>
            </c:numRef>
          </c:val>
        </c:ser>
        <c:gapWidth val="5"/>
        <c:axId val="55506678"/>
        <c:axId val="29798055"/>
      </c:barChart>
      <c:catAx>
        <c:axId val="555066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0667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9016120"/>
        <c:axId val="61383033"/>
      </c:barChart>
      <c:catAx>
        <c:axId val="590161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26</c:v>
                </c:pt>
                <c:pt idx="2">
                  <c:v>59</c:v>
                </c:pt>
                <c:pt idx="3">
                  <c:v>144</c:v>
                </c:pt>
                <c:pt idx="4">
                  <c:v>257</c:v>
                </c:pt>
                <c:pt idx="5">
                  <c:v>212</c:v>
                </c:pt>
                <c:pt idx="6">
                  <c:v>168</c:v>
                </c:pt>
                <c:pt idx="7">
                  <c:v>180</c:v>
                </c:pt>
                <c:pt idx="8">
                  <c:v>271</c:v>
                </c:pt>
                <c:pt idx="9">
                  <c:v>267</c:v>
                </c:pt>
                <c:pt idx="10">
                  <c:v>266</c:v>
                </c:pt>
                <c:pt idx="11">
                  <c:v>211</c:v>
                </c:pt>
                <c:pt idx="12">
                  <c:v>163</c:v>
                </c:pt>
                <c:pt idx="13">
                  <c:v>148</c:v>
                </c:pt>
                <c:pt idx="14">
                  <c:v>116</c:v>
                </c:pt>
                <c:pt idx="15">
                  <c:v>120</c:v>
                </c:pt>
                <c:pt idx="16">
                  <c:v>109</c:v>
                </c:pt>
                <c:pt idx="17">
                  <c:v>175</c:v>
                </c:pt>
                <c:pt idx="18">
                  <c:v>125</c:v>
                </c:pt>
                <c:pt idx="19">
                  <c:v>102</c:v>
                </c:pt>
                <c:pt idx="20">
                  <c:v>74</c:v>
                </c:pt>
              </c:numCache>
            </c:numRef>
          </c:val>
        </c:ser>
        <c:gapWidth val="5"/>
        <c:axId val="66855904"/>
        <c:axId val="64832225"/>
      </c:barChart>
      <c:catAx>
        <c:axId val="668559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2.2458788123792842E-05</c:v>
                </c:pt>
                <c:pt idx="1">
                  <c:v>0.0007186812199613709</c:v>
                </c:pt>
                <c:pt idx="2">
                  <c:v>0.004087499438530297</c:v>
                </c:pt>
                <c:pt idx="3">
                  <c:v>0.015451646229169475</c:v>
                </c:pt>
                <c:pt idx="4">
                  <c:v>0.02933117728967345</c:v>
                </c:pt>
                <c:pt idx="5">
                  <c:v>0.04408660108700534</c:v>
                </c:pt>
                <c:pt idx="6">
                  <c:v>0.05152045995598078</c:v>
                </c:pt>
                <c:pt idx="7">
                  <c:v>0.0614921618829448</c:v>
                </c:pt>
                <c:pt idx="8">
                  <c:v>0.07743790145083772</c:v>
                </c:pt>
                <c:pt idx="9">
                  <c:v>0.06849930377756816</c:v>
                </c:pt>
                <c:pt idx="10">
                  <c:v>0.06427705161029511</c:v>
                </c:pt>
                <c:pt idx="11">
                  <c:v>0.06369312311907649</c:v>
                </c:pt>
                <c:pt idx="12">
                  <c:v>0.07063288864932848</c:v>
                </c:pt>
                <c:pt idx="13">
                  <c:v>0.06991420742936712</c:v>
                </c:pt>
                <c:pt idx="14">
                  <c:v>0.06045905762925033</c:v>
                </c:pt>
                <c:pt idx="15">
                  <c:v>0.053362080582131786</c:v>
                </c:pt>
                <c:pt idx="16">
                  <c:v>0.04696132596685083</c:v>
                </c:pt>
                <c:pt idx="17">
                  <c:v>0.05702286304631002</c:v>
                </c:pt>
                <c:pt idx="18">
                  <c:v>0.05569779454700624</c:v>
                </c:pt>
                <c:pt idx="19">
                  <c:v>0.052778152090913175</c:v>
                </c:pt>
                <c:pt idx="20">
                  <c:v>0.052553564209675246</c:v>
                </c:pt>
              </c:numCache>
            </c:numRef>
          </c:val>
        </c:ser>
        <c:gapWidth val="5"/>
        <c:axId val="46619114"/>
        <c:axId val="16918843"/>
      </c:barChart>
      <c:catAx>
        <c:axId val="466191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0.0007845188284518828</c:v>
                </c:pt>
                <c:pt idx="1">
                  <c:v>0.004405374959768265</c:v>
                </c:pt>
                <c:pt idx="2">
                  <c:v>0.014181686514322498</c:v>
                </c:pt>
                <c:pt idx="3">
                  <c:v>0.02981171548117155</c:v>
                </c:pt>
                <c:pt idx="4">
                  <c:v>0.04178065658191181</c:v>
                </c:pt>
                <c:pt idx="5">
                  <c:v>0.05037013196009012</c:v>
                </c:pt>
                <c:pt idx="6">
                  <c:v>0.05783311876408111</c:v>
                </c:pt>
                <c:pt idx="7">
                  <c:v>0.06197698744769874</c:v>
                </c:pt>
                <c:pt idx="8">
                  <c:v>0.07619890569681365</c:v>
                </c:pt>
                <c:pt idx="9">
                  <c:v>0.06431042806565819</c:v>
                </c:pt>
                <c:pt idx="10">
                  <c:v>0.0635259092372063</c:v>
                </c:pt>
                <c:pt idx="11">
                  <c:v>0.06420984872867717</c:v>
                </c:pt>
                <c:pt idx="12">
                  <c:v>0.06855487608625684</c:v>
                </c:pt>
                <c:pt idx="13">
                  <c:v>0.0644311232700354</c:v>
                </c:pt>
                <c:pt idx="14">
                  <c:v>0.05654570325072417</c:v>
                </c:pt>
                <c:pt idx="15">
                  <c:v>0.049444802059864824</c:v>
                </c:pt>
                <c:pt idx="16">
                  <c:v>0.04338992597360798</c:v>
                </c:pt>
                <c:pt idx="17">
                  <c:v>0.05057129063405214</c:v>
                </c:pt>
                <c:pt idx="18">
                  <c:v>0.04914306404892179</c:v>
                </c:pt>
                <c:pt idx="19">
                  <c:v>0.04528081750885098</c:v>
                </c:pt>
                <c:pt idx="20">
                  <c:v>0.04324911490183457</c:v>
                </c:pt>
              </c:numCache>
            </c:numRef>
          </c:val>
        </c:ser>
        <c:gapWidth val="5"/>
        <c:axId val="18051860"/>
        <c:axId val="28249013"/>
      </c:barChart>
      <c:catAx>
        <c:axId val="1805186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0.00012623074981065388</c:v>
                </c:pt>
                <c:pt idx="1">
                  <c:v>0.001009845998485231</c:v>
                </c:pt>
                <c:pt idx="2">
                  <c:v>0.004922999242615501</c:v>
                </c:pt>
                <c:pt idx="3">
                  <c:v>0.016536228225195657</c:v>
                </c:pt>
                <c:pt idx="4">
                  <c:v>0.02676091895985862</c:v>
                </c:pt>
                <c:pt idx="5">
                  <c:v>0.03711184044433224</c:v>
                </c:pt>
                <c:pt idx="6">
                  <c:v>0.054657914668013126</c:v>
                </c:pt>
                <c:pt idx="7">
                  <c:v>0.07700075738449887</c:v>
                </c:pt>
                <c:pt idx="8">
                  <c:v>0.10653875284019187</c:v>
                </c:pt>
                <c:pt idx="9">
                  <c:v>0.07561221913658167</c:v>
                </c:pt>
                <c:pt idx="10">
                  <c:v>0.056803837414794243</c:v>
                </c:pt>
                <c:pt idx="11">
                  <c:v>0.0536480686695279</c:v>
                </c:pt>
                <c:pt idx="12">
                  <c:v>0.06450391315324414</c:v>
                </c:pt>
                <c:pt idx="13">
                  <c:v>0.06740722039888918</c:v>
                </c:pt>
                <c:pt idx="14">
                  <c:v>0.058823529411764705</c:v>
                </c:pt>
                <c:pt idx="15">
                  <c:v>0.05503660691744509</c:v>
                </c:pt>
                <c:pt idx="16">
                  <c:v>0.045064377682403435</c:v>
                </c:pt>
                <c:pt idx="17">
                  <c:v>0.04948245392577632</c:v>
                </c:pt>
                <c:pt idx="18">
                  <c:v>0.048472607927291085</c:v>
                </c:pt>
                <c:pt idx="19">
                  <c:v>0.052890684170663976</c:v>
                </c:pt>
                <c:pt idx="20">
                  <c:v>0.047588992678616514</c:v>
                </c:pt>
              </c:numCache>
            </c:numRef>
          </c:val>
        </c:ser>
        <c:gapWidth val="5"/>
        <c:axId val="52914526"/>
        <c:axId val="6468687"/>
      </c:barChart>
      <c:catAx>
        <c:axId val="529145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0.0007662835249042146</c:v>
                </c:pt>
                <c:pt idx="1">
                  <c:v>0.0003831417624521073</c:v>
                </c:pt>
                <c:pt idx="2">
                  <c:v>0.004980842911877395</c:v>
                </c:pt>
                <c:pt idx="3">
                  <c:v>0.017624521072796936</c:v>
                </c:pt>
                <c:pt idx="4">
                  <c:v>0.028735632183908046</c:v>
                </c:pt>
                <c:pt idx="5">
                  <c:v>0.05363984674329502</c:v>
                </c:pt>
                <c:pt idx="6">
                  <c:v>0.05057471264367816</c:v>
                </c:pt>
                <c:pt idx="7">
                  <c:v>0.06973180076628352</c:v>
                </c:pt>
                <c:pt idx="8">
                  <c:v>0.09080459770114943</c:v>
                </c:pt>
                <c:pt idx="9">
                  <c:v>0.08735632183908046</c:v>
                </c:pt>
                <c:pt idx="10">
                  <c:v>0.08467432950191571</c:v>
                </c:pt>
                <c:pt idx="11">
                  <c:v>0.054022988505747126</c:v>
                </c:pt>
                <c:pt idx="12">
                  <c:v>0.05823754789272031</c:v>
                </c:pt>
                <c:pt idx="13">
                  <c:v>0.05747126436781609</c:v>
                </c:pt>
                <c:pt idx="14">
                  <c:v>0.04904214559386973</c:v>
                </c:pt>
                <c:pt idx="15">
                  <c:v>0.04482758620689655</c:v>
                </c:pt>
                <c:pt idx="16">
                  <c:v>0.03946360153256705</c:v>
                </c:pt>
                <c:pt idx="17">
                  <c:v>0.06475095785440613</c:v>
                </c:pt>
                <c:pt idx="18">
                  <c:v>0.05210727969348659</c:v>
                </c:pt>
                <c:pt idx="19">
                  <c:v>0.05057471264367816</c:v>
                </c:pt>
                <c:pt idx="20">
                  <c:v>0.040229885057471264</c:v>
                </c:pt>
              </c:numCache>
            </c:numRef>
          </c:val>
        </c:ser>
        <c:gapWidth val="5"/>
        <c:axId val="58218184"/>
        <c:axId val="54201609"/>
      </c:barChart>
      <c:catAx>
        <c:axId val="582181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0.0013481631277384564</c:v>
                </c:pt>
                <c:pt idx="1">
                  <c:v>0.005392652510953826</c:v>
                </c:pt>
                <c:pt idx="2">
                  <c:v>0.02460397708122683</c:v>
                </c:pt>
                <c:pt idx="3">
                  <c:v>0.045163464779238285</c:v>
                </c:pt>
                <c:pt idx="4">
                  <c:v>0.058308055274688235</c:v>
                </c:pt>
                <c:pt idx="5">
                  <c:v>0.06808223795079205</c:v>
                </c:pt>
                <c:pt idx="6">
                  <c:v>0.05965621840242669</c:v>
                </c:pt>
                <c:pt idx="7">
                  <c:v>0.058982136838557464</c:v>
                </c:pt>
                <c:pt idx="8">
                  <c:v>0.07549713515335356</c:v>
                </c:pt>
                <c:pt idx="9">
                  <c:v>0.07920458375463431</c:v>
                </c:pt>
                <c:pt idx="10">
                  <c:v>0.07280080889787664</c:v>
                </c:pt>
                <c:pt idx="11">
                  <c:v>0.058308055274688235</c:v>
                </c:pt>
                <c:pt idx="12">
                  <c:v>0.056622851365015166</c:v>
                </c:pt>
                <c:pt idx="13">
                  <c:v>0.044489383215369056</c:v>
                </c:pt>
                <c:pt idx="14">
                  <c:v>0.044489383215369056</c:v>
                </c:pt>
                <c:pt idx="15">
                  <c:v>0.04179305695989215</c:v>
                </c:pt>
                <c:pt idx="16">
                  <c:v>0.044152342433434445</c:v>
                </c:pt>
                <c:pt idx="17">
                  <c:v>0.04853387259858443</c:v>
                </c:pt>
                <c:pt idx="18">
                  <c:v>0.041456016177957536</c:v>
                </c:pt>
                <c:pt idx="19">
                  <c:v>0.03977081226828446</c:v>
                </c:pt>
                <c:pt idx="20">
                  <c:v>0.03134479271991911</c:v>
                </c:pt>
              </c:numCache>
            </c:numRef>
          </c:val>
        </c:ser>
        <c:gapWidth val="5"/>
        <c:axId val="18052434"/>
        <c:axId val="28254179"/>
      </c:barChart>
      <c:catAx>
        <c:axId val="180524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0.0013570055411059596</c:v>
                </c:pt>
                <c:pt idx="1">
                  <c:v>0.0054280221644238385</c:v>
                </c:pt>
                <c:pt idx="2">
                  <c:v>0.015605563722718534</c:v>
                </c:pt>
                <c:pt idx="3">
                  <c:v>0.03222888160126654</c:v>
                </c:pt>
                <c:pt idx="4">
                  <c:v>0.04195408797919258</c:v>
                </c:pt>
                <c:pt idx="5">
                  <c:v>0.04704285875833993</c:v>
                </c:pt>
                <c:pt idx="6">
                  <c:v>0.051453126766934296</c:v>
                </c:pt>
                <c:pt idx="7">
                  <c:v>0.06762410946511364</c:v>
                </c:pt>
                <c:pt idx="8">
                  <c:v>0.09962682347619586</c:v>
                </c:pt>
                <c:pt idx="9">
                  <c:v>0.07101662331787854</c:v>
                </c:pt>
                <c:pt idx="10">
                  <c:v>0.06016057898903087</c:v>
                </c:pt>
                <c:pt idx="11">
                  <c:v>0.0526970485129481</c:v>
                </c:pt>
                <c:pt idx="12">
                  <c:v>0.06457084699762523</c:v>
                </c:pt>
                <c:pt idx="13">
                  <c:v>0.062422254890874135</c:v>
                </c:pt>
                <c:pt idx="14">
                  <c:v>0.05767273549700328</c:v>
                </c:pt>
                <c:pt idx="15">
                  <c:v>0.05563722718534434</c:v>
                </c:pt>
                <c:pt idx="16">
                  <c:v>0.04500735044668099</c:v>
                </c:pt>
                <c:pt idx="17">
                  <c:v>0.04523351803686532</c:v>
                </c:pt>
                <c:pt idx="18">
                  <c:v>0.04455501526631234</c:v>
                </c:pt>
                <c:pt idx="19">
                  <c:v>0.04003166346262581</c:v>
                </c:pt>
                <c:pt idx="20">
                  <c:v>0.03867465792151985</c:v>
                </c:pt>
              </c:numCache>
            </c:numRef>
          </c:val>
        </c:ser>
        <c:gapWidth val="5"/>
        <c:axId val="52961020"/>
        <c:axId val="6887133"/>
      </c:barChart>
      <c:catAx>
        <c:axId val="529610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87133"/>
        <c:crosses val="autoZero"/>
        <c:auto val="1"/>
        <c:lblOffset val="100"/>
        <c:tickLblSkip val="1"/>
        <c:noMultiLvlLbl val="0"/>
      </c:catAx>
      <c:valAx>
        <c:axId val="688713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61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0.00027359781121751026</c:v>
                </c:pt>
                <c:pt idx="1">
                  <c:v>0.002188782489740082</c:v>
                </c:pt>
                <c:pt idx="2">
                  <c:v>0.005471956224350205</c:v>
                </c:pt>
                <c:pt idx="3">
                  <c:v>0.024076607387140903</c:v>
                </c:pt>
                <c:pt idx="4">
                  <c:v>0.03967168262653899</c:v>
                </c:pt>
                <c:pt idx="5">
                  <c:v>0.0506155950752394</c:v>
                </c:pt>
                <c:pt idx="6">
                  <c:v>0.057181942544459644</c:v>
                </c:pt>
                <c:pt idx="7">
                  <c:v>0.057455540355677154</c:v>
                </c:pt>
                <c:pt idx="8">
                  <c:v>0.10287277701778386</c:v>
                </c:pt>
                <c:pt idx="9">
                  <c:v>0.08508891928864569</c:v>
                </c:pt>
                <c:pt idx="10">
                  <c:v>0.0746922024623803</c:v>
                </c:pt>
                <c:pt idx="11">
                  <c:v>0.06183310533515732</c:v>
                </c:pt>
                <c:pt idx="12">
                  <c:v>0.06238030095759234</c:v>
                </c:pt>
                <c:pt idx="13">
                  <c:v>0.05006839945280438</c:v>
                </c:pt>
                <c:pt idx="14">
                  <c:v>0.05554035567715458</c:v>
                </c:pt>
                <c:pt idx="15">
                  <c:v>0.04459644322845417</c:v>
                </c:pt>
                <c:pt idx="16">
                  <c:v>0.048153214774281805</c:v>
                </c:pt>
                <c:pt idx="17">
                  <c:v>0.05307797537619699</c:v>
                </c:pt>
                <c:pt idx="18">
                  <c:v>0.05143638850889193</c:v>
                </c:pt>
                <c:pt idx="19">
                  <c:v>0.038303693570451436</c:v>
                </c:pt>
                <c:pt idx="20">
                  <c:v>0.03502051983584131</c:v>
                </c:pt>
              </c:numCache>
            </c:numRef>
          </c:val>
        </c:ser>
        <c:gapWidth val="5"/>
        <c:axId val="61984198"/>
        <c:axId val="20986871"/>
      </c:barChart>
      <c:catAx>
        <c:axId val="619841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0.0014914243102162564</c:v>
                </c:pt>
                <c:pt idx="1">
                  <c:v>0.004225702212279393</c:v>
                </c:pt>
                <c:pt idx="2">
                  <c:v>0.02038279890628884</c:v>
                </c:pt>
                <c:pt idx="3">
                  <c:v>0.04673129505344271</c:v>
                </c:pt>
                <c:pt idx="4">
                  <c:v>0.06313696246582153</c:v>
                </c:pt>
                <c:pt idx="5">
                  <c:v>0.05841411881680338</c:v>
                </c:pt>
                <c:pt idx="6">
                  <c:v>0.06537409893114592</c:v>
                </c:pt>
                <c:pt idx="7">
                  <c:v>0.061148396718866516</c:v>
                </c:pt>
                <c:pt idx="8">
                  <c:v>0.08501118568232663</c:v>
                </c:pt>
                <c:pt idx="9">
                  <c:v>0.07581406910265971</c:v>
                </c:pt>
                <c:pt idx="10">
                  <c:v>0.0643798160576684</c:v>
                </c:pt>
                <c:pt idx="11">
                  <c:v>0.05965697240865026</c:v>
                </c:pt>
                <c:pt idx="12">
                  <c:v>0.05145413870246085</c:v>
                </c:pt>
                <c:pt idx="13">
                  <c:v>0.0457370121799652</c:v>
                </c:pt>
                <c:pt idx="14">
                  <c:v>0.04151130996768581</c:v>
                </c:pt>
                <c:pt idx="15">
                  <c:v>0.04424558786974894</c:v>
                </c:pt>
                <c:pt idx="16">
                  <c:v>0.04499130002485707</c:v>
                </c:pt>
                <c:pt idx="17">
                  <c:v>0.05393984588615461</c:v>
                </c:pt>
                <c:pt idx="18">
                  <c:v>0.04200845140442456</c:v>
                </c:pt>
                <c:pt idx="19">
                  <c:v>0.04001988565746955</c:v>
                </c:pt>
                <c:pt idx="20">
                  <c:v>0.030325627641063883</c:v>
                </c:pt>
              </c:numCache>
            </c:numRef>
          </c:val>
        </c:ser>
        <c:gapWidth val="5"/>
        <c:axId val="54664112"/>
        <c:axId val="22214961"/>
      </c:barChart>
      <c:catAx>
        <c:axId val="546641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0.0012094335819391251</c:v>
                </c:pt>
                <c:pt idx="2">
                  <c:v>0.008466035073573876</c:v>
                </c:pt>
                <c:pt idx="3">
                  <c:v>0.020358798629308606</c:v>
                </c:pt>
                <c:pt idx="4">
                  <c:v>0.039105019149365046</c:v>
                </c:pt>
                <c:pt idx="5">
                  <c:v>0.05341664986897803</c:v>
                </c:pt>
                <c:pt idx="6">
                  <c:v>0.05442451118726063</c:v>
                </c:pt>
                <c:pt idx="7">
                  <c:v>0.0657125579520258</c:v>
                </c:pt>
                <c:pt idx="8">
                  <c:v>0.09252166901834308</c:v>
                </c:pt>
                <c:pt idx="9">
                  <c:v>0.08526506752670833</c:v>
                </c:pt>
                <c:pt idx="10">
                  <c:v>0.07700060471679097</c:v>
                </c:pt>
                <c:pt idx="11">
                  <c:v>0.06389840757911712</c:v>
                </c:pt>
                <c:pt idx="12">
                  <c:v>0.0522072162870389</c:v>
                </c:pt>
                <c:pt idx="13">
                  <c:v>0.058052811933078007</c:v>
                </c:pt>
                <c:pt idx="14">
                  <c:v>0.05039306591413022</c:v>
                </c:pt>
                <c:pt idx="15">
                  <c:v>0.04071759725861721</c:v>
                </c:pt>
                <c:pt idx="16">
                  <c:v>0.04595847611368676</c:v>
                </c:pt>
                <c:pt idx="17">
                  <c:v>0.05966539004233017</c:v>
                </c:pt>
                <c:pt idx="18">
                  <c:v>0.04837734327756501</c:v>
                </c:pt>
                <c:pt idx="19">
                  <c:v>0.042934892158838944</c:v>
                </c:pt>
                <c:pt idx="20">
                  <c:v>0.04031445273130417</c:v>
                </c:pt>
              </c:numCache>
            </c:numRef>
          </c:val>
        </c:ser>
        <c:gapWidth val="5"/>
        <c:axId val="65716922"/>
        <c:axId val="54581387"/>
      </c:barChart>
      <c:catAx>
        <c:axId val="657169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5576386"/>
        <c:axId val="5969747"/>
      </c:barChart>
      <c:catAx>
        <c:axId val="155763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0.0021668472372697724</c:v>
                </c:pt>
                <c:pt idx="1">
                  <c:v>0.007945106536655833</c:v>
                </c:pt>
                <c:pt idx="2">
                  <c:v>0.021307331166486095</c:v>
                </c:pt>
                <c:pt idx="3">
                  <c:v>0.043878656554712896</c:v>
                </c:pt>
                <c:pt idx="4">
                  <c:v>0.06446370530877574</c:v>
                </c:pt>
                <c:pt idx="5">
                  <c:v>0.06554712892741062</c:v>
                </c:pt>
                <c:pt idx="6">
                  <c:v>0.05796316359696641</c:v>
                </c:pt>
                <c:pt idx="7">
                  <c:v>0.06265799927771759</c:v>
                </c:pt>
                <c:pt idx="8">
                  <c:v>0.07854821235102925</c:v>
                </c:pt>
                <c:pt idx="9">
                  <c:v>0.06825568797399784</c:v>
                </c:pt>
                <c:pt idx="10">
                  <c:v>0.07529794149512459</c:v>
                </c:pt>
                <c:pt idx="11">
                  <c:v>0.0577825929938606</c:v>
                </c:pt>
                <c:pt idx="12">
                  <c:v>0.051643192488262914</c:v>
                </c:pt>
                <c:pt idx="13">
                  <c:v>0.05055976886962803</c:v>
                </c:pt>
                <c:pt idx="14">
                  <c:v>0.044420368364030335</c:v>
                </c:pt>
                <c:pt idx="15">
                  <c:v>0.038461538461538464</c:v>
                </c:pt>
                <c:pt idx="16">
                  <c:v>0.050920910075839654</c:v>
                </c:pt>
                <c:pt idx="17">
                  <c:v>0.051643192488262914</c:v>
                </c:pt>
                <c:pt idx="18">
                  <c:v>0.04405922715781871</c:v>
                </c:pt>
                <c:pt idx="19">
                  <c:v>0.030335861321776816</c:v>
                </c:pt>
                <c:pt idx="20">
                  <c:v>0.03214156735283496</c:v>
                </c:pt>
              </c:numCache>
            </c:numRef>
          </c:val>
        </c:ser>
        <c:gapWidth val="5"/>
        <c:axId val="21470436"/>
        <c:axId val="59016197"/>
      </c:barChart>
      <c:catAx>
        <c:axId val="214704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0.002640513013956997</c:v>
                </c:pt>
                <c:pt idx="2">
                  <c:v>0.007167106752168993</c:v>
                </c:pt>
                <c:pt idx="3">
                  <c:v>0.026782346284420975</c:v>
                </c:pt>
                <c:pt idx="4">
                  <c:v>0.03734439834024896</c:v>
                </c:pt>
                <c:pt idx="5">
                  <c:v>0.05130139569973595</c:v>
                </c:pt>
                <c:pt idx="6">
                  <c:v>0.044134288947566956</c:v>
                </c:pt>
                <c:pt idx="7">
                  <c:v>0.05960015088645794</c:v>
                </c:pt>
                <c:pt idx="8">
                  <c:v>0.09430403621274991</c:v>
                </c:pt>
                <c:pt idx="9">
                  <c:v>0.09354960392304791</c:v>
                </c:pt>
                <c:pt idx="10">
                  <c:v>0.0905318747642399</c:v>
                </c:pt>
                <c:pt idx="11">
                  <c:v>0.06827612221803094</c:v>
                </c:pt>
                <c:pt idx="12">
                  <c:v>0.05431912485854395</c:v>
                </c:pt>
                <c:pt idx="13">
                  <c:v>0.05469634100339495</c:v>
                </c:pt>
                <c:pt idx="14">
                  <c:v>0.04526593738211995</c:v>
                </c:pt>
                <c:pt idx="15">
                  <c:v>0.042248208223311955</c:v>
                </c:pt>
                <c:pt idx="16">
                  <c:v>0.03809883062995096</c:v>
                </c:pt>
                <c:pt idx="17">
                  <c:v>0.06488117691437194</c:v>
                </c:pt>
                <c:pt idx="18">
                  <c:v>0.052433044134288946</c:v>
                </c:pt>
                <c:pt idx="19">
                  <c:v>0.04111655978875896</c:v>
                </c:pt>
                <c:pt idx="20">
                  <c:v>0.031308940022632965</c:v>
                </c:pt>
              </c:numCache>
            </c:numRef>
          </c:val>
        </c:ser>
        <c:gapWidth val="5"/>
        <c:axId val="61383726"/>
        <c:axId val="15582623"/>
      </c:barChart>
      <c:catAx>
        <c:axId val="613837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0.002499218994064355</c:v>
                </c:pt>
                <c:pt idx="1">
                  <c:v>0.008122461730709154</c:v>
                </c:pt>
                <c:pt idx="2">
                  <c:v>0.018431740081224616</c:v>
                </c:pt>
                <c:pt idx="3">
                  <c:v>0.04498594189315839</c:v>
                </c:pt>
                <c:pt idx="4">
                  <c:v>0.0802874101843174</c:v>
                </c:pt>
                <c:pt idx="5">
                  <c:v>0.06622930334270541</c:v>
                </c:pt>
                <c:pt idx="6">
                  <c:v>0.05248359887535145</c:v>
                </c:pt>
                <c:pt idx="7">
                  <c:v>0.056232427366447985</c:v>
                </c:pt>
                <c:pt idx="8">
                  <c:v>0.08466104342393002</c:v>
                </c:pt>
                <c:pt idx="9">
                  <c:v>0.08341143392689784</c:v>
                </c:pt>
                <c:pt idx="10">
                  <c:v>0.0830990315526398</c:v>
                </c:pt>
                <c:pt idx="11">
                  <c:v>0.06591690096844736</c:v>
                </c:pt>
                <c:pt idx="12">
                  <c:v>0.05092158700406123</c:v>
                </c:pt>
                <c:pt idx="13">
                  <c:v>0.04623555139019057</c:v>
                </c:pt>
                <c:pt idx="14">
                  <c:v>0.03623867541393314</c:v>
                </c:pt>
                <c:pt idx="15">
                  <c:v>0.03748828491096532</c:v>
                </c:pt>
                <c:pt idx="16">
                  <c:v>0.03405185879412684</c:v>
                </c:pt>
                <c:pt idx="17">
                  <c:v>0.05467041549515776</c:v>
                </c:pt>
                <c:pt idx="18">
                  <c:v>0.03905029678225554</c:v>
                </c:pt>
                <c:pt idx="19">
                  <c:v>0.031865042174320526</c:v>
                </c:pt>
                <c:pt idx="20">
                  <c:v>0.023117775695095284</c:v>
                </c:pt>
              </c:numCache>
            </c:numRef>
          </c:val>
        </c:ser>
        <c:gapWidth val="5"/>
        <c:axId val="6025880"/>
        <c:axId val="54232921"/>
      </c:barChart>
      <c:catAx>
        <c:axId val="6025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3727724"/>
        <c:axId val="13787469"/>
      </c:barChart>
      <c:catAx>
        <c:axId val="537277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6978358"/>
        <c:axId val="43043175"/>
      </c:barChart>
      <c:catAx>
        <c:axId val="569783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1844256"/>
        <c:axId val="63945121"/>
      </c:barChart>
      <c:catAx>
        <c:axId val="5184425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2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8635178"/>
        <c:axId val="12172283"/>
      </c:barChart>
      <c:catAx>
        <c:axId val="3863517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M4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DD18" sqref="DD18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9" t="s">
        <v>0</v>
      </c>
      <c r="B1" s="139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8" t="s">
        <v>24</v>
      </c>
      <c r="B3" s="3" t="s">
        <v>13</v>
      </c>
      <c r="C3" s="121">
        <v>428</v>
      </c>
      <c r="D3" s="121">
        <v>476</v>
      </c>
      <c r="E3" s="121">
        <v>492</v>
      </c>
      <c r="F3" s="121">
        <v>488</v>
      </c>
      <c r="G3" s="121">
        <v>456</v>
      </c>
      <c r="H3" s="121">
        <v>453</v>
      </c>
      <c r="I3" s="121">
        <v>470</v>
      </c>
      <c r="J3" s="121">
        <v>461</v>
      </c>
      <c r="K3" s="121">
        <v>488</v>
      </c>
      <c r="L3" s="121">
        <v>478</v>
      </c>
      <c r="M3" s="121">
        <v>479</v>
      </c>
      <c r="N3" s="121">
        <v>498</v>
      </c>
      <c r="O3" s="121">
        <v>466</v>
      </c>
      <c r="P3" s="121">
        <v>501</v>
      </c>
      <c r="Q3" s="121">
        <v>536</v>
      </c>
      <c r="R3" s="121">
        <v>563</v>
      </c>
      <c r="S3" s="121">
        <v>519</v>
      </c>
      <c r="T3" s="121">
        <v>524</v>
      </c>
      <c r="U3" s="121">
        <v>472</v>
      </c>
      <c r="V3" s="121">
        <v>461</v>
      </c>
      <c r="W3" s="121">
        <v>430</v>
      </c>
      <c r="X3" s="121">
        <v>419</v>
      </c>
      <c r="Y3" s="121">
        <v>412</v>
      </c>
      <c r="Z3" s="121">
        <v>418</v>
      </c>
      <c r="AA3" s="121">
        <v>412</v>
      </c>
      <c r="AB3" s="121">
        <v>449</v>
      </c>
      <c r="AC3" s="121">
        <v>459</v>
      </c>
      <c r="AD3" s="121">
        <v>465</v>
      </c>
      <c r="AE3" s="121">
        <v>482</v>
      </c>
      <c r="AF3" s="121">
        <v>521</v>
      </c>
      <c r="AG3" s="121">
        <v>528</v>
      </c>
      <c r="AH3" s="121">
        <v>505</v>
      </c>
      <c r="AI3" s="121">
        <v>526</v>
      </c>
      <c r="AJ3" s="121">
        <v>548</v>
      </c>
      <c r="AK3" s="121">
        <v>585</v>
      </c>
      <c r="AL3" s="121">
        <v>586</v>
      </c>
      <c r="AM3" s="121">
        <v>592</v>
      </c>
      <c r="AN3" s="121">
        <v>580</v>
      </c>
      <c r="AO3" s="121">
        <v>670</v>
      </c>
      <c r="AP3" s="121">
        <v>685</v>
      </c>
      <c r="AQ3" s="121">
        <v>696</v>
      </c>
      <c r="AR3" s="121">
        <v>645</v>
      </c>
      <c r="AS3" s="121">
        <v>614</v>
      </c>
      <c r="AT3" s="121">
        <v>605</v>
      </c>
      <c r="AU3" s="121">
        <v>585</v>
      </c>
      <c r="AV3" s="121">
        <v>615</v>
      </c>
      <c r="AW3" s="121">
        <v>541</v>
      </c>
      <c r="AX3" s="121">
        <v>535</v>
      </c>
      <c r="AY3" s="121">
        <v>561</v>
      </c>
      <c r="AZ3" s="121">
        <v>584</v>
      </c>
      <c r="BA3" s="121">
        <v>523</v>
      </c>
      <c r="BB3" s="121">
        <v>545</v>
      </c>
      <c r="BC3" s="121">
        <v>614</v>
      </c>
      <c r="BD3" s="121">
        <v>574</v>
      </c>
      <c r="BE3" s="121">
        <v>606</v>
      </c>
      <c r="BF3" s="121">
        <v>562</v>
      </c>
      <c r="BG3" s="121">
        <v>591</v>
      </c>
      <c r="BH3" s="121">
        <v>611</v>
      </c>
      <c r="BI3" s="121">
        <v>627</v>
      </c>
      <c r="BJ3" s="121">
        <v>659</v>
      </c>
      <c r="BK3" s="121">
        <v>654</v>
      </c>
      <c r="BL3" s="121">
        <v>702</v>
      </c>
      <c r="BM3" s="121">
        <v>680</v>
      </c>
      <c r="BN3" s="121">
        <v>686</v>
      </c>
      <c r="BO3" s="121">
        <v>726</v>
      </c>
      <c r="BP3" s="121">
        <v>705</v>
      </c>
      <c r="BQ3" s="121">
        <v>638</v>
      </c>
      <c r="BR3" s="121">
        <v>400</v>
      </c>
      <c r="BS3" s="121">
        <v>477</v>
      </c>
      <c r="BT3" s="121">
        <v>518</v>
      </c>
      <c r="BU3" s="121">
        <v>492</v>
      </c>
      <c r="BV3" s="121">
        <v>496</v>
      </c>
      <c r="BW3" s="121">
        <v>432</v>
      </c>
      <c r="BX3" s="121">
        <v>473</v>
      </c>
      <c r="BY3" s="121">
        <v>401</v>
      </c>
      <c r="BZ3" s="121">
        <v>424</v>
      </c>
      <c r="CA3" s="121">
        <v>444</v>
      </c>
      <c r="CB3" s="121">
        <v>366</v>
      </c>
      <c r="CC3" s="121">
        <v>386</v>
      </c>
      <c r="CD3" s="121">
        <v>343</v>
      </c>
      <c r="CE3" s="121">
        <v>340</v>
      </c>
      <c r="CF3" s="121">
        <v>272</v>
      </c>
      <c r="CG3" s="121">
        <v>255</v>
      </c>
      <c r="CH3" s="121">
        <v>238</v>
      </c>
      <c r="CI3" s="121">
        <v>201</v>
      </c>
      <c r="CJ3" s="121">
        <v>169</v>
      </c>
      <c r="CK3" s="121">
        <v>168</v>
      </c>
      <c r="CL3" s="121">
        <v>155</v>
      </c>
      <c r="CM3" s="121">
        <v>101</v>
      </c>
      <c r="CN3" s="121">
        <v>95</v>
      </c>
      <c r="CO3" s="121">
        <v>54</v>
      </c>
      <c r="CP3" s="121">
        <v>32</v>
      </c>
      <c r="CQ3" s="121">
        <v>47</v>
      </c>
      <c r="CR3" s="121">
        <v>29</v>
      </c>
      <c r="CS3" s="121">
        <v>20</v>
      </c>
      <c r="CT3" s="121">
        <v>7</v>
      </c>
      <c r="CU3" s="121">
        <v>9</v>
      </c>
      <c r="CV3" s="121">
        <v>4</v>
      </c>
      <c r="CW3" s="121">
        <v>8</v>
      </c>
      <c r="CX3" s="121">
        <v>4</v>
      </c>
      <c r="CY3" s="121">
        <v>1</v>
      </c>
      <c r="CZ3" s="76">
        <v>44526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8"/>
      <c r="B4" s="4" t="s">
        <v>14</v>
      </c>
      <c r="C4" s="122">
        <v>409</v>
      </c>
      <c r="D4" s="122">
        <v>434</v>
      </c>
      <c r="E4" s="122">
        <v>419</v>
      </c>
      <c r="F4" s="122">
        <v>418</v>
      </c>
      <c r="G4" s="122">
        <v>470</v>
      </c>
      <c r="H4" s="122">
        <v>445</v>
      </c>
      <c r="I4" s="122">
        <v>431</v>
      </c>
      <c r="J4" s="122">
        <v>434</v>
      </c>
      <c r="K4" s="122">
        <v>457</v>
      </c>
      <c r="L4" s="122">
        <v>484</v>
      </c>
      <c r="M4" s="122">
        <v>436</v>
      </c>
      <c r="N4" s="122">
        <v>493</v>
      </c>
      <c r="O4" s="122">
        <v>490</v>
      </c>
      <c r="P4" s="122">
        <v>508</v>
      </c>
      <c r="Q4" s="122">
        <v>516</v>
      </c>
      <c r="R4" s="122">
        <v>505</v>
      </c>
      <c r="S4" s="122">
        <v>536</v>
      </c>
      <c r="T4" s="122">
        <v>504</v>
      </c>
      <c r="U4" s="122">
        <v>501</v>
      </c>
      <c r="V4" s="122">
        <v>468</v>
      </c>
      <c r="W4" s="122">
        <v>460</v>
      </c>
      <c r="X4" s="122">
        <v>420</v>
      </c>
      <c r="Y4" s="122">
        <v>401</v>
      </c>
      <c r="Z4" s="122">
        <v>412</v>
      </c>
      <c r="AA4" s="122">
        <v>464</v>
      </c>
      <c r="AB4" s="122">
        <v>448</v>
      </c>
      <c r="AC4" s="122">
        <v>487</v>
      </c>
      <c r="AD4" s="122">
        <v>494</v>
      </c>
      <c r="AE4" s="122">
        <v>513</v>
      </c>
      <c r="AF4" s="122">
        <v>516</v>
      </c>
      <c r="AG4" s="122">
        <v>529</v>
      </c>
      <c r="AH4" s="122">
        <v>542</v>
      </c>
      <c r="AI4" s="122">
        <v>508</v>
      </c>
      <c r="AJ4" s="122">
        <v>625</v>
      </c>
      <c r="AK4" s="122">
        <v>607</v>
      </c>
      <c r="AL4" s="122">
        <v>563</v>
      </c>
      <c r="AM4" s="122">
        <v>613</v>
      </c>
      <c r="AN4" s="122">
        <v>652</v>
      </c>
      <c r="AO4" s="122">
        <v>684</v>
      </c>
      <c r="AP4" s="122">
        <v>691</v>
      </c>
      <c r="AQ4" s="122">
        <v>721</v>
      </c>
      <c r="AR4" s="122">
        <v>698</v>
      </c>
      <c r="AS4" s="122">
        <v>694</v>
      </c>
      <c r="AT4" s="122">
        <v>635</v>
      </c>
      <c r="AU4" s="122">
        <v>660</v>
      </c>
      <c r="AV4" s="122">
        <v>693</v>
      </c>
      <c r="AW4" s="122">
        <v>605</v>
      </c>
      <c r="AX4" s="122">
        <v>560</v>
      </c>
      <c r="AY4" s="122">
        <v>670</v>
      </c>
      <c r="AZ4" s="122">
        <v>664</v>
      </c>
      <c r="BA4" s="122">
        <v>623</v>
      </c>
      <c r="BB4" s="122">
        <v>638</v>
      </c>
      <c r="BC4" s="122">
        <v>616</v>
      </c>
      <c r="BD4" s="122">
        <v>662</v>
      </c>
      <c r="BE4" s="122">
        <v>619</v>
      </c>
      <c r="BF4" s="122">
        <v>641</v>
      </c>
      <c r="BG4" s="122">
        <v>622</v>
      </c>
      <c r="BH4" s="122">
        <v>620</v>
      </c>
      <c r="BI4" s="122">
        <v>640</v>
      </c>
      <c r="BJ4" s="122">
        <v>674</v>
      </c>
      <c r="BK4" s="122">
        <v>674</v>
      </c>
      <c r="BL4" s="122">
        <v>741</v>
      </c>
      <c r="BM4" s="122">
        <v>774</v>
      </c>
      <c r="BN4" s="122">
        <v>753</v>
      </c>
      <c r="BO4" s="122">
        <v>846</v>
      </c>
      <c r="BP4" s="122">
        <v>827</v>
      </c>
      <c r="BQ4" s="122">
        <v>672</v>
      </c>
      <c r="BR4" s="122">
        <v>422</v>
      </c>
      <c r="BS4" s="122">
        <v>567</v>
      </c>
      <c r="BT4" s="122">
        <v>593</v>
      </c>
      <c r="BU4" s="122">
        <v>582</v>
      </c>
      <c r="BV4" s="122">
        <v>628</v>
      </c>
      <c r="BW4" s="122">
        <v>586</v>
      </c>
      <c r="BX4" s="122">
        <v>565</v>
      </c>
      <c r="BY4" s="122">
        <v>514</v>
      </c>
      <c r="BZ4" s="122">
        <v>533</v>
      </c>
      <c r="CA4" s="122">
        <v>490</v>
      </c>
      <c r="CB4" s="122">
        <v>462</v>
      </c>
      <c r="CC4" s="122">
        <v>534</v>
      </c>
      <c r="CD4" s="122">
        <v>485</v>
      </c>
      <c r="CE4" s="122">
        <v>461</v>
      </c>
      <c r="CF4" s="122">
        <v>465</v>
      </c>
      <c r="CG4" s="122">
        <v>409</v>
      </c>
      <c r="CH4" s="122">
        <v>374</v>
      </c>
      <c r="CI4" s="122">
        <v>368</v>
      </c>
      <c r="CJ4" s="122">
        <v>350</v>
      </c>
      <c r="CK4" s="122">
        <v>319</v>
      </c>
      <c r="CL4" s="122">
        <v>321</v>
      </c>
      <c r="CM4" s="122">
        <v>267</v>
      </c>
      <c r="CN4" s="122">
        <v>225</v>
      </c>
      <c r="CO4" s="122">
        <v>195</v>
      </c>
      <c r="CP4" s="122">
        <v>164</v>
      </c>
      <c r="CQ4" s="122">
        <v>135</v>
      </c>
      <c r="CR4" s="122">
        <v>111</v>
      </c>
      <c r="CS4" s="122">
        <v>100</v>
      </c>
      <c r="CT4" s="122">
        <v>66</v>
      </c>
      <c r="CU4" s="122">
        <v>57</v>
      </c>
      <c r="CV4" s="122">
        <v>45</v>
      </c>
      <c r="CW4" s="122">
        <v>27</v>
      </c>
      <c r="CX4" s="122">
        <v>24</v>
      </c>
      <c r="CY4" s="122">
        <v>39</v>
      </c>
      <c r="CZ4" s="78">
        <v>49712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8"/>
      <c r="B5" s="5" t="s">
        <v>15</v>
      </c>
      <c r="C5" s="123">
        <v>837</v>
      </c>
      <c r="D5" s="123">
        <v>910</v>
      </c>
      <c r="E5" s="123">
        <v>911</v>
      </c>
      <c r="F5" s="123">
        <v>906</v>
      </c>
      <c r="G5" s="123">
        <v>926</v>
      </c>
      <c r="H5" s="123">
        <v>898</v>
      </c>
      <c r="I5" s="123">
        <v>901</v>
      </c>
      <c r="J5" s="123">
        <v>895</v>
      </c>
      <c r="K5" s="123">
        <v>945</v>
      </c>
      <c r="L5" s="123">
        <v>962</v>
      </c>
      <c r="M5" s="123">
        <v>915</v>
      </c>
      <c r="N5" s="123">
        <v>991</v>
      </c>
      <c r="O5" s="123">
        <v>956</v>
      </c>
      <c r="P5" s="123">
        <v>1009</v>
      </c>
      <c r="Q5" s="123">
        <v>1052</v>
      </c>
      <c r="R5" s="123">
        <v>1068</v>
      </c>
      <c r="S5" s="123">
        <v>1055</v>
      </c>
      <c r="T5" s="123">
        <v>1028</v>
      </c>
      <c r="U5" s="123">
        <v>973</v>
      </c>
      <c r="V5" s="123">
        <v>929</v>
      </c>
      <c r="W5" s="123">
        <v>890</v>
      </c>
      <c r="X5" s="123">
        <v>839</v>
      </c>
      <c r="Y5" s="123">
        <v>813</v>
      </c>
      <c r="Z5" s="123">
        <v>830</v>
      </c>
      <c r="AA5" s="123">
        <v>876</v>
      </c>
      <c r="AB5" s="123">
        <v>897</v>
      </c>
      <c r="AC5" s="123">
        <v>946</v>
      </c>
      <c r="AD5" s="123">
        <v>959</v>
      </c>
      <c r="AE5" s="123">
        <v>995</v>
      </c>
      <c r="AF5" s="123">
        <v>1037</v>
      </c>
      <c r="AG5" s="123">
        <v>1057</v>
      </c>
      <c r="AH5" s="123">
        <v>1047</v>
      </c>
      <c r="AI5" s="123">
        <v>1034</v>
      </c>
      <c r="AJ5" s="123">
        <v>1173</v>
      </c>
      <c r="AK5" s="123">
        <v>1192</v>
      </c>
      <c r="AL5" s="123">
        <v>1149</v>
      </c>
      <c r="AM5" s="123">
        <v>1205</v>
      </c>
      <c r="AN5" s="123">
        <v>1232</v>
      </c>
      <c r="AO5" s="123">
        <v>1354</v>
      </c>
      <c r="AP5" s="123">
        <v>1376</v>
      </c>
      <c r="AQ5" s="123">
        <v>1417</v>
      </c>
      <c r="AR5" s="123">
        <v>1343</v>
      </c>
      <c r="AS5" s="123">
        <v>1308</v>
      </c>
      <c r="AT5" s="123">
        <v>1240</v>
      </c>
      <c r="AU5" s="123">
        <v>1245</v>
      </c>
      <c r="AV5" s="123">
        <v>1308</v>
      </c>
      <c r="AW5" s="123">
        <v>1146</v>
      </c>
      <c r="AX5" s="123">
        <v>1095</v>
      </c>
      <c r="AY5" s="123">
        <v>1231</v>
      </c>
      <c r="AZ5" s="123">
        <v>1248</v>
      </c>
      <c r="BA5" s="123">
        <v>1146</v>
      </c>
      <c r="BB5" s="123">
        <v>1183</v>
      </c>
      <c r="BC5" s="123">
        <v>1230</v>
      </c>
      <c r="BD5" s="123">
        <v>1236</v>
      </c>
      <c r="BE5" s="123">
        <v>1225</v>
      </c>
      <c r="BF5" s="123">
        <v>1203</v>
      </c>
      <c r="BG5" s="123">
        <v>1213</v>
      </c>
      <c r="BH5" s="123">
        <v>1231</v>
      </c>
      <c r="BI5" s="123">
        <v>1267</v>
      </c>
      <c r="BJ5" s="123">
        <v>1333</v>
      </c>
      <c r="BK5" s="123">
        <v>1328</v>
      </c>
      <c r="BL5" s="123">
        <v>1443</v>
      </c>
      <c r="BM5" s="123">
        <v>1454</v>
      </c>
      <c r="BN5" s="123">
        <v>1439</v>
      </c>
      <c r="BO5" s="123">
        <v>1572</v>
      </c>
      <c r="BP5" s="123">
        <v>1532</v>
      </c>
      <c r="BQ5" s="123">
        <v>1310</v>
      </c>
      <c r="BR5" s="123">
        <v>822</v>
      </c>
      <c r="BS5" s="123">
        <v>1044</v>
      </c>
      <c r="BT5" s="123">
        <v>1111</v>
      </c>
      <c r="BU5" s="123">
        <v>1074</v>
      </c>
      <c r="BV5" s="123">
        <v>1124</v>
      </c>
      <c r="BW5" s="123">
        <v>1018</v>
      </c>
      <c r="BX5" s="123">
        <v>1038</v>
      </c>
      <c r="BY5" s="123">
        <v>915</v>
      </c>
      <c r="BZ5" s="123">
        <v>957</v>
      </c>
      <c r="CA5" s="123">
        <v>934</v>
      </c>
      <c r="CB5" s="123">
        <v>828</v>
      </c>
      <c r="CC5" s="123">
        <v>920</v>
      </c>
      <c r="CD5" s="123">
        <v>828</v>
      </c>
      <c r="CE5" s="123">
        <v>801</v>
      </c>
      <c r="CF5" s="123">
        <v>737</v>
      </c>
      <c r="CG5" s="123">
        <v>664</v>
      </c>
      <c r="CH5" s="123">
        <v>612</v>
      </c>
      <c r="CI5" s="123">
        <v>569</v>
      </c>
      <c r="CJ5" s="123">
        <v>519</v>
      </c>
      <c r="CK5" s="123">
        <v>487</v>
      </c>
      <c r="CL5" s="123">
        <v>476</v>
      </c>
      <c r="CM5" s="123">
        <v>368</v>
      </c>
      <c r="CN5" s="123">
        <v>320</v>
      </c>
      <c r="CO5" s="123">
        <v>249</v>
      </c>
      <c r="CP5" s="123">
        <v>196</v>
      </c>
      <c r="CQ5" s="123">
        <v>182</v>
      </c>
      <c r="CR5" s="123">
        <v>140</v>
      </c>
      <c r="CS5" s="123">
        <v>120</v>
      </c>
      <c r="CT5" s="123">
        <v>73</v>
      </c>
      <c r="CU5" s="123">
        <v>66</v>
      </c>
      <c r="CV5" s="123">
        <v>49</v>
      </c>
      <c r="CW5" s="123">
        <v>35</v>
      </c>
      <c r="CX5" s="123">
        <v>28</v>
      </c>
      <c r="CY5" s="123">
        <v>40</v>
      </c>
      <c r="CZ5" s="78">
        <v>94238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8" t="s">
        <v>25</v>
      </c>
      <c r="B6" s="3" t="s">
        <v>13</v>
      </c>
      <c r="C6" s="121">
        <v>66</v>
      </c>
      <c r="D6" s="121">
        <v>74</v>
      </c>
      <c r="E6" s="121">
        <v>83</v>
      </c>
      <c r="F6" s="121">
        <v>79</v>
      </c>
      <c r="G6" s="121">
        <v>75</v>
      </c>
      <c r="H6" s="121">
        <v>79</v>
      </c>
      <c r="I6" s="121">
        <v>70</v>
      </c>
      <c r="J6" s="121">
        <v>92</v>
      </c>
      <c r="K6" s="121">
        <v>98</v>
      </c>
      <c r="L6" s="121">
        <v>80</v>
      </c>
      <c r="M6" s="121">
        <v>69</v>
      </c>
      <c r="N6" s="121">
        <v>95</v>
      </c>
      <c r="O6" s="121">
        <v>65</v>
      </c>
      <c r="P6" s="121">
        <v>81</v>
      </c>
      <c r="Q6" s="121">
        <v>74</v>
      </c>
      <c r="R6" s="121">
        <v>74</v>
      </c>
      <c r="S6" s="121">
        <v>69</v>
      </c>
      <c r="T6" s="121">
        <v>85</v>
      </c>
      <c r="U6" s="121">
        <v>89</v>
      </c>
      <c r="V6" s="121">
        <v>75</v>
      </c>
      <c r="W6" s="121">
        <v>79</v>
      </c>
      <c r="X6" s="121">
        <v>68</v>
      </c>
      <c r="Y6" s="121">
        <v>71</v>
      </c>
      <c r="Z6" s="121">
        <v>65</v>
      </c>
      <c r="AA6" s="121">
        <v>74</v>
      </c>
      <c r="AB6" s="121">
        <v>78</v>
      </c>
      <c r="AC6" s="121">
        <v>86</v>
      </c>
      <c r="AD6" s="121">
        <v>80</v>
      </c>
      <c r="AE6" s="121">
        <v>90</v>
      </c>
      <c r="AF6" s="121">
        <v>102</v>
      </c>
      <c r="AG6" s="121">
        <v>88</v>
      </c>
      <c r="AH6" s="121">
        <v>85</v>
      </c>
      <c r="AI6" s="121">
        <v>80</v>
      </c>
      <c r="AJ6" s="121">
        <v>98</v>
      </c>
      <c r="AK6" s="121">
        <v>115</v>
      </c>
      <c r="AL6" s="121">
        <v>111</v>
      </c>
      <c r="AM6" s="121">
        <v>98</v>
      </c>
      <c r="AN6" s="121">
        <v>102</v>
      </c>
      <c r="AO6" s="121">
        <v>107</v>
      </c>
      <c r="AP6" s="121">
        <v>116</v>
      </c>
      <c r="AQ6" s="121">
        <v>107</v>
      </c>
      <c r="AR6" s="121">
        <v>99</v>
      </c>
      <c r="AS6" s="121">
        <v>98</v>
      </c>
      <c r="AT6" s="121">
        <v>100</v>
      </c>
      <c r="AU6" s="121">
        <v>107</v>
      </c>
      <c r="AV6" s="121">
        <v>85</v>
      </c>
      <c r="AW6" s="121">
        <v>80</v>
      </c>
      <c r="AX6" s="121">
        <v>87</v>
      </c>
      <c r="AY6" s="121">
        <v>81</v>
      </c>
      <c r="AZ6" s="121">
        <v>92</v>
      </c>
      <c r="BA6" s="121">
        <v>74</v>
      </c>
      <c r="BB6" s="121">
        <v>85</v>
      </c>
      <c r="BC6" s="121">
        <v>100</v>
      </c>
      <c r="BD6" s="121">
        <v>95</v>
      </c>
      <c r="BE6" s="121">
        <v>96</v>
      </c>
      <c r="BF6" s="121">
        <v>116</v>
      </c>
      <c r="BG6" s="121">
        <v>110</v>
      </c>
      <c r="BH6" s="121">
        <v>106</v>
      </c>
      <c r="BI6" s="121">
        <v>119</v>
      </c>
      <c r="BJ6" s="121">
        <v>148</v>
      </c>
      <c r="BK6" s="121">
        <v>147</v>
      </c>
      <c r="BL6" s="121">
        <v>160</v>
      </c>
      <c r="BM6" s="121">
        <v>158</v>
      </c>
      <c r="BN6" s="121">
        <v>178</v>
      </c>
      <c r="BO6" s="121">
        <v>201</v>
      </c>
      <c r="BP6" s="121">
        <v>181</v>
      </c>
      <c r="BQ6" s="121">
        <v>132</v>
      </c>
      <c r="BR6" s="121">
        <v>90</v>
      </c>
      <c r="BS6" s="121">
        <v>105</v>
      </c>
      <c r="BT6" s="121">
        <v>102</v>
      </c>
      <c r="BU6" s="121">
        <v>96</v>
      </c>
      <c r="BV6" s="121">
        <v>95</v>
      </c>
      <c r="BW6" s="121">
        <v>88</v>
      </c>
      <c r="BX6" s="121">
        <v>76</v>
      </c>
      <c r="BY6" s="121">
        <v>78</v>
      </c>
      <c r="BZ6" s="121">
        <v>60</v>
      </c>
      <c r="CA6" s="121">
        <v>75</v>
      </c>
      <c r="CB6" s="121">
        <v>56</v>
      </c>
      <c r="CC6" s="121">
        <v>47</v>
      </c>
      <c r="CD6" s="121">
        <v>56</v>
      </c>
      <c r="CE6" s="121">
        <v>56</v>
      </c>
      <c r="CF6" s="121">
        <v>46</v>
      </c>
      <c r="CG6" s="121">
        <v>37</v>
      </c>
      <c r="CH6" s="121">
        <v>51</v>
      </c>
      <c r="CI6" s="121">
        <v>22</v>
      </c>
      <c r="CJ6" s="121">
        <v>38</v>
      </c>
      <c r="CK6" s="121">
        <v>33</v>
      </c>
      <c r="CL6" s="121">
        <v>21</v>
      </c>
      <c r="CM6" s="121">
        <v>19</v>
      </c>
      <c r="CN6" s="121">
        <v>20</v>
      </c>
      <c r="CO6" s="121">
        <v>14</v>
      </c>
      <c r="CP6" s="121">
        <v>4</v>
      </c>
      <c r="CQ6" s="121">
        <v>8</v>
      </c>
      <c r="CR6" s="121">
        <v>6</v>
      </c>
      <c r="CS6" s="121">
        <v>7</v>
      </c>
      <c r="CT6" s="121">
        <v>2</v>
      </c>
      <c r="CU6" s="121">
        <v>3</v>
      </c>
      <c r="CV6" s="121">
        <v>1</v>
      </c>
      <c r="CW6" s="121">
        <v>1</v>
      </c>
      <c r="CX6" s="121">
        <v>1</v>
      </c>
      <c r="CY6" s="121">
        <v>1</v>
      </c>
      <c r="CZ6" s="76">
        <f>SUM(C6:CY6)</f>
        <v>7922</v>
      </c>
      <c r="DA6" s="79"/>
    </row>
    <row r="7" spans="1:105" s="12" customFormat="1" ht="11.25" customHeight="1">
      <c r="A7" s="138"/>
      <c r="B7" s="4" t="s">
        <v>14</v>
      </c>
      <c r="C7" s="122">
        <v>71</v>
      </c>
      <c r="D7" s="122">
        <v>89</v>
      </c>
      <c r="E7" s="122">
        <v>69</v>
      </c>
      <c r="F7" s="122">
        <v>56</v>
      </c>
      <c r="G7" s="122">
        <v>57</v>
      </c>
      <c r="H7" s="122">
        <v>75</v>
      </c>
      <c r="I7" s="122">
        <v>53</v>
      </c>
      <c r="J7" s="122">
        <v>73</v>
      </c>
      <c r="K7" s="122">
        <v>64</v>
      </c>
      <c r="L7" s="122">
        <v>89</v>
      </c>
      <c r="M7" s="122">
        <v>70</v>
      </c>
      <c r="N7" s="122">
        <v>81</v>
      </c>
      <c r="O7" s="122">
        <v>80</v>
      </c>
      <c r="P7" s="122">
        <v>86</v>
      </c>
      <c r="Q7" s="122">
        <v>77</v>
      </c>
      <c r="R7" s="122">
        <v>97</v>
      </c>
      <c r="S7" s="122">
        <v>78</v>
      </c>
      <c r="T7" s="122">
        <v>65</v>
      </c>
      <c r="U7" s="122">
        <v>90</v>
      </c>
      <c r="V7" s="122">
        <v>70</v>
      </c>
      <c r="W7" s="122">
        <v>64</v>
      </c>
      <c r="X7" s="122">
        <v>76</v>
      </c>
      <c r="Y7" s="122">
        <v>80</v>
      </c>
      <c r="Z7" s="122">
        <v>87</v>
      </c>
      <c r="AA7" s="122">
        <v>91</v>
      </c>
      <c r="AB7" s="122">
        <v>88</v>
      </c>
      <c r="AC7" s="122">
        <v>88</v>
      </c>
      <c r="AD7" s="122">
        <v>99</v>
      </c>
      <c r="AE7" s="122">
        <v>112</v>
      </c>
      <c r="AF7" s="122">
        <v>105</v>
      </c>
      <c r="AG7" s="122">
        <v>104</v>
      </c>
      <c r="AH7" s="122">
        <v>106</v>
      </c>
      <c r="AI7" s="122">
        <v>89</v>
      </c>
      <c r="AJ7" s="122">
        <v>110</v>
      </c>
      <c r="AK7" s="122">
        <v>101</v>
      </c>
      <c r="AL7" s="122">
        <v>116</v>
      </c>
      <c r="AM7" s="122">
        <v>115</v>
      </c>
      <c r="AN7" s="122">
        <v>88</v>
      </c>
      <c r="AO7" s="122">
        <v>115</v>
      </c>
      <c r="AP7" s="122">
        <v>118</v>
      </c>
      <c r="AQ7" s="122">
        <v>128</v>
      </c>
      <c r="AR7" s="122">
        <v>113</v>
      </c>
      <c r="AS7" s="122">
        <v>110</v>
      </c>
      <c r="AT7" s="122">
        <v>106</v>
      </c>
      <c r="AU7" s="122">
        <v>114</v>
      </c>
      <c r="AV7" s="122">
        <v>102</v>
      </c>
      <c r="AW7" s="122">
        <v>91</v>
      </c>
      <c r="AX7" s="122">
        <v>101</v>
      </c>
      <c r="AY7" s="122">
        <v>92</v>
      </c>
      <c r="AZ7" s="122">
        <v>80</v>
      </c>
      <c r="BA7" s="122">
        <v>84</v>
      </c>
      <c r="BB7" s="122">
        <v>108</v>
      </c>
      <c r="BC7" s="122">
        <v>85</v>
      </c>
      <c r="BD7" s="122">
        <v>120</v>
      </c>
      <c r="BE7" s="122">
        <v>135</v>
      </c>
      <c r="BF7" s="122">
        <v>113</v>
      </c>
      <c r="BG7" s="122">
        <v>115</v>
      </c>
      <c r="BH7" s="122">
        <v>124</v>
      </c>
      <c r="BI7" s="122">
        <v>121</v>
      </c>
      <c r="BJ7" s="122">
        <v>155</v>
      </c>
      <c r="BK7" s="122">
        <v>178</v>
      </c>
      <c r="BL7" s="122">
        <v>168</v>
      </c>
      <c r="BM7" s="122">
        <v>183</v>
      </c>
      <c r="BN7" s="122">
        <v>187</v>
      </c>
      <c r="BO7" s="122">
        <v>165</v>
      </c>
      <c r="BP7" s="122">
        <v>178</v>
      </c>
      <c r="BQ7" s="122">
        <v>141</v>
      </c>
      <c r="BR7" s="122">
        <v>92</v>
      </c>
      <c r="BS7" s="122">
        <v>87</v>
      </c>
      <c r="BT7" s="122">
        <v>100</v>
      </c>
      <c r="BU7" s="122">
        <v>93</v>
      </c>
      <c r="BV7" s="122">
        <v>110</v>
      </c>
      <c r="BW7" s="122">
        <v>85</v>
      </c>
      <c r="BX7" s="122">
        <v>81</v>
      </c>
      <c r="BY7" s="122">
        <v>86</v>
      </c>
      <c r="BZ7" s="122">
        <v>99</v>
      </c>
      <c r="CA7" s="122">
        <v>73</v>
      </c>
      <c r="CB7" s="122">
        <v>77</v>
      </c>
      <c r="CC7" s="122">
        <v>83</v>
      </c>
      <c r="CD7" s="122">
        <v>84</v>
      </c>
      <c r="CE7" s="122">
        <v>82</v>
      </c>
      <c r="CF7" s="122">
        <v>67</v>
      </c>
      <c r="CG7" s="122">
        <v>72</v>
      </c>
      <c r="CH7" s="122">
        <v>77</v>
      </c>
      <c r="CI7" s="122">
        <v>73</v>
      </c>
      <c r="CJ7" s="122">
        <v>52</v>
      </c>
      <c r="CK7" s="122">
        <v>62</v>
      </c>
      <c r="CL7" s="122">
        <v>72</v>
      </c>
      <c r="CM7" s="122">
        <v>60</v>
      </c>
      <c r="CN7" s="122">
        <v>39</v>
      </c>
      <c r="CO7" s="122">
        <v>43</v>
      </c>
      <c r="CP7" s="122">
        <v>35</v>
      </c>
      <c r="CQ7" s="122">
        <v>21</v>
      </c>
      <c r="CR7" s="122">
        <v>23</v>
      </c>
      <c r="CS7" s="122">
        <v>16</v>
      </c>
      <c r="CT7" s="122">
        <v>17</v>
      </c>
      <c r="CU7" s="122">
        <v>10</v>
      </c>
      <c r="CV7" s="122">
        <v>9</v>
      </c>
      <c r="CW7" s="122">
        <v>6</v>
      </c>
      <c r="CX7" s="122">
        <v>6</v>
      </c>
      <c r="CY7" s="122">
        <v>12</v>
      </c>
      <c r="CZ7" s="78">
        <f>SUM(C7:CY7)</f>
        <v>8843</v>
      </c>
      <c r="DA7" s="79"/>
    </row>
    <row r="8" spans="1:105" s="12" customFormat="1" ht="11.25" customHeight="1">
      <c r="A8" s="138"/>
      <c r="B8" s="5" t="s">
        <v>15</v>
      </c>
      <c r="C8" s="123">
        <v>137</v>
      </c>
      <c r="D8" s="123">
        <v>163</v>
      </c>
      <c r="E8" s="123">
        <v>152</v>
      </c>
      <c r="F8" s="123">
        <v>135</v>
      </c>
      <c r="G8" s="123">
        <v>132</v>
      </c>
      <c r="H8" s="123">
        <v>154</v>
      </c>
      <c r="I8" s="123">
        <v>123</v>
      </c>
      <c r="J8" s="123">
        <v>165</v>
      </c>
      <c r="K8" s="123">
        <v>162</v>
      </c>
      <c r="L8" s="123">
        <v>169</v>
      </c>
      <c r="M8" s="123">
        <v>139</v>
      </c>
      <c r="N8" s="123">
        <v>176</v>
      </c>
      <c r="O8" s="123">
        <v>145</v>
      </c>
      <c r="P8" s="123">
        <v>167</v>
      </c>
      <c r="Q8" s="123">
        <v>151</v>
      </c>
      <c r="R8" s="123">
        <v>171</v>
      </c>
      <c r="S8" s="123">
        <v>147</v>
      </c>
      <c r="T8" s="123">
        <v>150</v>
      </c>
      <c r="U8" s="123">
        <v>179</v>
      </c>
      <c r="V8" s="123">
        <v>145</v>
      </c>
      <c r="W8" s="123">
        <v>143</v>
      </c>
      <c r="X8" s="123">
        <v>144</v>
      </c>
      <c r="Y8" s="123">
        <v>151</v>
      </c>
      <c r="Z8" s="123">
        <v>152</v>
      </c>
      <c r="AA8" s="123">
        <v>165</v>
      </c>
      <c r="AB8" s="123">
        <v>166</v>
      </c>
      <c r="AC8" s="123">
        <v>174</v>
      </c>
      <c r="AD8" s="123">
        <v>179</v>
      </c>
      <c r="AE8" s="123">
        <v>202</v>
      </c>
      <c r="AF8" s="123">
        <v>207</v>
      </c>
      <c r="AG8" s="123">
        <v>192</v>
      </c>
      <c r="AH8" s="123">
        <v>191</v>
      </c>
      <c r="AI8" s="123">
        <v>169</v>
      </c>
      <c r="AJ8" s="123">
        <v>208</v>
      </c>
      <c r="AK8" s="123">
        <v>216</v>
      </c>
      <c r="AL8" s="123">
        <v>227</v>
      </c>
      <c r="AM8" s="123">
        <v>213</v>
      </c>
      <c r="AN8" s="123">
        <v>190</v>
      </c>
      <c r="AO8" s="123">
        <v>222</v>
      </c>
      <c r="AP8" s="123">
        <v>234</v>
      </c>
      <c r="AQ8" s="123">
        <v>235</v>
      </c>
      <c r="AR8" s="123">
        <v>212</v>
      </c>
      <c r="AS8" s="123">
        <v>208</v>
      </c>
      <c r="AT8" s="123">
        <v>206</v>
      </c>
      <c r="AU8" s="123">
        <v>221</v>
      </c>
      <c r="AV8" s="123">
        <v>187</v>
      </c>
      <c r="AW8" s="123">
        <v>171</v>
      </c>
      <c r="AX8" s="123">
        <v>188</v>
      </c>
      <c r="AY8" s="123">
        <v>173</v>
      </c>
      <c r="AZ8" s="123">
        <v>172</v>
      </c>
      <c r="BA8" s="123">
        <v>158</v>
      </c>
      <c r="BB8" s="123">
        <v>193</v>
      </c>
      <c r="BC8" s="123">
        <v>185</v>
      </c>
      <c r="BD8" s="123">
        <v>215</v>
      </c>
      <c r="BE8" s="123">
        <v>231</v>
      </c>
      <c r="BF8" s="123">
        <v>229</v>
      </c>
      <c r="BG8" s="123">
        <v>225</v>
      </c>
      <c r="BH8" s="123">
        <v>230</v>
      </c>
      <c r="BI8" s="123">
        <v>240</v>
      </c>
      <c r="BJ8" s="123">
        <v>303</v>
      </c>
      <c r="BK8" s="123">
        <v>325</v>
      </c>
      <c r="BL8" s="123">
        <v>328</v>
      </c>
      <c r="BM8" s="123">
        <v>341</v>
      </c>
      <c r="BN8" s="123">
        <v>365</v>
      </c>
      <c r="BO8" s="123">
        <v>366</v>
      </c>
      <c r="BP8" s="123">
        <v>359</v>
      </c>
      <c r="BQ8" s="123">
        <v>273</v>
      </c>
      <c r="BR8" s="123">
        <v>182</v>
      </c>
      <c r="BS8" s="123">
        <v>192</v>
      </c>
      <c r="BT8" s="123">
        <v>202</v>
      </c>
      <c r="BU8" s="123">
        <v>189</v>
      </c>
      <c r="BV8" s="123">
        <v>205</v>
      </c>
      <c r="BW8" s="123">
        <v>173</v>
      </c>
      <c r="BX8" s="123">
        <v>157</v>
      </c>
      <c r="BY8" s="123">
        <v>164</v>
      </c>
      <c r="BZ8" s="123">
        <v>159</v>
      </c>
      <c r="CA8" s="123">
        <v>148</v>
      </c>
      <c r="CB8" s="123">
        <v>133</v>
      </c>
      <c r="CC8" s="123">
        <v>130</v>
      </c>
      <c r="CD8" s="123">
        <v>140</v>
      </c>
      <c r="CE8" s="123">
        <v>138</v>
      </c>
      <c r="CF8" s="123">
        <v>113</v>
      </c>
      <c r="CG8" s="123">
        <v>109</v>
      </c>
      <c r="CH8" s="123">
        <v>128</v>
      </c>
      <c r="CI8" s="123">
        <v>95</v>
      </c>
      <c r="CJ8" s="123">
        <v>90</v>
      </c>
      <c r="CK8" s="123">
        <v>95</v>
      </c>
      <c r="CL8" s="123">
        <v>93</v>
      </c>
      <c r="CM8" s="123">
        <v>79</v>
      </c>
      <c r="CN8" s="123">
        <v>59</v>
      </c>
      <c r="CO8" s="123">
        <v>57</v>
      </c>
      <c r="CP8" s="123">
        <v>39</v>
      </c>
      <c r="CQ8" s="123">
        <v>29</v>
      </c>
      <c r="CR8" s="123">
        <v>29</v>
      </c>
      <c r="CS8" s="123">
        <v>23</v>
      </c>
      <c r="CT8" s="123">
        <v>19</v>
      </c>
      <c r="CU8" s="123">
        <v>13</v>
      </c>
      <c r="CV8" s="123">
        <v>10</v>
      </c>
      <c r="CW8" s="123">
        <v>7</v>
      </c>
      <c r="CX8" s="123">
        <v>7</v>
      </c>
      <c r="CY8" s="123">
        <v>13</v>
      </c>
      <c r="CZ8" s="78">
        <f>SUM(C8:CY8)</f>
        <v>16765</v>
      </c>
      <c r="DA8" s="79"/>
    </row>
    <row r="9" spans="1:113" s="12" customFormat="1" ht="11.25" customHeight="1">
      <c r="A9" s="138" t="s">
        <v>26</v>
      </c>
      <c r="B9" s="3" t="s">
        <v>13</v>
      </c>
      <c r="C9" s="121">
        <v>15</v>
      </c>
      <c r="D9" s="121">
        <v>25</v>
      </c>
      <c r="E9" s="121">
        <v>15</v>
      </c>
      <c r="F9" s="121">
        <v>24</v>
      </c>
      <c r="G9" s="121">
        <v>26</v>
      </c>
      <c r="H9" s="121">
        <v>26</v>
      </c>
      <c r="I9" s="121">
        <v>25</v>
      </c>
      <c r="J9" s="121">
        <v>27</v>
      </c>
      <c r="K9" s="121">
        <v>20</v>
      </c>
      <c r="L9" s="121">
        <v>34</v>
      </c>
      <c r="M9" s="121">
        <v>34</v>
      </c>
      <c r="N9" s="121">
        <v>22</v>
      </c>
      <c r="O9" s="121">
        <v>21</v>
      </c>
      <c r="P9" s="121">
        <v>25</v>
      </c>
      <c r="Q9" s="121">
        <v>34</v>
      </c>
      <c r="R9" s="121">
        <v>32</v>
      </c>
      <c r="S9" s="121">
        <v>27</v>
      </c>
      <c r="T9" s="121">
        <v>41</v>
      </c>
      <c r="U9" s="121">
        <v>29</v>
      </c>
      <c r="V9" s="121">
        <v>40</v>
      </c>
      <c r="W9" s="121">
        <v>21</v>
      </c>
      <c r="X9" s="121">
        <v>20</v>
      </c>
      <c r="Y9" s="121">
        <v>21</v>
      </c>
      <c r="Z9" s="121">
        <v>17</v>
      </c>
      <c r="AA9" s="121">
        <v>24</v>
      </c>
      <c r="AB9" s="121">
        <v>19</v>
      </c>
      <c r="AC9" s="121">
        <v>25</v>
      </c>
      <c r="AD9" s="121">
        <v>24</v>
      </c>
      <c r="AE9" s="121">
        <v>35</v>
      </c>
      <c r="AF9" s="121">
        <v>14</v>
      </c>
      <c r="AG9" s="121">
        <v>23</v>
      </c>
      <c r="AH9" s="121">
        <v>25</v>
      </c>
      <c r="AI9" s="121">
        <v>25</v>
      </c>
      <c r="AJ9" s="121">
        <v>28</v>
      </c>
      <c r="AK9" s="121">
        <v>27</v>
      </c>
      <c r="AL9" s="121">
        <v>26</v>
      </c>
      <c r="AM9" s="121">
        <v>27</v>
      </c>
      <c r="AN9" s="121">
        <v>28</v>
      </c>
      <c r="AO9" s="121">
        <v>41</v>
      </c>
      <c r="AP9" s="121">
        <v>28</v>
      </c>
      <c r="AQ9" s="121">
        <v>34</v>
      </c>
      <c r="AR9" s="121">
        <v>21</v>
      </c>
      <c r="AS9" s="121">
        <v>42</v>
      </c>
      <c r="AT9" s="121">
        <v>28</v>
      </c>
      <c r="AU9" s="121">
        <v>27</v>
      </c>
      <c r="AV9" s="121">
        <v>26</v>
      </c>
      <c r="AW9" s="121">
        <v>25</v>
      </c>
      <c r="AX9" s="121">
        <v>31</v>
      </c>
      <c r="AY9" s="121">
        <v>23</v>
      </c>
      <c r="AZ9" s="121">
        <v>36</v>
      </c>
      <c r="BA9" s="121">
        <v>26</v>
      </c>
      <c r="BB9" s="121">
        <v>37</v>
      </c>
      <c r="BC9" s="121">
        <v>55</v>
      </c>
      <c r="BD9" s="121">
        <v>39</v>
      </c>
      <c r="BE9" s="121">
        <v>64</v>
      </c>
      <c r="BF9" s="121">
        <v>43</v>
      </c>
      <c r="BG9" s="121">
        <v>36</v>
      </c>
      <c r="BH9" s="121">
        <v>55</v>
      </c>
      <c r="BI9" s="121">
        <v>47</v>
      </c>
      <c r="BJ9" s="121">
        <v>47</v>
      </c>
      <c r="BK9" s="121">
        <v>49</v>
      </c>
      <c r="BL9" s="121">
        <v>52</v>
      </c>
      <c r="BM9" s="121">
        <v>48</v>
      </c>
      <c r="BN9" s="121">
        <v>39</v>
      </c>
      <c r="BO9" s="121">
        <v>49</v>
      </c>
      <c r="BP9" s="121">
        <v>52</v>
      </c>
      <c r="BQ9" s="121">
        <v>50</v>
      </c>
      <c r="BR9" s="121">
        <v>19</v>
      </c>
      <c r="BS9" s="121">
        <v>23</v>
      </c>
      <c r="BT9" s="121">
        <v>38</v>
      </c>
      <c r="BU9" s="121">
        <v>21</v>
      </c>
      <c r="BV9" s="121">
        <v>32</v>
      </c>
      <c r="BW9" s="121">
        <v>31</v>
      </c>
      <c r="BX9" s="121">
        <v>27</v>
      </c>
      <c r="BY9" s="121">
        <v>21</v>
      </c>
      <c r="BZ9" s="121">
        <v>34</v>
      </c>
      <c r="CA9" s="121">
        <v>30</v>
      </c>
      <c r="CB9" s="121">
        <v>32</v>
      </c>
      <c r="CC9" s="121">
        <v>25</v>
      </c>
      <c r="CD9" s="121">
        <v>19</v>
      </c>
      <c r="CE9" s="121">
        <v>17</v>
      </c>
      <c r="CF9" s="121">
        <v>15</v>
      </c>
      <c r="CG9" s="121">
        <v>16</v>
      </c>
      <c r="CH9" s="121">
        <v>12</v>
      </c>
      <c r="CI9" s="121">
        <v>15</v>
      </c>
      <c r="CJ9" s="121">
        <v>16</v>
      </c>
      <c r="CK9" s="121">
        <v>13</v>
      </c>
      <c r="CL9" s="121">
        <v>7</v>
      </c>
      <c r="CM9" s="121">
        <v>4</v>
      </c>
      <c r="CN9" s="121">
        <v>6</v>
      </c>
      <c r="CO9" s="121">
        <v>4</v>
      </c>
      <c r="CP9" s="121">
        <v>4</v>
      </c>
      <c r="CQ9" s="121">
        <v>1</v>
      </c>
      <c r="CR9" s="121">
        <v>4</v>
      </c>
      <c r="CS9" s="121">
        <v>0</v>
      </c>
      <c r="CT9" s="121">
        <v>1</v>
      </c>
      <c r="CU9" s="121">
        <v>0</v>
      </c>
      <c r="CV9" s="121">
        <v>0</v>
      </c>
      <c r="CW9" s="121">
        <v>0</v>
      </c>
      <c r="CX9" s="121">
        <v>0</v>
      </c>
      <c r="CY9" s="121">
        <v>2</v>
      </c>
      <c r="CZ9" s="76">
        <f aca="true" t="shared" si="0" ref="CZ9:CZ20">SUM(C9:CY9)</f>
        <v>2610</v>
      </c>
      <c r="DA9" s="79"/>
      <c r="DI9" s="79"/>
    </row>
    <row r="10" spans="1:113" s="12" customFormat="1" ht="11.25" customHeight="1">
      <c r="A10" s="138"/>
      <c r="B10" s="4" t="s">
        <v>14</v>
      </c>
      <c r="C10" s="122">
        <v>13</v>
      </c>
      <c r="D10" s="122">
        <v>22</v>
      </c>
      <c r="E10" s="122">
        <v>16</v>
      </c>
      <c r="F10" s="122">
        <v>24</v>
      </c>
      <c r="G10" s="122">
        <v>18</v>
      </c>
      <c r="H10" s="122">
        <v>23</v>
      </c>
      <c r="I10" s="122">
        <v>17</v>
      </c>
      <c r="J10" s="122">
        <v>29</v>
      </c>
      <c r="K10" s="122">
        <v>24</v>
      </c>
      <c r="L10" s="122">
        <v>25</v>
      </c>
      <c r="M10" s="122">
        <v>19</v>
      </c>
      <c r="N10" s="122">
        <v>24</v>
      </c>
      <c r="O10" s="122">
        <v>24</v>
      </c>
      <c r="P10" s="122">
        <v>28</v>
      </c>
      <c r="Q10" s="122">
        <v>28</v>
      </c>
      <c r="R10" s="122">
        <v>36</v>
      </c>
      <c r="S10" s="122">
        <v>30</v>
      </c>
      <c r="T10" s="122">
        <v>35</v>
      </c>
      <c r="U10" s="122">
        <v>17</v>
      </c>
      <c r="V10" s="122">
        <v>26</v>
      </c>
      <c r="W10" s="122">
        <v>24</v>
      </c>
      <c r="X10" s="122">
        <v>33</v>
      </c>
      <c r="Y10" s="122">
        <v>31</v>
      </c>
      <c r="Z10" s="122">
        <v>21</v>
      </c>
      <c r="AA10" s="122">
        <v>22</v>
      </c>
      <c r="AB10" s="122">
        <v>26</v>
      </c>
      <c r="AC10" s="122">
        <v>29</v>
      </c>
      <c r="AD10" s="122">
        <v>29</v>
      </c>
      <c r="AE10" s="122">
        <v>17</v>
      </c>
      <c r="AF10" s="122">
        <v>23</v>
      </c>
      <c r="AG10" s="122">
        <v>24</v>
      </c>
      <c r="AH10" s="122">
        <v>23</v>
      </c>
      <c r="AI10" s="122">
        <v>24</v>
      </c>
      <c r="AJ10" s="122">
        <v>31</v>
      </c>
      <c r="AK10" s="122">
        <v>30</v>
      </c>
      <c r="AL10" s="122">
        <v>20</v>
      </c>
      <c r="AM10" s="122">
        <v>27</v>
      </c>
      <c r="AN10" s="122">
        <v>27</v>
      </c>
      <c r="AO10" s="122">
        <v>26</v>
      </c>
      <c r="AP10" s="122">
        <v>32</v>
      </c>
      <c r="AQ10" s="122">
        <v>32</v>
      </c>
      <c r="AR10" s="122">
        <v>31</v>
      </c>
      <c r="AS10" s="122">
        <v>32</v>
      </c>
      <c r="AT10" s="122">
        <v>35</v>
      </c>
      <c r="AU10" s="122">
        <v>38</v>
      </c>
      <c r="AV10" s="122">
        <v>41</v>
      </c>
      <c r="AW10" s="122">
        <v>29</v>
      </c>
      <c r="AX10" s="122">
        <v>28</v>
      </c>
      <c r="AY10" s="122">
        <v>37</v>
      </c>
      <c r="AZ10" s="122">
        <v>38</v>
      </c>
      <c r="BA10" s="122">
        <v>49</v>
      </c>
      <c r="BB10" s="122">
        <v>46</v>
      </c>
      <c r="BC10" s="122">
        <v>40</v>
      </c>
      <c r="BD10" s="122">
        <v>44</v>
      </c>
      <c r="BE10" s="122">
        <v>37</v>
      </c>
      <c r="BF10" s="122">
        <v>54</v>
      </c>
      <c r="BG10" s="122">
        <v>39</v>
      </c>
      <c r="BH10" s="122">
        <v>36</v>
      </c>
      <c r="BI10" s="122">
        <v>57</v>
      </c>
      <c r="BJ10" s="122">
        <v>49</v>
      </c>
      <c r="BK10" s="122">
        <v>28</v>
      </c>
      <c r="BL10" s="122">
        <v>51</v>
      </c>
      <c r="BM10" s="122">
        <v>41</v>
      </c>
      <c r="BN10" s="122">
        <v>46</v>
      </c>
      <c r="BO10" s="122">
        <v>58</v>
      </c>
      <c r="BP10" s="122">
        <v>49</v>
      </c>
      <c r="BQ10" s="122">
        <v>48</v>
      </c>
      <c r="BR10" s="122">
        <v>16</v>
      </c>
      <c r="BS10" s="122">
        <v>24</v>
      </c>
      <c r="BT10" s="122">
        <v>38</v>
      </c>
      <c r="BU10" s="122">
        <v>34</v>
      </c>
      <c r="BV10" s="122">
        <v>28</v>
      </c>
      <c r="BW10" s="122">
        <v>39</v>
      </c>
      <c r="BX10" s="122">
        <v>39</v>
      </c>
      <c r="BY10" s="122">
        <v>37</v>
      </c>
      <c r="BZ10" s="122">
        <v>43</v>
      </c>
      <c r="CA10" s="122">
        <v>36</v>
      </c>
      <c r="CB10" s="122">
        <v>34</v>
      </c>
      <c r="CC10" s="122">
        <v>45</v>
      </c>
      <c r="CD10" s="122">
        <v>44</v>
      </c>
      <c r="CE10" s="122">
        <v>42</v>
      </c>
      <c r="CF10" s="122">
        <v>31</v>
      </c>
      <c r="CG10" s="122">
        <v>35</v>
      </c>
      <c r="CH10" s="122">
        <v>41</v>
      </c>
      <c r="CI10" s="122">
        <v>24</v>
      </c>
      <c r="CJ10" s="122">
        <v>30</v>
      </c>
      <c r="CK10" s="122">
        <v>36</v>
      </c>
      <c r="CL10" s="122">
        <v>26</v>
      </c>
      <c r="CM10" s="122">
        <v>27</v>
      </c>
      <c r="CN10" s="122">
        <v>15</v>
      </c>
      <c r="CO10" s="122">
        <v>23</v>
      </c>
      <c r="CP10" s="122">
        <v>17</v>
      </c>
      <c r="CQ10" s="122">
        <v>12</v>
      </c>
      <c r="CR10" s="122">
        <v>13</v>
      </c>
      <c r="CS10" s="122">
        <v>8</v>
      </c>
      <c r="CT10" s="122">
        <v>3</v>
      </c>
      <c r="CU10" s="122">
        <v>2</v>
      </c>
      <c r="CV10" s="122">
        <v>7</v>
      </c>
      <c r="CW10" s="122">
        <v>0</v>
      </c>
      <c r="CX10" s="122">
        <v>4</v>
      </c>
      <c r="CY10" s="122">
        <v>4</v>
      </c>
      <c r="CZ10" s="78">
        <f t="shared" si="0"/>
        <v>2967</v>
      </c>
      <c r="DA10" s="79"/>
      <c r="DI10" s="9"/>
    </row>
    <row r="11" spans="1:113" s="12" customFormat="1" ht="11.25" customHeight="1">
      <c r="A11" s="138"/>
      <c r="B11" s="5" t="s">
        <v>15</v>
      </c>
      <c r="C11" s="123">
        <v>28</v>
      </c>
      <c r="D11" s="123">
        <v>47</v>
      </c>
      <c r="E11" s="123">
        <v>31</v>
      </c>
      <c r="F11" s="123">
        <v>48</v>
      </c>
      <c r="G11" s="123">
        <v>44</v>
      </c>
      <c r="H11" s="123">
        <v>49</v>
      </c>
      <c r="I11" s="123">
        <v>42</v>
      </c>
      <c r="J11" s="123">
        <v>56</v>
      </c>
      <c r="K11" s="123">
        <v>44</v>
      </c>
      <c r="L11" s="123">
        <v>59</v>
      </c>
      <c r="M11" s="123">
        <v>53</v>
      </c>
      <c r="N11" s="123">
        <v>46</v>
      </c>
      <c r="O11" s="123">
        <v>45</v>
      </c>
      <c r="P11" s="123">
        <v>53</v>
      </c>
      <c r="Q11" s="123">
        <v>62</v>
      </c>
      <c r="R11" s="123">
        <v>68</v>
      </c>
      <c r="S11" s="123">
        <v>57</v>
      </c>
      <c r="T11" s="123">
        <v>76</v>
      </c>
      <c r="U11" s="123">
        <v>46</v>
      </c>
      <c r="V11" s="123">
        <v>66</v>
      </c>
      <c r="W11" s="123">
        <v>45</v>
      </c>
      <c r="X11" s="123">
        <v>53</v>
      </c>
      <c r="Y11" s="123">
        <v>52</v>
      </c>
      <c r="Z11" s="123">
        <v>38</v>
      </c>
      <c r="AA11" s="123">
        <v>46</v>
      </c>
      <c r="AB11" s="123">
        <v>45</v>
      </c>
      <c r="AC11" s="123">
        <v>54</v>
      </c>
      <c r="AD11" s="123">
        <v>53</v>
      </c>
      <c r="AE11" s="123">
        <v>52</v>
      </c>
      <c r="AF11" s="123">
        <v>37</v>
      </c>
      <c r="AG11" s="123">
        <v>47</v>
      </c>
      <c r="AH11" s="123">
        <v>48</v>
      </c>
      <c r="AI11" s="123">
        <v>49</v>
      </c>
      <c r="AJ11" s="123">
        <v>59</v>
      </c>
      <c r="AK11" s="123">
        <v>57</v>
      </c>
      <c r="AL11" s="123">
        <v>46</v>
      </c>
      <c r="AM11" s="123">
        <v>54</v>
      </c>
      <c r="AN11" s="123">
        <v>55</v>
      </c>
      <c r="AO11" s="123">
        <v>67</v>
      </c>
      <c r="AP11" s="123">
        <v>60</v>
      </c>
      <c r="AQ11" s="123">
        <v>66</v>
      </c>
      <c r="AR11" s="123">
        <v>52</v>
      </c>
      <c r="AS11" s="123">
        <v>74</v>
      </c>
      <c r="AT11" s="123">
        <v>63</v>
      </c>
      <c r="AU11" s="123">
        <v>65</v>
      </c>
      <c r="AV11" s="123">
        <v>67</v>
      </c>
      <c r="AW11" s="123">
        <v>54</v>
      </c>
      <c r="AX11" s="123">
        <v>59</v>
      </c>
      <c r="AY11" s="123">
        <v>60</v>
      </c>
      <c r="AZ11" s="123">
        <v>74</v>
      </c>
      <c r="BA11" s="123">
        <v>75</v>
      </c>
      <c r="BB11" s="123">
        <v>83</v>
      </c>
      <c r="BC11" s="123">
        <v>95</v>
      </c>
      <c r="BD11" s="123">
        <v>83</v>
      </c>
      <c r="BE11" s="123">
        <v>101</v>
      </c>
      <c r="BF11" s="123">
        <v>97</v>
      </c>
      <c r="BG11" s="123">
        <v>75</v>
      </c>
      <c r="BH11" s="123">
        <v>91</v>
      </c>
      <c r="BI11" s="123">
        <v>104</v>
      </c>
      <c r="BJ11" s="123">
        <v>96</v>
      </c>
      <c r="BK11" s="123">
        <v>77</v>
      </c>
      <c r="BL11" s="123">
        <v>103</v>
      </c>
      <c r="BM11" s="123">
        <v>89</v>
      </c>
      <c r="BN11" s="123">
        <v>85</v>
      </c>
      <c r="BO11" s="123">
        <v>107</v>
      </c>
      <c r="BP11" s="123">
        <v>101</v>
      </c>
      <c r="BQ11" s="123">
        <v>98</v>
      </c>
      <c r="BR11" s="123">
        <v>35</v>
      </c>
      <c r="BS11" s="123">
        <v>47</v>
      </c>
      <c r="BT11" s="123">
        <v>76</v>
      </c>
      <c r="BU11" s="123">
        <v>55</v>
      </c>
      <c r="BV11" s="123">
        <v>60</v>
      </c>
      <c r="BW11" s="123">
        <v>70</v>
      </c>
      <c r="BX11" s="123">
        <v>66</v>
      </c>
      <c r="BY11" s="123">
        <v>58</v>
      </c>
      <c r="BZ11" s="123">
        <v>77</v>
      </c>
      <c r="CA11" s="123">
        <v>66</v>
      </c>
      <c r="CB11" s="123">
        <v>66</v>
      </c>
      <c r="CC11" s="123">
        <v>70</v>
      </c>
      <c r="CD11" s="123">
        <v>63</v>
      </c>
      <c r="CE11" s="123">
        <v>59</v>
      </c>
      <c r="CF11" s="123">
        <v>46</v>
      </c>
      <c r="CG11" s="123">
        <v>51</v>
      </c>
      <c r="CH11" s="123">
        <v>53</v>
      </c>
      <c r="CI11" s="123">
        <v>39</v>
      </c>
      <c r="CJ11" s="123">
        <v>46</v>
      </c>
      <c r="CK11" s="123">
        <v>49</v>
      </c>
      <c r="CL11" s="123">
        <v>33</v>
      </c>
      <c r="CM11" s="123">
        <v>31</v>
      </c>
      <c r="CN11" s="123">
        <v>21</v>
      </c>
      <c r="CO11" s="123">
        <v>27</v>
      </c>
      <c r="CP11" s="123">
        <v>21</v>
      </c>
      <c r="CQ11" s="123">
        <v>13</v>
      </c>
      <c r="CR11" s="123">
        <v>17</v>
      </c>
      <c r="CS11" s="123">
        <v>8</v>
      </c>
      <c r="CT11" s="123">
        <v>4</v>
      </c>
      <c r="CU11" s="123">
        <v>2</v>
      </c>
      <c r="CV11" s="123">
        <v>7</v>
      </c>
      <c r="CW11" s="123">
        <v>0</v>
      </c>
      <c r="CX11" s="123">
        <v>4</v>
      </c>
      <c r="CY11" s="123">
        <v>6</v>
      </c>
      <c r="CZ11" s="78">
        <f t="shared" si="0"/>
        <v>5577</v>
      </c>
      <c r="DA11" s="79"/>
      <c r="DI11" s="9"/>
    </row>
    <row r="12" spans="1:105" s="12" customFormat="1" ht="11.25" customHeight="1">
      <c r="A12" s="138" t="s">
        <v>27</v>
      </c>
      <c r="B12" s="3" t="s">
        <v>13</v>
      </c>
      <c r="C12" s="121">
        <v>20</v>
      </c>
      <c r="D12" s="121">
        <v>28</v>
      </c>
      <c r="E12" s="121">
        <v>22</v>
      </c>
      <c r="F12" s="121">
        <v>28</v>
      </c>
      <c r="G12" s="121">
        <v>30</v>
      </c>
      <c r="H12" s="121">
        <v>24</v>
      </c>
      <c r="I12" s="121">
        <v>28</v>
      </c>
      <c r="J12" s="121">
        <v>31</v>
      </c>
      <c r="K12" s="121">
        <v>28</v>
      </c>
      <c r="L12" s="121">
        <v>29</v>
      </c>
      <c r="M12" s="121">
        <v>35</v>
      </c>
      <c r="N12" s="121">
        <v>31</v>
      </c>
      <c r="O12" s="121">
        <v>40</v>
      </c>
      <c r="P12" s="121">
        <v>47</v>
      </c>
      <c r="Q12" s="121">
        <v>35</v>
      </c>
      <c r="R12" s="121">
        <v>36</v>
      </c>
      <c r="S12" s="121">
        <v>43</v>
      </c>
      <c r="T12" s="121">
        <v>45</v>
      </c>
      <c r="U12" s="121">
        <v>35</v>
      </c>
      <c r="V12" s="121">
        <v>35</v>
      </c>
      <c r="W12" s="121">
        <v>41</v>
      </c>
      <c r="X12" s="121">
        <v>36</v>
      </c>
      <c r="Y12" s="121">
        <v>32</v>
      </c>
      <c r="Z12" s="121">
        <v>32</v>
      </c>
      <c r="AA12" s="121">
        <v>35</v>
      </c>
      <c r="AB12" s="121">
        <v>34</v>
      </c>
      <c r="AC12" s="121">
        <v>33</v>
      </c>
      <c r="AD12" s="121">
        <v>29</v>
      </c>
      <c r="AE12" s="121">
        <v>39</v>
      </c>
      <c r="AF12" s="121">
        <v>28</v>
      </c>
      <c r="AG12" s="121">
        <v>40</v>
      </c>
      <c r="AH12" s="121">
        <v>42</v>
      </c>
      <c r="AI12" s="121">
        <v>37</v>
      </c>
      <c r="AJ12" s="121">
        <v>43</v>
      </c>
      <c r="AK12" s="121">
        <v>41</v>
      </c>
      <c r="AL12" s="121">
        <v>25</v>
      </c>
      <c r="AM12" s="121">
        <v>34</v>
      </c>
      <c r="AN12" s="121">
        <v>42</v>
      </c>
      <c r="AO12" s="121">
        <v>38</v>
      </c>
      <c r="AP12" s="121">
        <v>44</v>
      </c>
      <c r="AQ12" s="121">
        <v>47</v>
      </c>
      <c r="AR12" s="121">
        <v>46</v>
      </c>
      <c r="AS12" s="121">
        <v>45</v>
      </c>
      <c r="AT12" s="121">
        <v>43</v>
      </c>
      <c r="AU12" s="121">
        <v>47</v>
      </c>
      <c r="AV12" s="121">
        <v>46</v>
      </c>
      <c r="AW12" s="121">
        <v>45</v>
      </c>
      <c r="AX12" s="121">
        <v>48</v>
      </c>
      <c r="AY12" s="121">
        <v>40</v>
      </c>
      <c r="AZ12" s="121">
        <v>47</v>
      </c>
      <c r="BA12" s="121">
        <v>50</v>
      </c>
      <c r="BB12" s="121">
        <v>65</v>
      </c>
      <c r="BC12" s="121">
        <v>54</v>
      </c>
      <c r="BD12" s="121">
        <v>61</v>
      </c>
      <c r="BE12" s="121">
        <v>43</v>
      </c>
      <c r="BF12" s="121">
        <v>55</v>
      </c>
      <c r="BG12" s="121">
        <v>65</v>
      </c>
      <c r="BH12" s="121">
        <v>58</v>
      </c>
      <c r="BI12" s="121">
        <v>65</v>
      </c>
      <c r="BJ12" s="121">
        <v>68</v>
      </c>
      <c r="BK12" s="121">
        <v>67</v>
      </c>
      <c r="BL12" s="121">
        <v>86</v>
      </c>
      <c r="BM12" s="121">
        <v>69</v>
      </c>
      <c r="BN12" s="121">
        <v>82</v>
      </c>
      <c r="BO12" s="121">
        <v>72</v>
      </c>
      <c r="BP12" s="121">
        <v>66</v>
      </c>
      <c r="BQ12" s="121">
        <v>44</v>
      </c>
      <c r="BR12" s="121">
        <v>30</v>
      </c>
      <c r="BS12" s="121">
        <v>29</v>
      </c>
      <c r="BT12" s="121">
        <v>41</v>
      </c>
      <c r="BU12" s="121">
        <v>46</v>
      </c>
      <c r="BV12" s="121">
        <v>49</v>
      </c>
      <c r="BW12" s="121">
        <v>45</v>
      </c>
      <c r="BX12" s="121">
        <v>29</v>
      </c>
      <c r="BY12" s="121">
        <v>40</v>
      </c>
      <c r="BZ12" s="121">
        <v>44</v>
      </c>
      <c r="CA12" s="121">
        <v>35</v>
      </c>
      <c r="CB12" s="121">
        <v>45</v>
      </c>
      <c r="CC12" s="121">
        <v>27</v>
      </c>
      <c r="CD12" s="121">
        <v>34</v>
      </c>
      <c r="CE12" s="121">
        <v>31</v>
      </c>
      <c r="CF12" s="121">
        <v>27</v>
      </c>
      <c r="CG12" s="121">
        <v>24</v>
      </c>
      <c r="CH12" s="121">
        <v>33</v>
      </c>
      <c r="CI12" s="121">
        <v>30</v>
      </c>
      <c r="CJ12" s="121">
        <v>23</v>
      </c>
      <c r="CK12" s="121">
        <v>23</v>
      </c>
      <c r="CL12" s="121">
        <v>18</v>
      </c>
      <c r="CM12" s="121">
        <v>10</v>
      </c>
      <c r="CN12" s="121">
        <v>14</v>
      </c>
      <c r="CO12" s="121">
        <v>7</v>
      </c>
      <c r="CP12" s="121">
        <v>3</v>
      </c>
      <c r="CQ12" s="121">
        <v>6</v>
      </c>
      <c r="CR12" s="121">
        <v>2</v>
      </c>
      <c r="CS12" s="121">
        <v>2</v>
      </c>
      <c r="CT12" s="121">
        <v>2</v>
      </c>
      <c r="CU12" s="121">
        <v>1</v>
      </c>
      <c r="CV12" s="121">
        <v>2</v>
      </c>
      <c r="CW12" s="121">
        <v>2</v>
      </c>
      <c r="CX12" s="121">
        <v>1</v>
      </c>
      <c r="CY12" s="121">
        <v>1</v>
      </c>
      <c r="CZ12" s="76">
        <v>3655</v>
      </c>
      <c r="DA12" s="79"/>
    </row>
    <row r="13" spans="1:105" s="12" customFormat="1" ht="11.25" customHeight="1">
      <c r="A13" s="138"/>
      <c r="B13" s="4" t="s">
        <v>14</v>
      </c>
      <c r="C13" s="122">
        <v>23</v>
      </c>
      <c r="D13" s="122">
        <v>25</v>
      </c>
      <c r="E13" s="122">
        <v>18</v>
      </c>
      <c r="F13" s="122">
        <v>31</v>
      </c>
      <c r="G13" s="122">
        <v>25</v>
      </c>
      <c r="H13" s="122">
        <v>35</v>
      </c>
      <c r="I13" s="122">
        <v>28</v>
      </c>
      <c r="J13" s="122">
        <v>34</v>
      </c>
      <c r="K13" s="122">
        <v>24</v>
      </c>
      <c r="L13" s="122">
        <v>40</v>
      </c>
      <c r="M13" s="122">
        <v>31</v>
      </c>
      <c r="N13" s="122">
        <v>34</v>
      </c>
      <c r="O13" s="122">
        <v>33</v>
      </c>
      <c r="P13" s="122">
        <v>40</v>
      </c>
      <c r="Q13" s="122">
        <v>31</v>
      </c>
      <c r="R13" s="122">
        <v>39</v>
      </c>
      <c r="S13" s="122">
        <v>49</v>
      </c>
      <c r="T13" s="122">
        <v>45</v>
      </c>
      <c r="U13" s="122">
        <v>43</v>
      </c>
      <c r="V13" s="122">
        <v>41</v>
      </c>
      <c r="W13" s="122">
        <v>48</v>
      </c>
      <c r="X13" s="122">
        <v>40</v>
      </c>
      <c r="Y13" s="122">
        <v>29</v>
      </c>
      <c r="Z13" s="122">
        <v>31</v>
      </c>
      <c r="AA13" s="122">
        <v>33</v>
      </c>
      <c r="AB13" s="122">
        <v>34</v>
      </c>
      <c r="AC13" s="122">
        <v>35</v>
      </c>
      <c r="AD13" s="122">
        <v>32</v>
      </c>
      <c r="AE13" s="122">
        <v>38</v>
      </c>
      <c r="AF13" s="122">
        <v>39</v>
      </c>
      <c r="AG13" s="122">
        <v>31</v>
      </c>
      <c r="AH13" s="122">
        <v>32</v>
      </c>
      <c r="AI13" s="122">
        <v>35</v>
      </c>
      <c r="AJ13" s="122">
        <v>43</v>
      </c>
      <c r="AK13" s="122">
        <v>26</v>
      </c>
      <c r="AL13" s="122">
        <v>39</v>
      </c>
      <c r="AM13" s="122">
        <v>35</v>
      </c>
      <c r="AN13" s="122">
        <v>40</v>
      </c>
      <c r="AO13" s="122">
        <v>37</v>
      </c>
      <c r="AP13" s="122">
        <v>33</v>
      </c>
      <c r="AQ13" s="122">
        <v>44</v>
      </c>
      <c r="AR13" s="122">
        <v>41</v>
      </c>
      <c r="AS13" s="122">
        <v>48</v>
      </c>
      <c r="AT13" s="122">
        <v>41</v>
      </c>
      <c r="AU13" s="122">
        <v>33</v>
      </c>
      <c r="AV13" s="122">
        <v>54</v>
      </c>
      <c r="AW13" s="122">
        <v>48</v>
      </c>
      <c r="AX13" s="122">
        <v>46</v>
      </c>
      <c r="AY13" s="122">
        <v>44</v>
      </c>
      <c r="AZ13" s="122">
        <v>48</v>
      </c>
      <c r="BA13" s="122">
        <v>54</v>
      </c>
      <c r="BB13" s="122">
        <v>54</v>
      </c>
      <c r="BC13" s="122">
        <v>48</v>
      </c>
      <c r="BD13" s="122">
        <v>61</v>
      </c>
      <c r="BE13" s="122">
        <v>42</v>
      </c>
      <c r="BF13" s="122">
        <v>56</v>
      </c>
      <c r="BG13" s="122">
        <v>61</v>
      </c>
      <c r="BH13" s="122">
        <v>53</v>
      </c>
      <c r="BI13" s="122">
        <v>66</v>
      </c>
      <c r="BJ13" s="122">
        <v>69</v>
      </c>
      <c r="BK13" s="122">
        <v>64</v>
      </c>
      <c r="BL13" s="122">
        <v>65</v>
      </c>
      <c r="BM13" s="122">
        <v>68</v>
      </c>
      <c r="BN13" s="122">
        <v>73</v>
      </c>
      <c r="BO13" s="122">
        <v>72</v>
      </c>
      <c r="BP13" s="122">
        <v>56</v>
      </c>
      <c r="BQ13" s="122">
        <v>57</v>
      </c>
      <c r="BR13" s="122">
        <v>34</v>
      </c>
      <c r="BS13" s="122">
        <v>57</v>
      </c>
      <c r="BT13" s="122">
        <v>42</v>
      </c>
      <c r="BU13" s="122">
        <v>54</v>
      </c>
      <c r="BV13" s="122">
        <v>50</v>
      </c>
      <c r="BW13" s="122">
        <v>49</v>
      </c>
      <c r="BX13" s="122">
        <v>51</v>
      </c>
      <c r="BY13" s="122">
        <v>59</v>
      </c>
      <c r="BZ13" s="122">
        <v>48</v>
      </c>
      <c r="CA13" s="122">
        <v>39</v>
      </c>
      <c r="CB13" s="122">
        <v>51</v>
      </c>
      <c r="CC13" s="122">
        <v>54</v>
      </c>
      <c r="CD13" s="122">
        <v>43</v>
      </c>
      <c r="CE13" s="122">
        <v>53</v>
      </c>
      <c r="CF13" s="122">
        <v>45</v>
      </c>
      <c r="CG13" s="122">
        <v>59</v>
      </c>
      <c r="CH13" s="122">
        <v>50</v>
      </c>
      <c r="CI13" s="122">
        <v>47</v>
      </c>
      <c r="CJ13" s="122">
        <v>46</v>
      </c>
      <c r="CK13" s="122">
        <v>40</v>
      </c>
      <c r="CL13" s="122">
        <v>38</v>
      </c>
      <c r="CM13" s="122">
        <v>32</v>
      </c>
      <c r="CN13" s="122">
        <v>32</v>
      </c>
      <c r="CO13" s="122">
        <v>25</v>
      </c>
      <c r="CP13" s="122">
        <v>22</v>
      </c>
      <c r="CQ13" s="122">
        <v>11</v>
      </c>
      <c r="CR13" s="122">
        <v>15</v>
      </c>
      <c r="CS13" s="122">
        <v>9</v>
      </c>
      <c r="CT13" s="122">
        <v>5</v>
      </c>
      <c r="CU13" s="122">
        <v>5</v>
      </c>
      <c r="CV13" s="122">
        <v>2</v>
      </c>
      <c r="CW13" s="122">
        <v>2</v>
      </c>
      <c r="CX13" s="122">
        <v>3</v>
      </c>
      <c r="CY13" s="122">
        <v>6</v>
      </c>
      <c r="CZ13" s="78">
        <v>4023</v>
      </c>
      <c r="DA13" s="79"/>
    </row>
    <row r="14" spans="1:105" s="12" customFormat="1" ht="11.25" customHeight="1">
      <c r="A14" s="138"/>
      <c r="B14" s="5" t="s">
        <v>15</v>
      </c>
      <c r="C14" s="123">
        <v>43</v>
      </c>
      <c r="D14" s="123">
        <v>53</v>
      </c>
      <c r="E14" s="123">
        <v>40</v>
      </c>
      <c r="F14" s="123">
        <v>59</v>
      </c>
      <c r="G14" s="123">
        <v>55</v>
      </c>
      <c r="H14" s="123">
        <v>59</v>
      </c>
      <c r="I14" s="123">
        <v>56</v>
      </c>
      <c r="J14" s="123">
        <v>65</v>
      </c>
      <c r="K14" s="123">
        <v>52</v>
      </c>
      <c r="L14" s="123">
        <v>69</v>
      </c>
      <c r="M14" s="123">
        <v>66</v>
      </c>
      <c r="N14" s="123">
        <v>65</v>
      </c>
      <c r="O14" s="123">
        <v>73</v>
      </c>
      <c r="P14" s="123">
        <v>87</v>
      </c>
      <c r="Q14" s="123">
        <v>66</v>
      </c>
      <c r="R14" s="123">
        <v>75</v>
      </c>
      <c r="S14" s="123">
        <v>92</v>
      </c>
      <c r="T14" s="123">
        <v>90</v>
      </c>
      <c r="U14" s="123">
        <v>78</v>
      </c>
      <c r="V14" s="123">
        <v>76</v>
      </c>
      <c r="W14" s="123">
        <v>89</v>
      </c>
      <c r="X14" s="123">
        <v>76</v>
      </c>
      <c r="Y14" s="123">
        <v>61</v>
      </c>
      <c r="Z14" s="123">
        <v>63</v>
      </c>
      <c r="AA14" s="123">
        <v>68</v>
      </c>
      <c r="AB14" s="123">
        <v>68</v>
      </c>
      <c r="AC14" s="123">
        <v>68</v>
      </c>
      <c r="AD14" s="123">
        <v>61</v>
      </c>
      <c r="AE14" s="123">
        <v>77</v>
      </c>
      <c r="AF14" s="123">
        <v>67</v>
      </c>
      <c r="AG14" s="123">
        <v>71</v>
      </c>
      <c r="AH14" s="123">
        <v>74</v>
      </c>
      <c r="AI14" s="123">
        <v>72</v>
      </c>
      <c r="AJ14" s="123">
        <v>86</v>
      </c>
      <c r="AK14" s="123">
        <v>67</v>
      </c>
      <c r="AL14" s="123">
        <v>64</v>
      </c>
      <c r="AM14" s="123">
        <v>69</v>
      </c>
      <c r="AN14" s="123">
        <v>82</v>
      </c>
      <c r="AO14" s="123">
        <v>75</v>
      </c>
      <c r="AP14" s="123">
        <v>77</v>
      </c>
      <c r="AQ14" s="123">
        <v>91</v>
      </c>
      <c r="AR14" s="123">
        <v>87</v>
      </c>
      <c r="AS14" s="123">
        <v>93</v>
      </c>
      <c r="AT14" s="123">
        <v>84</v>
      </c>
      <c r="AU14" s="123">
        <v>80</v>
      </c>
      <c r="AV14" s="123">
        <v>100</v>
      </c>
      <c r="AW14" s="123">
        <v>93</v>
      </c>
      <c r="AX14" s="123">
        <v>94</v>
      </c>
      <c r="AY14" s="123">
        <v>84</v>
      </c>
      <c r="AZ14" s="123">
        <v>95</v>
      </c>
      <c r="BA14" s="123">
        <v>104</v>
      </c>
      <c r="BB14" s="123">
        <v>119</v>
      </c>
      <c r="BC14" s="123">
        <v>102</v>
      </c>
      <c r="BD14" s="123">
        <v>122</v>
      </c>
      <c r="BE14" s="123">
        <v>85</v>
      </c>
      <c r="BF14" s="123">
        <v>111</v>
      </c>
      <c r="BG14" s="123">
        <v>126</v>
      </c>
      <c r="BH14" s="123">
        <v>111</v>
      </c>
      <c r="BI14" s="123">
        <v>131</v>
      </c>
      <c r="BJ14" s="123">
        <v>137</v>
      </c>
      <c r="BK14" s="123">
        <v>131</v>
      </c>
      <c r="BL14" s="123">
        <v>151</v>
      </c>
      <c r="BM14" s="123">
        <v>137</v>
      </c>
      <c r="BN14" s="123">
        <v>155</v>
      </c>
      <c r="BO14" s="123">
        <v>144</v>
      </c>
      <c r="BP14" s="123">
        <v>122</v>
      </c>
      <c r="BQ14" s="123">
        <v>101</v>
      </c>
      <c r="BR14" s="123">
        <v>64</v>
      </c>
      <c r="BS14" s="123">
        <v>86</v>
      </c>
      <c r="BT14" s="123">
        <v>83</v>
      </c>
      <c r="BU14" s="123">
        <v>100</v>
      </c>
      <c r="BV14" s="123">
        <v>99</v>
      </c>
      <c r="BW14" s="123">
        <v>94</v>
      </c>
      <c r="BX14" s="123">
        <v>80</v>
      </c>
      <c r="BY14" s="123">
        <v>99</v>
      </c>
      <c r="BZ14" s="123">
        <v>92</v>
      </c>
      <c r="CA14" s="123">
        <v>74</v>
      </c>
      <c r="CB14" s="123">
        <v>96</v>
      </c>
      <c r="CC14" s="123">
        <v>81</v>
      </c>
      <c r="CD14" s="123">
        <v>77</v>
      </c>
      <c r="CE14" s="123">
        <v>84</v>
      </c>
      <c r="CF14" s="123">
        <v>72</v>
      </c>
      <c r="CG14" s="123">
        <v>83</v>
      </c>
      <c r="CH14" s="123">
        <v>83</v>
      </c>
      <c r="CI14" s="123">
        <v>77</v>
      </c>
      <c r="CJ14" s="123">
        <v>69</v>
      </c>
      <c r="CK14" s="123">
        <v>63</v>
      </c>
      <c r="CL14" s="123">
        <v>56</v>
      </c>
      <c r="CM14" s="123">
        <v>42</v>
      </c>
      <c r="CN14" s="123">
        <v>46</v>
      </c>
      <c r="CO14" s="123">
        <v>32</v>
      </c>
      <c r="CP14" s="123">
        <v>25</v>
      </c>
      <c r="CQ14" s="123">
        <v>17</v>
      </c>
      <c r="CR14" s="123">
        <v>17</v>
      </c>
      <c r="CS14" s="123">
        <v>11</v>
      </c>
      <c r="CT14" s="123">
        <v>7</v>
      </c>
      <c r="CU14" s="123">
        <v>6</v>
      </c>
      <c r="CV14" s="123">
        <v>4</v>
      </c>
      <c r="CW14" s="123">
        <v>4</v>
      </c>
      <c r="CX14" s="123">
        <v>4</v>
      </c>
      <c r="CY14" s="123">
        <v>7</v>
      </c>
      <c r="CZ14" s="78">
        <v>7678</v>
      </c>
      <c r="DA14" s="79"/>
    </row>
    <row r="15" spans="1:105" s="12" customFormat="1" ht="11.25" customHeight="1">
      <c r="A15" s="138" t="s">
        <v>28</v>
      </c>
      <c r="B15" s="3" t="s">
        <v>13</v>
      </c>
      <c r="C15" s="118">
        <v>36</v>
      </c>
      <c r="D15" s="118">
        <v>33</v>
      </c>
      <c r="E15" s="118">
        <v>33</v>
      </c>
      <c r="F15" s="118">
        <v>56</v>
      </c>
      <c r="G15" s="118">
        <v>42</v>
      </c>
      <c r="H15" s="118">
        <v>44</v>
      </c>
      <c r="I15" s="118">
        <v>43</v>
      </c>
      <c r="J15" s="118">
        <v>41</v>
      </c>
      <c r="K15" s="118">
        <v>52</v>
      </c>
      <c r="L15" s="118">
        <v>33</v>
      </c>
      <c r="M15" s="118">
        <v>54</v>
      </c>
      <c r="N15" s="118">
        <v>43</v>
      </c>
      <c r="O15" s="118">
        <v>45</v>
      </c>
      <c r="P15" s="118">
        <v>42</v>
      </c>
      <c r="Q15" s="118">
        <v>56</v>
      </c>
      <c r="R15" s="118">
        <v>55</v>
      </c>
      <c r="S15" s="118">
        <v>56</v>
      </c>
      <c r="T15" s="118">
        <v>64</v>
      </c>
      <c r="U15" s="118">
        <v>56</v>
      </c>
      <c r="V15" s="118">
        <v>65</v>
      </c>
      <c r="W15" s="118">
        <v>48</v>
      </c>
      <c r="X15" s="118">
        <v>47</v>
      </c>
      <c r="Y15" s="118">
        <v>41</v>
      </c>
      <c r="Z15" s="118">
        <v>51</v>
      </c>
      <c r="AA15" s="118">
        <v>41</v>
      </c>
      <c r="AB15" s="118">
        <v>35</v>
      </c>
      <c r="AC15" s="118">
        <v>46</v>
      </c>
      <c r="AD15" s="118">
        <v>37</v>
      </c>
      <c r="AE15" s="118">
        <v>35</v>
      </c>
      <c r="AF15" s="118">
        <v>49</v>
      </c>
      <c r="AG15" s="118">
        <v>47</v>
      </c>
      <c r="AH15" s="118">
        <v>46</v>
      </c>
      <c r="AI15" s="118">
        <v>48</v>
      </c>
      <c r="AJ15" s="118">
        <v>52</v>
      </c>
      <c r="AK15" s="118">
        <v>57</v>
      </c>
      <c r="AL15" s="118">
        <v>64</v>
      </c>
      <c r="AM15" s="118">
        <v>53</v>
      </c>
      <c r="AN15" s="118">
        <v>59</v>
      </c>
      <c r="AO15" s="118">
        <v>57</v>
      </c>
      <c r="AP15" s="118">
        <v>55</v>
      </c>
      <c r="AQ15" s="118">
        <v>48</v>
      </c>
      <c r="AR15" s="118">
        <v>69</v>
      </c>
      <c r="AS15" s="118">
        <v>52</v>
      </c>
      <c r="AT15" s="118">
        <v>41</v>
      </c>
      <c r="AU15" s="118">
        <v>49</v>
      </c>
      <c r="AV15" s="118">
        <v>72</v>
      </c>
      <c r="AW15" s="118">
        <v>64</v>
      </c>
      <c r="AX15" s="118">
        <v>54</v>
      </c>
      <c r="AY15" s="118">
        <v>63</v>
      </c>
      <c r="AZ15" s="118">
        <v>64</v>
      </c>
      <c r="BA15" s="118">
        <v>74</v>
      </c>
      <c r="BB15" s="118">
        <v>75</v>
      </c>
      <c r="BC15" s="118">
        <v>68</v>
      </c>
      <c r="BD15" s="118">
        <v>76</v>
      </c>
      <c r="BE15" s="118">
        <v>89</v>
      </c>
      <c r="BF15" s="118">
        <v>74</v>
      </c>
      <c r="BG15" s="118">
        <v>76</v>
      </c>
      <c r="BH15" s="118">
        <v>90</v>
      </c>
      <c r="BI15" s="118">
        <v>96</v>
      </c>
      <c r="BJ15" s="118">
        <v>87</v>
      </c>
      <c r="BK15" s="118">
        <v>92</v>
      </c>
      <c r="BL15" s="118">
        <v>90</v>
      </c>
      <c r="BM15" s="118">
        <v>91</v>
      </c>
      <c r="BN15" s="118">
        <v>89</v>
      </c>
      <c r="BO15" s="118">
        <v>97</v>
      </c>
      <c r="BP15" s="118">
        <v>88</v>
      </c>
      <c r="BQ15" s="118">
        <v>83</v>
      </c>
      <c r="BR15" s="118">
        <v>42</v>
      </c>
      <c r="BS15" s="118">
        <v>58</v>
      </c>
      <c r="BT15" s="118">
        <v>55</v>
      </c>
      <c r="BU15" s="118">
        <v>61</v>
      </c>
      <c r="BV15" s="118">
        <v>63</v>
      </c>
      <c r="BW15" s="118">
        <v>56</v>
      </c>
      <c r="BX15" s="118">
        <v>54</v>
      </c>
      <c r="BY15" s="118">
        <v>36</v>
      </c>
      <c r="BZ15" s="118">
        <v>46</v>
      </c>
      <c r="CA15" s="118">
        <v>47</v>
      </c>
      <c r="CB15" s="118">
        <v>53</v>
      </c>
      <c r="CC15" s="118">
        <v>70</v>
      </c>
      <c r="CD15" s="118">
        <v>49</v>
      </c>
      <c r="CE15" s="118">
        <v>42</v>
      </c>
      <c r="CF15" s="118">
        <v>45</v>
      </c>
      <c r="CG15" s="118">
        <v>35</v>
      </c>
      <c r="CH15" s="118">
        <v>39</v>
      </c>
      <c r="CI15" s="118">
        <v>33</v>
      </c>
      <c r="CJ15" s="118">
        <v>23</v>
      </c>
      <c r="CK15" s="118">
        <v>26</v>
      </c>
      <c r="CL15" s="118">
        <v>17</v>
      </c>
      <c r="CM15" s="118">
        <v>24</v>
      </c>
      <c r="CN15" s="118">
        <v>11</v>
      </c>
      <c r="CO15" s="118">
        <v>14</v>
      </c>
      <c r="CP15" s="118">
        <v>7</v>
      </c>
      <c r="CQ15" s="118">
        <v>9</v>
      </c>
      <c r="CR15" s="118">
        <v>8</v>
      </c>
      <c r="CS15" s="118">
        <v>4</v>
      </c>
      <c r="CT15" s="118">
        <v>4</v>
      </c>
      <c r="CU15" s="118">
        <v>1</v>
      </c>
      <c r="CV15" s="118">
        <v>1</v>
      </c>
      <c r="CW15" s="118">
        <v>0</v>
      </c>
      <c r="CX15" s="118">
        <v>0</v>
      </c>
      <c r="CY15" s="118">
        <v>0</v>
      </c>
      <c r="CZ15" s="76">
        <f t="shared" si="0"/>
        <v>4961</v>
      </c>
      <c r="DA15" s="79"/>
    </row>
    <row r="16" spans="1:113" s="12" customFormat="1" ht="11.25" customHeight="1">
      <c r="A16" s="138"/>
      <c r="B16" s="4" t="s">
        <v>14</v>
      </c>
      <c r="C16" s="119">
        <v>26</v>
      </c>
      <c r="D16" s="119">
        <v>32</v>
      </c>
      <c r="E16" s="119">
        <v>34</v>
      </c>
      <c r="F16" s="119">
        <v>42</v>
      </c>
      <c r="G16" s="119">
        <v>44</v>
      </c>
      <c r="H16" s="119">
        <v>44</v>
      </c>
      <c r="I16" s="119">
        <v>31</v>
      </c>
      <c r="J16" s="119">
        <v>30</v>
      </c>
      <c r="K16" s="119">
        <v>29</v>
      </c>
      <c r="L16" s="119">
        <v>34</v>
      </c>
      <c r="M16" s="119">
        <v>33</v>
      </c>
      <c r="N16" s="119">
        <v>47</v>
      </c>
      <c r="O16" s="119">
        <v>51</v>
      </c>
      <c r="P16" s="119">
        <v>57</v>
      </c>
      <c r="Q16" s="119">
        <v>56</v>
      </c>
      <c r="R16" s="119">
        <v>65</v>
      </c>
      <c r="S16" s="119">
        <v>44</v>
      </c>
      <c r="T16" s="119">
        <v>64</v>
      </c>
      <c r="U16" s="119">
        <v>56</v>
      </c>
      <c r="V16" s="119">
        <v>57</v>
      </c>
      <c r="W16" s="119">
        <v>72</v>
      </c>
      <c r="X16" s="119">
        <v>57</v>
      </c>
      <c r="Y16" s="119">
        <v>48</v>
      </c>
      <c r="Z16" s="119">
        <v>53</v>
      </c>
      <c r="AA16" s="119">
        <v>52</v>
      </c>
      <c r="AB16" s="119">
        <v>44</v>
      </c>
      <c r="AC16" s="119">
        <v>41</v>
      </c>
      <c r="AD16" s="119">
        <v>33</v>
      </c>
      <c r="AE16" s="119">
        <v>50</v>
      </c>
      <c r="AF16" s="119">
        <v>45</v>
      </c>
      <c r="AG16" s="119">
        <v>45</v>
      </c>
      <c r="AH16" s="119">
        <v>57</v>
      </c>
      <c r="AI16" s="119">
        <v>52</v>
      </c>
      <c r="AJ16" s="119">
        <v>37</v>
      </c>
      <c r="AK16" s="119">
        <v>55</v>
      </c>
      <c r="AL16" s="119">
        <v>58</v>
      </c>
      <c r="AM16" s="119">
        <v>42</v>
      </c>
      <c r="AN16" s="119">
        <v>53</v>
      </c>
      <c r="AO16" s="119">
        <v>76</v>
      </c>
      <c r="AP16" s="119">
        <v>51</v>
      </c>
      <c r="AQ16" s="119">
        <v>60</v>
      </c>
      <c r="AR16" s="119">
        <v>62</v>
      </c>
      <c r="AS16" s="119">
        <v>67</v>
      </c>
      <c r="AT16" s="119">
        <v>56</v>
      </c>
      <c r="AU16" s="119">
        <v>41</v>
      </c>
      <c r="AV16" s="119">
        <v>57</v>
      </c>
      <c r="AW16" s="119">
        <v>72</v>
      </c>
      <c r="AX16" s="119">
        <v>58</v>
      </c>
      <c r="AY16" s="119">
        <v>58</v>
      </c>
      <c r="AZ16" s="119">
        <v>75</v>
      </c>
      <c r="BA16" s="119">
        <v>76</v>
      </c>
      <c r="BB16" s="119">
        <v>76</v>
      </c>
      <c r="BC16" s="119">
        <v>87</v>
      </c>
      <c r="BD16" s="119">
        <v>91</v>
      </c>
      <c r="BE16" s="119">
        <v>87</v>
      </c>
      <c r="BF16" s="119">
        <v>75</v>
      </c>
      <c r="BG16" s="119">
        <v>82</v>
      </c>
      <c r="BH16" s="119">
        <v>76</v>
      </c>
      <c r="BI16" s="119">
        <v>73</v>
      </c>
      <c r="BJ16" s="119">
        <v>72</v>
      </c>
      <c r="BK16" s="119">
        <v>83</v>
      </c>
      <c r="BL16" s="119">
        <v>87</v>
      </c>
      <c r="BM16" s="119">
        <v>90</v>
      </c>
      <c r="BN16" s="119">
        <v>100</v>
      </c>
      <c r="BO16" s="119">
        <v>75</v>
      </c>
      <c r="BP16" s="119">
        <v>98</v>
      </c>
      <c r="BQ16" s="119">
        <v>81</v>
      </c>
      <c r="BR16" s="119">
        <v>45</v>
      </c>
      <c r="BS16" s="119">
        <v>54</v>
      </c>
      <c r="BT16" s="119">
        <v>69</v>
      </c>
      <c r="BU16" s="119">
        <v>54</v>
      </c>
      <c r="BV16" s="119">
        <v>76</v>
      </c>
      <c r="BW16" s="119">
        <v>65</v>
      </c>
      <c r="BX16" s="119">
        <v>72</v>
      </c>
      <c r="BY16" s="119">
        <v>54</v>
      </c>
      <c r="BZ16" s="119">
        <v>76</v>
      </c>
      <c r="CA16" s="119">
        <v>87</v>
      </c>
      <c r="CB16" s="119">
        <v>63</v>
      </c>
      <c r="CC16" s="119">
        <v>68</v>
      </c>
      <c r="CD16" s="119">
        <v>69</v>
      </c>
      <c r="CE16" s="119">
        <v>65</v>
      </c>
      <c r="CF16" s="119">
        <v>83</v>
      </c>
      <c r="CG16" s="119">
        <v>70</v>
      </c>
      <c r="CH16" s="119">
        <v>72</v>
      </c>
      <c r="CI16" s="119">
        <v>67</v>
      </c>
      <c r="CJ16" s="119">
        <v>46</v>
      </c>
      <c r="CK16" s="119">
        <v>55</v>
      </c>
      <c r="CL16" s="119">
        <v>59</v>
      </c>
      <c r="CM16" s="119">
        <v>42</v>
      </c>
      <c r="CN16" s="119">
        <v>41</v>
      </c>
      <c r="CO16" s="119">
        <v>34</v>
      </c>
      <c r="CP16" s="119">
        <v>22</v>
      </c>
      <c r="CQ16" s="119">
        <v>22</v>
      </c>
      <c r="CR16" s="119">
        <v>25</v>
      </c>
      <c r="CS16" s="119">
        <v>15</v>
      </c>
      <c r="CT16" s="119">
        <v>12</v>
      </c>
      <c r="CU16" s="119">
        <v>16</v>
      </c>
      <c r="CV16" s="119">
        <v>5</v>
      </c>
      <c r="CW16" s="119">
        <v>6</v>
      </c>
      <c r="CX16" s="119">
        <v>5</v>
      </c>
      <c r="CY16" s="119">
        <v>12</v>
      </c>
      <c r="CZ16" s="78">
        <f t="shared" si="0"/>
        <v>5538</v>
      </c>
      <c r="DA16" s="79"/>
      <c r="DI16" s="79"/>
    </row>
    <row r="17" spans="1:104" s="12" customFormat="1" ht="11.25" customHeight="1">
      <c r="A17" s="138"/>
      <c r="B17" s="5" t="s">
        <v>15</v>
      </c>
      <c r="C17" s="120">
        <v>62</v>
      </c>
      <c r="D17" s="120">
        <v>65</v>
      </c>
      <c r="E17" s="120">
        <v>67</v>
      </c>
      <c r="F17" s="120">
        <v>98</v>
      </c>
      <c r="G17" s="120">
        <v>86</v>
      </c>
      <c r="H17" s="120">
        <v>88</v>
      </c>
      <c r="I17" s="120">
        <v>74</v>
      </c>
      <c r="J17" s="120">
        <v>71</v>
      </c>
      <c r="K17" s="120">
        <v>81</v>
      </c>
      <c r="L17" s="120">
        <v>67</v>
      </c>
      <c r="M17" s="120">
        <v>87</v>
      </c>
      <c r="N17" s="120">
        <v>90</v>
      </c>
      <c r="O17" s="120">
        <v>96</v>
      </c>
      <c r="P17" s="120">
        <v>99</v>
      </c>
      <c r="Q17" s="120">
        <v>112</v>
      </c>
      <c r="R17" s="120">
        <v>120</v>
      </c>
      <c r="S17" s="120">
        <v>100</v>
      </c>
      <c r="T17" s="120">
        <v>128</v>
      </c>
      <c r="U17" s="120">
        <v>112</v>
      </c>
      <c r="V17" s="120">
        <v>122</v>
      </c>
      <c r="W17" s="120">
        <v>120</v>
      </c>
      <c r="X17" s="120">
        <v>104</v>
      </c>
      <c r="Y17" s="120">
        <v>89</v>
      </c>
      <c r="Z17" s="120">
        <v>104</v>
      </c>
      <c r="AA17" s="120">
        <v>93</v>
      </c>
      <c r="AB17" s="120">
        <v>79</v>
      </c>
      <c r="AC17" s="120">
        <v>87</v>
      </c>
      <c r="AD17" s="120">
        <v>70</v>
      </c>
      <c r="AE17" s="120">
        <v>85</v>
      </c>
      <c r="AF17" s="120">
        <v>94</v>
      </c>
      <c r="AG17" s="120">
        <v>92</v>
      </c>
      <c r="AH17" s="120">
        <v>103</v>
      </c>
      <c r="AI17" s="120">
        <v>100</v>
      </c>
      <c r="AJ17" s="120">
        <v>89</v>
      </c>
      <c r="AK17" s="120">
        <v>112</v>
      </c>
      <c r="AL17" s="120">
        <v>122</v>
      </c>
      <c r="AM17" s="120">
        <v>95</v>
      </c>
      <c r="AN17" s="120">
        <v>112</v>
      </c>
      <c r="AO17" s="120">
        <v>133</v>
      </c>
      <c r="AP17" s="120">
        <v>106</v>
      </c>
      <c r="AQ17" s="120">
        <v>108</v>
      </c>
      <c r="AR17" s="120">
        <v>131</v>
      </c>
      <c r="AS17" s="120">
        <v>119</v>
      </c>
      <c r="AT17" s="120">
        <v>97</v>
      </c>
      <c r="AU17" s="120">
        <v>90</v>
      </c>
      <c r="AV17" s="120">
        <v>129</v>
      </c>
      <c r="AW17" s="120">
        <v>136</v>
      </c>
      <c r="AX17" s="120">
        <v>112</v>
      </c>
      <c r="AY17" s="120">
        <v>121</v>
      </c>
      <c r="AZ17" s="120">
        <v>139</v>
      </c>
      <c r="BA17" s="120">
        <v>150</v>
      </c>
      <c r="BB17" s="120">
        <v>151</v>
      </c>
      <c r="BC17" s="120">
        <v>155</v>
      </c>
      <c r="BD17" s="120">
        <v>167</v>
      </c>
      <c r="BE17" s="120">
        <v>176</v>
      </c>
      <c r="BF17" s="120">
        <v>149</v>
      </c>
      <c r="BG17" s="120">
        <v>158</v>
      </c>
      <c r="BH17" s="120">
        <v>166</v>
      </c>
      <c r="BI17" s="120">
        <v>169</v>
      </c>
      <c r="BJ17" s="120">
        <v>159</v>
      </c>
      <c r="BK17" s="120">
        <v>175</v>
      </c>
      <c r="BL17" s="120">
        <v>177</v>
      </c>
      <c r="BM17" s="120">
        <v>181</v>
      </c>
      <c r="BN17" s="120">
        <v>189</v>
      </c>
      <c r="BO17" s="120">
        <v>172</v>
      </c>
      <c r="BP17" s="120">
        <v>186</v>
      </c>
      <c r="BQ17" s="120">
        <v>164</v>
      </c>
      <c r="BR17" s="120">
        <v>87</v>
      </c>
      <c r="BS17" s="120">
        <v>112</v>
      </c>
      <c r="BT17" s="120">
        <v>124</v>
      </c>
      <c r="BU17" s="120">
        <v>115</v>
      </c>
      <c r="BV17" s="120">
        <v>139</v>
      </c>
      <c r="BW17" s="120">
        <v>121</v>
      </c>
      <c r="BX17" s="120">
        <v>126</v>
      </c>
      <c r="BY17" s="120">
        <v>90</v>
      </c>
      <c r="BZ17" s="120">
        <v>122</v>
      </c>
      <c r="CA17" s="120">
        <v>134</v>
      </c>
      <c r="CB17" s="120">
        <v>116</v>
      </c>
      <c r="CC17" s="120">
        <v>138</v>
      </c>
      <c r="CD17" s="120">
        <v>118</v>
      </c>
      <c r="CE17" s="120">
        <v>107</v>
      </c>
      <c r="CF17" s="120">
        <v>128</v>
      </c>
      <c r="CG17" s="120">
        <v>105</v>
      </c>
      <c r="CH17" s="120">
        <v>111</v>
      </c>
      <c r="CI17" s="120">
        <v>100</v>
      </c>
      <c r="CJ17" s="120">
        <v>69</v>
      </c>
      <c r="CK17" s="120">
        <v>81</v>
      </c>
      <c r="CL17" s="120">
        <v>76</v>
      </c>
      <c r="CM17" s="120">
        <v>66</v>
      </c>
      <c r="CN17" s="120">
        <v>52</v>
      </c>
      <c r="CO17" s="120">
        <v>48</v>
      </c>
      <c r="CP17" s="120">
        <v>29</v>
      </c>
      <c r="CQ17" s="120">
        <v>31</v>
      </c>
      <c r="CR17" s="120">
        <v>33</v>
      </c>
      <c r="CS17" s="120">
        <v>19</v>
      </c>
      <c r="CT17" s="120">
        <v>16</v>
      </c>
      <c r="CU17" s="120">
        <v>17</v>
      </c>
      <c r="CV17" s="120">
        <v>6</v>
      </c>
      <c r="CW17" s="120">
        <v>6</v>
      </c>
      <c r="CX17" s="120">
        <v>5</v>
      </c>
      <c r="CY17" s="120">
        <v>12</v>
      </c>
      <c r="CZ17" s="78">
        <f t="shared" si="0"/>
        <v>10499</v>
      </c>
    </row>
    <row r="18" spans="1:227" s="12" customFormat="1" ht="11.25" customHeight="1">
      <c r="A18" s="138" t="s">
        <v>29</v>
      </c>
      <c r="B18" s="3" t="s">
        <v>13</v>
      </c>
      <c r="C18" s="121">
        <v>10</v>
      </c>
      <c r="D18" s="121">
        <v>21</v>
      </c>
      <c r="E18" s="121">
        <v>14</v>
      </c>
      <c r="F18" s="121">
        <v>24</v>
      </c>
      <c r="G18" s="121">
        <v>14</v>
      </c>
      <c r="H18" s="121">
        <v>25</v>
      </c>
      <c r="I18" s="121">
        <v>21</v>
      </c>
      <c r="J18" s="121">
        <v>16</v>
      </c>
      <c r="K18" s="121">
        <v>15</v>
      </c>
      <c r="L18" s="121">
        <v>32</v>
      </c>
      <c r="M18" s="121">
        <v>23</v>
      </c>
      <c r="N18" s="121">
        <v>32</v>
      </c>
      <c r="O18" s="121">
        <v>24</v>
      </c>
      <c r="P18" s="121">
        <v>30</v>
      </c>
      <c r="Q18" s="121">
        <v>30</v>
      </c>
      <c r="R18" s="121">
        <v>43</v>
      </c>
      <c r="S18" s="121">
        <v>43</v>
      </c>
      <c r="T18" s="121">
        <v>32</v>
      </c>
      <c r="U18" s="121">
        <v>28</v>
      </c>
      <c r="V18" s="121">
        <v>26</v>
      </c>
      <c r="W18" s="121">
        <v>16</v>
      </c>
      <c r="X18" s="121">
        <v>24</v>
      </c>
      <c r="Y18" s="121">
        <v>19</v>
      </c>
      <c r="Z18" s="121">
        <v>17</v>
      </c>
      <c r="AA18" s="121">
        <v>25</v>
      </c>
      <c r="AB18" s="121">
        <v>20</v>
      </c>
      <c r="AC18" s="121">
        <v>25</v>
      </c>
      <c r="AD18" s="121">
        <v>21</v>
      </c>
      <c r="AE18" s="121">
        <v>17</v>
      </c>
      <c r="AF18" s="121">
        <v>29</v>
      </c>
      <c r="AG18" s="121">
        <v>20</v>
      </c>
      <c r="AH18" s="121">
        <v>29</v>
      </c>
      <c r="AI18" s="121">
        <v>22</v>
      </c>
      <c r="AJ18" s="121">
        <v>27</v>
      </c>
      <c r="AK18" s="121">
        <v>22</v>
      </c>
      <c r="AL18" s="121">
        <v>40</v>
      </c>
      <c r="AM18" s="121">
        <v>27</v>
      </c>
      <c r="AN18" s="121">
        <v>18</v>
      </c>
      <c r="AO18" s="121">
        <v>46</v>
      </c>
      <c r="AP18" s="121">
        <v>14</v>
      </c>
      <c r="AQ18" s="121">
        <v>34</v>
      </c>
      <c r="AR18" s="121">
        <v>31</v>
      </c>
      <c r="AS18" s="121">
        <v>32</v>
      </c>
      <c r="AT18" s="121">
        <v>21</v>
      </c>
      <c r="AU18" s="121">
        <v>26</v>
      </c>
      <c r="AV18" s="121">
        <v>33</v>
      </c>
      <c r="AW18" s="121">
        <v>34</v>
      </c>
      <c r="AX18" s="121">
        <v>27</v>
      </c>
      <c r="AY18" s="121">
        <v>42</v>
      </c>
      <c r="AZ18" s="121">
        <v>45</v>
      </c>
      <c r="BA18" s="121">
        <v>45</v>
      </c>
      <c r="BB18" s="121">
        <v>43</v>
      </c>
      <c r="BC18" s="121">
        <v>51</v>
      </c>
      <c r="BD18" s="121">
        <v>45</v>
      </c>
      <c r="BE18" s="121">
        <v>56</v>
      </c>
      <c r="BF18" s="121">
        <v>50</v>
      </c>
      <c r="BG18" s="121">
        <v>49</v>
      </c>
      <c r="BH18" s="121">
        <v>50</v>
      </c>
      <c r="BI18" s="121">
        <v>47</v>
      </c>
      <c r="BJ18" s="121">
        <v>52</v>
      </c>
      <c r="BK18" s="121">
        <v>42</v>
      </c>
      <c r="BL18" s="121">
        <v>56</v>
      </c>
      <c r="BM18" s="121">
        <v>50</v>
      </c>
      <c r="BN18" s="121">
        <v>49</v>
      </c>
      <c r="BO18" s="121">
        <v>53</v>
      </c>
      <c r="BP18" s="121">
        <v>64</v>
      </c>
      <c r="BQ18" s="121">
        <v>27</v>
      </c>
      <c r="BR18" s="121">
        <v>21</v>
      </c>
      <c r="BS18" s="121">
        <v>21</v>
      </c>
      <c r="BT18" s="121">
        <v>25</v>
      </c>
      <c r="BU18" s="121">
        <v>26</v>
      </c>
      <c r="BV18" s="121">
        <v>20</v>
      </c>
      <c r="BW18" s="121">
        <v>29</v>
      </c>
      <c r="BX18" s="121">
        <v>26</v>
      </c>
      <c r="BY18" s="121">
        <v>16</v>
      </c>
      <c r="BZ18" s="121">
        <v>24</v>
      </c>
      <c r="CA18" s="121">
        <v>32</v>
      </c>
      <c r="CB18" s="121">
        <v>31</v>
      </c>
      <c r="CC18" s="121">
        <v>28</v>
      </c>
      <c r="CD18" s="121">
        <v>21</v>
      </c>
      <c r="CE18" s="121">
        <v>25</v>
      </c>
      <c r="CF18" s="121">
        <v>27</v>
      </c>
      <c r="CG18" s="121">
        <v>18</v>
      </c>
      <c r="CH18" s="121">
        <v>17</v>
      </c>
      <c r="CI18" s="121">
        <v>12</v>
      </c>
      <c r="CJ18" s="121">
        <v>19</v>
      </c>
      <c r="CK18" s="121">
        <v>13</v>
      </c>
      <c r="CL18" s="121">
        <v>16</v>
      </c>
      <c r="CM18" s="121">
        <v>10</v>
      </c>
      <c r="CN18" s="121">
        <v>13</v>
      </c>
      <c r="CO18" s="121">
        <v>8</v>
      </c>
      <c r="CP18" s="121">
        <v>3</v>
      </c>
      <c r="CQ18" s="121">
        <v>4</v>
      </c>
      <c r="CR18" s="121">
        <v>0</v>
      </c>
      <c r="CS18" s="121">
        <v>4</v>
      </c>
      <c r="CT18" s="121">
        <v>2</v>
      </c>
      <c r="CU18" s="121">
        <v>3</v>
      </c>
      <c r="CV18" s="121">
        <v>2</v>
      </c>
      <c r="CW18" s="121">
        <v>0</v>
      </c>
      <c r="CX18" s="121">
        <v>0</v>
      </c>
      <c r="CY18" s="121">
        <v>0</v>
      </c>
      <c r="CZ18" s="76">
        <f t="shared" si="0"/>
        <v>2651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8"/>
      <c r="B19" s="4" t="s">
        <v>14</v>
      </c>
      <c r="C19" s="122">
        <v>15</v>
      </c>
      <c r="D19" s="122">
        <v>17</v>
      </c>
      <c r="E19" s="122">
        <v>15</v>
      </c>
      <c r="F19" s="122">
        <v>16</v>
      </c>
      <c r="G19" s="122">
        <v>11</v>
      </c>
      <c r="H19" s="122">
        <v>23</v>
      </c>
      <c r="I19" s="122">
        <v>22</v>
      </c>
      <c r="J19" s="122">
        <v>27</v>
      </c>
      <c r="K19" s="122">
        <v>12</v>
      </c>
      <c r="L19" s="122">
        <v>18</v>
      </c>
      <c r="M19" s="122">
        <v>18</v>
      </c>
      <c r="N19" s="122">
        <v>21</v>
      </c>
      <c r="O19" s="122">
        <v>26</v>
      </c>
      <c r="P19" s="122">
        <v>27</v>
      </c>
      <c r="Q19" s="122">
        <v>33</v>
      </c>
      <c r="R19" s="122">
        <v>26</v>
      </c>
      <c r="S19" s="122">
        <v>39</v>
      </c>
      <c r="T19" s="122">
        <v>37</v>
      </c>
      <c r="U19" s="122">
        <v>42</v>
      </c>
      <c r="V19" s="122">
        <v>31</v>
      </c>
      <c r="W19" s="122">
        <v>26</v>
      </c>
      <c r="X19" s="122">
        <v>27</v>
      </c>
      <c r="Y19" s="122">
        <v>17</v>
      </c>
      <c r="Z19" s="122">
        <v>15</v>
      </c>
      <c r="AA19" s="122">
        <v>24</v>
      </c>
      <c r="AB19" s="122">
        <v>23</v>
      </c>
      <c r="AC19" s="122">
        <v>23</v>
      </c>
      <c r="AD19" s="122">
        <v>23</v>
      </c>
      <c r="AE19" s="122">
        <v>24</v>
      </c>
      <c r="AF19" s="122">
        <v>27</v>
      </c>
      <c r="AG19" s="122">
        <v>33</v>
      </c>
      <c r="AH19" s="122">
        <v>27</v>
      </c>
      <c r="AI19" s="122">
        <v>15</v>
      </c>
      <c r="AJ19" s="122">
        <v>15</v>
      </c>
      <c r="AK19" s="122">
        <v>26</v>
      </c>
      <c r="AL19" s="122">
        <v>32</v>
      </c>
      <c r="AM19" s="122">
        <v>24</v>
      </c>
      <c r="AN19" s="122">
        <v>29</v>
      </c>
      <c r="AO19" s="122">
        <v>34</v>
      </c>
      <c r="AP19" s="122">
        <v>29</v>
      </c>
      <c r="AQ19" s="122">
        <v>28</v>
      </c>
      <c r="AR19" s="122">
        <v>36</v>
      </c>
      <c r="AS19" s="122">
        <v>35</v>
      </c>
      <c r="AT19" s="122">
        <v>35</v>
      </c>
      <c r="AU19" s="122">
        <v>29</v>
      </c>
      <c r="AV19" s="122">
        <v>45</v>
      </c>
      <c r="AW19" s="122">
        <v>36</v>
      </c>
      <c r="AX19" s="122">
        <v>33</v>
      </c>
      <c r="AY19" s="122">
        <v>48</v>
      </c>
      <c r="AZ19" s="122">
        <v>49</v>
      </c>
      <c r="BA19" s="122">
        <v>48</v>
      </c>
      <c r="BB19" s="122">
        <v>46</v>
      </c>
      <c r="BC19" s="122">
        <v>52</v>
      </c>
      <c r="BD19" s="122">
        <v>64</v>
      </c>
      <c r="BE19" s="122">
        <v>56</v>
      </c>
      <c r="BF19" s="122">
        <v>49</v>
      </c>
      <c r="BG19" s="122">
        <v>55</v>
      </c>
      <c r="BH19" s="122">
        <v>48</v>
      </c>
      <c r="BI19" s="122">
        <v>63</v>
      </c>
      <c r="BJ19" s="122">
        <v>52</v>
      </c>
      <c r="BK19" s="122">
        <v>53</v>
      </c>
      <c r="BL19" s="122">
        <v>51</v>
      </c>
      <c r="BM19" s="122">
        <v>57</v>
      </c>
      <c r="BN19" s="122">
        <v>48</v>
      </c>
      <c r="BO19" s="122">
        <v>62</v>
      </c>
      <c r="BP19" s="122">
        <v>44</v>
      </c>
      <c r="BQ19" s="122">
        <v>39</v>
      </c>
      <c r="BR19" s="122">
        <v>34</v>
      </c>
      <c r="BS19" s="122">
        <v>28</v>
      </c>
      <c r="BT19" s="122">
        <v>35</v>
      </c>
      <c r="BU19" s="122">
        <v>33</v>
      </c>
      <c r="BV19" s="122">
        <v>35</v>
      </c>
      <c r="BW19" s="122">
        <v>30</v>
      </c>
      <c r="BX19" s="122">
        <v>37</v>
      </c>
      <c r="BY19" s="122">
        <v>33</v>
      </c>
      <c r="BZ19" s="122">
        <v>32</v>
      </c>
      <c r="CA19" s="122">
        <v>50</v>
      </c>
      <c r="CB19" s="122">
        <v>31</v>
      </c>
      <c r="CC19" s="122">
        <v>51</v>
      </c>
      <c r="CD19" s="122">
        <v>48</v>
      </c>
      <c r="CE19" s="122">
        <v>59</v>
      </c>
      <c r="CF19" s="122">
        <v>55</v>
      </c>
      <c r="CG19" s="122">
        <v>39</v>
      </c>
      <c r="CH19" s="122">
        <v>49</v>
      </c>
      <c r="CI19" s="122">
        <v>55</v>
      </c>
      <c r="CJ19" s="122">
        <v>39</v>
      </c>
      <c r="CK19" s="122">
        <v>38</v>
      </c>
      <c r="CL19" s="122">
        <v>28</v>
      </c>
      <c r="CM19" s="122">
        <v>17</v>
      </c>
      <c r="CN19" s="122">
        <v>22</v>
      </c>
      <c r="CO19" s="122">
        <v>10</v>
      </c>
      <c r="CP19" s="122">
        <v>15</v>
      </c>
      <c r="CQ19" s="122">
        <v>12</v>
      </c>
      <c r="CR19" s="122">
        <v>12</v>
      </c>
      <c r="CS19" s="122">
        <v>10</v>
      </c>
      <c r="CT19" s="122">
        <v>5</v>
      </c>
      <c r="CU19" s="122">
        <v>5</v>
      </c>
      <c r="CV19" s="122">
        <v>5</v>
      </c>
      <c r="CW19" s="122">
        <v>4</v>
      </c>
      <c r="CX19" s="122">
        <v>7</v>
      </c>
      <c r="CY19" s="122">
        <v>8</v>
      </c>
      <c r="CZ19" s="78">
        <f t="shared" si="0"/>
        <v>3201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8"/>
      <c r="B20" s="5" t="s">
        <v>15</v>
      </c>
      <c r="C20" s="123">
        <v>25</v>
      </c>
      <c r="D20" s="123">
        <v>38</v>
      </c>
      <c r="E20" s="123">
        <v>29</v>
      </c>
      <c r="F20" s="123">
        <v>40</v>
      </c>
      <c r="G20" s="123">
        <v>25</v>
      </c>
      <c r="H20" s="123">
        <v>48</v>
      </c>
      <c r="I20" s="123">
        <v>43</v>
      </c>
      <c r="J20" s="123">
        <v>43</v>
      </c>
      <c r="K20" s="123">
        <v>27</v>
      </c>
      <c r="L20" s="123">
        <v>50</v>
      </c>
      <c r="M20" s="123">
        <v>41</v>
      </c>
      <c r="N20" s="123">
        <v>53</v>
      </c>
      <c r="O20" s="123">
        <v>50</v>
      </c>
      <c r="P20" s="123">
        <v>57</v>
      </c>
      <c r="Q20" s="123">
        <v>63</v>
      </c>
      <c r="R20" s="123">
        <v>69</v>
      </c>
      <c r="S20" s="123">
        <v>82</v>
      </c>
      <c r="T20" s="123">
        <v>69</v>
      </c>
      <c r="U20" s="123">
        <v>70</v>
      </c>
      <c r="V20" s="123">
        <v>57</v>
      </c>
      <c r="W20" s="123">
        <v>42</v>
      </c>
      <c r="X20" s="123">
        <v>51</v>
      </c>
      <c r="Y20" s="123">
        <v>36</v>
      </c>
      <c r="Z20" s="123">
        <v>32</v>
      </c>
      <c r="AA20" s="123">
        <v>49</v>
      </c>
      <c r="AB20" s="123">
        <v>43</v>
      </c>
      <c r="AC20" s="123">
        <v>48</v>
      </c>
      <c r="AD20" s="123">
        <v>44</v>
      </c>
      <c r="AE20" s="123">
        <v>41</v>
      </c>
      <c r="AF20" s="123">
        <v>56</v>
      </c>
      <c r="AG20" s="123">
        <v>53</v>
      </c>
      <c r="AH20" s="123">
        <v>56</v>
      </c>
      <c r="AI20" s="123">
        <v>37</v>
      </c>
      <c r="AJ20" s="123">
        <v>42</v>
      </c>
      <c r="AK20" s="123">
        <v>48</v>
      </c>
      <c r="AL20" s="123">
        <v>72</v>
      </c>
      <c r="AM20" s="123">
        <v>51</v>
      </c>
      <c r="AN20" s="123">
        <v>47</v>
      </c>
      <c r="AO20" s="123">
        <v>80</v>
      </c>
      <c r="AP20" s="123">
        <v>43</v>
      </c>
      <c r="AQ20" s="123">
        <v>62</v>
      </c>
      <c r="AR20" s="123">
        <v>67</v>
      </c>
      <c r="AS20" s="123">
        <v>67</v>
      </c>
      <c r="AT20" s="123">
        <v>56</v>
      </c>
      <c r="AU20" s="123">
        <v>55</v>
      </c>
      <c r="AV20" s="123">
        <v>78</v>
      </c>
      <c r="AW20" s="123">
        <v>70</v>
      </c>
      <c r="AX20" s="123">
        <v>60</v>
      </c>
      <c r="AY20" s="123">
        <v>90</v>
      </c>
      <c r="AZ20" s="123">
        <v>94</v>
      </c>
      <c r="BA20" s="123">
        <v>93</v>
      </c>
      <c r="BB20" s="123">
        <v>89</v>
      </c>
      <c r="BC20" s="123">
        <v>103</v>
      </c>
      <c r="BD20" s="123">
        <v>109</v>
      </c>
      <c r="BE20" s="123">
        <v>112</v>
      </c>
      <c r="BF20" s="123">
        <v>99</v>
      </c>
      <c r="BG20" s="123">
        <v>104</v>
      </c>
      <c r="BH20" s="123">
        <v>98</v>
      </c>
      <c r="BI20" s="123">
        <v>110</v>
      </c>
      <c r="BJ20" s="123">
        <v>104</v>
      </c>
      <c r="BK20" s="123">
        <v>95</v>
      </c>
      <c r="BL20" s="123">
        <v>107</v>
      </c>
      <c r="BM20" s="123">
        <v>107</v>
      </c>
      <c r="BN20" s="123">
        <v>97</v>
      </c>
      <c r="BO20" s="123">
        <v>115</v>
      </c>
      <c r="BP20" s="123">
        <v>108</v>
      </c>
      <c r="BQ20" s="123">
        <v>66</v>
      </c>
      <c r="BR20" s="123">
        <v>55</v>
      </c>
      <c r="BS20" s="123">
        <v>49</v>
      </c>
      <c r="BT20" s="123">
        <v>60</v>
      </c>
      <c r="BU20" s="123">
        <v>59</v>
      </c>
      <c r="BV20" s="123">
        <v>55</v>
      </c>
      <c r="BW20" s="123">
        <v>59</v>
      </c>
      <c r="BX20" s="123">
        <v>63</v>
      </c>
      <c r="BY20" s="123">
        <v>49</v>
      </c>
      <c r="BZ20" s="123">
        <v>56</v>
      </c>
      <c r="CA20" s="123">
        <v>82</v>
      </c>
      <c r="CB20" s="123">
        <v>62</v>
      </c>
      <c r="CC20" s="123">
        <v>79</v>
      </c>
      <c r="CD20" s="123">
        <v>69</v>
      </c>
      <c r="CE20" s="123">
        <v>84</v>
      </c>
      <c r="CF20" s="123">
        <v>82</v>
      </c>
      <c r="CG20" s="123">
        <v>57</v>
      </c>
      <c r="CH20" s="123">
        <v>66</v>
      </c>
      <c r="CI20" s="123">
        <v>67</v>
      </c>
      <c r="CJ20" s="123">
        <v>58</v>
      </c>
      <c r="CK20" s="123">
        <v>51</v>
      </c>
      <c r="CL20" s="123">
        <v>44</v>
      </c>
      <c r="CM20" s="123">
        <v>27</v>
      </c>
      <c r="CN20" s="123">
        <v>35</v>
      </c>
      <c r="CO20" s="123">
        <v>18</v>
      </c>
      <c r="CP20" s="123">
        <v>18</v>
      </c>
      <c r="CQ20" s="123">
        <v>16</v>
      </c>
      <c r="CR20" s="123">
        <v>12</v>
      </c>
      <c r="CS20" s="123">
        <v>14</v>
      </c>
      <c r="CT20" s="123">
        <v>7</v>
      </c>
      <c r="CU20" s="123">
        <v>8</v>
      </c>
      <c r="CV20" s="123">
        <v>7</v>
      </c>
      <c r="CW20" s="123">
        <v>4</v>
      </c>
      <c r="CX20" s="123">
        <v>7</v>
      </c>
      <c r="CY20" s="123">
        <v>8</v>
      </c>
      <c r="CZ20" s="78">
        <f t="shared" si="0"/>
        <v>5852</v>
      </c>
    </row>
    <row r="21" spans="1:104" s="12" customFormat="1" ht="11.25" customHeight="1">
      <c r="A21" s="136" t="s">
        <v>2</v>
      </c>
      <c r="B21" s="6" t="s">
        <v>13</v>
      </c>
      <c r="C21" s="41">
        <f>SUM(C3,C6,C9,C12,C15,C18)</f>
        <v>575</v>
      </c>
      <c r="D21" s="41">
        <f aca="true" t="shared" si="1" ref="D21:BO22">SUM(D3,D6,D9,D12,D15,D18)</f>
        <v>657</v>
      </c>
      <c r="E21" s="41">
        <f t="shared" si="1"/>
        <v>659</v>
      </c>
      <c r="F21" s="41">
        <f t="shared" si="1"/>
        <v>699</v>
      </c>
      <c r="G21" s="41">
        <f t="shared" si="1"/>
        <v>643</v>
      </c>
      <c r="H21" s="41">
        <f t="shared" si="1"/>
        <v>651</v>
      </c>
      <c r="I21" s="41">
        <f t="shared" si="1"/>
        <v>657</v>
      </c>
      <c r="J21" s="41">
        <f t="shared" si="1"/>
        <v>668</v>
      </c>
      <c r="K21" s="41">
        <f t="shared" si="1"/>
        <v>701</v>
      </c>
      <c r="L21" s="41">
        <f t="shared" si="1"/>
        <v>686</v>
      </c>
      <c r="M21" s="41">
        <f t="shared" si="1"/>
        <v>694</v>
      </c>
      <c r="N21" s="41">
        <f t="shared" si="1"/>
        <v>721</v>
      </c>
      <c r="O21" s="41">
        <f t="shared" si="1"/>
        <v>661</v>
      </c>
      <c r="P21" s="41">
        <f t="shared" si="1"/>
        <v>726</v>
      </c>
      <c r="Q21" s="41">
        <f t="shared" si="1"/>
        <v>765</v>
      </c>
      <c r="R21" s="41">
        <f t="shared" si="1"/>
        <v>803</v>
      </c>
      <c r="S21" s="41">
        <f t="shared" si="1"/>
        <v>757</v>
      </c>
      <c r="T21" s="41">
        <f t="shared" si="1"/>
        <v>791</v>
      </c>
      <c r="U21" s="41">
        <f t="shared" si="1"/>
        <v>709</v>
      </c>
      <c r="V21" s="41">
        <f t="shared" si="1"/>
        <v>702</v>
      </c>
      <c r="W21" s="41">
        <f t="shared" si="1"/>
        <v>635</v>
      </c>
      <c r="X21" s="41">
        <f t="shared" si="1"/>
        <v>614</v>
      </c>
      <c r="Y21" s="41">
        <f t="shared" si="1"/>
        <v>596</v>
      </c>
      <c r="Z21" s="41">
        <f t="shared" si="1"/>
        <v>600</v>
      </c>
      <c r="AA21" s="41">
        <f t="shared" si="1"/>
        <v>611</v>
      </c>
      <c r="AB21" s="41">
        <f t="shared" si="1"/>
        <v>635</v>
      </c>
      <c r="AC21" s="41">
        <f t="shared" si="1"/>
        <v>674</v>
      </c>
      <c r="AD21" s="41">
        <f t="shared" si="1"/>
        <v>656</v>
      </c>
      <c r="AE21" s="41">
        <f t="shared" si="1"/>
        <v>698</v>
      </c>
      <c r="AF21" s="41">
        <f t="shared" si="1"/>
        <v>743</v>
      </c>
      <c r="AG21" s="41">
        <f t="shared" si="1"/>
        <v>746</v>
      </c>
      <c r="AH21" s="41">
        <f t="shared" si="1"/>
        <v>732</v>
      </c>
      <c r="AI21" s="41">
        <f t="shared" si="1"/>
        <v>738</v>
      </c>
      <c r="AJ21" s="41">
        <f t="shared" si="1"/>
        <v>796</v>
      </c>
      <c r="AK21" s="41">
        <f t="shared" si="1"/>
        <v>847</v>
      </c>
      <c r="AL21" s="41">
        <f t="shared" si="1"/>
        <v>852</v>
      </c>
      <c r="AM21" s="41">
        <f t="shared" si="1"/>
        <v>831</v>
      </c>
      <c r="AN21" s="41">
        <f t="shared" si="1"/>
        <v>829</v>
      </c>
      <c r="AO21" s="41">
        <f t="shared" si="1"/>
        <v>959</v>
      </c>
      <c r="AP21" s="41">
        <f t="shared" si="1"/>
        <v>942</v>
      </c>
      <c r="AQ21" s="41">
        <f t="shared" si="1"/>
        <v>966</v>
      </c>
      <c r="AR21" s="41">
        <f t="shared" si="1"/>
        <v>911</v>
      </c>
      <c r="AS21" s="41">
        <f t="shared" si="1"/>
        <v>883</v>
      </c>
      <c r="AT21" s="41">
        <f t="shared" si="1"/>
        <v>838</v>
      </c>
      <c r="AU21" s="41">
        <f t="shared" si="1"/>
        <v>841</v>
      </c>
      <c r="AV21" s="41">
        <f t="shared" si="1"/>
        <v>877</v>
      </c>
      <c r="AW21" s="41">
        <f t="shared" si="1"/>
        <v>789</v>
      </c>
      <c r="AX21" s="41">
        <f t="shared" si="1"/>
        <v>782</v>
      </c>
      <c r="AY21" s="41">
        <f t="shared" si="1"/>
        <v>810</v>
      </c>
      <c r="AZ21" s="41">
        <f t="shared" si="1"/>
        <v>868</v>
      </c>
      <c r="BA21" s="41">
        <f t="shared" si="1"/>
        <v>792</v>
      </c>
      <c r="BB21" s="41">
        <f t="shared" si="1"/>
        <v>850</v>
      </c>
      <c r="BC21" s="41">
        <f t="shared" si="1"/>
        <v>942</v>
      </c>
      <c r="BD21" s="41">
        <f t="shared" si="1"/>
        <v>890</v>
      </c>
      <c r="BE21" s="41">
        <f t="shared" si="1"/>
        <v>954</v>
      </c>
      <c r="BF21" s="41">
        <f t="shared" si="1"/>
        <v>900</v>
      </c>
      <c r="BG21" s="41">
        <f t="shared" si="1"/>
        <v>927</v>
      </c>
      <c r="BH21" s="41">
        <f t="shared" si="1"/>
        <v>970</v>
      </c>
      <c r="BI21" s="41">
        <f t="shared" si="1"/>
        <v>1001</v>
      </c>
      <c r="BJ21" s="41">
        <f t="shared" si="1"/>
        <v>1061</v>
      </c>
      <c r="BK21" s="41">
        <f t="shared" si="1"/>
        <v>1051</v>
      </c>
      <c r="BL21" s="41">
        <f t="shared" si="1"/>
        <v>1146</v>
      </c>
      <c r="BM21" s="41">
        <f t="shared" si="1"/>
        <v>1096</v>
      </c>
      <c r="BN21" s="41">
        <f t="shared" si="1"/>
        <v>1123</v>
      </c>
      <c r="BO21" s="41">
        <f t="shared" si="1"/>
        <v>1198</v>
      </c>
      <c r="BP21" s="41">
        <f aca="true" t="shared" si="2" ref="BP21:CY23">SUM(BP3,BP6,BP9,BP12,BP15,BP18)</f>
        <v>1156</v>
      </c>
      <c r="BQ21" s="41">
        <f t="shared" si="2"/>
        <v>974</v>
      </c>
      <c r="BR21" s="41">
        <f t="shared" si="2"/>
        <v>602</v>
      </c>
      <c r="BS21" s="41">
        <f t="shared" si="2"/>
        <v>713</v>
      </c>
      <c r="BT21" s="41">
        <f t="shared" si="2"/>
        <v>779</v>
      </c>
      <c r="BU21" s="41">
        <f t="shared" si="2"/>
        <v>742</v>
      </c>
      <c r="BV21" s="41">
        <f t="shared" si="2"/>
        <v>755</v>
      </c>
      <c r="BW21" s="41">
        <f t="shared" si="2"/>
        <v>681</v>
      </c>
      <c r="BX21" s="41">
        <f t="shared" si="2"/>
        <v>685</v>
      </c>
      <c r="BY21" s="41">
        <f t="shared" si="2"/>
        <v>592</v>
      </c>
      <c r="BZ21" s="41">
        <f t="shared" si="2"/>
        <v>632</v>
      </c>
      <c r="CA21" s="41">
        <f t="shared" si="2"/>
        <v>663</v>
      </c>
      <c r="CB21" s="41">
        <f t="shared" si="2"/>
        <v>583</v>
      </c>
      <c r="CC21" s="41">
        <f t="shared" si="2"/>
        <v>583</v>
      </c>
      <c r="CD21" s="41">
        <f t="shared" si="2"/>
        <v>522</v>
      </c>
      <c r="CE21" s="41">
        <f t="shared" si="2"/>
        <v>511</v>
      </c>
      <c r="CF21" s="41">
        <f t="shared" si="2"/>
        <v>432</v>
      </c>
      <c r="CG21" s="41">
        <f t="shared" si="2"/>
        <v>385</v>
      </c>
      <c r="CH21" s="41">
        <f t="shared" si="2"/>
        <v>390</v>
      </c>
      <c r="CI21" s="41">
        <f t="shared" si="2"/>
        <v>313</v>
      </c>
      <c r="CJ21" s="41">
        <f t="shared" si="2"/>
        <v>288</v>
      </c>
      <c r="CK21" s="41">
        <f t="shared" si="2"/>
        <v>276</v>
      </c>
      <c r="CL21" s="41">
        <f t="shared" si="2"/>
        <v>234</v>
      </c>
      <c r="CM21" s="41">
        <f t="shared" si="2"/>
        <v>168</v>
      </c>
      <c r="CN21" s="41">
        <f t="shared" si="2"/>
        <v>159</v>
      </c>
      <c r="CO21" s="41">
        <f t="shared" si="2"/>
        <v>101</v>
      </c>
      <c r="CP21" s="41">
        <f t="shared" si="2"/>
        <v>53</v>
      </c>
      <c r="CQ21" s="41">
        <f t="shared" si="2"/>
        <v>75</v>
      </c>
      <c r="CR21" s="41">
        <f t="shared" si="2"/>
        <v>49</v>
      </c>
      <c r="CS21" s="41">
        <f t="shared" si="2"/>
        <v>37</v>
      </c>
      <c r="CT21" s="41">
        <f t="shared" si="2"/>
        <v>18</v>
      </c>
      <c r="CU21" s="41">
        <f t="shared" si="2"/>
        <v>17</v>
      </c>
      <c r="CV21" s="41">
        <f t="shared" si="2"/>
        <v>10</v>
      </c>
      <c r="CW21" s="41">
        <f t="shared" si="2"/>
        <v>11</v>
      </c>
      <c r="CX21" s="41">
        <f t="shared" si="2"/>
        <v>6</v>
      </c>
      <c r="CY21" s="41">
        <f>SUM(CY3,CY6,CY9,CY12,CY15,CY18)</f>
        <v>5</v>
      </c>
      <c r="CZ21" s="80">
        <f>SUM(C21:CY21)</f>
        <v>66325</v>
      </c>
    </row>
    <row r="22" spans="1:104" s="12" customFormat="1" ht="11.25" customHeight="1">
      <c r="A22" s="137"/>
      <c r="B22" s="7" t="s">
        <v>14</v>
      </c>
      <c r="C22" s="46">
        <f aca="true" t="shared" si="3" ref="C22:R23">SUM(C4,C7,C10,C13,C16,C19)</f>
        <v>557</v>
      </c>
      <c r="D22" s="46">
        <f t="shared" si="3"/>
        <v>619</v>
      </c>
      <c r="E22" s="46">
        <f t="shared" si="3"/>
        <v>571</v>
      </c>
      <c r="F22" s="46">
        <f t="shared" si="3"/>
        <v>587</v>
      </c>
      <c r="G22" s="46">
        <f t="shared" si="3"/>
        <v>625</v>
      </c>
      <c r="H22" s="46">
        <f t="shared" si="3"/>
        <v>645</v>
      </c>
      <c r="I22" s="46">
        <f t="shared" si="3"/>
        <v>582</v>
      </c>
      <c r="J22" s="46">
        <f t="shared" si="3"/>
        <v>627</v>
      </c>
      <c r="K22" s="46">
        <f t="shared" si="3"/>
        <v>610</v>
      </c>
      <c r="L22" s="46">
        <f t="shared" si="3"/>
        <v>690</v>
      </c>
      <c r="M22" s="46">
        <f t="shared" si="3"/>
        <v>607</v>
      </c>
      <c r="N22" s="46">
        <f t="shared" si="3"/>
        <v>700</v>
      </c>
      <c r="O22" s="46">
        <f t="shared" si="3"/>
        <v>704</v>
      </c>
      <c r="P22" s="46">
        <f t="shared" si="3"/>
        <v>746</v>
      </c>
      <c r="Q22" s="46">
        <f t="shared" si="3"/>
        <v>741</v>
      </c>
      <c r="R22" s="46">
        <f t="shared" si="3"/>
        <v>768</v>
      </c>
      <c r="S22" s="46">
        <f t="shared" si="1"/>
        <v>776</v>
      </c>
      <c r="T22" s="46">
        <f t="shared" si="1"/>
        <v>750</v>
      </c>
      <c r="U22" s="46">
        <f t="shared" si="1"/>
        <v>749</v>
      </c>
      <c r="V22" s="46">
        <f t="shared" si="1"/>
        <v>693</v>
      </c>
      <c r="W22" s="46">
        <f t="shared" si="1"/>
        <v>694</v>
      </c>
      <c r="X22" s="46">
        <f t="shared" si="1"/>
        <v>653</v>
      </c>
      <c r="Y22" s="46">
        <f t="shared" si="1"/>
        <v>606</v>
      </c>
      <c r="Z22" s="46">
        <f t="shared" si="1"/>
        <v>619</v>
      </c>
      <c r="AA22" s="46">
        <f t="shared" si="1"/>
        <v>686</v>
      </c>
      <c r="AB22" s="46">
        <f t="shared" si="1"/>
        <v>663</v>
      </c>
      <c r="AC22" s="46">
        <f t="shared" si="1"/>
        <v>703</v>
      </c>
      <c r="AD22" s="46">
        <f t="shared" si="1"/>
        <v>710</v>
      </c>
      <c r="AE22" s="46">
        <f t="shared" si="1"/>
        <v>754</v>
      </c>
      <c r="AF22" s="46">
        <f t="shared" si="1"/>
        <v>755</v>
      </c>
      <c r="AG22" s="46">
        <f t="shared" si="1"/>
        <v>766</v>
      </c>
      <c r="AH22" s="46">
        <f t="shared" si="1"/>
        <v>787</v>
      </c>
      <c r="AI22" s="46">
        <f t="shared" si="1"/>
        <v>723</v>
      </c>
      <c r="AJ22" s="46">
        <f t="shared" si="1"/>
        <v>861</v>
      </c>
      <c r="AK22" s="46">
        <f t="shared" si="1"/>
        <v>845</v>
      </c>
      <c r="AL22" s="46">
        <f t="shared" si="1"/>
        <v>828</v>
      </c>
      <c r="AM22" s="46">
        <f t="shared" si="1"/>
        <v>856</v>
      </c>
      <c r="AN22" s="46">
        <f t="shared" si="1"/>
        <v>889</v>
      </c>
      <c r="AO22" s="46">
        <f t="shared" si="1"/>
        <v>972</v>
      </c>
      <c r="AP22" s="46">
        <f t="shared" si="1"/>
        <v>954</v>
      </c>
      <c r="AQ22" s="46">
        <f t="shared" si="1"/>
        <v>1013</v>
      </c>
      <c r="AR22" s="46">
        <f t="shared" si="1"/>
        <v>981</v>
      </c>
      <c r="AS22" s="46">
        <f t="shared" si="1"/>
        <v>986</v>
      </c>
      <c r="AT22" s="46">
        <f t="shared" si="1"/>
        <v>908</v>
      </c>
      <c r="AU22" s="46">
        <f t="shared" si="1"/>
        <v>915</v>
      </c>
      <c r="AV22" s="46">
        <f t="shared" si="1"/>
        <v>992</v>
      </c>
      <c r="AW22" s="46">
        <f t="shared" si="1"/>
        <v>881</v>
      </c>
      <c r="AX22" s="46">
        <f t="shared" si="1"/>
        <v>826</v>
      </c>
      <c r="AY22" s="46">
        <f t="shared" si="1"/>
        <v>949</v>
      </c>
      <c r="AZ22" s="46">
        <f t="shared" si="1"/>
        <v>954</v>
      </c>
      <c r="BA22" s="46">
        <f t="shared" si="1"/>
        <v>934</v>
      </c>
      <c r="BB22" s="46">
        <f t="shared" si="1"/>
        <v>968</v>
      </c>
      <c r="BC22" s="46">
        <f t="shared" si="1"/>
        <v>928</v>
      </c>
      <c r="BD22" s="46">
        <f t="shared" si="1"/>
        <v>1042</v>
      </c>
      <c r="BE22" s="46">
        <f t="shared" si="1"/>
        <v>976</v>
      </c>
      <c r="BF22" s="46">
        <f t="shared" si="1"/>
        <v>988</v>
      </c>
      <c r="BG22" s="46">
        <f t="shared" si="1"/>
        <v>974</v>
      </c>
      <c r="BH22" s="46">
        <f t="shared" si="1"/>
        <v>957</v>
      </c>
      <c r="BI22" s="46">
        <f t="shared" si="1"/>
        <v>1020</v>
      </c>
      <c r="BJ22" s="46">
        <f t="shared" si="1"/>
        <v>1071</v>
      </c>
      <c r="BK22" s="46">
        <f t="shared" si="1"/>
        <v>1080</v>
      </c>
      <c r="BL22" s="46">
        <f t="shared" si="1"/>
        <v>1163</v>
      </c>
      <c r="BM22" s="46">
        <f t="shared" si="1"/>
        <v>1213</v>
      </c>
      <c r="BN22" s="46">
        <f t="shared" si="1"/>
        <v>1207</v>
      </c>
      <c r="BO22" s="46">
        <f t="shared" si="1"/>
        <v>1278</v>
      </c>
      <c r="BP22" s="46">
        <f t="shared" si="2"/>
        <v>1252</v>
      </c>
      <c r="BQ22" s="46">
        <f t="shared" si="2"/>
        <v>1038</v>
      </c>
      <c r="BR22" s="46">
        <f t="shared" si="2"/>
        <v>643</v>
      </c>
      <c r="BS22" s="46">
        <f t="shared" si="2"/>
        <v>817</v>
      </c>
      <c r="BT22" s="46">
        <f t="shared" si="2"/>
        <v>877</v>
      </c>
      <c r="BU22" s="46">
        <f t="shared" si="2"/>
        <v>850</v>
      </c>
      <c r="BV22" s="46">
        <f t="shared" si="2"/>
        <v>927</v>
      </c>
      <c r="BW22" s="46">
        <f t="shared" si="2"/>
        <v>854</v>
      </c>
      <c r="BX22" s="46">
        <f t="shared" si="2"/>
        <v>845</v>
      </c>
      <c r="BY22" s="46">
        <f t="shared" si="2"/>
        <v>783</v>
      </c>
      <c r="BZ22" s="46">
        <f t="shared" si="2"/>
        <v>831</v>
      </c>
      <c r="CA22" s="46">
        <f t="shared" si="2"/>
        <v>775</v>
      </c>
      <c r="CB22" s="46">
        <f t="shared" si="2"/>
        <v>718</v>
      </c>
      <c r="CC22" s="46">
        <f t="shared" si="2"/>
        <v>835</v>
      </c>
      <c r="CD22" s="46">
        <f t="shared" si="2"/>
        <v>773</v>
      </c>
      <c r="CE22" s="46">
        <f t="shared" si="2"/>
        <v>762</v>
      </c>
      <c r="CF22" s="46">
        <f t="shared" si="2"/>
        <v>746</v>
      </c>
      <c r="CG22" s="46">
        <f t="shared" si="2"/>
        <v>684</v>
      </c>
      <c r="CH22" s="46">
        <f t="shared" si="2"/>
        <v>663</v>
      </c>
      <c r="CI22" s="46">
        <f t="shared" si="2"/>
        <v>634</v>
      </c>
      <c r="CJ22" s="46">
        <f t="shared" si="2"/>
        <v>563</v>
      </c>
      <c r="CK22" s="46">
        <f t="shared" si="2"/>
        <v>550</v>
      </c>
      <c r="CL22" s="46">
        <f t="shared" si="2"/>
        <v>544</v>
      </c>
      <c r="CM22" s="46">
        <f t="shared" si="2"/>
        <v>445</v>
      </c>
      <c r="CN22" s="46">
        <f t="shared" si="2"/>
        <v>374</v>
      </c>
      <c r="CO22" s="46">
        <f t="shared" si="2"/>
        <v>330</v>
      </c>
      <c r="CP22" s="46">
        <f t="shared" si="2"/>
        <v>275</v>
      </c>
      <c r="CQ22" s="46">
        <f t="shared" si="2"/>
        <v>213</v>
      </c>
      <c r="CR22" s="46">
        <f t="shared" si="2"/>
        <v>199</v>
      </c>
      <c r="CS22" s="46">
        <f t="shared" si="2"/>
        <v>158</v>
      </c>
      <c r="CT22" s="46">
        <f t="shared" si="2"/>
        <v>108</v>
      </c>
      <c r="CU22" s="46">
        <f t="shared" si="2"/>
        <v>95</v>
      </c>
      <c r="CV22" s="46">
        <f t="shared" si="2"/>
        <v>73</v>
      </c>
      <c r="CW22" s="46">
        <f t="shared" si="2"/>
        <v>45</v>
      </c>
      <c r="CX22" s="46">
        <f t="shared" si="2"/>
        <v>49</v>
      </c>
      <c r="CY22" s="46">
        <f t="shared" si="2"/>
        <v>81</v>
      </c>
      <c r="CZ22" s="81">
        <f>SUM(C22:CY22)</f>
        <v>74284</v>
      </c>
    </row>
    <row r="23" spans="1:104" s="12" customFormat="1" ht="11.25" customHeight="1">
      <c r="A23" s="137"/>
      <c r="B23" s="8" t="s">
        <v>15</v>
      </c>
      <c r="C23" s="82">
        <f t="shared" si="3"/>
        <v>1132</v>
      </c>
      <c r="D23" s="82">
        <f aca="true" t="shared" si="4" ref="D23:BO23">SUM(D5,D8,D11,D14,D17,D20)</f>
        <v>1276</v>
      </c>
      <c r="E23" s="82">
        <f t="shared" si="4"/>
        <v>1230</v>
      </c>
      <c r="F23" s="82">
        <f t="shared" si="4"/>
        <v>1286</v>
      </c>
      <c r="G23" s="82">
        <f t="shared" si="4"/>
        <v>1268</v>
      </c>
      <c r="H23" s="82">
        <f t="shared" si="4"/>
        <v>1296</v>
      </c>
      <c r="I23" s="82">
        <f t="shared" si="4"/>
        <v>1239</v>
      </c>
      <c r="J23" s="82">
        <f t="shared" si="4"/>
        <v>1295</v>
      </c>
      <c r="K23" s="82">
        <f t="shared" si="4"/>
        <v>1311</v>
      </c>
      <c r="L23" s="82">
        <f t="shared" si="4"/>
        <v>1376</v>
      </c>
      <c r="M23" s="82">
        <f t="shared" si="4"/>
        <v>1301</v>
      </c>
      <c r="N23" s="82">
        <f t="shared" si="4"/>
        <v>1421</v>
      </c>
      <c r="O23" s="82">
        <f t="shared" si="4"/>
        <v>1365</v>
      </c>
      <c r="P23" s="82">
        <f t="shared" si="4"/>
        <v>1472</v>
      </c>
      <c r="Q23" s="82">
        <f t="shared" si="4"/>
        <v>1506</v>
      </c>
      <c r="R23" s="82">
        <f t="shared" si="4"/>
        <v>1571</v>
      </c>
      <c r="S23" s="82">
        <f t="shared" si="4"/>
        <v>1533</v>
      </c>
      <c r="T23" s="82">
        <f t="shared" si="4"/>
        <v>1541</v>
      </c>
      <c r="U23" s="82">
        <f t="shared" si="4"/>
        <v>1458</v>
      </c>
      <c r="V23" s="82">
        <f t="shared" si="4"/>
        <v>1395</v>
      </c>
      <c r="W23" s="82">
        <f t="shared" si="4"/>
        <v>1329</v>
      </c>
      <c r="X23" s="82">
        <f t="shared" si="4"/>
        <v>1267</v>
      </c>
      <c r="Y23" s="82">
        <f t="shared" si="4"/>
        <v>1202</v>
      </c>
      <c r="Z23" s="82">
        <f t="shared" si="4"/>
        <v>1219</v>
      </c>
      <c r="AA23" s="82">
        <f t="shared" si="4"/>
        <v>1297</v>
      </c>
      <c r="AB23" s="82">
        <f t="shared" si="4"/>
        <v>1298</v>
      </c>
      <c r="AC23" s="82">
        <f t="shared" si="4"/>
        <v>1377</v>
      </c>
      <c r="AD23" s="82">
        <f t="shared" si="4"/>
        <v>1366</v>
      </c>
      <c r="AE23" s="82">
        <f t="shared" si="4"/>
        <v>1452</v>
      </c>
      <c r="AF23" s="82">
        <f t="shared" si="4"/>
        <v>1498</v>
      </c>
      <c r="AG23" s="82">
        <f t="shared" si="4"/>
        <v>1512</v>
      </c>
      <c r="AH23" s="82">
        <f t="shared" si="4"/>
        <v>1519</v>
      </c>
      <c r="AI23" s="82">
        <f t="shared" si="4"/>
        <v>1461</v>
      </c>
      <c r="AJ23" s="82">
        <f t="shared" si="4"/>
        <v>1657</v>
      </c>
      <c r="AK23" s="82">
        <f t="shared" si="4"/>
        <v>1692</v>
      </c>
      <c r="AL23" s="82">
        <f t="shared" si="4"/>
        <v>1680</v>
      </c>
      <c r="AM23" s="82">
        <f t="shared" si="4"/>
        <v>1687</v>
      </c>
      <c r="AN23" s="82">
        <f t="shared" si="4"/>
        <v>1718</v>
      </c>
      <c r="AO23" s="82">
        <f t="shared" si="4"/>
        <v>1931</v>
      </c>
      <c r="AP23" s="82">
        <f t="shared" si="4"/>
        <v>1896</v>
      </c>
      <c r="AQ23" s="82">
        <f t="shared" si="4"/>
        <v>1979</v>
      </c>
      <c r="AR23" s="82">
        <f t="shared" si="4"/>
        <v>1892</v>
      </c>
      <c r="AS23" s="82">
        <f t="shared" si="4"/>
        <v>1869</v>
      </c>
      <c r="AT23" s="82">
        <f t="shared" si="4"/>
        <v>1746</v>
      </c>
      <c r="AU23" s="82">
        <f t="shared" si="4"/>
        <v>1756</v>
      </c>
      <c r="AV23" s="82">
        <f t="shared" si="4"/>
        <v>1869</v>
      </c>
      <c r="AW23" s="82">
        <f t="shared" si="4"/>
        <v>1670</v>
      </c>
      <c r="AX23" s="82">
        <f t="shared" si="4"/>
        <v>1608</v>
      </c>
      <c r="AY23" s="82">
        <f t="shared" si="4"/>
        <v>1759</v>
      </c>
      <c r="AZ23" s="82">
        <f t="shared" si="4"/>
        <v>1822</v>
      </c>
      <c r="BA23" s="82">
        <f t="shared" si="4"/>
        <v>1726</v>
      </c>
      <c r="BB23" s="82">
        <f t="shared" si="4"/>
        <v>1818</v>
      </c>
      <c r="BC23" s="82">
        <f t="shared" si="4"/>
        <v>1870</v>
      </c>
      <c r="BD23" s="82">
        <f t="shared" si="4"/>
        <v>1932</v>
      </c>
      <c r="BE23" s="82">
        <f t="shared" si="4"/>
        <v>1930</v>
      </c>
      <c r="BF23" s="82">
        <f t="shared" si="4"/>
        <v>1888</v>
      </c>
      <c r="BG23" s="82">
        <f t="shared" si="4"/>
        <v>1901</v>
      </c>
      <c r="BH23" s="82">
        <f t="shared" si="4"/>
        <v>1927</v>
      </c>
      <c r="BI23" s="82">
        <f t="shared" si="4"/>
        <v>2021</v>
      </c>
      <c r="BJ23" s="82">
        <f t="shared" si="4"/>
        <v>2132</v>
      </c>
      <c r="BK23" s="82">
        <f t="shared" si="4"/>
        <v>2131</v>
      </c>
      <c r="BL23" s="82">
        <f t="shared" si="4"/>
        <v>2309</v>
      </c>
      <c r="BM23" s="82">
        <f t="shared" si="4"/>
        <v>2309</v>
      </c>
      <c r="BN23" s="82">
        <f t="shared" si="4"/>
        <v>2330</v>
      </c>
      <c r="BO23" s="82">
        <f t="shared" si="4"/>
        <v>2476</v>
      </c>
      <c r="BP23" s="82">
        <f t="shared" si="2"/>
        <v>2408</v>
      </c>
      <c r="BQ23" s="82">
        <f t="shared" si="2"/>
        <v>2012</v>
      </c>
      <c r="BR23" s="82">
        <f t="shared" si="2"/>
        <v>1245</v>
      </c>
      <c r="BS23" s="82">
        <f t="shared" si="2"/>
        <v>1530</v>
      </c>
      <c r="BT23" s="82">
        <f t="shared" si="2"/>
        <v>1656</v>
      </c>
      <c r="BU23" s="82">
        <f t="shared" si="2"/>
        <v>1592</v>
      </c>
      <c r="BV23" s="82">
        <f t="shared" si="2"/>
        <v>1682</v>
      </c>
      <c r="BW23" s="82">
        <f t="shared" si="2"/>
        <v>1535</v>
      </c>
      <c r="BX23" s="82">
        <f t="shared" si="2"/>
        <v>1530</v>
      </c>
      <c r="BY23" s="82">
        <f t="shared" si="2"/>
        <v>1375</v>
      </c>
      <c r="BZ23" s="82">
        <f t="shared" si="2"/>
        <v>1463</v>
      </c>
      <c r="CA23" s="82">
        <f t="shared" si="2"/>
        <v>1438</v>
      </c>
      <c r="CB23" s="82">
        <f t="shared" si="2"/>
        <v>1301</v>
      </c>
      <c r="CC23" s="82">
        <f t="shared" si="2"/>
        <v>1418</v>
      </c>
      <c r="CD23" s="82">
        <f t="shared" si="2"/>
        <v>1295</v>
      </c>
      <c r="CE23" s="82">
        <f t="shared" si="2"/>
        <v>1273</v>
      </c>
      <c r="CF23" s="82">
        <f t="shared" si="2"/>
        <v>1178</v>
      </c>
      <c r="CG23" s="82">
        <f t="shared" si="2"/>
        <v>1069</v>
      </c>
      <c r="CH23" s="82">
        <f t="shared" si="2"/>
        <v>1053</v>
      </c>
      <c r="CI23" s="82">
        <f t="shared" si="2"/>
        <v>947</v>
      </c>
      <c r="CJ23" s="82">
        <f t="shared" si="2"/>
        <v>851</v>
      </c>
      <c r="CK23" s="82">
        <f t="shared" si="2"/>
        <v>826</v>
      </c>
      <c r="CL23" s="82">
        <f t="shared" si="2"/>
        <v>778</v>
      </c>
      <c r="CM23" s="82">
        <f t="shared" si="2"/>
        <v>613</v>
      </c>
      <c r="CN23" s="82">
        <f t="shared" si="2"/>
        <v>533</v>
      </c>
      <c r="CO23" s="82">
        <f t="shared" si="2"/>
        <v>431</v>
      </c>
      <c r="CP23" s="82">
        <f t="shared" si="2"/>
        <v>328</v>
      </c>
      <c r="CQ23" s="82">
        <f t="shared" si="2"/>
        <v>288</v>
      </c>
      <c r="CR23" s="82">
        <f t="shared" si="2"/>
        <v>248</v>
      </c>
      <c r="CS23" s="82">
        <f t="shared" si="2"/>
        <v>195</v>
      </c>
      <c r="CT23" s="82">
        <f t="shared" si="2"/>
        <v>126</v>
      </c>
      <c r="CU23" s="82">
        <f t="shared" si="2"/>
        <v>112</v>
      </c>
      <c r="CV23" s="82">
        <f t="shared" si="2"/>
        <v>83</v>
      </c>
      <c r="CW23" s="82">
        <f t="shared" si="2"/>
        <v>56</v>
      </c>
      <c r="CX23" s="82">
        <f t="shared" si="2"/>
        <v>55</v>
      </c>
      <c r="CY23" s="82">
        <f t="shared" si="2"/>
        <v>86</v>
      </c>
      <c r="CZ23" s="83">
        <f>SUM(C23:CY23)</f>
        <v>140609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0">
      <selection activeCell="P56" sqref="P56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8" t="s">
        <v>16</v>
      </c>
      <c r="B1" s="148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40" t="s">
        <v>45</v>
      </c>
      <c r="B2" s="20" t="s">
        <v>13</v>
      </c>
      <c r="C2" s="126">
        <v>1894</v>
      </c>
      <c r="D2" s="126">
        <v>1898</v>
      </c>
      <c r="E2" s="126">
        <v>1798</v>
      </c>
      <c r="F2" s="126">
        <v>2341</v>
      </c>
      <c r="G2" s="126">
        <v>2433</v>
      </c>
      <c r="H2" s="126">
        <v>2431</v>
      </c>
      <c r="I2" s="126">
        <v>2461</v>
      </c>
      <c r="J2" s="126">
        <v>1603</v>
      </c>
      <c r="K2" s="126">
        <v>797</v>
      </c>
      <c r="L2" s="126">
        <v>99</v>
      </c>
      <c r="M2" s="126">
        <v>0</v>
      </c>
      <c r="N2" s="106">
        <v>17755</v>
      </c>
    </row>
    <row r="3" spans="1:14" s="66" customFormat="1" ht="13.5" customHeight="1" outlineLevel="1">
      <c r="A3" s="141"/>
      <c r="B3" s="21" t="s">
        <v>14</v>
      </c>
      <c r="C3" s="124">
        <v>1692</v>
      </c>
      <c r="D3" s="124">
        <v>1923</v>
      </c>
      <c r="E3" s="124">
        <v>1934</v>
      </c>
      <c r="F3" s="124">
        <v>2500</v>
      </c>
      <c r="G3" s="124">
        <v>2742</v>
      </c>
      <c r="H3" s="124">
        <v>2609</v>
      </c>
      <c r="I3" s="124">
        <v>2813</v>
      </c>
      <c r="J3" s="124">
        <v>2101</v>
      </c>
      <c r="K3" s="124">
        <v>1456</v>
      </c>
      <c r="L3" s="124">
        <v>363</v>
      </c>
      <c r="M3" s="124">
        <v>16</v>
      </c>
      <c r="N3" s="107">
        <v>20149</v>
      </c>
    </row>
    <row r="4" spans="1:14" s="66" customFormat="1" ht="13.5" customHeight="1" outlineLevel="1">
      <c r="A4" s="142"/>
      <c r="B4" s="22" t="s">
        <v>15</v>
      </c>
      <c r="C4" s="125">
        <v>3586</v>
      </c>
      <c r="D4" s="125">
        <v>3821</v>
      </c>
      <c r="E4" s="125">
        <v>3732</v>
      </c>
      <c r="F4" s="125">
        <v>4841</v>
      </c>
      <c r="G4" s="125">
        <v>5175</v>
      </c>
      <c r="H4" s="125">
        <v>5040</v>
      </c>
      <c r="I4" s="125">
        <v>5274</v>
      </c>
      <c r="J4" s="125">
        <v>3704</v>
      </c>
      <c r="K4" s="125">
        <v>2253</v>
      </c>
      <c r="L4" s="125">
        <v>462</v>
      </c>
      <c r="M4" s="125">
        <v>16</v>
      </c>
      <c r="N4" s="108">
        <v>37904</v>
      </c>
    </row>
    <row r="5" spans="1:14" s="68" customFormat="1" ht="12" outlineLevel="1">
      <c r="A5" s="140" t="s">
        <v>44</v>
      </c>
      <c r="B5" s="20" t="s">
        <v>13</v>
      </c>
      <c r="C5" s="126">
        <v>637</v>
      </c>
      <c r="D5" s="126">
        <v>580</v>
      </c>
      <c r="E5" s="126">
        <v>563</v>
      </c>
      <c r="F5" s="126">
        <v>693</v>
      </c>
      <c r="G5" s="126">
        <v>663</v>
      </c>
      <c r="H5" s="126">
        <v>607</v>
      </c>
      <c r="I5" s="126">
        <v>549</v>
      </c>
      <c r="J5" s="126">
        <v>396</v>
      </c>
      <c r="K5" s="126">
        <v>152</v>
      </c>
      <c r="L5" s="126">
        <v>16</v>
      </c>
      <c r="M5" s="126">
        <v>0</v>
      </c>
      <c r="N5" s="106">
        <v>4856</v>
      </c>
    </row>
    <row r="6" spans="1:14" s="68" customFormat="1" ht="12" outlineLevel="1">
      <c r="A6" s="141"/>
      <c r="B6" s="21" t="s">
        <v>14</v>
      </c>
      <c r="C6" s="124">
        <v>579</v>
      </c>
      <c r="D6" s="124">
        <v>585</v>
      </c>
      <c r="E6" s="124">
        <v>497</v>
      </c>
      <c r="F6" s="124">
        <v>685</v>
      </c>
      <c r="G6" s="124">
        <v>693</v>
      </c>
      <c r="H6" s="124">
        <v>623</v>
      </c>
      <c r="I6" s="124">
        <v>624</v>
      </c>
      <c r="J6" s="124">
        <v>457</v>
      </c>
      <c r="K6" s="124">
        <v>271</v>
      </c>
      <c r="L6" s="124">
        <v>57</v>
      </c>
      <c r="M6" s="124">
        <v>3</v>
      </c>
      <c r="N6" s="107">
        <v>5074</v>
      </c>
    </row>
    <row r="7" spans="1:14" s="68" customFormat="1" ht="12" outlineLevel="1">
      <c r="A7" s="142"/>
      <c r="B7" s="22" t="s">
        <v>15</v>
      </c>
      <c r="C7" s="125">
        <v>1216</v>
      </c>
      <c r="D7" s="125">
        <v>1165</v>
      </c>
      <c r="E7" s="125">
        <v>1060</v>
      </c>
      <c r="F7" s="125">
        <v>1378</v>
      </c>
      <c r="G7" s="125">
        <v>1356</v>
      </c>
      <c r="H7" s="125">
        <v>1230</v>
      </c>
      <c r="I7" s="125">
        <v>1173</v>
      </c>
      <c r="J7" s="125">
        <v>853</v>
      </c>
      <c r="K7" s="125">
        <v>423</v>
      </c>
      <c r="L7" s="125">
        <v>73</v>
      </c>
      <c r="M7" s="125">
        <v>3</v>
      </c>
      <c r="N7" s="108">
        <v>9930</v>
      </c>
    </row>
    <row r="8" spans="1:14" s="68" customFormat="1" ht="12" outlineLevel="1">
      <c r="A8" s="140" t="s">
        <v>43</v>
      </c>
      <c r="B8" s="20" t="s">
        <v>13</v>
      </c>
      <c r="C8" s="126">
        <v>258</v>
      </c>
      <c r="D8" s="126">
        <v>284</v>
      </c>
      <c r="E8" s="126">
        <v>260</v>
      </c>
      <c r="F8" s="126">
        <v>362</v>
      </c>
      <c r="G8" s="126">
        <v>340</v>
      </c>
      <c r="H8" s="126">
        <v>392</v>
      </c>
      <c r="I8" s="126">
        <v>457</v>
      </c>
      <c r="J8" s="126">
        <v>266</v>
      </c>
      <c r="K8" s="126">
        <v>132</v>
      </c>
      <c r="L8" s="126">
        <v>8</v>
      </c>
      <c r="M8" s="126">
        <v>0</v>
      </c>
      <c r="N8" s="106">
        <v>2759</v>
      </c>
    </row>
    <row r="9" spans="1:14" s="68" customFormat="1" ht="12" outlineLevel="1">
      <c r="A9" s="141"/>
      <c r="B9" s="21" t="s">
        <v>14</v>
      </c>
      <c r="C9" s="124">
        <v>209</v>
      </c>
      <c r="D9" s="124">
        <v>269</v>
      </c>
      <c r="E9" s="124">
        <v>258</v>
      </c>
      <c r="F9" s="124">
        <v>349</v>
      </c>
      <c r="G9" s="124">
        <v>351</v>
      </c>
      <c r="H9" s="124">
        <v>402</v>
      </c>
      <c r="I9" s="124">
        <v>460</v>
      </c>
      <c r="J9" s="124">
        <v>330</v>
      </c>
      <c r="K9" s="124">
        <v>286</v>
      </c>
      <c r="L9" s="124">
        <v>74</v>
      </c>
      <c r="M9" s="124">
        <v>2</v>
      </c>
      <c r="N9" s="107">
        <v>2990</v>
      </c>
    </row>
    <row r="10" spans="1:14" s="68" customFormat="1" ht="12" outlineLevel="1">
      <c r="A10" s="142"/>
      <c r="B10" s="22" t="s">
        <v>15</v>
      </c>
      <c r="C10" s="125">
        <v>467</v>
      </c>
      <c r="D10" s="125">
        <v>553</v>
      </c>
      <c r="E10" s="125">
        <v>518</v>
      </c>
      <c r="F10" s="125">
        <v>711</v>
      </c>
      <c r="G10" s="125">
        <v>691</v>
      </c>
      <c r="H10" s="125">
        <v>794</v>
      </c>
      <c r="I10" s="125">
        <v>917</v>
      </c>
      <c r="J10" s="125">
        <v>596</v>
      </c>
      <c r="K10" s="125">
        <v>418</v>
      </c>
      <c r="L10" s="125">
        <v>82</v>
      </c>
      <c r="M10" s="125">
        <v>2</v>
      </c>
      <c r="N10" s="108">
        <v>5749</v>
      </c>
    </row>
    <row r="11" spans="1:14" s="68" customFormat="1" ht="12" outlineLevel="1">
      <c r="A11" s="140" t="s">
        <v>42</v>
      </c>
      <c r="B11" s="20" t="s">
        <v>13</v>
      </c>
      <c r="C11" s="126">
        <v>128</v>
      </c>
      <c r="D11" s="126">
        <v>210</v>
      </c>
      <c r="E11" s="126">
        <v>145</v>
      </c>
      <c r="F11" s="126">
        <v>179</v>
      </c>
      <c r="G11" s="126">
        <v>260</v>
      </c>
      <c r="H11" s="126">
        <v>322</v>
      </c>
      <c r="I11" s="126">
        <v>353</v>
      </c>
      <c r="J11" s="126">
        <v>257</v>
      </c>
      <c r="K11" s="126">
        <v>171</v>
      </c>
      <c r="L11" s="126">
        <v>19</v>
      </c>
      <c r="M11" s="126">
        <v>0</v>
      </c>
      <c r="N11" s="106">
        <v>2044</v>
      </c>
    </row>
    <row r="12" spans="1:14" s="68" customFormat="1" ht="12" outlineLevel="1">
      <c r="A12" s="141"/>
      <c r="B12" s="21" t="s">
        <v>14</v>
      </c>
      <c r="C12" s="124">
        <v>141</v>
      </c>
      <c r="D12" s="124">
        <v>216</v>
      </c>
      <c r="E12" s="124">
        <v>171</v>
      </c>
      <c r="F12" s="124">
        <v>180</v>
      </c>
      <c r="G12" s="124">
        <v>273</v>
      </c>
      <c r="H12" s="124">
        <v>302</v>
      </c>
      <c r="I12" s="124">
        <v>334</v>
      </c>
      <c r="J12" s="124">
        <v>352</v>
      </c>
      <c r="K12" s="124">
        <v>338</v>
      </c>
      <c r="L12" s="124">
        <v>113</v>
      </c>
      <c r="M12" s="124">
        <v>8</v>
      </c>
      <c r="N12" s="107">
        <v>2428</v>
      </c>
    </row>
    <row r="13" spans="1:14" s="68" customFormat="1" ht="12" outlineLevel="1">
      <c r="A13" s="142"/>
      <c r="B13" s="22" t="s">
        <v>15</v>
      </c>
      <c r="C13" s="125">
        <v>269</v>
      </c>
      <c r="D13" s="125">
        <v>426</v>
      </c>
      <c r="E13" s="125">
        <v>316</v>
      </c>
      <c r="F13" s="125">
        <v>359</v>
      </c>
      <c r="G13" s="125">
        <v>533</v>
      </c>
      <c r="H13" s="125">
        <v>624</v>
      </c>
      <c r="I13" s="125">
        <v>687</v>
      </c>
      <c r="J13" s="125">
        <v>609</v>
      </c>
      <c r="K13" s="125">
        <v>509</v>
      </c>
      <c r="L13" s="125">
        <v>132</v>
      </c>
      <c r="M13" s="125">
        <v>8</v>
      </c>
      <c r="N13" s="108">
        <v>4472</v>
      </c>
    </row>
    <row r="14" spans="1:14" s="68" customFormat="1" ht="12" outlineLevel="1">
      <c r="A14" s="140" t="s">
        <v>41</v>
      </c>
      <c r="B14" s="20" t="s">
        <v>13</v>
      </c>
      <c r="C14" s="126">
        <v>1544</v>
      </c>
      <c r="D14" s="126">
        <v>1666</v>
      </c>
      <c r="E14" s="126">
        <v>1389</v>
      </c>
      <c r="F14" s="126">
        <v>1855</v>
      </c>
      <c r="G14" s="126">
        <v>1829</v>
      </c>
      <c r="H14" s="126">
        <v>1551</v>
      </c>
      <c r="I14" s="126">
        <v>1724</v>
      </c>
      <c r="J14" s="126">
        <v>1311</v>
      </c>
      <c r="K14" s="126">
        <v>477</v>
      </c>
      <c r="L14" s="126">
        <v>53</v>
      </c>
      <c r="M14" s="126">
        <v>1</v>
      </c>
      <c r="N14" s="106">
        <v>13400</v>
      </c>
    </row>
    <row r="15" spans="1:14" s="68" customFormat="1" ht="12" outlineLevel="1">
      <c r="A15" s="141"/>
      <c r="B15" s="21" t="s">
        <v>14</v>
      </c>
      <c r="C15" s="124">
        <v>1570</v>
      </c>
      <c r="D15" s="124">
        <v>1586</v>
      </c>
      <c r="E15" s="124">
        <v>1380</v>
      </c>
      <c r="F15" s="124">
        <v>1960</v>
      </c>
      <c r="G15" s="124">
        <v>2080</v>
      </c>
      <c r="H15" s="124">
        <v>1812</v>
      </c>
      <c r="I15" s="124">
        <v>1988</v>
      </c>
      <c r="J15" s="124">
        <v>1561</v>
      </c>
      <c r="K15" s="124">
        <v>737</v>
      </c>
      <c r="L15" s="124">
        <v>195</v>
      </c>
      <c r="M15" s="124">
        <v>7</v>
      </c>
      <c r="N15" s="107">
        <v>14876</v>
      </c>
    </row>
    <row r="16" spans="1:14" s="68" customFormat="1" ht="12" outlineLevel="1">
      <c r="A16" s="142"/>
      <c r="B16" s="22" t="s">
        <v>15</v>
      </c>
      <c r="C16" s="125">
        <v>3114</v>
      </c>
      <c r="D16" s="125">
        <v>3252</v>
      </c>
      <c r="E16" s="125">
        <v>2769</v>
      </c>
      <c r="F16" s="125">
        <v>3815</v>
      </c>
      <c r="G16" s="125">
        <v>3909</v>
      </c>
      <c r="H16" s="125">
        <v>3363</v>
      </c>
      <c r="I16" s="125">
        <v>3712</v>
      </c>
      <c r="J16" s="125">
        <v>2872</v>
      </c>
      <c r="K16" s="125">
        <v>1214</v>
      </c>
      <c r="L16" s="125">
        <v>248</v>
      </c>
      <c r="M16" s="125">
        <v>8</v>
      </c>
      <c r="N16" s="108">
        <v>28276</v>
      </c>
    </row>
    <row r="17" spans="1:14" s="68" customFormat="1" ht="12" outlineLevel="1">
      <c r="A17" s="140" t="s">
        <v>40</v>
      </c>
      <c r="B17" s="20" t="s">
        <v>13</v>
      </c>
      <c r="C17" s="126">
        <v>53</v>
      </c>
      <c r="D17" s="126">
        <v>127</v>
      </c>
      <c r="E17" s="126">
        <v>89</v>
      </c>
      <c r="F17" s="126">
        <v>110</v>
      </c>
      <c r="G17" s="126">
        <v>147</v>
      </c>
      <c r="H17" s="126">
        <v>186</v>
      </c>
      <c r="I17" s="126">
        <v>185</v>
      </c>
      <c r="J17" s="126">
        <v>125</v>
      </c>
      <c r="K17" s="126">
        <v>96</v>
      </c>
      <c r="L17" s="126">
        <v>4</v>
      </c>
      <c r="M17" s="126">
        <v>0</v>
      </c>
      <c r="N17" s="106">
        <v>1122</v>
      </c>
    </row>
    <row r="18" spans="1:14" s="68" customFormat="1" ht="12" outlineLevel="1">
      <c r="A18" s="141"/>
      <c r="B18" s="21" t="s">
        <v>14</v>
      </c>
      <c r="C18" s="124">
        <v>52</v>
      </c>
      <c r="D18" s="124">
        <v>106</v>
      </c>
      <c r="E18" s="124">
        <v>102</v>
      </c>
      <c r="F18" s="124">
        <v>91</v>
      </c>
      <c r="G18" s="124">
        <v>136</v>
      </c>
      <c r="H18" s="124">
        <v>172</v>
      </c>
      <c r="I18" s="124">
        <v>192</v>
      </c>
      <c r="J18" s="124">
        <v>185</v>
      </c>
      <c r="K18" s="124">
        <v>133</v>
      </c>
      <c r="L18" s="124">
        <v>38</v>
      </c>
      <c r="M18" s="124">
        <v>2</v>
      </c>
      <c r="N18" s="107">
        <v>1209</v>
      </c>
    </row>
    <row r="19" spans="1:14" s="68" customFormat="1" ht="12" outlineLevel="1">
      <c r="A19" s="142"/>
      <c r="B19" s="22" t="s">
        <v>15</v>
      </c>
      <c r="C19" s="125">
        <v>105</v>
      </c>
      <c r="D19" s="125">
        <v>233</v>
      </c>
      <c r="E19" s="125">
        <v>191</v>
      </c>
      <c r="F19" s="125">
        <v>201</v>
      </c>
      <c r="G19" s="125">
        <v>283</v>
      </c>
      <c r="H19" s="125">
        <v>358</v>
      </c>
      <c r="I19" s="125">
        <v>377</v>
      </c>
      <c r="J19" s="125">
        <v>310</v>
      </c>
      <c r="K19" s="125">
        <v>229</v>
      </c>
      <c r="L19" s="125">
        <v>42</v>
      </c>
      <c r="M19" s="125">
        <v>2</v>
      </c>
      <c r="N19" s="108">
        <v>2331</v>
      </c>
    </row>
    <row r="20" spans="1:14" s="68" customFormat="1" ht="12" outlineLevel="1">
      <c r="A20" s="140" t="s">
        <v>39</v>
      </c>
      <c r="B20" s="20" t="s">
        <v>13</v>
      </c>
      <c r="C20" s="126">
        <v>176</v>
      </c>
      <c r="D20" s="126">
        <v>254</v>
      </c>
      <c r="E20" s="126">
        <v>223</v>
      </c>
      <c r="F20" s="126">
        <v>265</v>
      </c>
      <c r="G20" s="126">
        <v>309</v>
      </c>
      <c r="H20" s="126">
        <v>423</v>
      </c>
      <c r="I20" s="126">
        <v>457</v>
      </c>
      <c r="J20" s="126">
        <v>299</v>
      </c>
      <c r="K20" s="126">
        <v>169</v>
      </c>
      <c r="L20" s="126">
        <v>15</v>
      </c>
      <c r="M20" s="126">
        <v>0</v>
      </c>
      <c r="N20" s="106">
        <v>2590</v>
      </c>
    </row>
    <row r="21" spans="1:14" s="68" customFormat="1" ht="12" outlineLevel="1">
      <c r="A21" s="141"/>
      <c r="B21" s="21" t="s">
        <v>14</v>
      </c>
      <c r="C21" s="127">
        <v>158</v>
      </c>
      <c r="D21" s="127">
        <v>272</v>
      </c>
      <c r="E21" s="127">
        <v>273</v>
      </c>
      <c r="F21" s="127">
        <v>249</v>
      </c>
      <c r="G21" s="127">
        <v>325</v>
      </c>
      <c r="H21" s="127">
        <v>435</v>
      </c>
      <c r="I21" s="127">
        <v>458</v>
      </c>
      <c r="J21" s="127">
        <v>393</v>
      </c>
      <c r="K21" s="127">
        <v>338</v>
      </c>
      <c r="L21" s="127">
        <v>84</v>
      </c>
      <c r="M21" s="127">
        <v>1</v>
      </c>
      <c r="N21" s="109">
        <v>2986</v>
      </c>
    </row>
    <row r="22" spans="1:14" s="68" customFormat="1" ht="12" outlineLevel="1">
      <c r="A22" s="142"/>
      <c r="B22" s="22" t="s">
        <v>15</v>
      </c>
      <c r="C22" s="125">
        <v>334</v>
      </c>
      <c r="D22" s="125">
        <v>526</v>
      </c>
      <c r="E22" s="125">
        <v>496</v>
      </c>
      <c r="F22" s="125">
        <v>514</v>
      </c>
      <c r="G22" s="125">
        <v>634</v>
      </c>
      <c r="H22" s="125">
        <v>858</v>
      </c>
      <c r="I22" s="125">
        <v>915</v>
      </c>
      <c r="J22" s="125">
        <v>692</v>
      </c>
      <c r="K22" s="125">
        <v>507</v>
      </c>
      <c r="L22" s="125">
        <v>99</v>
      </c>
      <c r="M22" s="125">
        <v>1</v>
      </c>
      <c r="N22" s="108">
        <v>5576</v>
      </c>
    </row>
    <row r="23" spans="1:14" s="66" customFormat="1" ht="13.5" customHeight="1">
      <c r="A23" s="143" t="s">
        <v>32</v>
      </c>
      <c r="B23" s="6" t="s">
        <v>13</v>
      </c>
      <c r="C23" s="41">
        <f>SUM(C2,C5,C8,C11,C14,C17,C20)</f>
        <v>4690</v>
      </c>
      <c r="D23" s="41">
        <f aca="true" t="shared" si="0" ref="D23:K23">SUM(D2,D5,D8,D11,D14,D17,D20)</f>
        <v>5019</v>
      </c>
      <c r="E23" s="41">
        <f t="shared" si="0"/>
        <v>4467</v>
      </c>
      <c r="F23" s="41">
        <f t="shared" si="0"/>
        <v>5805</v>
      </c>
      <c r="G23" s="41">
        <f t="shared" si="0"/>
        <v>5981</v>
      </c>
      <c r="H23" s="41">
        <f t="shared" si="0"/>
        <v>5912</v>
      </c>
      <c r="I23" s="41">
        <f t="shared" si="0"/>
        <v>6186</v>
      </c>
      <c r="J23" s="41">
        <f t="shared" si="0"/>
        <v>4257</v>
      </c>
      <c r="K23" s="41">
        <f t="shared" si="0"/>
        <v>1994</v>
      </c>
      <c r="L23" s="41">
        <f>SUM(L2,L5,L8,L11,L14,L17,L20)</f>
        <v>214</v>
      </c>
      <c r="M23" s="41">
        <f>SUM(M2,M5,M8,M11,M14,M17,M20)</f>
        <v>1</v>
      </c>
      <c r="N23" s="41">
        <f>SUM(C23:M23)</f>
        <v>44526</v>
      </c>
    </row>
    <row r="24" spans="1:14" s="66" customFormat="1" ht="13.5" customHeight="1">
      <c r="A24" s="144"/>
      <c r="B24" s="7" t="s">
        <v>14</v>
      </c>
      <c r="C24" s="46">
        <f>SUM(C3,C6,C9,C12,C15,C18,C21)</f>
        <v>4401</v>
      </c>
      <c r="D24" s="46">
        <f aca="true" t="shared" si="1" ref="D24:L24">SUM(D3,D6,D9,D12,D15,D18,D21)</f>
        <v>4957</v>
      </c>
      <c r="E24" s="46">
        <f t="shared" si="1"/>
        <v>4615</v>
      </c>
      <c r="F24" s="46">
        <f t="shared" si="1"/>
        <v>6014</v>
      </c>
      <c r="G24" s="46">
        <f t="shared" si="1"/>
        <v>6600</v>
      </c>
      <c r="H24" s="46">
        <f t="shared" si="1"/>
        <v>6355</v>
      </c>
      <c r="I24" s="46">
        <f t="shared" si="1"/>
        <v>6869</v>
      </c>
      <c r="J24" s="46">
        <f t="shared" si="1"/>
        <v>5379</v>
      </c>
      <c r="K24" s="46">
        <f t="shared" si="1"/>
        <v>3559</v>
      </c>
      <c r="L24" s="46">
        <f t="shared" si="1"/>
        <v>924</v>
      </c>
      <c r="M24" s="46">
        <f>SUM(M3,M6,M9,M12,M15,M18,M21)</f>
        <v>39</v>
      </c>
      <c r="N24" s="46">
        <f>SUM(C24:M24)</f>
        <v>49712</v>
      </c>
    </row>
    <row r="25" spans="1:14" s="66" customFormat="1" ht="13.5" customHeight="1">
      <c r="A25" s="145"/>
      <c r="B25" s="8" t="s">
        <v>15</v>
      </c>
      <c r="C25" s="50">
        <f>SUM(C4,C7,C10,C13,C16,C19,C22)</f>
        <v>9091</v>
      </c>
      <c r="D25" s="50">
        <f aca="true" t="shared" si="2" ref="D25:L25">SUM(D4,D7,D10,D13,D16,D19,D22)</f>
        <v>9976</v>
      </c>
      <c r="E25" s="50">
        <f t="shared" si="2"/>
        <v>9082</v>
      </c>
      <c r="F25" s="50">
        <f t="shared" si="2"/>
        <v>11819</v>
      </c>
      <c r="G25" s="50">
        <f t="shared" si="2"/>
        <v>12581</v>
      </c>
      <c r="H25" s="50">
        <f t="shared" si="2"/>
        <v>12267</v>
      </c>
      <c r="I25" s="50">
        <f t="shared" si="2"/>
        <v>13055</v>
      </c>
      <c r="J25" s="50">
        <f t="shared" si="2"/>
        <v>9636</v>
      </c>
      <c r="K25" s="50">
        <f t="shared" si="2"/>
        <v>5553</v>
      </c>
      <c r="L25" s="50">
        <f t="shared" si="2"/>
        <v>1138</v>
      </c>
      <c r="M25" s="50">
        <f>SUM(M4,M7,M10,M13,M16,M19,M22)</f>
        <v>40</v>
      </c>
      <c r="N25" s="50">
        <f>SUM(C25:M25)</f>
        <v>94238</v>
      </c>
    </row>
    <row r="26" spans="1:14" s="68" customFormat="1" ht="12" outlineLevel="1">
      <c r="A26" s="140" t="s">
        <v>52</v>
      </c>
      <c r="B26" s="20" t="s">
        <v>13</v>
      </c>
      <c r="C26" s="129">
        <v>690</v>
      </c>
      <c r="D26" s="129">
        <v>642</v>
      </c>
      <c r="E26" s="129">
        <v>674</v>
      </c>
      <c r="F26" s="129">
        <v>885</v>
      </c>
      <c r="G26" s="129">
        <v>774</v>
      </c>
      <c r="H26" s="129">
        <v>838</v>
      </c>
      <c r="I26" s="129">
        <v>1229</v>
      </c>
      <c r="J26" s="129">
        <v>576</v>
      </c>
      <c r="K26" s="129">
        <v>255</v>
      </c>
      <c r="L26" s="129">
        <v>31</v>
      </c>
      <c r="M26" s="129">
        <v>0</v>
      </c>
      <c r="N26" s="42">
        <f aca="true" t="shared" si="3" ref="N26:N34">SUM(C26:M26)</f>
        <v>6594</v>
      </c>
    </row>
    <row r="27" spans="1:14" s="68" customFormat="1" ht="12" outlineLevel="1">
      <c r="A27" s="141"/>
      <c r="B27" s="21" t="s">
        <v>14</v>
      </c>
      <c r="C27" s="130">
        <v>605</v>
      </c>
      <c r="D27" s="130">
        <v>638</v>
      </c>
      <c r="E27" s="130">
        <v>740</v>
      </c>
      <c r="F27" s="130">
        <v>924</v>
      </c>
      <c r="G27" s="130">
        <v>849</v>
      </c>
      <c r="H27" s="130">
        <v>977</v>
      </c>
      <c r="I27" s="130">
        <v>1258</v>
      </c>
      <c r="J27" s="130">
        <v>663</v>
      </c>
      <c r="K27" s="130">
        <v>462</v>
      </c>
      <c r="L27" s="130">
        <v>128</v>
      </c>
      <c r="M27" s="130">
        <v>8</v>
      </c>
      <c r="N27" s="47">
        <f t="shared" si="3"/>
        <v>7252</v>
      </c>
    </row>
    <row r="28" spans="1:14" s="68" customFormat="1" ht="12" outlineLevel="1">
      <c r="A28" s="142"/>
      <c r="B28" s="22" t="s">
        <v>15</v>
      </c>
      <c r="C28" s="131">
        <v>1295</v>
      </c>
      <c r="D28" s="131">
        <v>1280</v>
      </c>
      <c r="E28" s="131">
        <v>1414</v>
      </c>
      <c r="F28" s="131">
        <v>1809</v>
      </c>
      <c r="G28" s="131">
        <v>1623</v>
      </c>
      <c r="H28" s="131">
        <v>1815</v>
      </c>
      <c r="I28" s="131">
        <v>2487</v>
      </c>
      <c r="J28" s="131">
        <v>1239</v>
      </c>
      <c r="K28" s="131">
        <v>717</v>
      </c>
      <c r="L28" s="131">
        <v>159</v>
      </c>
      <c r="M28" s="131">
        <v>8</v>
      </c>
      <c r="N28" s="51">
        <f>SUM(C28:M28)</f>
        <v>13846</v>
      </c>
    </row>
    <row r="29" spans="1:14" s="68" customFormat="1" ht="12" outlineLevel="1">
      <c r="A29" s="140" t="s">
        <v>53</v>
      </c>
      <c r="B29" s="20" t="s">
        <v>13</v>
      </c>
      <c r="C29" s="129">
        <v>49</v>
      </c>
      <c r="D29" s="129">
        <v>53</v>
      </c>
      <c r="E29" s="129">
        <v>54</v>
      </c>
      <c r="F29" s="129">
        <v>48</v>
      </c>
      <c r="G29" s="129">
        <v>68</v>
      </c>
      <c r="H29" s="129">
        <v>107</v>
      </c>
      <c r="I29" s="129">
        <v>101</v>
      </c>
      <c r="J29" s="129">
        <v>71</v>
      </c>
      <c r="K29" s="129">
        <v>50</v>
      </c>
      <c r="L29" s="129">
        <v>6</v>
      </c>
      <c r="M29" s="129">
        <v>1</v>
      </c>
      <c r="N29" s="42">
        <f>SUM(C29:M29)</f>
        <v>608</v>
      </c>
    </row>
    <row r="30" spans="1:14" s="68" customFormat="1" ht="12" outlineLevel="1">
      <c r="A30" s="141"/>
      <c r="B30" s="21" t="s">
        <v>14</v>
      </c>
      <c r="C30" s="130">
        <v>39</v>
      </c>
      <c r="D30" s="130">
        <v>63</v>
      </c>
      <c r="E30" s="130">
        <v>74</v>
      </c>
      <c r="F30" s="130">
        <v>67</v>
      </c>
      <c r="G30" s="130">
        <v>81</v>
      </c>
      <c r="H30" s="130">
        <v>94</v>
      </c>
      <c r="I30" s="130">
        <v>105</v>
      </c>
      <c r="J30" s="130">
        <v>100</v>
      </c>
      <c r="K30" s="130">
        <v>109</v>
      </c>
      <c r="L30" s="130">
        <v>37</v>
      </c>
      <c r="M30" s="130">
        <v>3</v>
      </c>
      <c r="N30" s="47">
        <f t="shared" si="3"/>
        <v>772</v>
      </c>
    </row>
    <row r="31" spans="1:14" s="68" customFormat="1" ht="12" outlineLevel="1">
      <c r="A31" s="142"/>
      <c r="B31" s="22" t="s">
        <v>15</v>
      </c>
      <c r="C31" s="131">
        <v>88</v>
      </c>
      <c r="D31" s="131">
        <v>116</v>
      </c>
      <c r="E31" s="131">
        <v>128</v>
      </c>
      <c r="F31" s="131">
        <v>115</v>
      </c>
      <c r="G31" s="131">
        <v>149</v>
      </c>
      <c r="H31" s="131">
        <v>201</v>
      </c>
      <c r="I31" s="131">
        <v>206</v>
      </c>
      <c r="J31" s="131">
        <v>171</v>
      </c>
      <c r="K31" s="131">
        <v>159</v>
      </c>
      <c r="L31" s="131">
        <v>43</v>
      </c>
      <c r="M31" s="131">
        <v>4</v>
      </c>
      <c r="N31" s="51">
        <f t="shared" si="3"/>
        <v>1380</v>
      </c>
    </row>
    <row r="32" spans="1:14" s="68" customFormat="1" ht="12" outlineLevel="1">
      <c r="A32" s="140" t="s">
        <v>54</v>
      </c>
      <c r="B32" s="20" t="s">
        <v>13</v>
      </c>
      <c r="C32" s="129">
        <v>57</v>
      </c>
      <c r="D32" s="129">
        <v>81</v>
      </c>
      <c r="E32" s="129">
        <v>65</v>
      </c>
      <c r="F32" s="129">
        <v>67</v>
      </c>
      <c r="G32" s="129">
        <v>94</v>
      </c>
      <c r="H32" s="129">
        <v>104</v>
      </c>
      <c r="I32" s="129">
        <v>124</v>
      </c>
      <c r="J32" s="129">
        <v>80</v>
      </c>
      <c r="K32" s="129">
        <v>38</v>
      </c>
      <c r="L32" s="129">
        <v>10</v>
      </c>
      <c r="M32" s="129">
        <v>0</v>
      </c>
      <c r="N32" s="42">
        <f t="shared" si="3"/>
        <v>720</v>
      </c>
    </row>
    <row r="33" spans="1:14" s="68" customFormat="1" ht="12" outlineLevel="1">
      <c r="A33" s="141"/>
      <c r="B33" s="21" t="s">
        <v>14</v>
      </c>
      <c r="C33" s="130">
        <v>52</v>
      </c>
      <c r="D33" s="130">
        <v>93</v>
      </c>
      <c r="E33" s="130">
        <v>76</v>
      </c>
      <c r="F33" s="130">
        <v>71</v>
      </c>
      <c r="G33" s="130">
        <v>107</v>
      </c>
      <c r="H33" s="130">
        <v>89</v>
      </c>
      <c r="I33" s="130">
        <v>116</v>
      </c>
      <c r="J33" s="130">
        <v>108</v>
      </c>
      <c r="K33" s="130">
        <v>85</v>
      </c>
      <c r="L33" s="130">
        <v>21</v>
      </c>
      <c r="M33" s="130">
        <v>1</v>
      </c>
      <c r="N33" s="47">
        <f t="shared" si="3"/>
        <v>819</v>
      </c>
    </row>
    <row r="34" spans="1:14" s="68" customFormat="1" ht="12" outlineLevel="1">
      <c r="A34" s="142"/>
      <c r="B34" s="22" t="s">
        <v>15</v>
      </c>
      <c r="C34" s="131">
        <v>109</v>
      </c>
      <c r="D34" s="131">
        <v>174</v>
      </c>
      <c r="E34" s="131">
        <v>141</v>
      </c>
      <c r="F34" s="131">
        <v>138</v>
      </c>
      <c r="G34" s="131">
        <v>201</v>
      </c>
      <c r="H34" s="131">
        <v>193</v>
      </c>
      <c r="I34" s="131">
        <v>240</v>
      </c>
      <c r="J34" s="131">
        <v>188</v>
      </c>
      <c r="K34" s="131">
        <v>123</v>
      </c>
      <c r="L34" s="131">
        <v>31</v>
      </c>
      <c r="M34" s="131">
        <v>1</v>
      </c>
      <c r="N34" s="51">
        <f t="shared" si="3"/>
        <v>1539</v>
      </c>
    </row>
    <row r="35" spans="1:14" s="66" customFormat="1" ht="13.5" customHeight="1">
      <c r="A35" s="136" t="s">
        <v>30</v>
      </c>
      <c r="B35" s="6" t="s">
        <v>13</v>
      </c>
      <c r="C35" s="41">
        <f>SUM(C26,C29,C32)</f>
        <v>796</v>
      </c>
      <c r="D35" s="41">
        <f aca="true" t="shared" si="4" ref="D35:M35">SUM(D26,D29,D32)</f>
        <v>776</v>
      </c>
      <c r="E35" s="41">
        <f t="shared" si="4"/>
        <v>793</v>
      </c>
      <c r="F35" s="41">
        <f>SUM(F26,F29,F32)</f>
        <v>1000</v>
      </c>
      <c r="G35" s="41">
        <f t="shared" si="4"/>
        <v>936</v>
      </c>
      <c r="H35" s="41">
        <f t="shared" si="4"/>
        <v>1049</v>
      </c>
      <c r="I35" s="41">
        <f t="shared" si="4"/>
        <v>1454</v>
      </c>
      <c r="J35" s="41">
        <f t="shared" si="4"/>
        <v>727</v>
      </c>
      <c r="K35" s="41">
        <f t="shared" si="4"/>
        <v>343</v>
      </c>
      <c r="L35" s="41">
        <f t="shared" si="4"/>
        <v>47</v>
      </c>
      <c r="M35" s="41">
        <f t="shared" si="4"/>
        <v>1</v>
      </c>
      <c r="N35" s="41">
        <f aca="true" t="shared" si="5" ref="N35:N40">SUM(C35:M35)</f>
        <v>7922</v>
      </c>
    </row>
    <row r="36" spans="1:14" s="66" customFormat="1" ht="13.5" customHeight="1">
      <c r="A36" s="137"/>
      <c r="B36" s="7" t="s">
        <v>14</v>
      </c>
      <c r="C36" s="46">
        <f aca="true" t="shared" si="6" ref="C36:M37">SUM(C27,C30,C33)</f>
        <v>696</v>
      </c>
      <c r="D36" s="46">
        <f t="shared" si="6"/>
        <v>794</v>
      </c>
      <c r="E36" s="46">
        <f t="shared" si="6"/>
        <v>890</v>
      </c>
      <c r="F36" s="46">
        <f t="shared" si="6"/>
        <v>1062</v>
      </c>
      <c r="G36" s="46">
        <f t="shared" si="6"/>
        <v>1037</v>
      </c>
      <c r="H36" s="46">
        <f t="shared" si="6"/>
        <v>1160</v>
      </c>
      <c r="I36" s="46">
        <f t="shared" si="6"/>
        <v>1479</v>
      </c>
      <c r="J36" s="46">
        <f t="shared" si="6"/>
        <v>871</v>
      </c>
      <c r="K36" s="46">
        <f t="shared" si="6"/>
        <v>656</v>
      </c>
      <c r="L36" s="46">
        <f t="shared" si="6"/>
        <v>186</v>
      </c>
      <c r="M36" s="46">
        <f t="shared" si="6"/>
        <v>12</v>
      </c>
      <c r="N36" s="46">
        <f t="shared" si="5"/>
        <v>8843</v>
      </c>
    </row>
    <row r="37" spans="1:14" s="66" customFormat="1" ht="13.5" customHeight="1">
      <c r="A37" s="137"/>
      <c r="B37" s="8" t="s">
        <v>15</v>
      </c>
      <c r="C37" s="50">
        <f t="shared" si="6"/>
        <v>1492</v>
      </c>
      <c r="D37" s="50">
        <f t="shared" si="6"/>
        <v>1570</v>
      </c>
      <c r="E37" s="50">
        <f t="shared" si="6"/>
        <v>1683</v>
      </c>
      <c r="F37" s="50">
        <f t="shared" si="6"/>
        <v>2062</v>
      </c>
      <c r="G37" s="50">
        <f t="shared" si="6"/>
        <v>1973</v>
      </c>
      <c r="H37" s="50">
        <f t="shared" si="6"/>
        <v>2209</v>
      </c>
      <c r="I37" s="50">
        <f t="shared" si="6"/>
        <v>2933</v>
      </c>
      <c r="J37" s="50">
        <f t="shared" si="6"/>
        <v>1598</v>
      </c>
      <c r="K37" s="50">
        <f t="shared" si="6"/>
        <v>999</v>
      </c>
      <c r="L37" s="50">
        <f t="shared" si="6"/>
        <v>233</v>
      </c>
      <c r="M37" s="50">
        <f t="shared" si="6"/>
        <v>13</v>
      </c>
      <c r="N37" s="50">
        <f t="shared" si="5"/>
        <v>16765</v>
      </c>
    </row>
    <row r="38" spans="1:14" s="66" customFormat="1" ht="13.5" customHeight="1">
      <c r="A38" s="143" t="s">
        <v>31</v>
      </c>
      <c r="B38" s="6" t="s">
        <v>13</v>
      </c>
      <c r="C38" s="128">
        <v>237</v>
      </c>
      <c r="D38" s="128">
        <v>305</v>
      </c>
      <c r="E38" s="128">
        <v>220</v>
      </c>
      <c r="F38" s="128">
        <v>278</v>
      </c>
      <c r="G38" s="128">
        <v>293</v>
      </c>
      <c r="H38" s="128">
        <v>449</v>
      </c>
      <c r="I38" s="128">
        <v>419</v>
      </c>
      <c r="J38" s="128">
        <v>272</v>
      </c>
      <c r="K38" s="128">
        <v>121</v>
      </c>
      <c r="L38" s="128">
        <v>14</v>
      </c>
      <c r="M38" s="128">
        <v>2</v>
      </c>
      <c r="N38" s="41">
        <f t="shared" si="5"/>
        <v>2610</v>
      </c>
    </row>
    <row r="39" spans="1:14" s="66" customFormat="1" ht="13.5" customHeight="1">
      <c r="A39" s="144"/>
      <c r="B39" s="7" t="s">
        <v>14</v>
      </c>
      <c r="C39" s="113">
        <v>211</v>
      </c>
      <c r="D39" s="113">
        <v>267</v>
      </c>
      <c r="E39" s="113">
        <v>255</v>
      </c>
      <c r="F39" s="113">
        <v>264</v>
      </c>
      <c r="G39" s="113">
        <v>341</v>
      </c>
      <c r="H39" s="113">
        <v>451</v>
      </c>
      <c r="I39" s="113">
        <v>399</v>
      </c>
      <c r="J39" s="113">
        <v>379</v>
      </c>
      <c r="K39" s="113">
        <v>307</v>
      </c>
      <c r="L39" s="113">
        <v>89</v>
      </c>
      <c r="M39" s="113">
        <v>4</v>
      </c>
      <c r="N39" s="46">
        <f t="shared" si="5"/>
        <v>2967</v>
      </c>
    </row>
    <row r="40" spans="1:14" s="66" customFormat="1" ht="13.5" customHeight="1">
      <c r="A40" s="145"/>
      <c r="B40" s="8" t="s">
        <v>15</v>
      </c>
      <c r="C40" s="132">
        <v>448</v>
      </c>
      <c r="D40" s="132">
        <v>572</v>
      </c>
      <c r="E40" s="132">
        <v>475</v>
      </c>
      <c r="F40" s="132">
        <v>542</v>
      </c>
      <c r="G40" s="132">
        <v>634</v>
      </c>
      <c r="H40" s="132">
        <v>900</v>
      </c>
      <c r="I40" s="132">
        <v>818</v>
      </c>
      <c r="J40" s="132">
        <v>651</v>
      </c>
      <c r="K40" s="132">
        <v>428</v>
      </c>
      <c r="L40" s="132">
        <v>103</v>
      </c>
      <c r="M40" s="132">
        <v>6</v>
      </c>
      <c r="N40" s="50">
        <f t="shared" si="5"/>
        <v>5577</v>
      </c>
    </row>
    <row r="41" spans="1:14" s="68" customFormat="1" ht="12" outlineLevel="1">
      <c r="A41" s="140" t="s">
        <v>55</v>
      </c>
      <c r="B41" s="20" t="s">
        <v>13</v>
      </c>
      <c r="C41" s="126">
        <v>215</v>
      </c>
      <c r="D41" s="126">
        <v>304</v>
      </c>
      <c r="E41" s="126">
        <v>258</v>
      </c>
      <c r="F41" s="126">
        <v>311</v>
      </c>
      <c r="G41" s="126">
        <v>350</v>
      </c>
      <c r="H41" s="126">
        <v>432</v>
      </c>
      <c r="I41" s="126">
        <v>440</v>
      </c>
      <c r="J41" s="126">
        <v>288</v>
      </c>
      <c r="K41" s="126">
        <v>166</v>
      </c>
      <c r="L41" s="126">
        <v>22</v>
      </c>
      <c r="M41" s="126">
        <v>1</v>
      </c>
      <c r="N41" s="42">
        <v>2787</v>
      </c>
    </row>
    <row r="42" spans="1:14" s="68" customFormat="1" ht="12" outlineLevel="1">
      <c r="A42" s="141"/>
      <c r="B42" s="21" t="s">
        <v>14</v>
      </c>
      <c r="C42" s="127">
        <v>232</v>
      </c>
      <c r="D42" s="127">
        <v>303</v>
      </c>
      <c r="E42" s="127">
        <v>256</v>
      </c>
      <c r="F42" s="127">
        <v>281</v>
      </c>
      <c r="G42" s="127">
        <v>345</v>
      </c>
      <c r="H42" s="127">
        <v>407</v>
      </c>
      <c r="I42" s="127">
        <v>462</v>
      </c>
      <c r="J42" s="127">
        <v>355</v>
      </c>
      <c r="K42" s="127">
        <v>321</v>
      </c>
      <c r="L42" s="127">
        <v>72</v>
      </c>
      <c r="M42" s="127">
        <v>2</v>
      </c>
      <c r="N42" s="47">
        <v>3036</v>
      </c>
    </row>
    <row r="43" spans="1:14" s="68" customFormat="1" ht="12" outlineLevel="1">
      <c r="A43" s="142"/>
      <c r="B43" s="22" t="s">
        <v>15</v>
      </c>
      <c r="C43" s="114">
        <v>447</v>
      </c>
      <c r="D43" s="114">
        <v>607</v>
      </c>
      <c r="E43" s="114">
        <v>514</v>
      </c>
      <c r="F43" s="114">
        <v>592</v>
      </c>
      <c r="G43" s="114">
        <v>695</v>
      </c>
      <c r="H43" s="114">
        <v>839</v>
      </c>
      <c r="I43" s="114">
        <v>902</v>
      </c>
      <c r="J43" s="114">
        <v>643</v>
      </c>
      <c r="K43" s="114">
        <v>487</v>
      </c>
      <c r="L43" s="114">
        <v>94</v>
      </c>
      <c r="M43" s="114">
        <v>3</v>
      </c>
      <c r="N43" s="51">
        <v>5823</v>
      </c>
    </row>
    <row r="44" spans="1:14" s="68" customFormat="1" ht="12" outlineLevel="1">
      <c r="A44" s="140" t="s">
        <v>56</v>
      </c>
      <c r="B44" s="20" t="s">
        <v>13</v>
      </c>
      <c r="C44" s="126">
        <v>53</v>
      </c>
      <c r="D44" s="126">
        <v>78</v>
      </c>
      <c r="E44" s="126">
        <v>81</v>
      </c>
      <c r="F44" s="126">
        <v>75</v>
      </c>
      <c r="G44" s="126">
        <v>104</v>
      </c>
      <c r="H44" s="126">
        <v>152</v>
      </c>
      <c r="I44" s="126">
        <v>146</v>
      </c>
      <c r="J44" s="126">
        <v>106</v>
      </c>
      <c r="K44" s="126">
        <v>67</v>
      </c>
      <c r="L44" s="126">
        <v>6</v>
      </c>
      <c r="M44" s="126">
        <v>0</v>
      </c>
      <c r="N44" s="42">
        <v>868</v>
      </c>
    </row>
    <row r="45" spans="1:14" s="68" customFormat="1" ht="12" outlineLevel="1">
      <c r="A45" s="141"/>
      <c r="B45" s="21" t="s">
        <v>14</v>
      </c>
      <c r="C45" s="127">
        <v>51</v>
      </c>
      <c r="D45" s="127">
        <v>83</v>
      </c>
      <c r="E45" s="127">
        <v>103</v>
      </c>
      <c r="F45" s="127">
        <v>70</v>
      </c>
      <c r="G45" s="127">
        <v>102</v>
      </c>
      <c r="H45" s="127">
        <v>157</v>
      </c>
      <c r="I45" s="127">
        <v>126</v>
      </c>
      <c r="J45" s="127">
        <v>143</v>
      </c>
      <c r="K45" s="127">
        <v>121</v>
      </c>
      <c r="L45" s="127">
        <v>27</v>
      </c>
      <c r="M45" s="127">
        <v>4</v>
      </c>
      <c r="N45" s="47">
        <v>987</v>
      </c>
    </row>
    <row r="46" spans="1:14" s="68" customFormat="1" ht="12" outlineLevel="1">
      <c r="A46" s="142"/>
      <c r="B46" s="22" t="s">
        <v>15</v>
      </c>
      <c r="C46" s="114">
        <v>104</v>
      </c>
      <c r="D46" s="114">
        <v>161</v>
      </c>
      <c r="E46" s="114">
        <v>184</v>
      </c>
      <c r="F46" s="114">
        <v>145</v>
      </c>
      <c r="G46" s="114">
        <v>206</v>
      </c>
      <c r="H46" s="114">
        <v>309</v>
      </c>
      <c r="I46" s="114">
        <v>272</v>
      </c>
      <c r="J46" s="114">
        <v>249</v>
      </c>
      <c r="K46" s="114">
        <v>188</v>
      </c>
      <c r="L46" s="114">
        <v>33</v>
      </c>
      <c r="M46" s="114">
        <v>4</v>
      </c>
      <c r="N46" s="51">
        <v>1855</v>
      </c>
    </row>
    <row r="47" spans="1:14" s="66" customFormat="1" ht="13.5" customHeight="1">
      <c r="A47" s="143" t="s">
        <v>33</v>
      </c>
      <c r="B47" s="6" t="s">
        <v>13</v>
      </c>
      <c r="C47" s="41">
        <f aca="true" t="shared" si="7" ref="C47:M47">SUM(C41,C44)</f>
        <v>268</v>
      </c>
      <c r="D47" s="41">
        <f t="shared" si="7"/>
        <v>382</v>
      </c>
      <c r="E47" s="41">
        <f t="shared" si="7"/>
        <v>339</v>
      </c>
      <c r="F47" s="41">
        <f t="shared" si="7"/>
        <v>386</v>
      </c>
      <c r="G47" s="41">
        <f t="shared" si="7"/>
        <v>454</v>
      </c>
      <c r="H47" s="41">
        <f t="shared" si="7"/>
        <v>584</v>
      </c>
      <c r="I47" s="41">
        <f t="shared" si="7"/>
        <v>586</v>
      </c>
      <c r="J47" s="41">
        <f t="shared" si="7"/>
        <v>394</v>
      </c>
      <c r="K47" s="41">
        <f t="shared" si="7"/>
        <v>233</v>
      </c>
      <c r="L47" s="41">
        <f t="shared" si="7"/>
        <v>28</v>
      </c>
      <c r="M47" s="41">
        <f t="shared" si="7"/>
        <v>1</v>
      </c>
      <c r="N47" s="41">
        <f>SUM(C47:M47)</f>
        <v>3655</v>
      </c>
    </row>
    <row r="48" spans="1:14" s="66" customFormat="1" ht="13.5" customHeight="1">
      <c r="A48" s="144"/>
      <c r="B48" s="7" t="s">
        <v>14</v>
      </c>
      <c r="C48" s="46">
        <f>SUM(C42,C45)</f>
        <v>283</v>
      </c>
      <c r="D48" s="46">
        <f>SUM(D42,D45)</f>
        <v>386</v>
      </c>
      <c r="E48" s="46">
        <f aca="true" t="shared" si="8" ref="E48:M48">SUM(E42,E45)</f>
        <v>359</v>
      </c>
      <c r="F48" s="46">
        <f t="shared" si="8"/>
        <v>351</v>
      </c>
      <c r="G48" s="46">
        <f t="shared" si="8"/>
        <v>447</v>
      </c>
      <c r="H48" s="46">
        <f t="shared" si="8"/>
        <v>564</v>
      </c>
      <c r="I48" s="46">
        <f t="shared" si="8"/>
        <v>588</v>
      </c>
      <c r="J48" s="46">
        <f t="shared" si="8"/>
        <v>498</v>
      </c>
      <c r="K48" s="46">
        <f t="shared" si="8"/>
        <v>442</v>
      </c>
      <c r="L48" s="46">
        <f t="shared" si="8"/>
        <v>99</v>
      </c>
      <c r="M48" s="46">
        <f t="shared" si="8"/>
        <v>6</v>
      </c>
      <c r="N48" s="46">
        <f>SUM(C48:M48)</f>
        <v>4023</v>
      </c>
    </row>
    <row r="49" spans="1:14" s="66" customFormat="1" ht="13.5" customHeight="1">
      <c r="A49" s="145"/>
      <c r="B49" s="8" t="s">
        <v>15</v>
      </c>
      <c r="C49" s="50">
        <f>SUM(C43,C46)</f>
        <v>551</v>
      </c>
      <c r="D49" s="50">
        <f>SUM(D43,D46)</f>
        <v>768</v>
      </c>
      <c r="E49" s="50">
        <f aca="true" t="shared" si="9" ref="E49:M49">SUM(E43,E46)</f>
        <v>698</v>
      </c>
      <c r="F49" s="50">
        <f t="shared" si="9"/>
        <v>737</v>
      </c>
      <c r="G49" s="50">
        <f t="shared" si="9"/>
        <v>901</v>
      </c>
      <c r="H49" s="50">
        <f t="shared" si="9"/>
        <v>1148</v>
      </c>
      <c r="I49" s="50">
        <f t="shared" si="9"/>
        <v>1174</v>
      </c>
      <c r="J49" s="50">
        <f t="shared" si="9"/>
        <v>892</v>
      </c>
      <c r="K49" s="50">
        <f t="shared" si="9"/>
        <v>675</v>
      </c>
      <c r="L49" s="50">
        <f t="shared" si="9"/>
        <v>127</v>
      </c>
      <c r="M49" s="50">
        <f t="shared" si="9"/>
        <v>7</v>
      </c>
      <c r="N49" s="50">
        <f>SUM(C49:M49)</f>
        <v>7678</v>
      </c>
    </row>
    <row r="50" spans="1:14" s="68" customFormat="1" ht="12" outlineLevel="1">
      <c r="A50" s="140" t="s">
        <v>58</v>
      </c>
      <c r="B50" s="20" t="s">
        <v>13</v>
      </c>
      <c r="C50" s="126">
        <v>154</v>
      </c>
      <c r="D50" s="126">
        <v>193</v>
      </c>
      <c r="E50" s="126">
        <v>151</v>
      </c>
      <c r="F50" s="126">
        <v>194</v>
      </c>
      <c r="G50" s="126">
        <v>188</v>
      </c>
      <c r="H50" s="126">
        <v>271</v>
      </c>
      <c r="I50" s="126">
        <v>280</v>
      </c>
      <c r="J50" s="126">
        <v>175</v>
      </c>
      <c r="K50" s="126">
        <v>110</v>
      </c>
      <c r="L50" s="126">
        <v>23</v>
      </c>
      <c r="M50" s="126">
        <v>0</v>
      </c>
      <c r="N50" s="42">
        <f aca="true" t="shared" si="10" ref="N50:N61">SUM(C50:M50)</f>
        <v>1739</v>
      </c>
    </row>
    <row r="51" spans="1:14" s="68" customFormat="1" ht="12" outlineLevel="1">
      <c r="A51" s="141"/>
      <c r="B51" s="21" t="s">
        <v>14</v>
      </c>
      <c r="C51" s="124">
        <v>131</v>
      </c>
      <c r="D51" s="124">
        <v>190</v>
      </c>
      <c r="E51" s="124">
        <v>181</v>
      </c>
      <c r="F51" s="124">
        <v>193</v>
      </c>
      <c r="G51" s="124">
        <v>221</v>
      </c>
      <c r="H51" s="124">
        <v>283</v>
      </c>
      <c r="I51" s="124">
        <v>280</v>
      </c>
      <c r="J51" s="124">
        <v>201</v>
      </c>
      <c r="K51" s="124">
        <v>219</v>
      </c>
      <c r="L51" s="124">
        <v>94</v>
      </c>
      <c r="M51" s="124">
        <v>7</v>
      </c>
      <c r="N51" s="47">
        <f t="shared" si="10"/>
        <v>2000</v>
      </c>
    </row>
    <row r="52" spans="1:14" s="68" customFormat="1" ht="12" outlineLevel="1">
      <c r="A52" s="142"/>
      <c r="B52" s="22" t="s">
        <v>15</v>
      </c>
      <c r="C52" s="125">
        <v>285</v>
      </c>
      <c r="D52" s="125">
        <v>383</v>
      </c>
      <c r="E52" s="125">
        <v>332</v>
      </c>
      <c r="F52" s="125">
        <v>387</v>
      </c>
      <c r="G52" s="125">
        <v>409</v>
      </c>
      <c r="H52" s="125">
        <v>554</v>
      </c>
      <c r="I52" s="125">
        <v>560</v>
      </c>
      <c r="J52" s="125">
        <v>376</v>
      </c>
      <c r="K52" s="125">
        <v>329</v>
      </c>
      <c r="L52" s="125">
        <v>117</v>
      </c>
      <c r="M52" s="125">
        <v>7</v>
      </c>
      <c r="N52" s="51">
        <f t="shared" si="10"/>
        <v>3739</v>
      </c>
    </row>
    <row r="53" spans="1:14" s="68" customFormat="1" ht="12" outlineLevel="1">
      <c r="A53" s="140" t="s">
        <v>59</v>
      </c>
      <c r="B53" s="20" t="s">
        <v>13</v>
      </c>
      <c r="C53" s="126">
        <v>97</v>
      </c>
      <c r="D53" s="126">
        <v>129</v>
      </c>
      <c r="E53" s="126">
        <v>107</v>
      </c>
      <c r="F53" s="126">
        <v>141</v>
      </c>
      <c r="G53" s="126">
        <v>129</v>
      </c>
      <c r="H53" s="126">
        <v>188</v>
      </c>
      <c r="I53" s="126">
        <v>193</v>
      </c>
      <c r="J53" s="126">
        <v>134</v>
      </c>
      <c r="K53" s="126">
        <v>79</v>
      </c>
      <c r="L53" s="126">
        <v>9</v>
      </c>
      <c r="M53" s="126">
        <v>0</v>
      </c>
      <c r="N53" s="42">
        <f t="shared" si="10"/>
        <v>1206</v>
      </c>
    </row>
    <row r="54" spans="1:14" s="68" customFormat="1" ht="12" outlineLevel="1">
      <c r="A54" s="141"/>
      <c r="B54" s="21" t="s">
        <v>14</v>
      </c>
      <c r="C54" s="124">
        <v>78</v>
      </c>
      <c r="D54" s="124">
        <v>114</v>
      </c>
      <c r="E54" s="124">
        <v>121</v>
      </c>
      <c r="F54" s="124">
        <v>141</v>
      </c>
      <c r="G54" s="124">
        <v>141</v>
      </c>
      <c r="H54" s="124">
        <v>200</v>
      </c>
      <c r="I54" s="124">
        <v>192</v>
      </c>
      <c r="J54" s="124">
        <v>165</v>
      </c>
      <c r="K54" s="124">
        <v>174</v>
      </c>
      <c r="L54" s="124">
        <v>19</v>
      </c>
      <c r="M54" s="124">
        <v>3</v>
      </c>
      <c r="N54" s="47">
        <f t="shared" si="10"/>
        <v>1348</v>
      </c>
    </row>
    <row r="55" spans="1:14" s="68" customFormat="1" ht="12" outlineLevel="1">
      <c r="A55" s="142"/>
      <c r="B55" s="22" t="s">
        <v>15</v>
      </c>
      <c r="C55" s="125">
        <v>175</v>
      </c>
      <c r="D55" s="125">
        <v>243</v>
      </c>
      <c r="E55" s="125">
        <v>228</v>
      </c>
      <c r="F55" s="125">
        <v>282</v>
      </c>
      <c r="G55" s="125">
        <v>270</v>
      </c>
      <c r="H55" s="125">
        <v>388</v>
      </c>
      <c r="I55" s="125">
        <v>385</v>
      </c>
      <c r="J55" s="125">
        <v>299</v>
      </c>
      <c r="K55" s="125">
        <v>253</v>
      </c>
      <c r="L55" s="125">
        <v>28</v>
      </c>
      <c r="M55" s="125">
        <v>3</v>
      </c>
      <c r="N55" s="51">
        <f t="shared" si="10"/>
        <v>2554</v>
      </c>
    </row>
    <row r="56" spans="1:14" s="68" customFormat="1" ht="12" outlineLevel="1">
      <c r="A56" s="140" t="s">
        <v>60</v>
      </c>
      <c r="B56" s="20" t="s">
        <v>13</v>
      </c>
      <c r="C56" s="126">
        <v>106</v>
      </c>
      <c r="D56" s="126">
        <v>128</v>
      </c>
      <c r="E56" s="126">
        <v>116</v>
      </c>
      <c r="F56" s="126">
        <v>130</v>
      </c>
      <c r="G56" s="126">
        <v>152</v>
      </c>
      <c r="H56" s="126">
        <v>209</v>
      </c>
      <c r="I56" s="126">
        <v>173</v>
      </c>
      <c r="J56" s="126">
        <v>138</v>
      </c>
      <c r="K56" s="126">
        <v>64</v>
      </c>
      <c r="L56" s="126">
        <v>8</v>
      </c>
      <c r="M56" s="126">
        <v>0</v>
      </c>
      <c r="N56" s="42">
        <f t="shared" si="10"/>
        <v>1224</v>
      </c>
    </row>
    <row r="57" spans="1:14" s="68" customFormat="1" ht="12" outlineLevel="1">
      <c r="A57" s="141"/>
      <c r="B57" s="21" t="s">
        <v>14</v>
      </c>
      <c r="C57" s="124">
        <v>88</v>
      </c>
      <c r="D57" s="124">
        <v>138</v>
      </c>
      <c r="E57" s="124">
        <v>117</v>
      </c>
      <c r="F57" s="124">
        <v>119</v>
      </c>
      <c r="G57" s="124">
        <v>146</v>
      </c>
      <c r="H57" s="124">
        <v>200</v>
      </c>
      <c r="I57" s="124">
        <v>180</v>
      </c>
      <c r="J57" s="124">
        <v>184</v>
      </c>
      <c r="K57" s="124">
        <v>125</v>
      </c>
      <c r="L57" s="124">
        <v>34</v>
      </c>
      <c r="M57" s="124">
        <v>1</v>
      </c>
      <c r="N57" s="47">
        <f t="shared" si="10"/>
        <v>1332</v>
      </c>
    </row>
    <row r="58" spans="1:14" s="68" customFormat="1" ht="12" outlineLevel="1">
      <c r="A58" s="142"/>
      <c r="B58" s="22" t="s">
        <v>15</v>
      </c>
      <c r="C58" s="125">
        <v>194</v>
      </c>
      <c r="D58" s="125">
        <v>266</v>
      </c>
      <c r="E58" s="125">
        <v>233</v>
      </c>
      <c r="F58" s="125">
        <v>249</v>
      </c>
      <c r="G58" s="125">
        <v>298</v>
      </c>
      <c r="H58" s="125">
        <v>409</v>
      </c>
      <c r="I58" s="125">
        <v>353</v>
      </c>
      <c r="J58" s="125">
        <v>322</v>
      </c>
      <c r="K58" s="125">
        <v>189</v>
      </c>
      <c r="L58" s="125">
        <v>42</v>
      </c>
      <c r="M58" s="125">
        <v>1</v>
      </c>
      <c r="N58" s="51">
        <f t="shared" si="10"/>
        <v>2556</v>
      </c>
    </row>
    <row r="59" spans="1:14" s="68" customFormat="1" ht="12" outlineLevel="1">
      <c r="A59" s="140" t="s">
        <v>61</v>
      </c>
      <c r="B59" s="20" t="s">
        <v>13</v>
      </c>
      <c r="C59" s="126">
        <v>56</v>
      </c>
      <c r="D59" s="126">
        <v>86</v>
      </c>
      <c r="E59" s="126">
        <v>56</v>
      </c>
      <c r="F59" s="126">
        <v>73</v>
      </c>
      <c r="G59" s="126">
        <v>107</v>
      </c>
      <c r="H59" s="126">
        <v>137</v>
      </c>
      <c r="I59" s="126">
        <v>139</v>
      </c>
      <c r="J59" s="126">
        <v>88</v>
      </c>
      <c r="K59" s="126">
        <v>42</v>
      </c>
      <c r="L59" s="126">
        <v>8</v>
      </c>
      <c r="M59" s="126">
        <v>0</v>
      </c>
      <c r="N59" s="42">
        <f t="shared" si="10"/>
        <v>792</v>
      </c>
    </row>
    <row r="60" spans="1:14" s="68" customFormat="1" ht="12" outlineLevel="1">
      <c r="A60" s="141"/>
      <c r="B60" s="21" t="s">
        <v>14</v>
      </c>
      <c r="C60" s="124">
        <v>49</v>
      </c>
      <c r="D60" s="124">
        <v>88</v>
      </c>
      <c r="E60" s="124">
        <v>76</v>
      </c>
      <c r="F60" s="124">
        <v>73</v>
      </c>
      <c r="G60" s="124">
        <v>98</v>
      </c>
      <c r="H60" s="124">
        <v>112</v>
      </c>
      <c r="I60" s="124">
        <v>130</v>
      </c>
      <c r="J60" s="124">
        <v>134</v>
      </c>
      <c r="K60" s="124">
        <v>82</v>
      </c>
      <c r="L60" s="124">
        <v>15</v>
      </c>
      <c r="M60" s="124">
        <v>1</v>
      </c>
      <c r="N60" s="47">
        <f t="shared" si="10"/>
        <v>858</v>
      </c>
    </row>
    <row r="61" spans="1:14" s="68" customFormat="1" ht="12" outlineLevel="1">
      <c r="A61" s="142"/>
      <c r="B61" s="22" t="s">
        <v>15</v>
      </c>
      <c r="C61" s="125">
        <v>105</v>
      </c>
      <c r="D61" s="125">
        <v>174</v>
      </c>
      <c r="E61" s="125">
        <v>132</v>
      </c>
      <c r="F61" s="125">
        <v>146</v>
      </c>
      <c r="G61" s="125">
        <v>205</v>
      </c>
      <c r="H61" s="125">
        <v>249</v>
      </c>
      <c r="I61" s="125">
        <v>269</v>
      </c>
      <c r="J61" s="125">
        <v>222</v>
      </c>
      <c r="K61" s="125">
        <v>124</v>
      </c>
      <c r="L61" s="125">
        <v>23</v>
      </c>
      <c r="M61" s="125">
        <v>1</v>
      </c>
      <c r="N61" s="51">
        <f t="shared" si="10"/>
        <v>1650</v>
      </c>
    </row>
    <row r="62" spans="1:14" ht="12">
      <c r="A62" s="143" t="s">
        <v>34</v>
      </c>
      <c r="B62" s="6" t="s">
        <v>13</v>
      </c>
      <c r="C62" s="84">
        <f>SUM(C50,C53,C56,C59)</f>
        <v>413</v>
      </c>
      <c r="D62" s="84">
        <f aca="true" t="shared" si="11" ref="D62:M62">SUM(D50,D53,D56,D59)</f>
        <v>536</v>
      </c>
      <c r="E62" s="84">
        <f t="shared" si="11"/>
        <v>430</v>
      </c>
      <c r="F62" s="84">
        <f t="shared" si="11"/>
        <v>538</v>
      </c>
      <c r="G62" s="84">
        <f t="shared" si="11"/>
        <v>576</v>
      </c>
      <c r="H62" s="84">
        <f t="shared" si="11"/>
        <v>805</v>
      </c>
      <c r="I62" s="84">
        <f t="shared" si="11"/>
        <v>785</v>
      </c>
      <c r="J62" s="84">
        <f t="shared" si="11"/>
        <v>535</v>
      </c>
      <c r="K62" s="84">
        <f t="shared" si="11"/>
        <v>295</v>
      </c>
      <c r="L62" s="84">
        <f t="shared" si="11"/>
        <v>48</v>
      </c>
      <c r="M62" s="84">
        <f t="shared" si="11"/>
        <v>0</v>
      </c>
      <c r="N62" s="69">
        <f>SUM(C62:M62)</f>
        <v>4961</v>
      </c>
    </row>
    <row r="63" spans="1:14" ht="12">
      <c r="A63" s="144"/>
      <c r="B63" s="7" t="s">
        <v>14</v>
      </c>
      <c r="C63" s="85">
        <f aca="true" t="shared" si="12" ref="C63:M64">SUM(C51,C54,C57,C60)</f>
        <v>346</v>
      </c>
      <c r="D63" s="85">
        <f t="shared" si="12"/>
        <v>530</v>
      </c>
      <c r="E63" s="85">
        <f t="shared" si="12"/>
        <v>495</v>
      </c>
      <c r="F63" s="85">
        <f t="shared" si="12"/>
        <v>526</v>
      </c>
      <c r="G63" s="85">
        <f t="shared" si="12"/>
        <v>606</v>
      </c>
      <c r="H63" s="85">
        <f t="shared" si="12"/>
        <v>795</v>
      </c>
      <c r="I63" s="85">
        <f t="shared" si="12"/>
        <v>782</v>
      </c>
      <c r="J63" s="85">
        <f t="shared" si="12"/>
        <v>684</v>
      </c>
      <c r="K63" s="85">
        <f t="shared" si="12"/>
        <v>600</v>
      </c>
      <c r="L63" s="85">
        <f t="shared" si="12"/>
        <v>162</v>
      </c>
      <c r="M63" s="85">
        <f t="shared" si="12"/>
        <v>12</v>
      </c>
      <c r="N63" s="46">
        <f>SUM(C63:M63)</f>
        <v>5538</v>
      </c>
    </row>
    <row r="64" spans="1:14" ht="12">
      <c r="A64" s="145"/>
      <c r="B64" s="8" t="s">
        <v>15</v>
      </c>
      <c r="C64" s="86">
        <f t="shared" si="12"/>
        <v>759</v>
      </c>
      <c r="D64" s="86">
        <f t="shared" si="12"/>
        <v>1066</v>
      </c>
      <c r="E64" s="86">
        <f t="shared" si="12"/>
        <v>925</v>
      </c>
      <c r="F64" s="86">
        <f t="shared" si="12"/>
        <v>1064</v>
      </c>
      <c r="G64" s="86">
        <f t="shared" si="12"/>
        <v>1182</v>
      </c>
      <c r="H64" s="86">
        <f t="shared" si="12"/>
        <v>1600</v>
      </c>
      <c r="I64" s="86">
        <f t="shared" si="12"/>
        <v>1567</v>
      </c>
      <c r="J64" s="86">
        <f>SUM(J52,J55,J58,J61)</f>
        <v>1219</v>
      </c>
      <c r="K64" s="86">
        <f t="shared" si="12"/>
        <v>895</v>
      </c>
      <c r="L64" s="86">
        <f t="shared" si="12"/>
        <v>210</v>
      </c>
      <c r="M64" s="86">
        <f t="shared" si="12"/>
        <v>12</v>
      </c>
      <c r="N64" s="70">
        <f>SUM(C64:M64)</f>
        <v>10499</v>
      </c>
    </row>
    <row r="65" spans="1:14" ht="12">
      <c r="A65" s="143" t="s">
        <v>23</v>
      </c>
      <c r="B65" s="6" t="s">
        <v>13</v>
      </c>
      <c r="C65" s="128">
        <v>192</v>
      </c>
      <c r="D65" s="128">
        <v>311</v>
      </c>
      <c r="E65" s="128">
        <v>213</v>
      </c>
      <c r="F65" s="128">
        <v>265</v>
      </c>
      <c r="G65" s="128">
        <v>325</v>
      </c>
      <c r="H65" s="128">
        <v>488</v>
      </c>
      <c r="I65" s="128">
        <v>408</v>
      </c>
      <c r="J65" s="128">
        <v>253</v>
      </c>
      <c r="K65" s="128">
        <v>170</v>
      </c>
      <c r="L65" s="128">
        <v>26</v>
      </c>
      <c r="M65" s="128">
        <v>0</v>
      </c>
      <c r="N65" s="41">
        <f aca="true" t="shared" si="13" ref="N65:N70">SUM(C65:M65)</f>
        <v>2651</v>
      </c>
    </row>
    <row r="66" spans="1:14" ht="12">
      <c r="A66" s="144"/>
      <c r="B66" s="7" t="s">
        <v>14</v>
      </c>
      <c r="C66" s="113">
        <v>176</v>
      </c>
      <c r="D66" s="113">
        <v>300</v>
      </c>
      <c r="E66" s="113">
        <v>229</v>
      </c>
      <c r="F66" s="113">
        <v>264</v>
      </c>
      <c r="G66" s="113">
        <v>374</v>
      </c>
      <c r="H66" s="113">
        <v>533</v>
      </c>
      <c r="I66" s="113">
        <v>451</v>
      </c>
      <c r="J66" s="113">
        <v>380</v>
      </c>
      <c r="K66" s="113">
        <v>401</v>
      </c>
      <c r="L66" s="113">
        <v>85</v>
      </c>
      <c r="M66" s="113">
        <v>8</v>
      </c>
      <c r="N66" s="46">
        <f t="shared" si="13"/>
        <v>3201</v>
      </c>
    </row>
    <row r="67" spans="1:14" ht="12">
      <c r="A67" s="145"/>
      <c r="B67" s="8" t="s">
        <v>15</v>
      </c>
      <c r="C67" s="132">
        <v>368</v>
      </c>
      <c r="D67" s="132">
        <v>611</v>
      </c>
      <c r="E67" s="132">
        <v>442</v>
      </c>
      <c r="F67" s="132">
        <v>529</v>
      </c>
      <c r="G67" s="132">
        <v>699</v>
      </c>
      <c r="H67" s="132">
        <v>1021</v>
      </c>
      <c r="I67" s="132">
        <v>859</v>
      </c>
      <c r="J67" s="132">
        <v>633</v>
      </c>
      <c r="K67" s="132">
        <v>571</v>
      </c>
      <c r="L67" s="132">
        <v>111</v>
      </c>
      <c r="M67" s="132">
        <v>8</v>
      </c>
      <c r="N67" s="50">
        <f t="shared" si="13"/>
        <v>5852</v>
      </c>
    </row>
    <row r="68" spans="1:14" ht="12">
      <c r="A68" s="146" t="s">
        <v>2</v>
      </c>
      <c r="B68" s="23" t="s">
        <v>13</v>
      </c>
      <c r="C68" s="74">
        <f>SUM(C23,C35,C38,C47,C62,C65)</f>
        <v>6596</v>
      </c>
      <c r="D68" s="74">
        <f aca="true" t="shared" si="14" ref="D68:L68">SUM(D23,D35,D38,D47,D62,D65)</f>
        <v>7329</v>
      </c>
      <c r="E68" s="74">
        <f t="shared" si="14"/>
        <v>6462</v>
      </c>
      <c r="F68" s="74">
        <f t="shared" si="14"/>
        <v>8272</v>
      </c>
      <c r="G68" s="74">
        <f t="shared" si="14"/>
        <v>8565</v>
      </c>
      <c r="H68" s="74">
        <f t="shared" si="14"/>
        <v>9287</v>
      </c>
      <c r="I68" s="74">
        <f t="shared" si="14"/>
        <v>9838</v>
      </c>
      <c r="J68" s="74">
        <f t="shared" si="14"/>
        <v>6438</v>
      </c>
      <c r="K68" s="74">
        <f t="shared" si="14"/>
        <v>3156</v>
      </c>
      <c r="L68" s="74">
        <f t="shared" si="14"/>
        <v>377</v>
      </c>
      <c r="M68" s="74">
        <f>SUM(M23,M35,M38,M47,M62,M65)</f>
        <v>5</v>
      </c>
      <c r="N68" s="75">
        <f t="shared" si="13"/>
        <v>66325</v>
      </c>
    </row>
    <row r="69" spans="1:14" ht="12">
      <c r="A69" s="147"/>
      <c r="B69" s="24" t="s">
        <v>14</v>
      </c>
      <c r="C69" s="62">
        <f aca="true" t="shared" si="15" ref="C69:M69">SUM(C24,C36,C39,C48,C63,C66)</f>
        <v>6113</v>
      </c>
      <c r="D69" s="62">
        <f t="shared" si="15"/>
        <v>7234</v>
      </c>
      <c r="E69" s="62">
        <f t="shared" si="15"/>
        <v>6843</v>
      </c>
      <c r="F69" s="62">
        <f t="shared" si="15"/>
        <v>8481</v>
      </c>
      <c r="G69" s="62">
        <f t="shared" si="15"/>
        <v>9405</v>
      </c>
      <c r="H69" s="62">
        <f t="shared" si="15"/>
        <v>9858</v>
      </c>
      <c r="I69" s="62">
        <f t="shared" si="15"/>
        <v>10568</v>
      </c>
      <c r="J69" s="62">
        <f t="shared" si="15"/>
        <v>8191</v>
      </c>
      <c r="K69" s="62">
        <f t="shared" si="15"/>
        <v>5965</v>
      </c>
      <c r="L69" s="62">
        <f t="shared" si="15"/>
        <v>1545</v>
      </c>
      <c r="M69" s="62">
        <f t="shared" si="15"/>
        <v>81</v>
      </c>
      <c r="N69" s="62">
        <f t="shared" si="13"/>
        <v>74284</v>
      </c>
    </row>
    <row r="70" spans="1:14" ht="12">
      <c r="A70" s="147"/>
      <c r="B70" s="25" t="s">
        <v>15</v>
      </c>
      <c r="C70" s="63">
        <f>SUM(C68:C69)</f>
        <v>12709</v>
      </c>
      <c r="D70" s="63">
        <f aca="true" t="shared" si="16" ref="D70:M70">SUM(D68:D69)</f>
        <v>14563</v>
      </c>
      <c r="E70" s="63">
        <f t="shared" si="16"/>
        <v>13305</v>
      </c>
      <c r="F70" s="63">
        <f t="shared" si="16"/>
        <v>16753</v>
      </c>
      <c r="G70" s="63">
        <f t="shared" si="16"/>
        <v>17970</v>
      </c>
      <c r="H70" s="63">
        <f t="shared" si="16"/>
        <v>19145</v>
      </c>
      <c r="I70" s="63">
        <f t="shared" si="16"/>
        <v>20406</v>
      </c>
      <c r="J70" s="63">
        <f t="shared" si="16"/>
        <v>14629</v>
      </c>
      <c r="K70" s="63">
        <f t="shared" si="16"/>
        <v>9121</v>
      </c>
      <c r="L70" s="63">
        <f t="shared" si="16"/>
        <v>1922</v>
      </c>
      <c r="M70" s="63">
        <f t="shared" si="16"/>
        <v>86</v>
      </c>
      <c r="N70" s="63">
        <f t="shared" si="13"/>
        <v>140609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J41" sqref="J41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8" t="s">
        <v>149</v>
      </c>
      <c r="B1" s="148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40" t="s">
        <v>45</v>
      </c>
      <c r="B2" s="20" t="s">
        <v>13</v>
      </c>
      <c r="C2" s="126">
        <v>2818</v>
      </c>
      <c r="D2" s="126">
        <v>11374</v>
      </c>
      <c r="E2" s="126">
        <v>3563</v>
      </c>
      <c r="F2" s="126">
        <v>1611</v>
      </c>
      <c r="G2" s="134">
        <f aca="true" t="shared" si="0" ref="G2:G25">SUM(C2:E2)</f>
        <v>17755</v>
      </c>
      <c r="H2" s="65">
        <f aca="true" t="shared" si="1" ref="H2:H22">C2/$G2</f>
        <v>0.15871585468882005</v>
      </c>
      <c r="I2" s="65">
        <f aca="true" t="shared" si="2" ref="I2:I22">D2/$G2</f>
        <v>0.6406082793579273</v>
      </c>
      <c r="J2" s="65">
        <f aca="true" t="shared" si="3" ref="J2:J22">E2/$G2</f>
        <v>0.2006758659532526</v>
      </c>
      <c r="K2" s="65">
        <f aca="true" t="shared" si="4" ref="K2:K22">F2/$G2</f>
        <v>0.09073500422416221</v>
      </c>
      <c r="L2" s="27">
        <f aca="true" t="shared" si="5" ref="L2:L22">SUM(H2:J2)</f>
        <v>1</v>
      </c>
    </row>
    <row r="3" spans="1:12" s="66" customFormat="1" ht="13.5" customHeight="1" outlineLevel="1">
      <c r="A3" s="141"/>
      <c r="B3" s="21" t="s">
        <v>14</v>
      </c>
      <c r="C3" s="124">
        <v>2610</v>
      </c>
      <c r="D3" s="124">
        <v>12368</v>
      </c>
      <c r="E3" s="124">
        <v>5171</v>
      </c>
      <c r="F3" s="124">
        <v>2861</v>
      </c>
      <c r="G3" s="47">
        <f t="shared" si="0"/>
        <v>20149</v>
      </c>
      <c r="H3" s="48">
        <f t="shared" si="1"/>
        <v>0.12953496451436797</v>
      </c>
      <c r="I3" s="48">
        <f t="shared" si="2"/>
        <v>0.6138269889324532</v>
      </c>
      <c r="J3" s="48">
        <f t="shared" si="3"/>
        <v>0.25663804655317884</v>
      </c>
      <c r="K3" s="48">
        <f t="shared" si="4"/>
        <v>0.1419921584197727</v>
      </c>
      <c r="L3" s="27">
        <f t="shared" si="5"/>
        <v>1</v>
      </c>
    </row>
    <row r="4" spans="1:12" s="66" customFormat="1" ht="13.5" customHeight="1" outlineLevel="1">
      <c r="A4" s="142"/>
      <c r="B4" s="22" t="s">
        <v>15</v>
      </c>
      <c r="C4" s="125">
        <v>5428</v>
      </c>
      <c r="D4" s="125">
        <v>23742</v>
      </c>
      <c r="E4" s="125">
        <v>8734</v>
      </c>
      <c r="F4" s="125">
        <v>4472</v>
      </c>
      <c r="G4" s="135">
        <f t="shared" si="0"/>
        <v>37904</v>
      </c>
      <c r="H4" s="67">
        <f t="shared" si="1"/>
        <v>0.14320388349514562</v>
      </c>
      <c r="I4" s="67">
        <f t="shared" si="2"/>
        <v>0.6263718868720979</v>
      </c>
      <c r="J4" s="67">
        <f t="shared" si="3"/>
        <v>0.23042422963275644</v>
      </c>
      <c r="K4" s="67">
        <f t="shared" si="4"/>
        <v>0.11798227100042212</v>
      </c>
      <c r="L4" s="27">
        <f t="shared" si="5"/>
        <v>0.9999999999999999</v>
      </c>
    </row>
    <row r="5" spans="1:12" s="68" customFormat="1" ht="12" outlineLevel="1">
      <c r="A5" s="140" t="s">
        <v>44</v>
      </c>
      <c r="B5" s="20" t="s">
        <v>13</v>
      </c>
      <c r="C5" s="126">
        <v>956</v>
      </c>
      <c r="D5" s="126">
        <v>3097</v>
      </c>
      <c r="E5" s="126">
        <v>803</v>
      </c>
      <c r="F5" s="126">
        <v>345</v>
      </c>
      <c r="G5" s="134">
        <f t="shared" si="0"/>
        <v>4856</v>
      </c>
      <c r="H5" s="65">
        <f t="shared" si="1"/>
        <v>0.19686985172981877</v>
      </c>
      <c r="I5" s="65">
        <f t="shared" si="2"/>
        <v>0.6377677100494233</v>
      </c>
      <c r="J5" s="65">
        <f t="shared" si="3"/>
        <v>0.16536243822075783</v>
      </c>
      <c r="K5" s="65">
        <f t="shared" si="4"/>
        <v>0.07104612850082373</v>
      </c>
      <c r="L5" s="27">
        <f t="shared" si="5"/>
        <v>0.9999999999999999</v>
      </c>
    </row>
    <row r="6" spans="1:12" s="68" customFormat="1" ht="12" outlineLevel="1">
      <c r="A6" s="141"/>
      <c r="B6" s="21" t="s">
        <v>14</v>
      </c>
      <c r="C6" s="124">
        <v>890</v>
      </c>
      <c r="D6" s="124">
        <v>3103</v>
      </c>
      <c r="E6" s="124">
        <v>1081</v>
      </c>
      <c r="F6" s="124">
        <v>518</v>
      </c>
      <c r="G6" s="47">
        <f t="shared" si="0"/>
        <v>5074</v>
      </c>
      <c r="H6" s="48">
        <f t="shared" si="1"/>
        <v>0.17540402049664958</v>
      </c>
      <c r="I6" s="48">
        <f t="shared" si="2"/>
        <v>0.6115490737091053</v>
      </c>
      <c r="J6" s="48">
        <f t="shared" si="3"/>
        <v>0.21304690579424518</v>
      </c>
      <c r="K6" s="48">
        <f t="shared" si="4"/>
        <v>0.102089081592432</v>
      </c>
      <c r="L6" s="27">
        <f t="shared" si="5"/>
        <v>1</v>
      </c>
    </row>
    <row r="7" spans="1:12" s="68" customFormat="1" ht="12" outlineLevel="1">
      <c r="A7" s="142"/>
      <c r="B7" s="22" t="s">
        <v>15</v>
      </c>
      <c r="C7" s="125">
        <v>1846</v>
      </c>
      <c r="D7" s="125">
        <v>6200</v>
      </c>
      <c r="E7" s="125">
        <v>1884</v>
      </c>
      <c r="F7" s="125">
        <v>863</v>
      </c>
      <c r="G7" s="135">
        <f t="shared" si="0"/>
        <v>9930</v>
      </c>
      <c r="H7" s="67">
        <f t="shared" si="1"/>
        <v>0.18590130916414904</v>
      </c>
      <c r="I7" s="67">
        <f t="shared" si="2"/>
        <v>0.6243705941591138</v>
      </c>
      <c r="J7" s="67">
        <f t="shared" si="3"/>
        <v>0.18972809667673715</v>
      </c>
      <c r="K7" s="67">
        <f t="shared" si="4"/>
        <v>0.08690835850956696</v>
      </c>
      <c r="L7" s="27">
        <f t="shared" si="5"/>
        <v>1</v>
      </c>
    </row>
    <row r="8" spans="1:12" s="68" customFormat="1" ht="12" outlineLevel="1">
      <c r="A8" s="140" t="s">
        <v>43</v>
      </c>
      <c r="B8" s="20" t="s">
        <v>13</v>
      </c>
      <c r="C8" s="126">
        <v>400</v>
      </c>
      <c r="D8" s="126">
        <v>1756</v>
      </c>
      <c r="E8" s="126">
        <v>603</v>
      </c>
      <c r="F8" s="126">
        <v>259</v>
      </c>
      <c r="G8" s="134">
        <f t="shared" si="0"/>
        <v>2759</v>
      </c>
      <c r="H8" s="65">
        <f t="shared" si="1"/>
        <v>0.14498006524102935</v>
      </c>
      <c r="I8" s="65">
        <f t="shared" si="2"/>
        <v>0.6364624864081189</v>
      </c>
      <c r="J8" s="65">
        <f t="shared" si="3"/>
        <v>0.21855744835085175</v>
      </c>
      <c r="K8" s="65">
        <f t="shared" si="4"/>
        <v>0.09387459224356651</v>
      </c>
      <c r="L8" s="27">
        <f t="shared" si="5"/>
        <v>1</v>
      </c>
    </row>
    <row r="9" spans="1:12" s="68" customFormat="1" ht="12" outlineLevel="1">
      <c r="A9" s="141"/>
      <c r="B9" s="21" t="s">
        <v>14</v>
      </c>
      <c r="C9" s="124">
        <v>339</v>
      </c>
      <c r="D9" s="124">
        <v>1785</v>
      </c>
      <c r="E9" s="124">
        <v>866</v>
      </c>
      <c r="F9" s="124">
        <v>518</v>
      </c>
      <c r="G9" s="47">
        <f t="shared" si="0"/>
        <v>2990</v>
      </c>
      <c r="H9" s="48">
        <f t="shared" si="1"/>
        <v>0.11337792642140468</v>
      </c>
      <c r="I9" s="48">
        <f t="shared" si="2"/>
        <v>0.596989966555184</v>
      </c>
      <c r="J9" s="48">
        <f t="shared" si="3"/>
        <v>0.28963210702341136</v>
      </c>
      <c r="K9" s="48">
        <f t="shared" si="4"/>
        <v>0.17324414715719064</v>
      </c>
      <c r="L9" s="27">
        <f t="shared" si="5"/>
        <v>1</v>
      </c>
    </row>
    <row r="10" spans="1:12" s="68" customFormat="1" ht="12" outlineLevel="1">
      <c r="A10" s="142"/>
      <c r="B10" s="22" t="s">
        <v>15</v>
      </c>
      <c r="C10" s="125">
        <v>739</v>
      </c>
      <c r="D10" s="125">
        <v>3541</v>
      </c>
      <c r="E10" s="125">
        <v>1469</v>
      </c>
      <c r="F10" s="125">
        <v>777</v>
      </c>
      <c r="G10" s="135">
        <f t="shared" si="0"/>
        <v>5749</v>
      </c>
      <c r="H10" s="67">
        <f t="shared" si="1"/>
        <v>0.1285440946251522</v>
      </c>
      <c r="I10" s="67">
        <f t="shared" si="2"/>
        <v>0.6159332057749174</v>
      </c>
      <c r="J10" s="67">
        <f t="shared" si="3"/>
        <v>0.2555226995999304</v>
      </c>
      <c r="K10" s="67">
        <f t="shared" si="4"/>
        <v>0.1351539398156201</v>
      </c>
      <c r="L10" s="27">
        <f t="shared" si="5"/>
        <v>1</v>
      </c>
    </row>
    <row r="11" spans="1:12" s="68" customFormat="1" ht="12" outlineLevel="1">
      <c r="A11" s="140" t="s">
        <v>42</v>
      </c>
      <c r="B11" s="20" t="s">
        <v>13</v>
      </c>
      <c r="C11" s="126">
        <v>235</v>
      </c>
      <c r="D11" s="126">
        <v>1201</v>
      </c>
      <c r="E11" s="126">
        <v>608</v>
      </c>
      <c r="F11" s="126">
        <v>327</v>
      </c>
      <c r="G11" s="134">
        <f t="shared" si="0"/>
        <v>2044</v>
      </c>
      <c r="H11" s="65">
        <f t="shared" si="1"/>
        <v>0.1149706457925636</v>
      </c>
      <c r="I11" s="65">
        <f t="shared" si="2"/>
        <v>0.587573385518591</v>
      </c>
      <c r="J11" s="65">
        <f t="shared" si="3"/>
        <v>0.2974559686888454</v>
      </c>
      <c r="K11" s="65">
        <f t="shared" si="4"/>
        <v>0.15998043052837574</v>
      </c>
      <c r="L11" s="27">
        <f t="shared" si="5"/>
        <v>0.9999999999999999</v>
      </c>
    </row>
    <row r="12" spans="1:12" s="68" customFormat="1" ht="12" outlineLevel="1">
      <c r="A12" s="141"/>
      <c r="B12" s="21" t="s">
        <v>14</v>
      </c>
      <c r="C12" s="124">
        <v>232</v>
      </c>
      <c r="D12" s="124">
        <v>1239</v>
      </c>
      <c r="E12" s="124">
        <v>957</v>
      </c>
      <c r="F12" s="124">
        <v>634</v>
      </c>
      <c r="G12" s="47">
        <f t="shared" si="0"/>
        <v>2428</v>
      </c>
      <c r="H12" s="48">
        <f t="shared" si="1"/>
        <v>0.09555189456342669</v>
      </c>
      <c r="I12" s="48">
        <f t="shared" si="2"/>
        <v>0.5102965403624382</v>
      </c>
      <c r="J12" s="48">
        <f t="shared" si="3"/>
        <v>0.39415156507413507</v>
      </c>
      <c r="K12" s="48">
        <f t="shared" si="4"/>
        <v>0.26112026359143325</v>
      </c>
      <c r="L12" s="27">
        <f t="shared" si="5"/>
        <v>1</v>
      </c>
    </row>
    <row r="13" spans="1:12" s="68" customFormat="1" ht="12" outlineLevel="1">
      <c r="A13" s="142"/>
      <c r="B13" s="22" t="s">
        <v>15</v>
      </c>
      <c r="C13" s="125">
        <v>467</v>
      </c>
      <c r="D13" s="125">
        <v>2440</v>
      </c>
      <c r="E13" s="125">
        <v>1565</v>
      </c>
      <c r="F13" s="125">
        <v>961</v>
      </c>
      <c r="G13" s="135">
        <f t="shared" si="0"/>
        <v>4472</v>
      </c>
      <c r="H13" s="67">
        <f t="shared" si="1"/>
        <v>0.10442754919499106</v>
      </c>
      <c r="I13" s="67">
        <f t="shared" si="2"/>
        <v>0.5456171735241503</v>
      </c>
      <c r="J13" s="67">
        <f t="shared" si="3"/>
        <v>0.3499552772808587</v>
      </c>
      <c r="K13" s="67">
        <f t="shared" si="4"/>
        <v>0.21489266547406083</v>
      </c>
      <c r="L13" s="27">
        <f t="shared" si="5"/>
        <v>1</v>
      </c>
    </row>
    <row r="14" spans="1:12" s="68" customFormat="1" ht="12" outlineLevel="1">
      <c r="A14" s="140" t="s">
        <v>41</v>
      </c>
      <c r="B14" s="20" t="s">
        <v>13</v>
      </c>
      <c r="C14" s="126">
        <v>2360</v>
      </c>
      <c r="D14" s="126">
        <v>8389</v>
      </c>
      <c r="E14" s="126">
        <v>2651</v>
      </c>
      <c r="F14" s="126">
        <v>1139</v>
      </c>
      <c r="G14" s="134">
        <f t="shared" si="0"/>
        <v>13400</v>
      </c>
      <c r="H14" s="65">
        <f t="shared" si="1"/>
        <v>0.1761194029850746</v>
      </c>
      <c r="I14" s="65">
        <f t="shared" si="2"/>
        <v>0.626044776119403</v>
      </c>
      <c r="J14" s="65">
        <f t="shared" si="3"/>
        <v>0.1978358208955224</v>
      </c>
      <c r="K14" s="65">
        <f t="shared" si="4"/>
        <v>0.085</v>
      </c>
      <c r="L14" s="27">
        <f t="shared" si="5"/>
        <v>1</v>
      </c>
    </row>
    <row r="15" spans="1:12" s="68" customFormat="1" ht="12" outlineLevel="1">
      <c r="A15" s="141"/>
      <c r="B15" s="21" t="s">
        <v>14</v>
      </c>
      <c r="C15" s="124">
        <v>2390</v>
      </c>
      <c r="D15" s="124">
        <v>9058</v>
      </c>
      <c r="E15" s="124">
        <v>3428</v>
      </c>
      <c r="F15" s="124">
        <v>1617</v>
      </c>
      <c r="G15" s="47">
        <f t="shared" si="0"/>
        <v>14876</v>
      </c>
      <c r="H15" s="48">
        <f t="shared" si="1"/>
        <v>0.16066146813659585</v>
      </c>
      <c r="I15" s="48">
        <f t="shared" si="2"/>
        <v>0.6089002420005378</v>
      </c>
      <c r="J15" s="48">
        <f t="shared" si="3"/>
        <v>0.23043828986286635</v>
      </c>
      <c r="K15" s="48">
        <f t="shared" si="4"/>
        <v>0.10869857488572197</v>
      </c>
      <c r="L15" s="27">
        <f t="shared" si="5"/>
        <v>1</v>
      </c>
    </row>
    <row r="16" spans="1:12" s="68" customFormat="1" ht="12" outlineLevel="1">
      <c r="A16" s="142"/>
      <c r="B16" s="22" t="s">
        <v>15</v>
      </c>
      <c r="C16" s="125">
        <v>4750</v>
      </c>
      <c r="D16" s="125">
        <v>17447</v>
      </c>
      <c r="E16" s="125">
        <v>6079</v>
      </c>
      <c r="F16" s="125">
        <v>2756</v>
      </c>
      <c r="G16" s="135">
        <f t="shared" si="0"/>
        <v>28276</v>
      </c>
      <c r="H16" s="67">
        <f t="shared" si="1"/>
        <v>0.16798698542933937</v>
      </c>
      <c r="I16" s="67">
        <f t="shared" si="2"/>
        <v>0.6170250389022492</v>
      </c>
      <c r="J16" s="67">
        <f t="shared" si="3"/>
        <v>0.21498797566841138</v>
      </c>
      <c r="K16" s="67">
        <f t="shared" si="4"/>
        <v>0.09746781723015985</v>
      </c>
      <c r="L16" s="27">
        <f t="shared" si="5"/>
        <v>1</v>
      </c>
    </row>
    <row r="17" spans="1:12" s="68" customFormat="1" ht="12" outlineLevel="1">
      <c r="A17" s="140" t="s">
        <v>40</v>
      </c>
      <c r="B17" s="20" t="s">
        <v>13</v>
      </c>
      <c r="C17" s="126">
        <v>114</v>
      </c>
      <c r="D17" s="126">
        <v>712</v>
      </c>
      <c r="E17" s="126">
        <v>296</v>
      </c>
      <c r="F17" s="126">
        <v>158</v>
      </c>
      <c r="G17" s="134">
        <f t="shared" si="0"/>
        <v>1122</v>
      </c>
      <c r="H17" s="65">
        <f t="shared" si="1"/>
        <v>0.10160427807486631</v>
      </c>
      <c r="I17" s="65">
        <f t="shared" si="2"/>
        <v>0.6345811051693404</v>
      </c>
      <c r="J17" s="65">
        <f t="shared" si="3"/>
        <v>0.2638146167557932</v>
      </c>
      <c r="K17" s="65">
        <f t="shared" si="4"/>
        <v>0.1408199643493761</v>
      </c>
      <c r="L17" s="27">
        <f t="shared" si="5"/>
        <v>0.9999999999999999</v>
      </c>
    </row>
    <row r="18" spans="1:12" s="68" customFormat="1" ht="12" outlineLevel="1">
      <c r="A18" s="141"/>
      <c r="B18" s="21" t="s">
        <v>14</v>
      </c>
      <c r="C18" s="124">
        <v>102</v>
      </c>
      <c r="D18" s="124">
        <v>652</v>
      </c>
      <c r="E18" s="124">
        <v>455</v>
      </c>
      <c r="F18" s="124">
        <v>266</v>
      </c>
      <c r="G18" s="47">
        <f t="shared" si="0"/>
        <v>1209</v>
      </c>
      <c r="H18" s="48">
        <f t="shared" si="1"/>
        <v>0.08436724565756824</v>
      </c>
      <c r="I18" s="48">
        <f t="shared" si="2"/>
        <v>0.5392886683209264</v>
      </c>
      <c r="J18" s="48">
        <f t="shared" si="3"/>
        <v>0.3763440860215054</v>
      </c>
      <c r="K18" s="48">
        <f t="shared" si="4"/>
        <v>0.22001654259718775</v>
      </c>
      <c r="L18" s="27">
        <f t="shared" si="5"/>
        <v>1</v>
      </c>
    </row>
    <row r="19" spans="1:12" s="68" customFormat="1" ht="12" outlineLevel="1">
      <c r="A19" s="142"/>
      <c r="B19" s="22" t="s">
        <v>15</v>
      </c>
      <c r="C19" s="125">
        <v>216</v>
      </c>
      <c r="D19" s="125">
        <v>1364</v>
      </c>
      <c r="E19" s="125">
        <v>751</v>
      </c>
      <c r="F19" s="125">
        <v>424</v>
      </c>
      <c r="G19" s="135">
        <f t="shared" si="0"/>
        <v>2331</v>
      </c>
      <c r="H19" s="67">
        <f t="shared" si="1"/>
        <v>0.09266409266409266</v>
      </c>
      <c r="I19" s="67">
        <f t="shared" si="2"/>
        <v>0.5851565851565852</v>
      </c>
      <c r="J19" s="67">
        <f t="shared" si="3"/>
        <v>0.32217932217932216</v>
      </c>
      <c r="K19" s="67">
        <f t="shared" si="4"/>
        <v>0.1818961818961819</v>
      </c>
      <c r="L19" s="27">
        <f t="shared" si="5"/>
        <v>1</v>
      </c>
    </row>
    <row r="20" spans="1:12" s="68" customFormat="1" ht="12" outlineLevel="1">
      <c r="A20" s="140" t="s">
        <v>39</v>
      </c>
      <c r="B20" s="20" t="s">
        <v>13</v>
      </c>
      <c r="C20" s="126">
        <v>287</v>
      </c>
      <c r="D20" s="126">
        <v>1623</v>
      </c>
      <c r="E20" s="126">
        <v>680</v>
      </c>
      <c r="F20" s="126">
        <v>333</v>
      </c>
      <c r="G20" s="134">
        <f t="shared" si="0"/>
        <v>2590</v>
      </c>
      <c r="H20" s="65">
        <f t="shared" si="1"/>
        <v>0.11081081081081082</v>
      </c>
      <c r="I20" s="65">
        <f t="shared" si="2"/>
        <v>0.6266409266409266</v>
      </c>
      <c r="J20" s="65">
        <f t="shared" si="3"/>
        <v>0.2625482625482625</v>
      </c>
      <c r="K20" s="65">
        <f t="shared" si="4"/>
        <v>0.12857142857142856</v>
      </c>
      <c r="L20" s="27">
        <f t="shared" si="5"/>
        <v>1</v>
      </c>
    </row>
    <row r="21" spans="1:12" s="68" customFormat="1" ht="12" outlineLevel="1">
      <c r="A21" s="141"/>
      <c r="B21" s="21" t="s">
        <v>14</v>
      </c>
      <c r="C21" s="127">
        <v>281</v>
      </c>
      <c r="D21" s="127">
        <v>1681</v>
      </c>
      <c r="E21" s="127">
        <v>1024</v>
      </c>
      <c r="F21" s="127">
        <v>612</v>
      </c>
      <c r="G21" s="47">
        <f t="shared" si="0"/>
        <v>2986</v>
      </c>
      <c r="H21" s="48">
        <f t="shared" si="1"/>
        <v>0.09410582719357</v>
      </c>
      <c r="I21" s="48">
        <f t="shared" si="2"/>
        <v>0.5629604822505023</v>
      </c>
      <c r="J21" s="48">
        <f t="shared" si="3"/>
        <v>0.34293369055592765</v>
      </c>
      <c r="K21" s="48">
        <f t="shared" si="4"/>
        <v>0.20495646349631613</v>
      </c>
      <c r="L21" s="27">
        <f t="shared" si="5"/>
        <v>1</v>
      </c>
    </row>
    <row r="22" spans="1:12" s="68" customFormat="1" ht="12" outlineLevel="1">
      <c r="A22" s="142"/>
      <c r="B22" s="22" t="s">
        <v>15</v>
      </c>
      <c r="C22" s="125">
        <v>568</v>
      </c>
      <c r="D22" s="125">
        <v>3304</v>
      </c>
      <c r="E22" s="125">
        <v>1704</v>
      </c>
      <c r="F22" s="125">
        <v>945</v>
      </c>
      <c r="G22" s="135">
        <f t="shared" si="0"/>
        <v>5576</v>
      </c>
      <c r="H22" s="67">
        <f t="shared" si="1"/>
        <v>0.10186513629842181</v>
      </c>
      <c r="I22" s="67">
        <f t="shared" si="2"/>
        <v>0.5925394548063128</v>
      </c>
      <c r="J22" s="67">
        <f t="shared" si="3"/>
        <v>0.30559540889526543</v>
      </c>
      <c r="K22" s="67">
        <f t="shared" si="4"/>
        <v>0.16947632711621233</v>
      </c>
      <c r="L22" s="27">
        <f t="shared" si="5"/>
        <v>1</v>
      </c>
    </row>
    <row r="23" spans="1:12" ht="12">
      <c r="A23" s="143" t="s">
        <v>32</v>
      </c>
      <c r="B23" s="6" t="s">
        <v>13</v>
      </c>
      <c r="C23" s="41">
        <f>SUM(C2,C5,C8,C11,C14,C17,C20)</f>
        <v>7170</v>
      </c>
      <c r="D23" s="41">
        <f>SUM(D2,D5,D8,D11,D14,D17,D20)</f>
        <v>28152</v>
      </c>
      <c r="E23" s="41">
        <f>SUM(E2,E5,E8,E11,E14,E17,E20)</f>
        <v>9204</v>
      </c>
      <c r="F23" s="41">
        <f>SUM(F2,F5,F8,F11,F14,F17,F20)</f>
        <v>4172</v>
      </c>
      <c r="G23" s="69">
        <f t="shared" si="0"/>
        <v>44526</v>
      </c>
      <c r="H23" s="110">
        <f aca="true" t="shared" si="6" ref="H23:K25">C23/$G23</f>
        <v>0.16102951084759468</v>
      </c>
      <c r="I23" s="110">
        <f t="shared" si="6"/>
        <v>0.632259803261016</v>
      </c>
      <c r="J23" s="110">
        <f t="shared" si="6"/>
        <v>0.2067106858913893</v>
      </c>
      <c r="K23" s="110">
        <f t="shared" si="6"/>
        <v>0.09369806405246373</v>
      </c>
      <c r="L23" s="27">
        <f>SUM(H23:J23)</f>
        <v>1</v>
      </c>
    </row>
    <row r="24" spans="1:12" ht="12">
      <c r="A24" s="144"/>
      <c r="B24" s="7" t="s">
        <v>14</v>
      </c>
      <c r="C24" s="46">
        <f aca="true" t="shared" si="7" ref="C24:F25">SUM(C3,C6,C9,C12,C15,C18,C21)</f>
        <v>6844</v>
      </c>
      <c r="D24" s="46">
        <f t="shared" si="7"/>
        <v>29886</v>
      </c>
      <c r="E24" s="46">
        <f t="shared" si="7"/>
        <v>12982</v>
      </c>
      <c r="F24" s="46">
        <f t="shared" si="7"/>
        <v>7026</v>
      </c>
      <c r="G24" s="46">
        <f t="shared" si="0"/>
        <v>49712</v>
      </c>
      <c r="H24" s="111">
        <f t="shared" si="6"/>
        <v>0.13767299645960734</v>
      </c>
      <c r="I24" s="111">
        <f t="shared" si="6"/>
        <v>0.6011828130028967</v>
      </c>
      <c r="J24" s="111">
        <f t="shared" si="6"/>
        <v>0.261144190537496</v>
      </c>
      <c r="K24" s="111">
        <f t="shared" si="6"/>
        <v>0.14133408432571612</v>
      </c>
      <c r="L24" s="27">
        <f>SUM(H24:J24)</f>
        <v>1</v>
      </c>
    </row>
    <row r="25" spans="1:12" ht="12">
      <c r="A25" s="145"/>
      <c r="B25" s="8" t="s">
        <v>15</v>
      </c>
      <c r="C25" s="50">
        <f t="shared" si="7"/>
        <v>14014</v>
      </c>
      <c r="D25" s="50">
        <f t="shared" si="7"/>
        <v>58038</v>
      </c>
      <c r="E25" s="50">
        <f t="shared" si="7"/>
        <v>22186</v>
      </c>
      <c r="F25" s="50">
        <f t="shared" si="7"/>
        <v>11198</v>
      </c>
      <c r="G25" s="70">
        <f t="shared" si="0"/>
        <v>94238</v>
      </c>
      <c r="H25" s="112">
        <f t="shared" si="6"/>
        <v>0.1487085888919544</v>
      </c>
      <c r="I25" s="112">
        <f t="shared" si="6"/>
        <v>0.6158662110825781</v>
      </c>
      <c r="J25" s="112">
        <f t="shared" si="6"/>
        <v>0.23542520002546743</v>
      </c>
      <c r="K25" s="112">
        <f t="shared" si="6"/>
        <v>0.1188268002292069</v>
      </c>
      <c r="L25" s="27">
        <f>SUM(H25:J25)</f>
        <v>0.9999999999999999</v>
      </c>
    </row>
    <row r="26" spans="1:12" s="68" customFormat="1" ht="12" outlineLevel="1">
      <c r="A26" s="140" t="s">
        <v>52</v>
      </c>
      <c r="B26" s="20" t="s">
        <v>13</v>
      </c>
      <c r="C26" s="129">
        <v>1015</v>
      </c>
      <c r="D26" s="129">
        <v>4207</v>
      </c>
      <c r="E26" s="129">
        <v>1372</v>
      </c>
      <c r="F26" s="129">
        <v>512</v>
      </c>
      <c r="G26" s="42">
        <f aca="true" t="shared" si="8" ref="G26:G34">SUM(C26:E26)</f>
        <v>6594</v>
      </c>
      <c r="H26" s="65">
        <f aca="true" t="shared" si="9" ref="H26:H34">C26/$G26</f>
        <v>0.15392781316348195</v>
      </c>
      <c r="I26" s="65">
        <f aca="true" t="shared" si="10" ref="I26:I34">D26/$G26</f>
        <v>0.638004246284501</v>
      </c>
      <c r="J26" s="65">
        <f aca="true" t="shared" si="11" ref="J26:J34">E26/$G26</f>
        <v>0.208067940552017</v>
      </c>
      <c r="K26" s="65">
        <f aca="true" t="shared" si="12" ref="K26:K34">F26/$G26</f>
        <v>0.07764634516226873</v>
      </c>
      <c r="L26" s="27">
        <f aca="true" t="shared" si="13" ref="L26:L34">SUM(H26:J26)</f>
        <v>1</v>
      </c>
    </row>
    <row r="27" spans="1:12" s="68" customFormat="1" ht="12" outlineLevel="1">
      <c r="A27" s="141"/>
      <c r="B27" s="21" t="s">
        <v>14</v>
      </c>
      <c r="C27" s="130">
        <v>926</v>
      </c>
      <c r="D27" s="130">
        <v>4564</v>
      </c>
      <c r="E27" s="130">
        <v>1762</v>
      </c>
      <c r="F27" s="130">
        <v>912</v>
      </c>
      <c r="G27" s="47">
        <f t="shared" si="8"/>
        <v>7252</v>
      </c>
      <c r="H27" s="48">
        <f t="shared" si="9"/>
        <v>0.12768891340319913</v>
      </c>
      <c r="I27" s="48">
        <f t="shared" si="10"/>
        <v>0.6293436293436293</v>
      </c>
      <c r="J27" s="48">
        <f t="shared" si="11"/>
        <v>0.24296745725317154</v>
      </c>
      <c r="K27" s="48">
        <f t="shared" si="12"/>
        <v>0.12575841147269717</v>
      </c>
      <c r="L27" s="27">
        <f t="shared" si="13"/>
        <v>1</v>
      </c>
    </row>
    <row r="28" spans="1:12" s="68" customFormat="1" ht="12" outlineLevel="1">
      <c r="A28" s="142"/>
      <c r="B28" s="22" t="s">
        <v>15</v>
      </c>
      <c r="C28" s="131">
        <v>1941</v>
      </c>
      <c r="D28" s="131">
        <v>8771</v>
      </c>
      <c r="E28" s="131">
        <v>3134</v>
      </c>
      <c r="F28" s="131">
        <v>1424</v>
      </c>
      <c r="G28" s="51">
        <f t="shared" si="8"/>
        <v>13846</v>
      </c>
      <c r="H28" s="67">
        <f t="shared" si="9"/>
        <v>0.1401848909432327</v>
      </c>
      <c r="I28" s="67">
        <f t="shared" si="10"/>
        <v>0.6334681496461072</v>
      </c>
      <c r="J28" s="67">
        <f t="shared" si="11"/>
        <v>0.22634695941066013</v>
      </c>
      <c r="K28" s="67">
        <f t="shared" si="12"/>
        <v>0.10284558717319081</v>
      </c>
      <c r="L28" s="27">
        <f t="shared" si="13"/>
        <v>1</v>
      </c>
    </row>
    <row r="29" spans="1:12" s="68" customFormat="1" ht="12" outlineLevel="1">
      <c r="A29" s="140" t="s">
        <v>53</v>
      </c>
      <c r="B29" s="20" t="s">
        <v>13</v>
      </c>
      <c r="C29" s="129">
        <v>72</v>
      </c>
      <c r="D29" s="129">
        <v>364</v>
      </c>
      <c r="E29" s="129">
        <v>172</v>
      </c>
      <c r="F29" s="129">
        <v>87</v>
      </c>
      <c r="G29" s="42">
        <f t="shared" si="8"/>
        <v>608</v>
      </c>
      <c r="H29" s="65">
        <f t="shared" si="9"/>
        <v>0.11842105263157894</v>
      </c>
      <c r="I29" s="65">
        <f t="shared" si="10"/>
        <v>0.5986842105263158</v>
      </c>
      <c r="J29" s="65">
        <f t="shared" si="11"/>
        <v>0.28289473684210525</v>
      </c>
      <c r="K29" s="65">
        <f t="shared" si="12"/>
        <v>0.14309210526315788</v>
      </c>
      <c r="L29" s="27">
        <f t="shared" si="13"/>
        <v>1</v>
      </c>
    </row>
    <row r="30" spans="1:12" s="68" customFormat="1" ht="12" outlineLevel="1">
      <c r="A30" s="141"/>
      <c r="B30" s="21" t="s">
        <v>14</v>
      </c>
      <c r="C30" s="130">
        <v>62</v>
      </c>
      <c r="D30" s="130">
        <v>419</v>
      </c>
      <c r="E30" s="130">
        <v>291</v>
      </c>
      <c r="F30" s="130">
        <v>197</v>
      </c>
      <c r="G30" s="47">
        <f t="shared" si="8"/>
        <v>772</v>
      </c>
      <c r="H30" s="48">
        <f t="shared" si="9"/>
        <v>0.08031088082901554</v>
      </c>
      <c r="I30" s="48">
        <f t="shared" si="10"/>
        <v>0.5427461139896373</v>
      </c>
      <c r="J30" s="48">
        <f t="shared" si="11"/>
        <v>0.37694300518134716</v>
      </c>
      <c r="K30" s="48">
        <f t="shared" si="12"/>
        <v>0.2551813471502591</v>
      </c>
      <c r="L30" s="27">
        <f t="shared" si="13"/>
        <v>1</v>
      </c>
    </row>
    <row r="31" spans="1:12" s="68" customFormat="1" ht="12" outlineLevel="1">
      <c r="A31" s="142"/>
      <c r="B31" s="22" t="s">
        <v>15</v>
      </c>
      <c r="C31" s="131">
        <v>134</v>
      </c>
      <c r="D31" s="131">
        <v>783</v>
      </c>
      <c r="E31" s="131">
        <v>463</v>
      </c>
      <c r="F31" s="131">
        <v>284</v>
      </c>
      <c r="G31" s="51">
        <f t="shared" si="8"/>
        <v>1380</v>
      </c>
      <c r="H31" s="67">
        <f t="shared" si="9"/>
        <v>0.09710144927536232</v>
      </c>
      <c r="I31" s="67">
        <f t="shared" si="10"/>
        <v>0.5673913043478261</v>
      </c>
      <c r="J31" s="67">
        <f t="shared" si="11"/>
        <v>0.3355072463768116</v>
      </c>
      <c r="K31" s="67">
        <f t="shared" si="12"/>
        <v>0.20579710144927535</v>
      </c>
      <c r="L31" s="27">
        <f t="shared" si="13"/>
        <v>1</v>
      </c>
    </row>
    <row r="32" spans="1:12" s="68" customFormat="1" ht="12" outlineLevel="1">
      <c r="A32" s="140" t="s">
        <v>54</v>
      </c>
      <c r="B32" s="20" t="s">
        <v>13</v>
      </c>
      <c r="C32" s="129">
        <v>93</v>
      </c>
      <c r="D32" s="129">
        <v>443</v>
      </c>
      <c r="E32" s="129">
        <v>184</v>
      </c>
      <c r="F32" s="129">
        <v>86</v>
      </c>
      <c r="G32" s="42">
        <f t="shared" si="8"/>
        <v>720</v>
      </c>
      <c r="H32" s="65">
        <f t="shared" si="9"/>
        <v>0.12916666666666668</v>
      </c>
      <c r="I32" s="65">
        <f t="shared" si="10"/>
        <v>0.6152777777777778</v>
      </c>
      <c r="J32" s="65">
        <f t="shared" si="11"/>
        <v>0.25555555555555554</v>
      </c>
      <c r="K32" s="65">
        <f t="shared" si="12"/>
        <v>0.11944444444444445</v>
      </c>
      <c r="L32" s="27">
        <f t="shared" si="13"/>
        <v>1</v>
      </c>
    </row>
    <row r="33" spans="1:12" s="68" customFormat="1" ht="12" outlineLevel="1">
      <c r="A33" s="141"/>
      <c r="B33" s="21" t="s">
        <v>14</v>
      </c>
      <c r="C33" s="130">
        <v>102</v>
      </c>
      <c r="D33" s="130">
        <v>447</v>
      </c>
      <c r="E33" s="130">
        <v>270</v>
      </c>
      <c r="F33" s="130">
        <v>161</v>
      </c>
      <c r="G33" s="47">
        <f t="shared" si="8"/>
        <v>819</v>
      </c>
      <c r="H33" s="48">
        <f t="shared" si="9"/>
        <v>0.12454212454212454</v>
      </c>
      <c r="I33" s="48">
        <f t="shared" si="10"/>
        <v>0.5457875457875457</v>
      </c>
      <c r="J33" s="48">
        <f t="shared" si="11"/>
        <v>0.32967032967032966</v>
      </c>
      <c r="K33" s="48">
        <f t="shared" si="12"/>
        <v>0.19658119658119658</v>
      </c>
      <c r="L33" s="27">
        <f t="shared" si="13"/>
        <v>1</v>
      </c>
    </row>
    <row r="34" spans="1:12" s="68" customFormat="1" ht="12" outlineLevel="1">
      <c r="A34" s="142"/>
      <c r="B34" s="22" t="s">
        <v>15</v>
      </c>
      <c r="C34" s="131">
        <v>195</v>
      </c>
      <c r="D34" s="131">
        <v>890</v>
      </c>
      <c r="E34" s="131">
        <v>454</v>
      </c>
      <c r="F34" s="131">
        <v>247</v>
      </c>
      <c r="G34" s="51">
        <f t="shared" si="8"/>
        <v>1539</v>
      </c>
      <c r="H34" s="67">
        <f t="shared" si="9"/>
        <v>0.1267056530214425</v>
      </c>
      <c r="I34" s="67">
        <f t="shared" si="10"/>
        <v>0.5782975958414555</v>
      </c>
      <c r="J34" s="67">
        <f t="shared" si="11"/>
        <v>0.294996751137102</v>
      </c>
      <c r="K34" s="67">
        <f t="shared" si="12"/>
        <v>0.16049382716049382</v>
      </c>
      <c r="L34" s="27">
        <f t="shared" si="13"/>
        <v>0.9999999999999999</v>
      </c>
    </row>
    <row r="35" spans="1:12" s="66" customFormat="1" ht="13.5" customHeight="1">
      <c r="A35" s="136" t="s">
        <v>35</v>
      </c>
      <c r="B35" s="6" t="s">
        <v>13</v>
      </c>
      <c r="C35" s="71">
        <f>SUM(C26,C29,C32)</f>
        <v>1180</v>
      </c>
      <c r="D35" s="71">
        <f>SUM(D26,D29,D32)</f>
        <v>5014</v>
      </c>
      <c r="E35" s="71">
        <f>SUM(E26,E29,E32)</f>
        <v>1728</v>
      </c>
      <c r="F35" s="71">
        <f>SUM(F26,F29,F32)</f>
        <v>685</v>
      </c>
      <c r="G35" s="69">
        <f aca="true" t="shared" si="14" ref="G35:G40">SUM(C35:E35)</f>
        <v>7922</v>
      </c>
      <c r="H35" s="110">
        <f aca="true" t="shared" si="15" ref="H35:K40">C35/$G35</f>
        <v>0.14895228477657158</v>
      </c>
      <c r="I35" s="110">
        <f t="shared" si="15"/>
        <v>0.6329209795506185</v>
      </c>
      <c r="J35" s="110">
        <f t="shared" si="15"/>
        <v>0.2181267356728099</v>
      </c>
      <c r="K35" s="110">
        <f t="shared" si="15"/>
        <v>0.08646806362029791</v>
      </c>
      <c r="L35" s="27">
        <f aca="true" t="shared" si="16" ref="L35:L40">SUM(H35:J35)</f>
        <v>1</v>
      </c>
    </row>
    <row r="36" spans="1:12" s="66" customFormat="1" ht="14.25" customHeight="1">
      <c r="A36" s="137"/>
      <c r="B36" s="7" t="s">
        <v>14</v>
      </c>
      <c r="C36" s="72">
        <f aca="true" t="shared" si="17" ref="C36:F37">SUM(C27,C30,C33)</f>
        <v>1090</v>
      </c>
      <c r="D36" s="72">
        <f t="shared" si="17"/>
        <v>5430</v>
      </c>
      <c r="E36" s="72">
        <f t="shared" si="17"/>
        <v>2323</v>
      </c>
      <c r="F36" s="72">
        <f t="shared" si="17"/>
        <v>1270</v>
      </c>
      <c r="G36" s="46">
        <f t="shared" si="14"/>
        <v>8843</v>
      </c>
      <c r="H36" s="111">
        <f t="shared" si="15"/>
        <v>0.12326133665045799</v>
      </c>
      <c r="I36" s="111">
        <f t="shared" si="15"/>
        <v>0.6140450073504466</v>
      </c>
      <c r="J36" s="111">
        <f t="shared" si="15"/>
        <v>0.26269365599909533</v>
      </c>
      <c r="K36" s="111">
        <f t="shared" si="15"/>
        <v>0.1436164197670474</v>
      </c>
      <c r="L36" s="27">
        <f t="shared" si="16"/>
        <v>1</v>
      </c>
    </row>
    <row r="37" spans="1:12" s="66" customFormat="1" ht="13.5" customHeight="1">
      <c r="A37" s="137"/>
      <c r="B37" s="8" t="s">
        <v>15</v>
      </c>
      <c r="C37" s="73">
        <f t="shared" si="17"/>
        <v>2270</v>
      </c>
      <c r="D37" s="73">
        <f t="shared" si="17"/>
        <v>10444</v>
      </c>
      <c r="E37" s="73">
        <f t="shared" si="17"/>
        <v>4051</v>
      </c>
      <c r="F37" s="73">
        <f t="shared" si="17"/>
        <v>1955</v>
      </c>
      <c r="G37" s="70">
        <f t="shared" si="14"/>
        <v>16765</v>
      </c>
      <c r="H37" s="112">
        <f t="shared" si="15"/>
        <v>0.13540113331345063</v>
      </c>
      <c r="I37" s="112">
        <f t="shared" si="15"/>
        <v>0.622964509394572</v>
      </c>
      <c r="J37" s="112">
        <f t="shared" si="15"/>
        <v>0.24163435729197733</v>
      </c>
      <c r="K37" s="112">
        <f t="shared" si="15"/>
        <v>0.11661198926334626</v>
      </c>
      <c r="L37" s="27">
        <f t="shared" si="16"/>
        <v>1</v>
      </c>
    </row>
    <row r="38" spans="1:12" s="66" customFormat="1" ht="13.5" customHeight="1">
      <c r="A38" s="143" t="s">
        <v>36</v>
      </c>
      <c r="B38" s="6" t="s">
        <v>13</v>
      </c>
      <c r="C38" s="128">
        <v>373</v>
      </c>
      <c r="D38" s="128">
        <v>1646</v>
      </c>
      <c r="E38" s="128">
        <v>591</v>
      </c>
      <c r="F38" s="128">
        <v>277</v>
      </c>
      <c r="G38" s="69">
        <f t="shared" si="14"/>
        <v>2610</v>
      </c>
      <c r="H38" s="110">
        <f t="shared" si="15"/>
        <v>0.142911877394636</v>
      </c>
      <c r="I38" s="110">
        <f t="shared" si="15"/>
        <v>0.6306513409961686</v>
      </c>
      <c r="J38" s="110">
        <f t="shared" si="15"/>
        <v>0.2264367816091954</v>
      </c>
      <c r="K38" s="110">
        <f t="shared" si="15"/>
        <v>0.10613026819923371</v>
      </c>
      <c r="L38" s="27">
        <f t="shared" si="16"/>
        <v>1</v>
      </c>
    </row>
    <row r="39" spans="1:12" s="66" customFormat="1" ht="13.5" customHeight="1">
      <c r="A39" s="144"/>
      <c r="B39" s="7" t="s">
        <v>14</v>
      </c>
      <c r="C39" s="113">
        <v>334</v>
      </c>
      <c r="D39" s="113">
        <v>1679</v>
      </c>
      <c r="E39" s="113">
        <v>954</v>
      </c>
      <c r="F39" s="113">
        <v>602</v>
      </c>
      <c r="G39" s="46">
        <f t="shared" si="14"/>
        <v>2967</v>
      </c>
      <c r="H39" s="111">
        <f t="shared" si="15"/>
        <v>0.11257162116616111</v>
      </c>
      <c r="I39" s="111">
        <f t="shared" si="15"/>
        <v>0.5658914728682171</v>
      </c>
      <c r="J39" s="111">
        <f t="shared" si="15"/>
        <v>0.32153690596562184</v>
      </c>
      <c r="K39" s="111">
        <f t="shared" si="15"/>
        <v>0.2028985507246377</v>
      </c>
      <c r="L39" s="27">
        <f t="shared" si="16"/>
        <v>1</v>
      </c>
    </row>
    <row r="40" spans="1:12" s="66" customFormat="1" ht="13.5" customHeight="1">
      <c r="A40" s="145"/>
      <c r="B40" s="8" t="s">
        <v>15</v>
      </c>
      <c r="C40" s="132">
        <v>707</v>
      </c>
      <c r="D40" s="132">
        <v>3325</v>
      </c>
      <c r="E40" s="132">
        <v>1545</v>
      </c>
      <c r="F40" s="132">
        <v>879</v>
      </c>
      <c r="G40" s="70">
        <f t="shared" si="14"/>
        <v>5577</v>
      </c>
      <c r="H40" s="112">
        <f t="shared" si="15"/>
        <v>0.1267706652322037</v>
      </c>
      <c r="I40" s="112">
        <f t="shared" si="15"/>
        <v>0.59619867312175</v>
      </c>
      <c r="J40" s="112">
        <f t="shared" si="15"/>
        <v>0.2770306616460463</v>
      </c>
      <c r="K40" s="112">
        <f t="shared" si="15"/>
        <v>0.15761161915008068</v>
      </c>
      <c r="L40" s="27">
        <f t="shared" si="16"/>
        <v>1</v>
      </c>
    </row>
    <row r="41" spans="1:12" s="68" customFormat="1" ht="13.5" customHeight="1" outlineLevel="1">
      <c r="A41" s="140" t="s">
        <v>55</v>
      </c>
      <c r="B41" s="20" t="s">
        <v>13</v>
      </c>
      <c r="C41" s="115">
        <v>375</v>
      </c>
      <c r="D41" s="115">
        <v>1779</v>
      </c>
      <c r="E41" s="115">
        <v>633</v>
      </c>
      <c r="F41" s="115">
        <v>322</v>
      </c>
      <c r="G41" s="42">
        <v>2787</v>
      </c>
      <c r="H41" s="65">
        <f aca="true" t="shared" si="18" ref="H41:K46">C41/$G41</f>
        <v>0.13455328310010764</v>
      </c>
      <c r="I41" s="65">
        <f t="shared" si="18"/>
        <v>0.6383207750269106</v>
      </c>
      <c r="J41" s="65">
        <f t="shared" si="18"/>
        <v>0.2271259418729817</v>
      </c>
      <c r="K41" s="65">
        <f t="shared" si="18"/>
        <v>0.11553641908862576</v>
      </c>
      <c r="L41" s="27">
        <f aca="true" t="shared" si="19" ref="L41:L46">SUM(H41:J41)</f>
        <v>1</v>
      </c>
    </row>
    <row r="42" spans="1:12" s="68" customFormat="1" ht="12" outlineLevel="1">
      <c r="A42" s="141"/>
      <c r="B42" s="21" t="s">
        <v>14</v>
      </c>
      <c r="C42" s="116">
        <v>367</v>
      </c>
      <c r="D42" s="116">
        <v>1729</v>
      </c>
      <c r="E42" s="116">
        <v>940</v>
      </c>
      <c r="F42" s="116">
        <v>558</v>
      </c>
      <c r="G42" s="47">
        <v>3036</v>
      </c>
      <c r="H42" s="48">
        <f t="shared" si="18"/>
        <v>0.12088274044795784</v>
      </c>
      <c r="I42" s="48">
        <f t="shared" si="18"/>
        <v>0.5694993412384717</v>
      </c>
      <c r="J42" s="48">
        <f t="shared" si="18"/>
        <v>0.3096179183135705</v>
      </c>
      <c r="K42" s="48">
        <f t="shared" si="18"/>
        <v>0.18379446640316205</v>
      </c>
      <c r="L42" s="27">
        <f t="shared" si="19"/>
        <v>1</v>
      </c>
    </row>
    <row r="43" spans="1:12" s="68" customFormat="1" ht="12" outlineLevel="1">
      <c r="A43" s="142"/>
      <c r="B43" s="22" t="s">
        <v>15</v>
      </c>
      <c r="C43" s="117">
        <v>742</v>
      </c>
      <c r="D43" s="117">
        <v>3508</v>
      </c>
      <c r="E43" s="117">
        <v>1573</v>
      </c>
      <c r="F43" s="117">
        <v>880</v>
      </c>
      <c r="G43" s="51">
        <v>5823</v>
      </c>
      <c r="H43" s="67">
        <f t="shared" si="18"/>
        <v>0.1274257255710115</v>
      </c>
      <c r="I43" s="67">
        <f t="shared" si="18"/>
        <v>0.6024386055297957</v>
      </c>
      <c r="J43" s="67">
        <f t="shared" si="18"/>
        <v>0.2701356688991929</v>
      </c>
      <c r="K43" s="67">
        <f t="shared" si="18"/>
        <v>0.15112484973381418</v>
      </c>
      <c r="L43" s="27">
        <f t="shared" si="19"/>
        <v>1</v>
      </c>
    </row>
    <row r="44" spans="1:12" s="68" customFormat="1" ht="13.5" customHeight="1" outlineLevel="1">
      <c r="A44" s="140" t="s">
        <v>56</v>
      </c>
      <c r="B44" s="20" t="s">
        <v>13</v>
      </c>
      <c r="C44" s="115">
        <v>81</v>
      </c>
      <c r="D44" s="115">
        <v>554</v>
      </c>
      <c r="E44" s="115">
        <v>233</v>
      </c>
      <c r="F44" s="115">
        <v>125</v>
      </c>
      <c r="G44" s="42">
        <f aca="true" t="shared" si="20" ref="G41:G46">SUM(C44:E44)</f>
        <v>868</v>
      </c>
      <c r="H44" s="65">
        <f t="shared" si="18"/>
        <v>0.09331797235023041</v>
      </c>
      <c r="I44" s="65">
        <f t="shared" si="18"/>
        <v>0.6382488479262672</v>
      </c>
      <c r="J44" s="65">
        <f t="shared" si="18"/>
        <v>0.2684331797235023</v>
      </c>
      <c r="K44" s="65">
        <f t="shared" si="18"/>
        <v>0.14400921658986174</v>
      </c>
      <c r="L44" s="27">
        <f t="shared" si="19"/>
        <v>1</v>
      </c>
    </row>
    <row r="45" spans="1:12" s="68" customFormat="1" ht="12" outlineLevel="1">
      <c r="A45" s="141"/>
      <c r="B45" s="21" t="s">
        <v>14</v>
      </c>
      <c r="C45" s="116">
        <v>85</v>
      </c>
      <c r="D45" s="116">
        <v>551</v>
      </c>
      <c r="E45" s="116">
        <v>351</v>
      </c>
      <c r="F45" s="116">
        <v>224</v>
      </c>
      <c r="G45" s="47">
        <f t="shared" si="20"/>
        <v>987</v>
      </c>
      <c r="H45" s="48">
        <f t="shared" si="18"/>
        <v>0.08611955420466058</v>
      </c>
      <c r="I45" s="48">
        <f t="shared" si="18"/>
        <v>0.5582573454913881</v>
      </c>
      <c r="J45" s="48">
        <f t="shared" si="18"/>
        <v>0.3556231003039514</v>
      </c>
      <c r="K45" s="48">
        <f t="shared" si="18"/>
        <v>0.22695035460992907</v>
      </c>
      <c r="L45" s="27">
        <f t="shared" si="19"/>
        <v>1</v>
      </c>
    </row>
    <row r="46" spans="1:12" s="68" customFormat="1" ht="12" outlineLevel="1">
      <c r="A46" s="142"/>
      <c r="B46" s="22" t="s">
        <v>15</v>
      </c>
      <c r="C46" s="117">
        <v>166</v>
      </c>
      <c r="D46" s="117">
        <v>1105</v>
      </c>
      <c r="E46" s="117">
        <v>584</v>
      </c>
      <c r="F46" s="117">
        <v>349</v>
      </c>
      <c r="G46" s="51">
        <f t="shared" si="20"/>
        <v>1855</v>
      </c>
      <c r="H46" s="67">
        <f t="shared" si="18"/>
        <v>0.08948787061994609</v>
      </c>
      <c r="I46" s="67">
        <f t="shared" si="18"/>
        <v>0.5956873315363881</v>
      </c>
      <c r="J46" s="67">
        <f t="shared" si="18"/>
        <v>0.3148247978436658</v>
      </c>
      <c r="K46" s="67">
        <f t="shared" si="18"/>
        <v>0.1881401617250674</v>
      </c>
      <c r="L46" s="27">
        <f t="shared" si="19"/>
        <v>1</v>
      </c>
    </row>
    <row r="47" spans="1:12" ht="12">
      <c r="A47" s="143" t="s">
        <v>37</v>
      </c>
      <c r="B47" s="6" t="s">
        <v>13</v>
      </c>
      <c r="C47" s="41">
        <f>SUM(C41,C44)</f>
        <v>456</v>
      </c>
      <c r="D47" s="41">
        <f>SUM(D41,D44)</f>
        <v>2333</v>
      </c>
      <c r="E47" s="41">
        <f>SUM(E41,E44)</f>
        <v>866</v>
      </c>
      <c r="F47" s="41">
        <f>SUM(F41,F44)</f>
        <v>447</v>
      </c>
      <c r="G47" s="69">
        <f>SUM(C47:E47)</f>
        <v>3655</v>
      </c>
      <c r="H47" s="110">
        <f aca="true" t="shared" si="21" ref="H47:K49">C47/$G47</f>
        <v>0.12476060191518468</v>
      </c>
      <c r="I47" s="110">
        <f t="shared" si="21"/>
        <v>0.6383036935704515</v>
      </c>
      <c r="J47" s="110">
        <f t="shared" si="21"/>
        <v>0.23693570451436388</v>
      </c>
      <c r="K47" s="110">
        <f t="shared" si="21"/>
        <v>0.12229822161422708</v>
      </c>
      <c r="L47" s="27">
        <f>SUM(H47:J47)</f>
        <v>1</v>
      </c>
    </row>
    <row r="48" spans="1:12" ht="12">
      <c r="A48" s="144"/>
      <c r="B48" s="7" t="s">
        <v>14</v>
      </c>
      <c r="C48" s="46">
        <f aca="true" t="shared" si="22" ref="C48:F49">SUM(C42,C45)</f>
        <v>452</v>
      </c>
      <c r="D48" s="46">
        <f t="shared" si="22"/>
        <v>2280</v>
      </c>
      <c r="E48" s="46">
        <f t="shared" si="22"/>
        <v>1291</v>
      </c>
      <c r="F48" s="46">
        <f t="shared" si="22"/>
        <v>782</v>
      </c>
      <c r="G48" s="46">
        <f>SUM(C48:E48)</f>
        <v>4023</v>
      </c>
      <c r="H48" s="111">
        <f t="shared" si="21"/>
        <v>0.112353964702958</v>
      </c>
      <c r="I48" s="111">
        <f t="shared" si="21"/>
        <v>0.5667412378821775</v>
      </c>
      <c r="J48" s="111">
        <f t="shared" si="21"/>
        <v>0.32090479741486455</v>
      </c>
      <c r="K48" s="111">
        <f t="shared" si="21"/>
        <v>0.1943823017648521</v>
      </c>
      <c r="L48" s="27">
        <f>SUM(H48:J48)</f>
        <v>1</v>
      </c>
    </row>
    <row r="49" spans="1:12" ht="12">
      <c r="A49" s="145"/>
      <c r="B49" s="8" t="s">
        <v>15</v>
      </c>
      <c r="C49" s="50">
        <f t="shared" si="22"/>
        <v>908</v>
      </c>
      <c r="D49" s="50">
        <f t="shared" si="22"/>
        <v>4613</v>
      </c>
      <c r="E49" s="50">
        <f t="shared" si="22"/>
        <v>2157</v>
      </c>
      <c r="F49" s="50">
        <f t="shared" si="22"/>
        <v>1229</v>
      </c>
      <c r="G49" s="70">
        <f>SUM(C49:E49)</f>
        <v>7678</v>
      </c>
      <c r="H49" s="112">
        <f t="shared" si="21"/>
        <v>0.11825996353216983</v>
      </c>
      <c r="I49" s="112">
        <f t="shared" si="21"/>
        <v>0.6008075019536337</v>
      </c>
      <c r="J49" s="112">
        <f t="shared" si="21"/>
        <v>0.2809325345141964</v>
      </c>
      <c r="K49" s="112">
        <f t="shared" si="21"/>
        <v>0.16006772597030478</v>
      </c>
      <c r="L49" s="27">
        <f>SUM(H49:J49)</f>
        <v>1</v>
      </c>
    </row>
    <row r="50" spans="1:12" s="68" customFormat="1" ht="13.5" customHeight="1" outlineLevel="1">
      <c r="A50" s="140" t="s">
        <v>58</v>
      </c>
      <c r="B50" s="20" t="s">
        <v>13</v>
      </c>
      <c r="C50" s="126">
        <v>246</v>
      </c>
      <c r="D50" s="126">
        <v>1075</v>
      </c>
      <c r="E50" s="126">
        <v>418</v>
      </c>
      <c r="F50" s="126">
        <v>232</v>
      </c>
      <c r="G50" s="42">
        <f aca="true" t="shared" si="23" ref="G50:G61">SUM(C50:E50)</f>
        <v>1739</v>
      </c>
      <c r="H50" s="65">
        <f aca="true" t="shared" si="24" ref="H50:H61">C50/$G50</f>
        <v>0.14146060954571593</v>
      </c>
      <c r="I50" s="65">
        <f aca="true" t="shared" si="25" ref="I50:I61">D50/$G50</f>
        <v>0.618171362852214</v>
      </c>
      <c r="J50" s="65">
        <f aca="true" t="shared" si="26" ref="J50:J61">E50/$G50</f>
        <v>0.24036802760207016</v>
      </c>
      <c r="K50" s="65">
        <f aca="true" t="shared" si="27" ref="K50:K61">F50/$G50</f>
        <v>0.13341000575043127</v>
      </c>
      <c r="L50" s="27">
        <f aca="true" t="shared" si="28" ref="L50:L61">SUM(H50:J50)</f>
        <v>1</v>
      </c>
    </row>
    <row r="51" spans="1:12" s="68" customFormat="1" ht="12" outlineLevel="1">
      <c r="A51" s="141"/>
      <c r="B51" s="21" t="s">
        <v>14</v>
      </c>
      <c r="C51" s="124">
        <v>217</v>
      </c>
      <c r="D51" s="124">
        <v>1135</v>
      </c>
      <c r="E51" s="124">
        <v>648</v>
      </c>
      <c r="F51" s="124">
        <v>428</v>
      </c>
      <c r="G51" s="47">
        <f t="shared" si="23"/>
        <v>2000</v>
      </c>
      <c r="H51" s="48">
        <f t="shared" si="24"/>
        <v>0.1085</v>
      </c>
      <c r="I51" s="48">
        <f t="shared" si="25"/>
        <v>0.5675</v>
      </c>
      <c r="J51" s="48">
        <f t="shared" si="26"/>
        <v>0.324</v>
      </c>
      <c r="K51" s="48">
        <f t="shared" si="27"/>
        <v>0.214</v>
      </c>
      <c r="L51" s="27">
        <f t="shared" si="28"/>
        <v>1</v>
      </c>
    </row>
    <row r="52" spans="1:12" s="68" customFormat="1" ht="12" outlineLevel="1">
      <c r="A52" s="142"/>
      <c r="B52" s="22" t="s">
        <v>15</v>
      </c>
      <c r="C52" s="125">
        <v>463</v>
      </c>
      <c r="D52" s="125">
        <v>2210</v>
      </c>
      <c r="E52" s="125">
        <v>1066</v>
      </c>
      <c r="F52" s="125">
        <v>660</v>
      </c>
      <c r="G52" s="51">
        <f t="shared" si="23"/>
        <v>3739</v>
      </c>
      <c r="H52" s="67">
        <f t="shared" si="24"/>
        <v>0.12382990104305965</v>
      </c>
      <c r="I52" s="67">
        <f t="shared" si="25"/>
        <v>0.5910671302487296</v>
      </c>
      <c r="J52" s="67">
        <f t="shared" si="26"/>
        <v>0.2851029687082107</v>
      </c>
      <c r="K52" s="67">
        <f t="shared" si="27"/>
        <v>0.17651778550414549</v>
      </c>
      <c r="L52" s="27">
        <f t="shared" si="28"/>
        <v>1</v>
      </c>
    </row>
    <row r="53" spans="1:12" s="68" customFormat="1" ht="13.5" customHeight="1" outlineLevel="1">
      <c r="A53" s="140" t="s">
        <v>59</v>
      </c>
      <c r="B53" s="20" t="s">
        <v>13</v>
      </c>
      <c r="C53" s="126">
        <v>150</v>
      </c>
      <c r="D53" s="126">
        <v>753</v>
      </c>
      <c r="E53" s="126">
        <v>303</v>
      </c>
      <c r="F53" s="126">
        <v>142</v>
      </c>
      <c r="G53" s="42">
        <f t="shared" si="23"/>
        <v>1206</v>
      </c>
      <c r="H53" s="65">
        <f t="shared" si="24"/>
        <v>0.12437810945273632</v>
      </c>
      <c r="I53" s="65">
        <f t="shared" si="25"/>
        <v>0.6243781094527363</v>
      </c>
      <c r="J53" s="65">
        <f t="shared" si="26"/>
        <v>0.2512437810945274</v>
      </c>
      <c r="K53" s="65">
        <f t="shared" si="27"/>
        <v>0.11774461028192372</v>
      </c>
      <c r="L53" s="27">
        <f t="shared" si="28"/>
        <v>1</v>
      </c>
    </row>
    <row r="54" spans="1:12" s="68" customFormat="1" ht="12" outlineLevel="1">
      <c r="A54" s="141"/>
      <c r="B54" s="21" t="s">
        <v>14</v>
      </c>
      <c r="C54" s="124">
        <v>141</v>
      </c>
      <c r="D54" s="124">
        <v>758</v>
      </c>
      <c r="E54" s="124">
        <v>449</v>
      </c>
      <c r="F54" s="124">
        <v>287</v>
      </c>
      <c r="G54" s="47">
        <f t="shared" si="23"/>
        <v>1348</v>
      </c>
      <c r="H54" s="48">
        <f t="shared" si="24"/>
        <v>0.10459940652818991</v>
      </c>
      <c r="I54" s="48">
        <f t="shared" si="25"/>
        <v>0.5623145400593472</v>
      </c>
      <c r="J54" s="48">
        <f t="shared" si="26"/>
        <v>0.3330860534124629</v>
      </c>
      <c r="K54" s="48">
        <f t="shared" si="27"/>
        <v>0.2129080118694362</v>
      </c>
      <c r="L54" s="27">
        <f t="shared" si="28"/>
        <v>1</v>
      </c>
    </row>
    <row r="55" spans="1:12" s="68" customFormat="1" ht="12" outlineLevel="1">
      <c r="A55" s="142"/>
      <c r="B55" s="22" t="s">
        <v>15</v>
      </c>
      <c r="C55" s="125">
        <v>291</v>
      </c>
      <c r="D55" s="125">
        <v>1511</v>
      </c>
      <c r="E55" s="125">
        <v>752</v>
      </c>
      <c r="F55" s="125">
        <v>429</v>
      </c>
      <c r="G55" s="51">
        <f t="shared" si="23"/>
        <v>2554</v>
      </c>
      <c r="H55" s="67">
        <f t="shared" si="24"/>
        <v>0.1139389193422083</v>
      </c>
      <c r="I55" s="67">
        <f t="shared" si="25"/>
        <v>0.5916209866875489</v>
      </c>
      <c r="J55" s="67">
        <f t="shared" si="26"/>
        <v>0.29444009397024273</v>
      </c>
      <c r="K55" s="67">
        <f t="shared" si="27"/>
        <v>0.16797180892717306</v>
      </c>
      <c r="L55" s="27">
        <f t="shared" si="28"/>
        <v>1</v>
      </c>
    </row>
    <row r="56" spans="1:12" s="68" customFormat="1" ht="13.5" customHeight="1" outlineLevel="1">
      <c r="A56" s="140" t="s">
        <v>60</v>
      </c>
      <c r="B56" s="20" t="s">
        <v>13</v>
      </c>
      <c r="C56" s="126">
        <v>161</v>
      </c>
      <c r="D56" s="126">
        <v>781</v>
      </c>
      <c r="E56" s="126">
        <v>282</v>
      </c>
      <c r="F56" s="126">
        <v>150</v>
      </c>
      <c r="G56" s="42">
        <f t="shared" si="23"/>
        <v>1224</v>
      </c>
      <c r="H56" s="65">
        <f t="shared" si="24"/>
        <v>0.1315359477124183</v>
      </c>
      <c r="I56" s="65">
        <f t="shared" si="25"/>
        <v>0.6380718954248366</v>
      </c>
      <c r="J56" s="65">
        <f t="shared" si="26"/>
        <v>0.23039215686274508</v>
      </c>
      <c r="K56" s="65">
        <f t="shared" si="27"/>
        <v>0.12254901960784313</v>
      </c>
      <c r="L56" s="27">
        <f t="shared" si="28"/>
        <v>0.9999999999999999</v>
      </c>
    </row>
    <row r="57" spans="1:12" s="68" customFormat="1" ht="12" outlineLevel="1">
      <c r="A57" s="141"/>
      <c r="B57" s="21" t="s">
        <v>14</v>
      </c>
      <c r="C57" s="124">
        <v>138</v>
      </c>
      <c r="D57" s="124">
        <v>780</v>
      </c>
      <c r="E57" s="124">
        <v>414</v>
      </c>
      <c r="F57" s="124">
        <v>262</v>
      </c>
      <c r="G57" s="47">
        <f t="shared" si="23"/>
        <v>1332</v>
      </c>
      <c r="H57" s="48">
        <f t="shared" si="24"/>
        <v>0.1036036036036036</v>
      </c>
      <c r="I57" s="48">
        <f t="shared" si="25"/>
        <v>0.5855855855855856</v>
      </c>
      <c r="J57" s="48">
        <f t="shared" si="26"/>
        <v>0.3108108108108108</v>
      </c>
      <c r="K57" s="48">
        <f t="shared" si="27"/>
        <v>0.1966966966966967</v>
      </c>
      <c r="L57" s="27">
        <f t="shared" si="28"/>
        <v>1</v>
      </c>
    </row>
    <row r="58" spans="1:12" s="68" customFormat="1" ht="12" outlineLevel="1">
      <c r="A58" s="142"/>
      <c r="B58" s="22" t="s">
        <v>15</v>
      </c>
      <c r="C58" s="125">
        <v>299</v>
      </c>
      <c r="D58" s="125">
        <v>1561</v>
      </c>
      <c r="E58" s="125">
        <v>696</v>
      </c>
      <c r="F58" s="125">
        <v>412</v>
      </c>
      <c r="G58" s="51">
        <f t="shared" si="23"/>
        <v>2556</v>
      </c>
      <c r="H58" s="67">
        <f t="shared" si="24"/>
        <v>0.11697965571205007</v>
      </c>
      <c r="I58" s="67">
        <f t="shared" si="25"/>
        <v>0.6107198748043818</v>
      </c>
      <c r="J58" s="67">
        <f t="shared" si="26"/>
        <v>0.27230046948356806</v>
      </c>
      <c r="K58" s="67">
        <f t="shared" si="27"/>
        <v>0.16118935837245696</v>
      </c>
      <c r="L58" s="27">
        <f t="shared" si="28"/>
        <v>1</v>
      </c>
    </row>
    <row r="59" spans="1:12" s="68" customFormat="1" ht="13.5" customHeight="1" outlineLevel="1">
      <c r="A59" s="140" t="s">
        <v>61</v>
      </c>
      <c r="B59" s="20" t="s">
        <v>13</v>
      </c>
      <c r="C59" s="126">
        <v>96</v>
      </c>
      <c r="D59" s="126">
        <v>495</v>
      </c>
      <c r="E59" s="126">
        <v>201</v>
      </c>
      <c r="F59" s="126">
        <v>84</v>
      </c>
      <c r="G59" s="42">
        <f t="shared" si="23"/>
        <v>792</v>
      </c>
      <c r="H59" s="65">
        <f t="shared" si="24"/>
        <v>0.12121212121212122</v>
      </c>
      <c r="I59" s="65">
        <f t="shared" si="25"/>
        <v>0.625</v>
      </c>
      <c r="J59" s="65">
        <f t="shared" si="26"/>
        <v>0.2537878787878788</v>
      </c>
      <c r="K59" s="65">
        <f t="shared" si="27"/>
        <v>0.10606060606060606</v>
      </c>
      <c r="L59" s="27">
        <f t="shared" si="28"/>
        <v>1</v>
      </c>
    </row>
    <row r="60" spans="1:12" s="68" customFormat="1" ht="12" outlineLevel="1">
      <c r="A60" s="141"/>
      <c r="B60" s="21" t="s">
        <v>14</v>
      </c>
      <c r="C60" s="124">
        <v>94</v>
      </c>
      <c r="D60" s="124">
        <v>470</v>
      </c>
      <c r="E60" s="124">
        <v>294</v>
      </c>
      <c r="F60" s="124">
        <v>160</v>
      </c>
      <c r="G60" s="47">
        <f t="shared" si="23"/>
        <v>858</v>
      </c>
      <c r="H60" s="48">
        <f t="shared" si="24"/>
        <v>0.10955710955710955</v>
      </c>
      <c r="I60" s="48">
        <f t="shared" si="25"/>
        <v>0.5477855477855478</v>
      </c>
      <c r="J60" s="48">
        <f t="shared" si="26"/>
        <v>0.34265734265734266</v>
      </c>
      <c r="K60" s="48">
        <f t="shared" si="27"/>
        <v>0.1864801864801865</v>
      </c>
      <c r="L60" s="27">
        <f t="shared" si="28"/>
        <v>1</v>
      </c>
    </row>
    <row r="61" spans="1:12" s="68" customFormat="1" ht="12" outlineLevel="1">
      <c r="A61" s="142"/>
      <c r="B61" s="22" t="s">
        <v>15</v>
      </c>
      <c r="C61" s="125">
        <v>190</v>
      </c>
      <c r="D61" s="125">
        <v>965</v>
      </c>
      <c r="E61" s="125">
        <v>495</v>
      </c>
      <c r="F61" s="125">
        <v>244</v>
      </c>
      <c r="G61" s="51">
        <f t="shared" si="23"/>
        <v>1650</v>
      </c>
      <c r="H61" s="67">
        <f t="shared" si="24"/>
        <v>0.11515151515151516</v>
      </c>
      <c r="I61" s="67">
        <f t="shared" si="25"/>
        <v>0.5848484848484848</v>
      </c>
      <c r="J61" s="67">
        <f t="shared" si="26"/>
        <v>0.3</v>
      </c>
      <c r="K61" s="67">
        <f t="shared" si="27"/>
        <v>0.1478787878787879</v>
      </c>
      <c r="L61" s="27">
        <f t="shared" si="28"/>
        <v>1</v>
      </c>
    </row>
    <row r="62" spans="1:12" ht="12">
      <c r="A62" s="143" t="s">
        <v>34</v>
      </c>
      <c r="B62" s="6" t="s">
        <v>13</v>
      </c>
      <c r="C62" s="41">
        <f>SUM(C50,C53,C56,C59)</f>
        <v>653</v>
      </c>
      <c r="D62" s="41">
        <f>SUM(D50,D53,D56,D59)</f>
        <v>3104</v>
      </c>
      <c r="E62" s="41">
        <f>SUM(E50,E53,E56,E59)</f>
        <v>1204</v>
      </c>
      <c r="F62" s="41">
        <f>SUM(F50,F53,F56,F59)</f>
        <v>608</v>
      </c>
      <c r="G62" s="69">
        <f aca="true" t="shared" si="29" ref="G62:G70">SUM(C62:E62)</f>
        <v>4961</v>
      </c>
      <c r="H62" s="110">
        <f aca="true" t="shared" si="30" ref="H62:H70">C62/$G62</f>
        <v>0.13162668816770812</v>
      </c>
      <c r="I62" s="110">
        <f aca="true" t="shared" si="31" ref="I62:K67">D62/$G62</f>
        <v>0.6256803063898407</v>
      </c>
      <c r="J62" s="110">
        <f t="shared" si="31"/>
        <v>0.24269300544245112</v>
      </c>
      <c r="K62" s="110">
        <f t="shared" si="31"/>
        <v>0.12255593630316468</v>
      </c>
      <c r="L62" s="27">
        <f>SUM(H62:J62)</f>
        <v>0.9999999999999999</v>
      </c>
    </row>
    <row r="63" spans="1:12" ht="12">
      <c r="A63" s="144"/>
      <c r="B63" s="7" t="s">
        <v>14</v>
      </c>
      <c r="C63" s="46">
        <f aca="true" t="shared" si="32" ref="C63:F64">SUM(C51,C54,C57,C60)</f>
        <v>590</v>
      </c>
      <c r="D63" s="46">
        <f t="shared" si="32"/>
        <v>3143</v>
      </c>
      <c r="E63" s="46">
        <f t="shared" si="32"/>
        <v>1805</v>
      </c>
      <c r="F63" s="46">
        <f t="shared" si="32"/>
        <v>1137</v>
      </c>
      <c r="G63" s="46">
        <f t="shared" si="29"/>
        <v>5538</v>
      </c>
      <c r="H63" s="111">
        <f t="shared" si="30"/>
        <v>0.10653665583243048</v>
      </c>
      <c r="I63" s="111">
        <f t="shared" si="31"/>
        <v>0.5675334055615746</v>
      </c>
      <c r="J63" s="111">
        <f t="shared" si="31"/>
        <v>0.32592993860599495</v>
      </c>
      <c r="K63" s="111">
        <f t="shared" si="31"/>
        <v>0.20530877573131096</v>
      </c>
      <c r="L63" s="27">
        <f>SUM(H63:J63)</f>
        <v>1</v>
      </c>
    </row>
    <row r="64" spans="1:12" ht="12">
      <c r="A64" s="145"/>
      <c r="B64" s="8" t="s">
        <v>15</v>
      </c>
      <c r="C64" s="50">
        <f t="shared" si="32"/>
        <v>1243</v>
      </c>
      <c r="D64" s="50">
        <f t="shared" si="32"/>
        <v>6247</v>
      </c>
      <c r="E64" s="50">
        <f t="shared" si="32"/>
        <v>3009</v>
      </c>
      <c r="F64" s="50">
        <f t="shared" si="32"/>
        <v>1745</v>
      </c>
      <c r="G64" s="70">
        <f t="shared" si="29"/>
        <v>10499</v>
      </c>
      <c r="H64" s="112">
        <f t="shared" si="30"/>
        <v>0.11839222783122202</v>
      </c>
      <c r="I64" s="112">
        <f t="shared" si="31"/>
        <v>0.5950090484808077</v>
      </c>
      <c r="J64" s="112">
        <f t="shared" si="31"/>
        <v>0.2865987236879703</v>
      </c>
      <c r="K64" s="112">
        <f t="shared" si="31"/>
        <v>0.16620630536241546</v>
      </c>
      <c r="L64" s="27">
        <f>SUM(H64:J64)</f>
        <v>1</v>
      </c>
    </row>
    <row r="65" spans="1:12" ht="12">
      <c r="A65" s="143" t="s">
        <v>38</v>
      </c>
      <c r="B65" s="6" t="s">
        <v>13</v>
      </c>
      <c r="C65" s="128">
        <v>331</v>
      </c>
      <c r="D65" s="128">
        <v>1713</v>
      </c>
      <c r="E65" s="128">
        <v>607</v>
      </c>
      <c r="F65" s="128">
        <v>332</v>
      </c>
      <c r="G65" s="69">
        <f t="shared" si="29"/>
        <v>2651</v>
      </c>
      <c r="H65" s="110">
        <f t="shared" si="30"/>
        <v>0.12485854394568087</v>
      </c>
      <c r="I65" s="110">
        <f t="shared" si="31"/>
        <v>0.6461712561297623</v>
      </c>
      <c r="J65" s="110">
        <f t="shared" si="31"/>
        <v>0.22897019992455678</v>
      </c>
      <c r="K65" s="110">
        <f t="shared" si="31"/>
        <v>0.12523576009053186</v>
      </c>
      <c r="L65" s="27">
        <f aca="true" t="shared" si="33" ref="L65:L70">SUM(H65:J65)</f>
        <v>1</v>
      </c>
    </row>
    <row r="66" spans="1:12" ht="12">
      <c r="A66" s="144"/>
      <c r="B66" s="7" t="s">
        <v>14</v>
      </c>
      <c r="C66" s="113">
        <v>301</v>
      </c>
      <c r="D66" s="113">
        <v>1846</v>
      </c>
      <c r="E66" s="113">
        <v>1054</v>
      </c>
      <c r="F66" s="113">
        <v>706</v>
      </c>
      <c r="G66" s="46">
        <f t="shared" si="29"/>
        <v>3201</v>
      </c>
      <c r="H66" s="111">
        <f t="shared" si="30"/>
        <v>0.09403311465167136</v>
      </c>
      <c r="I66" s="111">
        <f t="shared" si="31"/>
        <v>0.5766947828803499</v>
      </c>
      <c r="J66" s="111">
        <f t="shared" si="31"/>
        <v>0.3292721024679788</v>
      </c>
      <c r="K66" s="111">
        <f t="shared" si="31"/>
        <v>0.22055607622617932</v>
      </c>
      <c r="L66" s="27">
        <f t="shared" si="33"/>
        <v>1</v>
      </c>
    </row>
    <row r="67" spans="1:12" ht="12">
      <c r="A67" s="145"/>
      <c r="B67" s="8" t="s">
        <v>15</v>
      </c>
      <c r="C67" s="132">
        <v>632</v>
      </c>
      <c r="D67" s="132">
        <v>3559</v>
      </c>
      <c r="E67" s="132">
        <v>1661</v>
      </c>
      <c r="F67" s="132">
        <v>1038</v>
      </c>
      <c r="G67" s="70">
        <f t="shared" si="29"/>
        <v>5852</v>
      </c>
      <c r="H67" s="112">
        <f t="shared" si="30"/>
        <v>0.10799726589200273</v>
      </c>
      <c r="I67" s="112">
        <f t="shared" si="31"/>
        <v>0.6081681476418318</v>
      </c>
      <c r="J67" s="112">
        <f t="shared" si="31"/>
        <v>0.28383458646616544</v>
      </c>
      <c r="K67" s="112">
        <f t="shared" si="31"/>
        <v>0.17737525632262474</v>
      </c>
      <c r="L67" s="27">
        <f t="shared" si="33"/>
        <v>1</v>
      </c>
    </row>
    <row r="68" spans="1:12" ht="12">
      <c r="A68" s="146" t="s">
        <v>2</v>
      </c>
      <c r="B68" s="23" t="s">
        <v>13</v>
      </c>
      <c r="C68" s="61">
        <f aca="true" t="shared" si="34" ref="C68:F69">SUM(C23,C35,C38,C47,C62,C65)</f>
        <v>10163</v>
      </c>
      <c r="D68" s="61">
        <f t="shared" si="34"/>
        <v>41962</v>
      </c>
      <c r="E68" s="61">
        <f t="shared" si="34"/>
        <v>14200</v>
      </c>
      <c r="F68" s="61">
        <f t="shared" si="34"/>
        <v>6521</v>
      </c>
      <c r="G68" s="61">
        <f t="shared" si="29"/>
        <v>66325</v>
      </c>
      <c r="H68" s="53">
        <f t="shared" si="30"/>
        <v>0.15323030531473802</v>
      </c>
      <c r="I68" s="53">
        <f>D68/$G68</f>
        <v>0.632672446287222</v>
      </c>
      <c r="J68" s="53">
        <f aca="true" t="shared" si="35" ref="J68:K70">E68/$G68</f>
        <v>0.21409724839803995</v>
      </c>
      <c r="K68" s="53">
        <f t="shared" si="35"/>
        <v>0.09831888428194496</v>
      </c>
      <c r="L68" s="27">
        <f t="shared" si="33"/>
        <v>1</v>
      </c>
    </row>
    <row r="69" spans="1:12" ht="12">
      <c r="A69" s="147"/>
      <c r="B69" s="24" t="s">
        <v>14</v>
      </c>
      <c r="C69" s="62">
        <f t="shared" si="34"/>
        <v>9611</v>
      </c>
      <c r="D69" s="62">
        <f t="shared" si="34"/>
        <v>44264</v>
      </c>
      <c r="E69" s="62">
        <f t="shared" si="34"/>
        <v>20409</v>
      </c>
      <c r="F69" s="62">
        <f t="shared" si="34"/>
        <v>11523</v>
      </c>
      <c r="G69" s="62">
        <f t="shared" si="29"/>
        <v>74284</v>
      </c>
      <c r="H69" s="56">
        <f t="shared" si="30"/>
        <v>0.1293818318884282</v>
      </c>
      <c r="I69" s="56">
        <f>D69/$G69</f>
        <v>0.5958752894297561</v>
      </c>
      <c r="J69" s="56">
        <f t="shared" si="35"/>
        <v>0.27474287868181574</v>
      </c>
      <c r="K69" s="56">
        <f t="shared" si="35"/>
        <v>0.15512088740509397</v>
      </c>
      <c r="L69" s="27">
        <f t="shared" si="33"/>
        <v>1</v>
      </c>
    </row>
    <row r="70" spans="1:12" ht="12">
      <c r="A70" s="147"/>
      <c r="B70" s="25" t="s">
        <v>15</v>
      </c>
      <c r="C70" s="63">
        <f>SUM(C68:C69)</f>
        <v>19774</v>
      </c>
      <c r="D70" s="63">
        <f>SUM(D68:D69)</f>
        <v>86226</v>
      </c>
      <c r="E70" s="63">
        <f>SUM(E68:E69)</f>
        <v>34609</v>
      </c>
      <c r="F70" s="63">
        <f>SUM(F68:F69)</f>
        <v>18044</v>
      </c>
      <c r="G70" s="63">
        <f t="shared" si="29"/>
        <v>140609</v>
      </c>
      <c r="H70" s="57">
        <f t="shared" si="30"/>
        <v>0.14063111180649887</v>
      </c>
      <c r="I70" s="57">
        <f>D70/$G70</f>
        <v>0.6132324388908249</v>
      </c>
      <c r="J70" s="57">
        <f t="shared" si="35"/>
        <v>0.24613644930267622</v>
      </c>
      <c r="K70" s="57">
        <f t="shared" si="35"/>
        <v>0.12832748970549537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34">
      <selection activeCell="AE58" sqref="AE58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6" width="8.50390625" style="64" customWidth="1"/>
    <col min="27" max="27" width="12.125" style="64" bestFit="1" customWidth="1"/>
    <col min="28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9" t="s">
        <v>16</v>
      </c>
      <c r="B1" s="149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50" t="s">
        <v>45</v>
      </c>
      <c r="B2" s="34" t="s">
        <v>13</v>
      </c>
      <c r="C2" s="128">
        <v>967</v>
      </c>
      <c r="D2" s="128">
        <v>927</v>
      </c>
      <c r="E2" s="128">
        <v>924</v>
      </c>
      <c r="F2" s="128">
        <v>974</v>
      </c>
      <c r="G2" s="128">
        <v>841</v>
      </c>
      <c r="H2" s="128">
        <v>957</v>
      </c>
      <c r="I2" s="128">
        <v>1080</v>
      </c>
      <c r="J2" s="128">
        <v>1261</v>
      </c>
      <c r="K2" s="128">
        <v>1283</v>
      </c>
      <c r="L2" s="128">
        <v>1150</v>
      </c>
      <c r="M2" s="128">
        <v>1184</v>
      </c>
      <c r="N2" s="128">
        <v>1247</v>
      </c>
      <c r="O2" s="128">
        <v>1397</v>
      </c>
      <c r="P2" s="128">
        <v>1064</v>
      </c>
      <c r="Q2" s="128">
        <v>888</v>
      </c>
      <c r="R2" s="128">
        <v>715</v>
      </c>
      <c r="S2" s="128">
        <v>515</v>
      </c>
      <c r="T2" s="128">
        <v>282</v>
      </c>
      <c r="U2" s="128">
        <v>84</v>
      </c>
      <c r="V2" s="128">
        <v>15</v>
      </c>
      <c r="W2" s="128">
        <v>0</v>
      </c>
      <c r="X2" s="41">
        <f>SUM(P2:W2)</f>
        <v>3563</v>
      </c>
      <c r="Y2" s="42">
        <f aca="true" t="shared" si="0" ref="Y2:Y22">SUM(C2:W2)</f>
        <v>17755</v>
      </c>
      <c r="Z2" s="48">
        <v>0.201</v>
      </c>
      <c r="AA2" s="43">
        <f aca="true" t="shared" si="1" ref="AA2:AA34">SUM(F2:O2)/$Y2</f>
        <v>0.6406082793579273</v>
      </c>
      <c r="AB2" s="43">
        <f aca="true" t="shared" si="2" ref="AB2:AB34">X2/$Y2</f>
        <v>0.2006758659532526</v>
      </c>
      <c r="AC2" s="44">
        <f>SUM(Z2:AB2)</f>
        <v>1.04228414531118</v>
      </c>
    </row>
    <row r="3" spans="1:29" s="45" customFormat="1" ht="12" outlineLevel="1">
      <c r="A3" s="151"/>
      <c r="B3" s="35" t="s">
        <v>14</v>
      </c>
      <c r="C3" s="113">
        <v>844</v>
      </c>
      <c r="D3" s="113">
        <v>848</v>
      </c>
      <c r="E3" s="113">
        <v>918</v>
      </c>
      <c r="F3" s="113">
        <v>1005</v>
      </c>
      <c r="G3" s="113">
        <v>896</v>
      </c>
      <c r="H3" s="113">
        <v>1038</v>
      </c>
      <c r="I3" s="113">
        <v>1217</v>
      </c>
      <c r="J3" s="113">
        <v>1283</v>
      </c>
      <c r="K3" s="113">
        <v>1419</v>
      </c>
      <c r="L3" s="113">
        <v>1323</v>
      </c>
      <c r="M3" s="113">
        <v>1301</v>
      </c>
      <c r="N3" s="113">
        <v>1308</v>
      </c>
      <c r="O3" s="113">
        <v>1578</v>
      </c>
      <c r="P3" s="113">
        <v>1235</v>
      </c>
      <c r="Q3" s="113">
        <v>1075</v>
      </c>
      <c r="R3" s="113">
        <v>1026</v>
      </c>
      <c r="S3" s="113">
        <v>845</v>
      </c>
      <c r="T3" s="113">
        <v>611</v>
      </c>
      <c r="U3" s="113">
        <v>280</v>
      </c>
      <c r="V3" s="113">
        <v>83</v>
      </c>
      <c r="W3" s="113">
        <v>16</v>
      </c>
      <c r="X3" s="46">
        <f>SUM(P3:W3)</f>
        <v>5171</v>
      </c>
      <c r="Y3" s="47">
        <f t="shared" si="0"/>
        <v>20149</v>
      </c>
      <c r="Z3" s="48">
        <v>0.257</v>
      </c>
      <c r="AA3" s="48">
        <f t="shared" si="1"/>
        <v>0.6138269889324532</v>
      </c>
      <c r="AB3" s="48">
        <f t="shared" si="2"/>
        <v>0.25663804655317884</v>
      </c>
      <c r="AC3" s="49">
        <f>SUM(Z3:AB3)</f>
        <v>1.1274650354856321</v>
      </c>
    </row>
    <row r="4" spans="1:29" s="45" customFormat="1" ht="12" outlineLevel="1">
      <c r="A4" s="152"/>
      <c r="B4" s="36" t="s">
        <v>15</v>
      </c>
      <c r="C4" s="132">
        <v>1811</v>
      </c>
      <c r="D4" s="132">
        <v>1775</v>
      </c>
      <c r="E4" s="132">
        <v>1842</v>
      </c>
      <c r="F4" s="132">
        <v>1979</v>
      </c>
      <c r="G4" s="132">
        <v>1737</v>
      </c>
      <c r="H4" s="132">
        <v>1995</v>
      </c>
      <c r="I4" s="132">
        <v>2297</v>
      </c>
      <c r="J4" s="132">
        <v>2544</v>
      </c>
      <c r="K4" s="132">
        <v>2702</v>
      </c>
      <c r="L4" s="132">
        <v>2473</v>
      </c>
      <c r="M4" s="132">
        <v>2485</v>
      </c>
      <c r="N4" s="132">
        <v>2555</v>
      </c>
      <c r="O4" s="132">
        <v>2975</v>
      </c>
      <c r="P4" s="132">
        <v>2299</v>
      </c>
      <c r="Q4" s="132">
        <v>1963</v>
      </c>
      <c r="R4" s="132">
        <v>1741</v>
      </c>
      <c r="S4" s="132">
        <v>1360</v>
      </c>
      <c r="T4" s="132">
        <v>893</v>
      </c>
      <c r="U4" s="132">
        <v>364</v>
      </c>
      <c r="V4" s="132">
        <v>98</v>
      </c>
      <c r="W4" s="132">
        <v>16</v>
      </c>
      <c r="X4" s="50">
        <f>SUM(P4:W4)</f>
        <v>8734</v>
      </c>
      <c r="Y4" s="51">
        <f t="shared" si="0"/>
        <v>37904</v>
      </c>
      <c r="Z4" s="48">
        <v>0.23</v>
      </c>
      <c r="AA4" s="48">
        <f t="shared" si="1"/>
        <v>0.6263718868720979</v>
      </c>
      <c r="AB4" s="48">
        <f t="shared" si="2"/>
        <v>0.23042422963275644</v>
      </c>
      <c r="AC4" s="52">
        <f>SUM(Z4:AB4)</f>
        <v>1.0867961165048543</v>
      </c>
    </row>
    <row r="5" spans="1:29" s="45" customFormat="1" ht="12" outlineLevel="1">
      <c r="A5" s="150" t="s">
        <v>44</v>
      </c>
      <c r="B5" s="34" t="s">
        <v>13</v>
      </c>
      <c r="C5" s="128">
        <v>306</v>
      </c>
      <c r="D5" s="128">
        <v>331</v>
      </c>
      <c r="E5" s="128">
        <v>319</v>
      </c>
      <c r="F5" s="128">
        <v>261</v>
      </c>
      <c r="G5" s="128">
        <v>251</v>
      </c>
      <c r="H5" s="128">
        <v>312</v>
      </c>
      <c r="I5" s="128">
        <v>327</v>
      </c>
      <c r="J5" s="128">
        <v>366</v>
      </c>
      <c r="K5" s="128">
        <v>390</v>
      </c>
      <c r="L5" s="128">
        <v>273</v>
      </c>
      <c r="M5" s="128">
        <v>301</v>
      </c>
      <c r="N5" s="128">
        <v>306</v>
      </c>
      <c r="O5" s="128">
        <v>310</v>
      </c>
      <c r="P5" s="128">
        <v>239</v>
      </c>
      <c r="Q5" s="128">
        <v>219</v>
      </c>
      <c r="R5" s="128">
        <v>177</v>
      </c>
      <c r="S5" s="128">
        <v>98</v>
      </c>
      <c r="T5" s="128">
        <v>54</v>
      </c>
      <c r="U5" s="128">
        <v>15</v>
      </c>
      <c r="V5" s="128">
        <v>1</v>
      </c>
      <c r="W5" s="128">
        <v>0</v>
      </c>
      <c r="X5" s="41">
        <f>SUM(P5:W5)</f>
        <v>803</v>
      </c>
      <c r="Y5" s="42">
        <f t="shared" si="0"/>
        <v>4856</v>
      </c>
      <c r="Z5" s="43">
        <f aca="true" t="shared" si="3" ref="Z5:Z34">SUM(C5:E5)/$Y5</f>
        <v>0.19686985172981877</v>
      </c>
      <c r="AA5" s="43">
        <f t="shared" si="1"/>
        <v>0.6377677100494233</v>
      </c>
      <c r="AB5" s="43">
        <f t="shared" si="2"/>
        <v>0.16536243822075783</v>
      </c>
      <c r="AC5" s="44">
        <f aca="true" t="shared" si="4" ref="AC5:AC22">SUM(Z5:AB5)</f>
        <v>0.9999999999999999</v>
      </c>
    </row>
    <row r="6" spans="1:29" s="45" customFormat="1" ht="12" outlineLevel="1">
      <c r="A6" s="151"/>
      <c r="B6" s="35" t="s">
        <v>14</v>
      </c>
      <c r="C6" s="113">
        <v>291</v>
      </c>
      <c r="D6" s="113">
        <v>288</v>
      </c>
      <c r="E6" s="113">
        <v>311</v>
      </c>
      <c r="F6" s="113">
        <v>274</v>
      </c>
      <c r="G6" s="113">
        <v>214</v>
      </c>
      <c r="H6" s="113">
        <v>283</v>
      </c>
      <c r="I6" s="113">
        <v>318</v>
      </c>
      <c r="J6" s="113">
        <v>367</v>
      </c>
      <c r="K6" s="113">
        <v>397</v>
      </c>
      <c r="L6" s="113">
        <v>296</v>
      </c>
      <c r="M6" s="113">
        <v>309</v>
      </c>
      <c r="N6" s="113">
        <v>314</v>
      </c>
      <c r="O6" s="113">
        <v>331</v>
      </c>
      <c r="P6" s="113">
        <v>293</v>
      </c>
      <c r="Q6" s="113">
        <v>270</v>
      </c>
      <c r="R6" s="113">
        <v>187</v>
      </c>
      <c r="S6" s="113">
        <v>162</v>
      </c>
      <c r="T6" s="113">
        <v>109</v>
      </c>
      <c r="U6" s="113">
        <v>42</v>
      </c>
      <c r="V6" s="113">
        <v>15</v>
      </c>
      <c r="W6" s="113">
        <v>3</v>
      </c>
      <c r="X6" s="46">
        <f aca="true" t="shared" si="5" ref="X6:X22">SUM(P6:W6)</f>
        <v>1081</v>
      </c>
      <c r="Y6" s="47">
        <f t="shared" si="0"/>
        <v>5074</v>
      </c>
      <c r="Z6" s="48">
        <f t="shared" si="3"/>
        <v>0.17540402049664958</v>
      </c>
      <c r="AA6" s="48">
        <f t="shared" si="1"/>
        <v>0.6115490737091053</v>
      </c>
      <c r="AB6" s="48">
        <f t="shared" si="2"/>
        <v>0.21304690579424518</v>
      </c>
      <c r="AC6" s="49">
        <f t="shared" si="4"/>
        <v>1</v>
      </c>
    </row>
    <row r="7" spans="1:29" s="45" customFormat="1" ht="12" outlineLevel="1">
      <c r="A7" s="152"/>
      <c r="B7" s="36" t="s">
        <v>15</v>
      </c>
      <c r="C7" s="132">
        <v>597</v>
      </c>
      <c r="D7" s="132">
        <v>619</v>
      </c>
      <c r="E7" s="132">
        <v>630</v>
      </c>
      <c r="F7" s="132">
        <v>535</v>
      </c>
      <c r="G7" s="132">
        <v>465</v>
      </c>
      <c r="H7" s="132">
        <v>595</v>
      </c>
      <c r="I7" s="132">
        <v>645</v>
      </c>
      <c r="J7" s="132">
        <v>733</v>
      </c>
      <c r="K7" s="132">
        <v>787</v>
      </c>
      <c r="L7" s="132">
        <v>569</v>
      </c>
      <c r="M7" s="132">
        <v>610</v>
      </c>
      <c r="N7" s="132">
        <v>620</v>
      </c>
      <c r="O7" s="132">
        <v>641</v>
      </c>
      <c r="P7" s="132">
        <v>532</v>
      </c>
      <c r="Q7" s="132">
        <v>489</v>
      </c>
      <c r="R7" s="132">
        <v>364</v>
      </c>
      <c r="S7" s="132">
        <v>260</v>
      </c>
      <c r="T7" s="132">
        <v>163</v>
      </c>
      <c r="U7" s="132">
        <v>57</v>
      </c>
      <c r="V7" s="132">
        <v>16</v>
      </c>
      <c r="W7" s="132">
        <v>3</v>
      </c>
      <c r="X7" s="50">
        <f t="shared" si="5"/>
        <v>1884</v>
      </c>
      <c r="Y7" s="51">
        <f t="shared" si="0"/>
        <v>9930</v>
      </c>
      <c r="Z7" s="48">
        <f t="shared" si="3"/>
        <v>0.18590130916414904</v>
      </c>
      <c r="AA7" s="48">
        <f t="shared" si="1"/>
        <v>0.6243705941591138</v>
      </c>
      <c r="AB7" s="48">
        <f t="shared" si="2"/>
        <v>0.18972809667673715</v>
      </c>
      <c r="AC7" s="52">
        <f t="shared" si="4"/>
        <v>1</v>
      </c>
    </row>
    <row r="8" spans="1:29" s="45" customFormat="1" ht="12" outlineLevel="1">
      <c r="A8" s="150" t="s">
        <v>43</v>
      </c>
      <c r="B8" s="34" t="s">
        <v>13</v>
      </c>
      <c r="C8" s="128">
        <v>134</v>
      </c>
      <c r="D8" s="128">
        <v>124</v>
      </c>
      <c r="E8" s="128">
        <v>142</v>
      </c>
      <c r="F8" s="128">
        <v>142</v>
      </c>
      <c r="G8" s="128">
        <v>117</v>
      </c>
      <c r="H8" s="128">
        <v>143</v>
      </c>
      <c r="I8" s="128">
        <v>177</v>
      </c>
      <c r="J8" s="128">
        <v>185</v>
      </c>
      <c r="K8" s="128">
        <v>160</v>
      </c>
      <c r="L8" s="128">
        <v>180</v>
      </c>
      <c r="M8" s="128">
        <v>189</v>
      </c>
      <c r="N8" s="128">
        <v>203</v>
      </c>
      <c r="O8" s="128">
        <v>260</v>
      </c>
      <c r="P8" s="128">
        <v>197</v>
      </c>
      <c r="Q8" s="128">
        <v>147</v>
      </c>
      <c r="R8" s="128">
        <v>119</v>
      </c>
      <c r="S8" s="128">
        <v>88</v>
      </c>
      <c r="T8" s="128">
        <v>44</v>
      </c>
      <c r="U8" s="128">
        <v>7</v>
      </c>
      <c r="V8" s="128">
        <v>1</v>
      </c>
      <c r="W8" s="128">
        <v>0</v>
      </c>
      <c r="X8" s="41">
        <f t="shared" si="5"/>
        <v>603</v>
      </c>
      <c r="Y8" s="42">
        <f t="shared" si="0"/>
        <v>2759</v>
      </c>
      <c r="Z8" s="43">
        <f t="shared" si="3"/>
        <v>0.14498006524102935</v>
      </c>
      <c r="AA8" s="43">
        <f t="shared" si="1"/>
        <v>0.6364624864081189</v>
      </c>
      <c r="AB8" s="43">
        <f t="shared" si="2"/>
        <v>0.21855744835085175</v>
      </c>
      <c r="AC8" s="44">
        <f t="shared" si="4"/>
        <v>1</v>
      </c>
    </row>
    <row r="9" spans="1:29" s="45" customFormat="1" ht="12" outlineLevel="1">
      <c r="A9" s="151"/>
      <c r="B9" s="35" t="s">
        <v>14</v>
      </c>
      <c r="C9" s="113">
        <v>92</v>
      </c>
      <c r="D9" s="113">
        <v>117</v>
      </c>
      <c r="E9" s="113">
        <v>130</v>
      </c>
      <c r="F9" s="113">
        <v>139</v>
      </c>
      <c r="G9" s="113">
        <v>122</v>
      </c>
      <c r="H9" s="113">
        <v>136</v>
      </c>
      <c r="I9" s="113">
        <v>168</v>
      </c>
      <c r="J9" s="113">
        <v>181</v>
      </c>
      <c r="K9" s="113">
        <v>177</v>
      </c>
      <c r="L9" s="113">
        <v>174</v>
      </c>
      <c r="M9" s="113">
        <v>187</v>
      </c>
      <c r="N9" s="113">
        <v>215</v>
      </c>
      <c r="O9" s="113">
        <v>286</v>
      </c>
      <c r="P9" s="113">
        <v>174</v>
      </c>
      <c r="Q9" s="113">
        <v>174</v>
      </c>
      <c r="R9" s="113">
        <v>156</v>
      </c>
      <c r="S9" s="113">
        <v>160</v>
      </c>
      <c r="T9" s="113">
        <v>126</v>
      </c>
      <c r="U9" s="113">
        <v>63</v>
      </c>
      <c r="V9" s="113">
        <v>11</v>
      </c>
      <c r="W9" s="113">
        <v>2</v>
      </c>
      <c r="X9" s="46">
        <f t="shared" si="5"/>
        <v>866</v>
      </c>
      <c r="Y9" s="47">
        <f t="shared" si="0"/>
        <v>2990</v>
      </c>
      <c r="Z9" s="48">
        <f t="shared" si="3"/>
        <v>0.11337792642140468</v>
      </c>
      <c r="AA9" s="48">
        <f t="shared" si="1"/>
        <v>0.596989966555184</v>
      </c>
      <c r="AB9" s="48">
        <f t="shared" si="2"/>
        <v>0.28963210702341136</v>
      </c>
      <c r="AC9" s="49">
        <f t="shared" si="4"/>
        <v>1</v>
      </c>
    </row>
    <row r="10" spans="1:29" s="45" customFormat="1" ht="12" outlineLevel="1">
      <c r="A10" s="152"/>
      <c r="B10" s="36" t="s">
        <v>15</v>
      </c>
      <c r="C10" s="132">
        <v>226</v>
      </c>
      <c r="D10" s="132">
        <v>241</v>
      </c>
      <c r="E10" s="132">
        <v>272</v>
      </c>
      <c r="F10" s="132">
        <v>281</v>
      </c>
      <c r="G10" s="132">
        <v>239</v>
      </c>
      <c r="H10" s="132">
        <v>279</v>
      </c>
      <c r="I10" s="132">
        <v>345</v>
      </c>
      <c r="J10" s="132">
        <v>366</v>
      </c>
      <c r="K10" s="132">
        <v>337</v>
      </c>
      <c r="L10" s="132">
        <v>354</v>
      </c>
      <c r="M10" s="132">
        <v>376</v>
      </c>
      <c r="N10" s="132">
        <v>418</v>
      </c>
      <c r="O10" s="132">
        <v>546</v>
      </c>
      <c r="P10" s="132">
        <v>371</v>
      </c>
      <c r="Q10" s="132">
        <v>321</v>
      </c>
      <c r="R10" s="132">
        <v>275</v>
      </c>
      <c r="S10" s="132">
        <v>248</v>
      </c>
      <c r="T10" s="132">
        <v>170</v>
      </c>
      <c r="U10" s="132">
        <v>70</v>
      </c>
      <c r="V10" s="132">
        <v>12</v>
      </c>
      <c r="W10" s="132">
        <v>2</v>
      </c>
      <c r="X10" s="50">
        <f t="shared" si="5"/>
        <v>1469</v>
      </c>
      <c r="Y10" s="51">
        <f t="shared" si="0"/>
        <v>5749</v>
      </c>
      <c r="Z10" s="48">
        <f t="shared" si="3"/>
        <v>0.1285440946251522</v>
      </c>
      <c r="AA10" s="48">
        <f t="shared" si="1"/>
        <v>0.6159332057749174</v>
      </c>
      <c r="AB10" s="48">
        <f t="shared" si="2"/>
        <v>0.2555226995999304</v>
      </c>
      <c r="AC10" s="52">
        <f t="shared" si="4"/>
        <v>1</v>
      </c>
    </row>
    <row r="11" spans="1:29" s="45" customFormat="1" ht="12" outlineLevel="1">
      <c r="A11" s="150" t="s">
        <v>42</v>
      </c>
      <c r="B11" s="34" t="s">
        <v>13</v>
      </c>
      <c r="C11" s="128">
        <v>58</v>
      </c>
      <c r="D11" s="128">
        <v>70</v>
      </c>
      <c r="E11" s="128">
        <v>107</v>
      </c>
      <c r="F11" s="128">
        <v>103</v>
      </c>
      <c r="G11" s="128">
        <v>70</v>
      </c>
      <c r="H11" s="128">
        <v>75</v>
      </c>
      <c r="I11" s="128">
        <v>85</v>
      </c>
      <c r="J11" s="128">
        <v>94</v>
      </c>
      <c r="K11" s="128">
        <v>116</v>
      </c>
      <c r="L11" s="128">
        <v>144</v>
      </c>
      <c r="M11" s="128">
        <v>152</v>
      </c>
      <c r="N11" s="128">
        <v>170</v>
      </c>
      <c r="O11" s="128">
        <v>192</v>
      </c>
      <c r="P11" s="128">
        <v>161</v>
      </c>
      <c r="Q11" s="128">
        <v>120</v>
      </c>
      <c r="R11" s="128">
        <v>137</v>
      </c>
      <c r="S11" s="128">
        <v>102</v>
      </c>
      <c r="T11" s="128">
        <v>69</v>
      </c>
      <c r="U11" s="128">
        <v>14</v>
      </c>
      <c r="V11" s="128">
        <v>5</v>
      </c>
      <c r="W11" s="128">
        <v>0</v>
      </c>
      <c r="X11" s="41">
        <f t="shared" si="5"/>
        <v>608</v>
      </c>
      <c r="Y11" s="42">
        <f t="shared" si="0"/>
        <v>2044</v>
      </c>
      <c r="Z11" s="43">
        <f t="shared" si="3"/>
        <v>0.1149706457925636</v>
      </c>
      <c r="AA11" s="43">
        <f t="shared" si="1"/>
        <v>0.587573385518591</v>
      </c>
      <c r="AB11" s="43">
        <f t="shared" si="2"/>
        <v>0.2974559686888454</v>
      </c>
      <c r="AC11" s="44">
        <f t="shared" si="4"/>
        <v>0.9999999999999999</v>
      </c>
    </row>
    <row r="12" spans="1:29" s="45" customFormat="1" ht="12" outlineLevel="1">
      <c r="A12" s="151"/>
      <c r="B12" s="35" t="s">
        <v>14</v>
      </c>
      <c r="C12" s="113">
        <v>57</v>
      </c>
      <c r="D12" s="113">
        <v>84</v>
      </c>
      <c r="E12" s="113">
        <v>91</v>
      </c>
      <c r="F12" s="113">
        <v>125</v>
      </c>
      <c r="G12" s="113">
        <v>92</v>
      </c>
      <c r="H12" s="113">
        <v>79</v>
      </c>
      <c r="I12" s="113">
        <v>72</v>
      </c>
      <c r="J12" s="113">
        <v>108</v>
      </c>
      <c r="K12" s="113">
        <v>124</v>
      </c>
      <c r="L12" s="113">
        <v>149</v>
      </c>
      <c r="M12" s="113">
        <v>145</v>
      </c>
      <c r="N12" s="113">
        <v>157</v>
      </c>
      <c r="O12" s="113">
        <v>188</v>
      </c>
      <c r="P12" s="113">
        <v>146</v>
      </c>
      <c r="Q12" s="113">
        <v>177</v>
      </c>
      <c r="R12" s="113">
        <v>175</v>
      </c>
      <c r="S12" s="113">
        <v>196</v>
      </c>
      <c r="T12" s="113">
        <v>142</v>
      </c>
      <c r="U12" s="113">
        <v>75</v>
      </c>
      <c r="V12" s="113">
        <v>38</v>
      </c>
      <c r="W12" s="113">
        <v>8</v>
      </c>
      <c r="X12" s="46">
        <f t="shared" si="5"/>
        <v>957</v>
      </c>
      <c r="Y12" s="47">
        <f t="shared" si="0"/>
        <v>2428</v>
      </c>
      <c r="Z12" s="48">
        <f t="shared" si="3"/>
        <v>0.09555189456342669</v>
      </c>
      <c r="AA12" s="48">
        <f t="shared" si="1"/>
        <v>0.5102965403624382</v>
      </c>
      <c r="AB12" s="48">
        <f t="shared" si="2"/>
        <v>0.39415156507413507</v>
      </c>
      <c r="AC12" s="49">
        <f t="shared" si="4"/>
        <v>1</v>
      </c>
    </row>
    <row r="13" spans="1:29" s="45" customFormat="1" ht="12" outlineLevel="1">
      <c r="A13" s="152"/>
      <c r="B13" s="36" t="s">
        <v>15</v>
      </c>
      <c r="C13" s="132">
        <v>115</v>
      </c>
      <c r="D13" s="132">
        <v>154</v>
      </c>
      <c r="E13" s="132">
        <v>198</v>
      </c>
      <c r="F13" s="132">
        <v>228</v>
      </c>
      <c r="G13" s="132">
        <v>162</v>
      </c>
      <c r="H13" s="132">
        <v>154</v>
      </c>
      <c r="I13" s="132">
        <v>157</v>
      </c>
      <c r="J13" s="132">
        <v>202</v>
      </c>
      <c r="K13" s="132">
        <v>240</v>
      </c>
      <c r="L13" s="132">
        <v>293</v>
      </c>
      <c r="M13" s="132">
        <v>297</v>
      </c>
      <c r="N13" s="132">
        <v>327</v>
      </c>
      <c r="O13" s="132">
        <v>380</v>
      </c>
      <c r="P13" s="132">
        <v>307</v>
      </c>
      <c r="Q13" s="132">
        <v>297</v>
      </c>
      <c r="R13" s="132">
        <v>312</v>
      </c>
      <c r="S13" s="132">
        <v>298</v>
      </c>
      <c r="T13" s="132">
        <v>211</v>
      </c>
      <c r="U13" s="132">
        <v>89</v>
      </c>
      <c r="V13" s="132">
        <v>43</v>
      </c>
      <c r="W13" s="132">
        <v>8</v>
      </c>
      <c r="X13" s="50">
        <f t="shared" si="5"/>
        <v>1565</v>
      </c>
      <c r="Y13" s="51">
        <f t="shared" si="0"/>
        <v>4472</v>
      </c>
      <c r="Z13" s="48">
        <f t="shared" si="3"/>
        <v>0.10442754919499106</v>
      </c>
      <c r="AA13" s="48">
        <f t="shared" si="1"/>
        <v>0.5456171735241503</v>
      </c>
      <c r="AB13" s="48">
        <f t="shared" si="2"/>
        <v>0.3499552772808587</v>
      </c>
      <c r="AC13" s="52">
        <f t="shared" si="4"/>
        <v>1</v>
      </c>
    </row>
    <row r="14" spans="1:29" s="45" customFormat="1" ht="12" outlineLevel="1">
      <c r="A14" s="150" t="s">
        <v>46</v>
      </c>
      <c r="B14" s="34" t="s">
        <v>13</v>
      </c>
      <c r="C14" s="128">
        <v>769</v>
      </c>
      <c r="D14" s="128">
        <v>775</v>
      </c>
      <c r="E14" s="128">
        <v>816</v>
      </c>
      <c r="F14" s="128">
        <v>850</v>
      </c>
      <c r="G14" s="128">
        <v>656</v>
      </c>
      <c r="H14" s="128">
        <v>733</v>
      </c>
      <c r="I14" s="128">
        <v>856</v>
      </c>
      <c r="J14" s="128">
        <v>999</v>
      </c>
      <c r="K14" s="128">
        <v>988</v>
      </c>
      <c r="L14" s="128">
        <v>841</v>
      </c>
      <c r="M14" s="128">
        <v>754</v>
      </c>
      <c r="N14" s="128">
        <v>797</v>
      </c>
      <c r="O14" s="128">
        <v>915</v>
      </c>
      <c r="P14" s="128">
        <v>809</v>
      </c>
      <c r="Q14" s="128">
        <v>703</v>
      </c>
      <c r="R14" s="128">
        <v>608</v>
      </c>
      <c r="S14" s="128">
        <v>331</v>
      </c>
      <c r="T14" s="128">
        <v>146</v>
      </c>
      <c r="U14" s="128">
        <v>46</v>
      </c>
      <c r="V14" s="128">
        <v>7</v>
      </c>
      <c r="W14" s="128">
        <v>1</v>
      </c>
      <c r="X14" s="41">
        <f t="shared" si="5"/>
        <v>2651</v>
      </c>
      <c r="Y14" s="42">
        <f t="shared" si="0"/>
        <v>13400</v>
      </c>
      <c r="Z14" s="43">
        <f t="shared" si="3"/>
        <v>0.1761194029850746</v>
      </c>
      <c r="AA14" s="43">
        <f t="shared" si="1"/>
        <v>0.626044776119403</v>
      </c>
      <c r="AB14" s="43">
        <f t="shared" si="2"/>
        <v>0.1978358208955224</v>
      </c>
      <c r="AC14" s="44">
        <f t="shared" si="4"/>
        <v>1</v>
      </c>
    </row>
    <row r="15" spans="1:29" s="45" customFormat="1" ht="12" outlineLevel="1">
      <c r="A15" s="151"/>
      <c r="B15" s="35" t="s">
        <v>14</v>
      </c>
      <c r="C15" s="113">
        <v>766</v>
      </c>
      <c r="D15" s="113">
        <v>804</v>
      </c>
      <c r="E15" s="113">
        <v>820</v>
      </c>
      <c r="F15" s="113">
        <v>766</v>
      </c>
      <c r="G15" s="113">
        <v>642</v>
      </c>
      <c r="H15" s="113">
        <v>738</v>
      </c>
      <c r="I15" s="113">
        <v>891</v>
      </c>
      <c r="J15" s="113">
        <v>1069</v>
      </c>
      <c r="K15" s="113">
        <v>1083</v>
      </c>
      <c r="L15" s="113">
        <v>997</v>
      </c>
      <c r="M15" s="113">
        <v>926</v>
      </c>
      <c r="N15" s="113">
        <v>886</v>
      </c>
      <c r="O15" s="113">
        <v>1060</v>
      </c>
      <c r="P15" s="113">
        <v>928</v>
      </c>
      <c r="Q15" s="113">
        <v>883</v>
      </c>
      <c r="R15" s="113">
        <v>678</v>
      </c>
      <c r="S15" s="113">
        <v>457</v>
      </c>
      <c r="T15" s="113">
        <v>280</v>
      </c>
      <c r="U15" s="113">
        <v>147</v>
      </c>
      <c r="V15" s="113">
        <v>48</v>
      </c>
      <c r="W15" s="113">
        <v>7</v>
      </c>
      <c r="X15" s="46">
        <f t="shared" si="5"/>
        <v>3428</v>
      </c>
      <c r="Y15" s="47">
        <f t="shared" si="0"/>
        <v>14876</v>
      </c>
      <c r="Z15" s="48">
        <f t="shared" si="3"/>
        <v>0.16066146813659585</v>
      </c>
      <c r="AA15" s="48">
        <f t="shared" si="1"/>
        <v>0.6089002420005378</v>
      </c>
      <c r="AB15" s="48">
        <f t="shared" si="2"/>
        <v>0.23043828986286635</v>
      </c>
      <c r="AC15" s="49">
        <f t="shared" si="4"/>
        <v>1</v>
      </c>
    </row>
    <row r="16" spans="1:29" s="45" customFormat="1" ht="12" outlineLevel="1">
      <c r="A16" s="152"/>
      <c r="B16" s="36" t="s">
        <v>15</v>
      </c>
      <c r="C16" s="132">
        <v>1535</v>
      </c>
      <c r="D16" s="132">
        <v>1579</v>
      </c>
      <c r="E16" s="132">
        <v>1636</v>
      </c>
      <c r="F16" s="132">
        <v>1616</v>
      </c>
      <c r="G16" s="132">
        <v>1298</v>
      </c>
      <c r="H16" s="132">
        <v>1471</v>
      </c>
      <c r="I16" s="132">
        <v>1747</v>
      </c>
      <c r="J16" s="132">
        <v>2068</v>
      </c>
      <c r="K16" s="132">
        <v>2071</v>
      </c>
      <c r="L16" s="132">
        <v>1838</v>
      </c>
      <c r="M16" s="132">
        <v>1680</v>
      </c>
      <c r="N16" s="132">
        <v>1683</v>
      </c>
      <c r="O16" s="132">
        <v>1975</v>
      </c>
      <c r="P16" s="132">
        <v>1737</v>
      </c>
      <c r="Q16" s="132">
        <v>1586</v>
      </c>
      <c r="R16" s="132">
        <v>1286</v>
      </c>
      <c r="S16" s="132">
        <v>788</v>
      </c>
      <c r="T16" s="132">
        <v>426</v>
      </c>
      <c r="U16" s="132">
        <v>193</v>
      </c>
      <c r="V16" s="132">
        <v>55</v>
      </c>
      <c r="W16" s="132">
        <v>8</v>
      </c>
      <c r="X16" s="50">
        <f t="shared" si="5"/>
        <v>6079</v>
      </c>
      <c r="Y16" s="51">
        <f t="shared" si="0"/>
        <v>28276</v>
      </c>
      <c r="Z16" s="48">
        <f t="shared" si="3"/>
        <v>0.16798698542933937</v>
      </c>
      <c r="AA16" s="48">
        <f t="shared" si="1"/>
        <v>0.6170250389022492</v>
      </c>
      <c r="AB16" s="48">
        <f t="shared" si="2"/>
        <v>0.21498797566841138</v>
      </c>
      <c r="AC16" s="52">
        <f t="shared" si="4"/>
        <v>1</v>
      </c>
    </row>
    <row r="17" spans="1:29" s="45" customFormat="1" ht="12" outlineLevel="1">
      <c r="A17" s="150" t="s">
        <v>40</v>
      </c>
      <c r="B17" s="34" t="s">
        <v>13</v>
      </c>
      <c r="C17" s="128">
        <v>23</v>
      </c>
      <c r="D17" s="128">
        <v>30</v>
      </c>
      <c r="E17" s="128">
        <v>61</v>
      </c>
      <c r="F17" s="128">
        <v>66</v>
      </c>
      <c r="G17" s="128">
        <v>47</v>
      </c>
      <c r="H17" s="128">
        <v>42</v>
      </c>
      <c r="I17" s="128">
        <v>43</v>
      </c>
      <c r="J17" s="128">
        <v>67</v>
      </c>
      <c r="K17" s="128">
        <v>65</v>
      </c>
      <c r="L17" s="128">
        <v>82</v>
      </c>
      <c r="M17" s="128">
        <v>85</v>
      </c>
      <c r="N17" s="128">
        <v>101</v>
      </c>
      <c r="O17" s="128">
        <v>114</v>
      </c>
      <c r="P17" s="128">
        <v>71</v>
      </c>
      <c r="Q17" s="128">
        <v>67</v>
      </c>
      <c r="R17" s="128">
        <v>58</v>
      </c>
      <c r="S17" s="128">
        <v>64</v>
      </c>
      <c r="T17" s="128">
        <v>32</v>
      </c>
      <c r="U17" s="128">
        <v>4</v>
      </c>
      <c r="V17" s="128">
        <v>0</v>
      </c>
      <c r="W17" s="128">
        <v>0</v>
      </c>
      <c r="X17" s="41">
        <f t="shared" si="5"/>
        <v>296</v>
      </c>
      <c r="Y17" s="42">
        <f t="shared" si="0"/>
        <v>1122</v>
      </c>
      <c r="Z17" s="43">
        <f t="shared" si="3"/>
        <v>0.10160427807486631</v>
      </c>
      <c r="AA17" s="43">
        <f t="shared" si="1"/>
        <v>0.6345811051693404</v>
      </c>
      <c r="AB17" s="43">
        <f t="shared" si="2"/>
        <v>0.2638146167557932</v>
      </c>
      <c r="AC17" s="44">
        <f t="shared" si="4"/>
        <v>0.9999999999999999</v>
      </c>
    </row>
    <row r="18" spans="1:29" s="45" customFormat="1" ht="12" outlineLevel="1">
      <c r="A18" s="151"/>
      <c r="B18" s="35" t="s">
        <v>14</v>
      </c>
      <c r="C18" s="113">
        <v>26</v>
      </c>
      <c r="D18" s="113">
        <v>26</v>
      </c>
      <c r="E18" s="113">
        <v>50</v>
      </c>
      <c r="F18" s="113">
        <v>56</v>
      </c>
      <c r="G18" s="113">
        <v>56</v>
      </c>
      <c r="H18" s="113">
        <v>46</v>
      </c>
      <c r="I18" s="113">
        <v>37</v>
      </c>
      <c r="J18" s="113">
        <v>54</v>
      </c>
      <c r="K18" s="113">
        <v>55</v>
      </c>
      <c r="L18" s="113">
        <v>81</v>
      </c>
      <c r="M18" s="113">
        <v>77</v>
      </c>
      <c r="N18" s="113">
        <v>95</v>
      </c>
      <c r="O18" s="113">
        <v>95</v>
      </c>
      <c r="P18" s="113">
        <v>97</v>
      </c>
      <c r="Q18" s="113">
        <v>92</v>
      </c>
      <c r="R18" s="113">
        <v>93</v>
      </c>
      <c r="S18" s="113">
        <v>79</v>
      </c>
      <c r="T18" s="113">
        <v>54</v>
      </c>
      <c r="U18" s="113">
        <v>33</v>
      </c>
      <c r="V18" s="113">
        <v>5</v>
      </c>
      <c r="W18" s="113">
        <v>2</v>
      </c>
      <c r="X18" s="46">
        <f t="shared" si="5"/>
        <v>455</v>
      </c>
      <c r="Y18" s="47">
        <f t="shared" si="0"/>
        <v>1209</v>
      </c>
      <c r="Z18" s="48">
        <f t="shared" si="3"/>
        <v>0.08436724565756824</v>
      </c>
      <c r="AA18" s="48">
        <f t="shared" si="1"/>
        <v>0.5392886683209264</v>
      </c>
      <c r="AB18" s="48">
        <f t="shared" si="2"/>
        <v>0.3763440860215054</v>
      </c>
      <c r="AC18" s="49">
        <f t="shared" si="4"/>
        <v>1</v>
      </c>
    </row>
    <row r="19" spans="1:29" s="45" customFormat="1" ht="12" outlineLevel="1">
      <c r="A19" s="152"/>
      <c r="B19" s="36" t="s">
        <v>15</v>
      </c>
      <c r="C19" s="132">
        <v>49</v>
      </c>
      <c r="D19" s="132">
        <v>56</v>
      </c>
      <c r="E19" s="132">
        <v>111</v>
      </c>
      <c r="F19" s="132">
        <v>122</v>
      </c>
      <c r="G19" s="132">
        <v>103</v>
      </c>
      <c r="H19" s="132">
        <v>88</v>
      </c>
      <c r="I19" s="132">
        <v>80</v>
      </c>
      <c r="J19" s="132">
        <v>121</v>
      </c>
      <c r="K19" s="132">
        <v>120</v>
      </c>
      <c r="L19" s="132">
        <v>163</v>
      </c>
      <c r="M19" s="132">
        <v>162</v>
      </c>
      <c r="N19" s="132">
        <v>196</v>
      </c>
      <c r="O19" s="132">
        <v>209</v>
      </c>
      <c r="P19" s="132">
        <v>168</v>
      </c>
      <c r="Q19" s="132">
        <v>159</v>
      </c>
      <c r="R19" s="132">
        <v>151</v>
      </c>
      <c r="S19" s="132">
        <v>143</v>
      </c>
      <c r="T19" s="132">
        <v>86</v>
      </c>
      <c r="U19" s="132">
        <v>37</v>
      </c>
      <c r="V19" s="132">
        <v>5</v>
      </c>
      <c r="W19" s="132">
        <v>2</v>
      </c>
      <c r="X19" s="50">
        <f t="shared" si="5"/>
        <v>751</v>
      </c>
      <c r="Y19" s="51">
        <f t="shared" si="0"/>
        <v>2331</v>
      </c>
      <c r="Z19" s="48">
        <f t="shared" si="3"/>
        <v>0.09266409266409266</v>
      </c>
      <c r="AA19" s="48">
        <f t="shared" si="1"/>
        <v>0.5851565851565852</v>
      </c>
      <c r="AB19" s="48">
        <f t="shared" si="2"/>
        <v>0.32217932217932216</v>
      </c>
      <c r="AC19" s="52">
        <f t="shared" si="4"/>
        <v>1</v>
      </c>
    </row>
    <row r="20" spans="1:29" s="45" customFormat="1" ht="12" outlineLevel="1">
      <c r="A20" s="150" t="s">
        <v>39</v>
      </c>
      <c r="B20" s="34" t="s">
        <v>13</v>
      </c>
      <c r="C20" s="128">
        <v>83</v>
      </c>
      <c r="D20" s="128">
        <v>93</v>
      </c>
      <c r="E20" s="128">
        <v>111</v>
      </c>
      <c r="F20" s="128">
        <v>143</v>
      </c>
      <c r="G20" s="128">
        <v>109</v>
      </c>
      <c r="H20" s="128">
        <v>114</v>
      </c>
      <c r="I20" s="128">
        <v>124</v>
      </c>
      <c r="J20" s="128">
        <v>141</v>
      </c>
      <c r="K20" s="128">
        <v>143</v>
      </c>
      <c r="L20" s="128">
        <v>166</v>
      </c>
      <c r="M20" s="128">
        <v>197</v>
      </c>
      <c r="N20" s="128">
        <v>226</v>
      </c>
      <c r="O20" s="128">
        <v>260</v>
      </c>
      <c r="P20" s="128">
        <v>197</v>
      </c>
      <c r="Q20" s="128">
        <v>150</v>
      </c>
      <c r="R20" s="128">
        <v>149</v>
      </c>
      <c r="S20" s="128">
        <v>108</v>
      </c>
      <c r="T20" s="128">
        <v>61</v>
      </c>
      <c r="U20" s="128">
        <v>12</v>
      </c>
      <c r="V20" s="128">
        <v>3</v>
      </c>
      <c r="W20" s="128">
        <v>0</v>
      </c>
      <c r="X20" s="41">
        <f t="shared" si="5"/>
        <v>680</v>
      </c>
      <c r="Y20" s="42">
        <f t="shared" si="0"/>
        <v>2590</v>
      </c>
      <c r="Z20" s="43">
        <f t="shared" si="3"/>
        <v>0.11081081081081082</v>
      </c>
      <c r="AA20" s="43">
        <f t="shared" si="1"/>
        <v>0.6266409266409266</v>
      </c>
      <c r="AB20" s="43">
        <f t="shared" si="2"/>
        <v>0.2625482625482625</v>
      </c>
      <c r="AC20" s="44">
        <f t="shared" si="4"/>
        <v>1</v>
      </c>
    </row>
    <row r="21" spans="1:29" s="45" customFormat="1" ht="12" outlineLevel="1">
      <c r="A21" s="151"/>
      <c r="B21" s="35" t="s">
        <v>14</v>
      </c>
      <c r="C21" s="133">
        <v>74</v>
      </c>
      <c r="D21" s="133">
        <v>84</v>
      </c>
      <c r="E21" s="133">
        <v>123</v>
      </c>
      <c r="F21" s="133">
        <v>149</v>
      </c>
      <c r="G21" s="133">
        <v>135</v>
      </c>
      <c r="H21" s="133">
        <v>138</v>
      </c>
      <c r="I21" s="133">
        <v>108</v>
      </c>
      <c r="J21" s="133">
        <v>141</v>
      </c>
      <c r="K21" s="133">
        <v>153</v>
      </c>
      <c r="L21" s="133">
        <v>172</v>
      </c>
      <c r="M21" s="133">
        <v>213</v>
      </c>
      <c r="N21" s="133">
        <v>222</v>
      </c>
      <c r="O21" s="133">
        <v>250</v>
      </c>
      <c r="P21" s="133">
        <v>208</v>
      </c>
      <c r="Q21" s="133">
        <v>204</v>
      </c>
      <c r="R21" s="133">
        <v>189</v>
      </c>
      <c r="S21" s="133">
        <v>178</v>
      </c>
      <c r="T21" s="133">
        <v>160</v>
      </c>
      <c r="U21" s="133">
        <v>65</v>
      </c>
      <c r="V21" s="133">
        <v>19</v>
      </c>
      <c r="W21" s="133">
        <v>1</v>
      </c>
      <c r="X21" s="46">
        <f t="shared" si="5"/>
        <v>1024</v>
      </c>
      <c r="Y21" s="47">
        <f t="shared" si="0"/>
        <v>2986</v>
      </c>
      <c r="Z21" s="48">
        <f t="shared" si="3"/>
        <v>0.09410582719357</v>
      </c>
      <c r="AA21" s="48">
        <f t="shared" si="1"/>
        <v>0.5629604822505023</v>
      </c>
      <c r="AB21" s="48">
        <f t="shared" si="2"/>
        <v>0.34293369055592765</v>
      </c>
      <c r="AC21" s="49">
        <f t="shared" si="4"/>
        <v>1</v>
      </c>
    </row>
    <row r="22" spans="1:29" s="45" customFormat="1" ht="12" outlineLevel="1">
      <c r="A22" s="152"/>
      <c r="B22" s="36" t="s">
        <v>15</v>
      </c>
      <c r="C22" s="132">
        <v>157</v>
      </c>
      <c r="D22" s="132">
        <v>177</v>
      </c>
      <c r="E22" s="132">
        <v>234</v>
      </c>
      <c r="F22" s="132">
        <v>292</v>
      </c>
      <c r="G22" s="132">
        <v>244</v>
      </c>
      <c r="H22" s="132">
        <v>252</v>
      </c>
      <c r="I22" s="132">
        <v>232</v>
      </c>
      <c r="J22" s="132">
        <v>282</v>
      </c>
      <c r="K22" s="132">
        <v>296</v>
      </c>
      <c r="L22" s="132">
        <v>338</v>
      </c>
      <c r="M22" s="132">
        <v>410</v>
      </c>
      <c r="N22" s="132">
        <v>448</v>
      </c>
      <c r="O22" s="132">
        <v>510</v>
      </c>
      <c r="P22" s="132">
        <v>405</v>
      </c>
      <c r="Q22" s="132">
        <v>354</v>
      </c>
      <c r="R22" s="132">
        <v>338</v>
      </c>
      <c r="S22" s="132">
        <v>286</v>
      </c>
      <c r="T22" s="132">
        <v>221</v>
      </c>
      <c r="U22" s="132">
        <v>77</v>
      </c>
      <c r="V22" s="132">
        <v>22</v>
      </c>
      <c r="W22" s="132">
        <v>1</v>
      </c>
      <c r="X22" s="50">
        <f t="shared" si="5"/>
        <v>1704</v>
      </c>
      <c r="Y22" s="51">
        <f t="shared" si="0"/>
        <v>5576</v>
      </c>
      <c r="Z22" s="48">
        <f t="shared" si="3"/>
        <v>0.10186513629842181</v>
      </c>
      <c r="AA22" s="48">
        <f t="shared" si="1"/>
        <v>0.5925394548063128</v>
      </c>
      <c r="AB22" s="48">
        <f t="shared" si="2"/>
        <v>0.30559540889526543</v>
      </c>
      <c r="AC22" s="52">
        <f t="shared" si="4"/>
        <v>1</v>
      </c>
    </row>
    <row r="23" spans="1:29" s="55" customFormat="1" ht="12.75" customHeight="1">
      <c r="A23" s="153" t="s">
        <v>83</v>
      </c>
      <c r="B23" s="37" t="s">
        <v>13</v>
      </c>
      <c r="C23" s="41">
        <f>SUM(C2,C5,C8,C11,C14,C17,C20)</f>
        <v>2340</v>
      </c>
      <c r="D23" s="41">
        <f aca="true" t="shared" si="6" ref="D23:W25">SUM(D2,D5,D8,D11,D14,D17,D20)</f>
        <v>2350</v>
      </c>
      <c r="E23" s="41">
        <f>SUM(E2,E5,E8,E11,E14,E17,E20)</f>
        <v>2480</v>
      </c>
      <c r="F23" s="41">
        <f t="shared" si="6"/>
        <v>2539</v>
      </c>
      <c r="G23" s="41">
        <f t="shared" si="6"/>
        <v>2091</v>
      </c>
      <c r="H23" s="41">
        <f t="shared" si="6"/>
        <v>2376</v>
      </c>
      <c r="I23" s="41">
        <f t="shared" si="6"/>
        <v>2692</v>
      </c>
      <c r="J23" s="41">
        <f t="shared" si="6"/>
        <v>3113</v>
      </c>
      <c r="K23" s="41">
        <f t="shared" si="6"/>
        <v>3145</v>
      </c>
      <c r="L23" s="41">
        <f t="shared" si="6"/>
        <v>2836</v>
      </c>
      <c r="M23" s="41">
        <f t="shared" si="6"/>
        <v>2862</v>
      </c>
      <c r="N23" s="41">
        <f t="shared" si="6"/>
        <v>3050</v>
      </c>
      <c r="O23" s="41">
        <f t="shared" si="6"/>
        <v>3448</v>
      </c>
      <c r="P23" s="41">
        <f t="shared" si="6"/>
        <v>2738</v>
      </c>
      <c r="Q23" s="41">
        <f t="shared" si="6"/>
        <v>2294</v>
      </c>
      <c r="R23" s="41">
        <f t="shared" si="6"/>
        <v>1963</v>
      </c>
      <c r="S23" s="41">
        <f t="shared" si="6"/>
        <v>1306</v>
      </c>
      <c r="T23" s="41">
        <f t="shared" si="6"/>
        <v>688</v>
      </c>
      <c r="U23" s="41">
        <f t="shared" si="6"/>
        <v>182</v>
      </c>
      <c r="V23" s="41">
        <f t="shared" si="6"/>
        <v>32</v>
      </c>
      <c r="W23" s="41">
        <f t="shared" si="6"/>
        <v>1</v>
      </c>
      <c r="X23" s="41">
        <f aca="true" t="shared" si="7" ref="X23:Y25">SUM(X2,X5,X8,X11,X14,X17,X20)</f>
        <v>9204</v>
      </c>
      <c r="Y23" s="41">
        <f t="shared" si="7"/>
        <v>44526</v>
      </c>
      <c r="Z23" s="53">
        <f t="shared" si="3"/>
        <v>0.16102951084759468</v>
      </c>
      <c r="AA23" s="53">
        <f t="shared" si="1"/>
        <v>0.632259803261016</v>
      </c>
      <c r="AB23" s="53">
        <f t="shared" si="2"/>
        <v>0.2067106858913893</v>
      </c>
      <c r="AC23" s="54">
        <f>SUM(Z23:AB23)</f>
        <v>1</v>
      </c>
    </row>
    <row r="24" spans="1:29" s="55" customFormat="1" ht="12" customHeight="1">
      <c r="A24" s="154"/>
      <c r="B24" s="38" t="s">
        <v>14</v>
      </c>
      <c r="C24" s="46">
        <f aca="true" t="shared" si="8" ref="C24:R25">SUM(C3,C6,C9,C12,C15,C18,C21)</f>
        <v>2150</v>
      </c>
      <c r="D24" s="46">
        <f t="shared" si="8"/>
        <v>2251</v>
      </c>
      <c r="E24" s="46">
        <f t="shared" si="8"/>
        <v>2443</v>
      </c>
      <c r="F24" s="46">
        <f t="shared" si="8"/>
        <v>2514</v>
      </c>
      <c r="G24" s="46">
        <f>SUM(G3,G6,G9,G12,G15,G18,G21)</f>
        <v>2157</v>
      </c>
      <c r="H24" s="46">
        <f t="shared" si="8"/>
        <v>2458</v>
      </c>
      <c r="I24" s="46">
        <f t="shared" si="8"/>
        <v>2811</v>
      </c>
      <c r="J24" s="46">
        <f t="shared" si="8"/>
        <v>3203</v>
      </c>
      <c r="K24" s="46">
        <f t="shared" si="8"/>
        <v>3408</v>
      </c>
      <c r="L24" s="46">
        <f t="shared" si="8"/>
        <v>3192</v>
      </c>
      <c r="M24" s="46">
        <f t="shared" si="8"/>
        <v>3158</v>
      </c>
      <c r="N24" s="46">
        <f t="shared" si="8"/>
        <v>3197</v>
      </c>
      <c r="O24" s="46">
        <f t="shared" si="8"/>
        <v>3788</v>
      </c>
      <c r="P24" s="46">
        <f t="shared" si="8"/>
        <v>3081</v>
      </c>
      <c r="Q24" s="46">
        <f t="shared" si="8"/>
        <v>2875</v>
      </c>
      <c r="R24" s="46">
        <f t="shared" si="8"/>
        <v>2504</v>
      </c>
      <c r="S24" s="46">
        <f t="shared" si="6"/>
        <v>2077</v>
      </c>
      <c r="T24" s="46">
        <f t="shared" si="6"/>
        <v>1482</v>
      </c>
      <c r="U24" s="46">
        <f t="shared" si="6"/>
        <v>705</v>
      </c>
      <c r="V24" s="46">
        <f t="shared" si="6"/>
        <v>219</v>
      </c>
      <c r="W24" s="46">
        <f t="shared" si="6"/>
        <v>39</v>
      </c>
      <c r="X24" s="46">
        <f t="shared" si="7"/>
        <v>12982</v>
      </c>
      <c r="Y24" s="46">
        <f t="shared" si="7"/>
        <v>49712</v>
      </c>
      <c r="Z24" s="56">
        <f t="shared" si="3"/>
        <v>0.13767299645960734</v>
      </c>
      <c r="AA24" s="56">
        <f t="shared" si="1"/>
        <v>0.6011828130028967</v>
      </c>
      <c r="AB24" s="56">
        <f t="shared" si="2"/>
        <v>0.261144190537496</v>
      </c>
      <c r="AC24" s="54">
        <f>SUM(Z24:AB24)</f>
        <v>1</v>
      </c>
    </row>
    <row r="25" spans="1:29" s="55" customFormat="1" ht="12" customHeight="1">
      <c r="A25" s="154"/>
      <c r="B25" s="39" t="s">
        <v>15</v>
      </c>
      <c r="C25" s="50">
        <f t="shared" si="8"/>
        <v>4490</v>
      </c>
      <c r="D25" s="50">
        <f t="shared" si="6"/>
        <v>4601</v>
      </c>
      <c r="E25" s="50">
        <f t="shared" si="6"/>
        <v>4923</v>
      </c>
      <c r="F25" s="50">
        <f t="shared" si="6"/>
        <v>5053</v>
      </c>
      <c r="G25" s="50">
        <f t="shared" si="6"/>
        <v>4248</v>
      </c>
      <c r="H25" s="50">
        <f t="shared" si="6"/>
        <v>4834</v>
      </c>
      <c r="I25" s="50">
        <f t="shared" si="6"/>
        <v>5503</v>
      </c>
      <c r="J25" s="50">
        <f t="shared" si="6"/>
        <v>6316</v>
      </c>
      <c r="K25" s="50">
        <f t="shared" si="6"/>
        <v>6553</v>
      </c>
      <c r="L25" s="50">
        <f t="shared" si="6"/>
        <v>6028</v>
      </c>
      <c r="M25" s="50">
        <f t="shared" si="6"/>
        <v>6020</v>
      </c>
      <c r="N25" s="50">
        <f t="shared" si="6"/>
        <v>6247</v>
      </c>
      <c r="O25" s="50">
        <f t="shared" si="6"/>
        <v>7236</v>
      </c>
      <c r="P25" s="50">
        <f t="shared" si="6"/>
        <v>5819</v>
      </c>
      <c r="Q25" s="50">
        <f t="shared" si="6"/>
        <v>5169</v>
      </c>
      <c r="R25" s="50">
        <f t="shared" si="6"/>
        <v>4467</v>
      </c>
      <c r="S25" s="50">
        <f t="shared" si="6"/>
        <v>3383</v>
      </c>
      <c r="T25" s="50">
        <f t="shared" si="6"/>
        <v>2170</v>
      </c>
      <c r="U25" s="50">
        <f t="shared" si="6"/>
        <v>887</v>
      </c>
      <c r="V25" s="50">
        <f t="shared" si="6"/>
        <v>251</v>
      </c>
      <c r="W25" s="50">
        <f t="shared" si="6"/>
        <v>40</v>
      </c>
      <c r="X25" s="50">
        <f t="shared" si="7"/>
        <v>22186</v>
      </c>
      <c r="Y25" s="50">
        <f t="shared" si="7"/>
        <v>94238</v>
      </c>
      <c r="Z25" s="57">
        <f t="shared" si="3"/>
        <v>0.1487085888919544</v>
      </c>
      <c r="AA25" s="57">
        <f t="shared" si="1"/>
        <v>0.6158662110825781</v>
      </c>
      <c r="AB25" s="57">
        <f t="shared" si="2"/>
        <v>0.23542520002546743</v>
      </c>
      <c r="AC25" s="54">
        <f>SUM(Z25:AB25)</f>
        <v>0.9999999999999999</v>
      </c>
    </row>
    <row r="26" spans="1:29" s="45" customFormat="1" ht="12" outlineLevel="1">
      <c r="A26" s="150" t="s">
        <v>52</v>
      </c>
      <c r="B26" s="34" t="s">
        <v>13</v>
      </c>
      <c r="C26" s="129">
        <v>329</v>
      </c>
      <c r="D26" s="129">
        <v>361</v>
      </c>
      <c r="E26" s="129">
        <v>325</v>
      </c>
      <c r="F26" s="129">
        <v>317</v>
      </c>
      <c r="G26" s="129">
        <v>284</v>
      </c>
      <c r="H26" s="129">
        <v>390</v>
      </c>
      <c r="I26" s="129">
        <v>412</v>
      </c>
      <c r="J26" s="129">
        <v>473</v>
      </c>
      <c r="K26" s="129">
        <v>425</v>
      </c>
      <c r="L26" s="129">
        <v>349</v>
      </c>
      <c r="M26" s="129">
        <v>356</v>
      </c>
      <c r="N26" s="129">
        <v>482</v>
      </c>
      <c r="O26" s="129">
        <v>719</v>
      </c>
      <c r="P26" s="129">
        <v>510</v>
      </c>
      <c r="Q26" s="129">
        <v>350</v>
      </c>
      <c r="R26" s="129">
        <v>226</v>
      </c>
      <c r="S26" s="129">
        <v>157</v>
      </c>
      <c r="T26" s="129">
        <v>98</v>
      </c>
      <c r="U26" s="129">
        <v>25</v>
      </c>
      <c r="V26" s="129">
        <v>6</v>
      </c>
      <c r="W26" s="129">
        <v>0</v>
      </c>
      <c r="X26" s="41">
        <f>SUM(P26:W26)</f>
        <v>1372</v>
      </c>
      <c r="Y26" s="42">
        <f aca="true" t="shared" si="9" ref="Y26:Y34">SUM(C26:W26)</f>
        <v>6594</v>
      </c>
      <c r="Z26" s="43">
        <f t="shared" si="3"/>
        <v>0.15392781316348195</v>
      </c>
      <c r="AA26" s="43">
        <f t="shared" si="1"/>
        <v>0.638004246284501</v>
      </c>
      <c r="AB26" s="43">
        <f t="shared" si="2"/>
        <v>0.208067940552017</v>
      </c>
      <c r="AC26" s="44">
        <f aca="true" t="shared" si="10" ref="AC26:AC34">SUM(Z26:AB26)</f>
        <v>1</v>
      </c>
    </row>
    <row r="27" spans="1:29" s="45" customFormat="1" ht="12" outlineLevel="1">
      <c r="A27" s="151"/>
      <c r="B27" s="35" t="s">
        <v>14</v>
      </c>
      <c r="C27" s="130">
        <v>307</v>
      </c>
      <c r="D27" s="130">
        <v>298</v>
      </c>
      <c r="E27" s="130">
        <v>321</v>
      </c>
      <c r="F27" s="130">
        <v>317</v>
      </c>
      <c r="G27" s="130">
        <v>320</v>
      </c>
      <c r="H27" s="130">
        <v>420</v>
      </c>
      <c r="I27" s="130">
        <v>447</v>
      </c>
      <c r="J27" s="130">
        <v>477</v>
      </c>
      <c r="K27" s="130">
        <v>475</v>
      </c>
      <c r="L27" s="130">
        <v>374</v>
      </c>
      <c r="M27" s="130">
        <v>440</v>
      </c>
      <c r="N27" s="130">
        <v>537</v>
      </c>
      <c r="O27" s="130">
        <v>757</v>
      </c>
      <c r="P27" s="130">
        <v>501</v>
      </c>
      <c r="Q27" s="130">
        <v>349</v>
      </c>
      <c r="R27" s="130">
        <v>314</v>
      </c>
      <c r="S27" s="130">
        <v>271</v>
      </c>
      <c r="T27" s="130">
        <v>191</v>
      </c>
      <c r="U27" s="130">
        <v>96</v>
      </c>
      <c r="V27" s="130">
        <v>32</v>
      </c>
      <c r="W27" s="130">
        <v>8</v>
      </c>
      <c r="X27" s="46">
        <f aca="true" t="shared" si="11" ref="X27:X34">SUM(P27:W27)</f>
        <v>1762</v>
      </c>
      <c r="Y27" s="47">
        <f t="shared" si="9"/>
        <v>7252</v>
      </c>
      <c r="Z27" s="48">
        <f t="shared" si="3"/>
        <v>0.12768891340319913</v>
      </c>
      <c r="AA27" s="48">
        <f t="shared" si="1"/>
        <v>0.6293436293436293</v>
      </c>
      <c r="AB27" s="48">
        <f t="shared" si="2"/>
        <v>0.24296745725317154</v>
      </c>
      <c r="AC27" s="49">
        <f t="shared" si="10"/>
        <v>1</v>
      </c>
    </row>
    <row r="28" spans="1:29" s="45" customFormat="1" ht="12" outlineLevel="1">
      <c r="A28" s="152"/>
      <c r="B28" s="36" t="s">
        <v>15</v>
      </c>
      <c r="C28" s="131">
        <v>636</v>
      </c>
      <c r="D28" s="131">
        <v>659</v>
      </c>
      <c r="E28" s="131">
        <v>646</v>
      </c>
      <c r="F28" s="131">
        <v>634</v>
      </c>
      <c r="G28" s="131">
        <v>604</v>
      </c>
      <c r="H28" s="131">
        <v>810</v>
      </c>
      <c r="I28" s="131">
        <v>859</v>
      </c>
      <c r="J28" s="131">
        <v>950</v>
      </c>
      <c r="K28" s="131">
        <v>900</v>
      </c>
      <c r="L28" s="131">
        <v>723</v>
      </c>
      <c r="M28" s="131">
        <v>796</v>
      </c>
      <c r="N28" s="131">
        <v>1019</v>
      </c>
      <c r="O28" s="131">
        <v>1476</v>
      </c>
      <c r="P28" s="131">
        <v>1011</v>
      </c>
      <c r="Q28" s="131">
        <v>699</v>
      </c>
      <c r="R28" s="131">
        <v>540</v>
      </c>
      <c r="S28" s="131">
        <v>428</v>
      </c>
      <c r="T28" s="131">
        <v>289</v>
      </c>
      <c r="U28" s="131">
        <v>121</v>
      </c>
      <c r="V28" s="131">
        <v>38</v>
      </c>
      <c r="W28" s="131">
        <v>8</v>
      </c>
      <c r="X28" s="50">
        <f t="shared" si="11"/>
        <v>3134</v>
      </c>
      <c r="Y28" s="51">
        <f t="shared" si="9"/>
        <v>13846</v>
      </c>
      <c r="Z28" s="48">
        <f t="shared" si="3"/>
        <v>0.1401848909432327</v>
      </c>
      <c r="AA28" s="48">
        <f t="shared" si="1"/>
        <v>0.6334681496461072</v>
      </c>
      <c r="AB28" s="48">
        <f t="shared" si="2"/>
        <v>0.22634695941066013</v>
      </c>
      <c r="AC28" s="52">
        <f t="shared" si="10"/>
        <v>1</v>
      </c>
    </row>
    <row r="29" spans="1:29" s="45" customFormat="1" ht="12" outlineLevel="1">
      <c r="A29" s="150" t="s">
        <v>53</v>
      </c>
      <c r="B29" s="34" t="s">
        <v>13</v>
      </c>
      <c r="C29" s="129">
        <v>20</v>
      </c>
      <c r="D29" s="129">
        <v>29</v>
      </c>
      <c r="E29" s="129">
        <v>23</v>
      </c>
      <c r="F29" s="129">
        <v>30</v>
      </c>
      <c r="G29" s="129">
        <v>34</v>
      </c>
      <c r="H29" s="129">
        <v>20</v>
      </c>
      <c r="I29" s="129">
        <v>23</v>
      </c>
      <c r="J29" s="129">
        <v>25</v>
      </c>
      <c r="K29" s="129">
        <v>35</v>
      </c>
      <c r="L29" s="129">
        <v>33</v>
      </c>
      <c r="M29" s="129">
        <v>44</v>
      </c>
      <c r="N29" s="129">
        <v>63</v>
      </c>
      <c r="O29" s="129">
        <v>57</v>
      </c>
      <c r="P29" s="129">
        <v>44</v>
      </c>
      <c r="Q29" s="129">
        <v>41</v>
      </c>
      <c r="R29" s="129">
        <v>30</v>
      </c>
      <c r="S29" s="129">
        <v>32</v>
      </c>
      <c r="T29" s="129">
        <v>18</v>
      </c>
      <c r="U29" s="129">
        <v>6</v>
      </c>
      <c r="V29" s="129">
        <v>0</v>
      </c>
      <c r="W29" s="129">
        <v>1</v>
      </c>
      <c r="X29" s="41">
        <f t="shared" si="11"/>
        <v>172</v>
      </c>
      <c r="Y29" s="42">
        <f t="shared" si="9"/>
        <v>608</v>
      </c>
      <c r="Z29" s="43">
        <f t="shared" si="3"/>
        <v>0.11842105263157894</v>
      </c>
      <c r="AA29" s="43">
        <f t="shared" si="1"/>
        <v>0.5986842105263158</v>
      </c>
      <c r="AB29" s="43">
        <f t="shared" si="2"/>
        <v>0.28289473684210525</v>
      </c>
      <c r="AC29" s="44">
        <f t="shared" si="10"/>
        <v>1</v>
      </c>
    </row>
    <row r="30" spans="1:29" s="45" customFormat="1" ht="12" outlineLevel="1">
      <c r="A30" s="151"/>
      <c r="B30" s="35" t="s">
        <v>14</v>
      </c>
      <c r="C30" s="130">
        <v>15</v>
      </c>
      <c r="D30" s="130">
        <v>24</v>
      </c>
      <c r="E30" s="130">
        <v>23</v>
      </c>
      <c r="F30" s="130">
        <v>40</v>
      </c>
      <c r="G30" s="130">
        <v>36</v>
      </c>
      <c r="H30" s="130">
        <v>38</v>
      </c>
      <c r="I30" s="130">
        <v>33</v>
      </c>
      <c r="J30" s="130">
        <v>34</v>
      </c>
      <c r="K30" s="130">
        <v>42</v>
      </c>
      <c r="L30" s="130">
        <v>39</v>
      </c>
      <c r="M30" s="130">
        <v>47</v>
      </c>
      <c r="N30" s="130">
        <v>47</v>
      </c>
      <c r="O30" s="130">
        <v>63</v>
      </c>
      <c r="P30" s="130">
        <v>42</v>
      </c>
      <c r="Q30" s="130">
        <v>52</v>
      </c>
      <c r="R30" s="130">
        <v>48</v>
      </c>
      <c r="S30" s="130">
        <v>53</v>
      </c>
      <c r="T30" s="130">
        <v>56</v>
      </c>
      <c r="U30" s="130">
        <v>27</v>
      </c>
      <c r="V30" s="130">
        <v>10</v>
      </c>
      <c r="W30" s="130">
        <v>3</v>
      </c>
      <c r="X30" s="46">
        <f t="shared" si="11"/>
        <v>291</v>
      </c>
      <c r="Y30" s="47">
        <f t="shared" si="9"/>
        <v>772</v>
      </c>
      <c r="Z30" s="48">
        <f t="shared" si="3"/>
        <v>0.08031088082901554</v>
      </c>
      <c r="AA30" s="48">
        <f t="shared" si="1"/>
        <v>0.5427461139896373</v>
      </c>
      <c r="AB30" s="48">
        <f t="shared" si="2"/>
        <v>0.37694300518134716</v>
      </c>
      <c r="AC30" s="49">
        <f t="shared" si="10"/>
        <v>1</v>
      </c>
    </row>
    <row r="31" spans="1:29" s="45" customFormat="1" ht="12" outlineLevel="1">
      <c r="A31" s="152"/>
      <c r="B31" s="36" t="s">
        <v>15</v>
      </c>
      <c r="C31" s="131">
        <v>35</v>
      </c>
      <c r="D31" s="131">
        <v>53</v>
      </c>
      <c r="E31" s="131">
        <v>46</v>
      </c>
      <c r="F31" s="131">
        <v>70</v>
      </c>
      <c r="G31" s="131">
        <v>70</v>
      </c>
      <c r="H31" s="131">
        <v>58</v>
      </c>
      <c r="I31" s="131">
        <v>56</v>
      </c>
      <c r="J31" s="131">
        <v>59</v>
      </c>
      <c r="K31" s="131">
        <v>77</v>
      </c>
      <c r="L31" s="131">
        <v>72</v>
      </c>
      <c r="M31" s="131">
        <v>91</v>
      </c>
      <c r="N31" s="131">
        <v>110</v>
      </c>
      <c r="O31" s="131">
        <v>120</v>
      </c>
      <c r="P31" s="131">
        <v>86</v>
      </c>
      <c r="Q31" s="131">
        <v>93</v>
      </c>
      <c r="R31" s="131">
        <v>78</v>
      </c>
      <c r="S31" s="131">
        <v>85</v>
      </c>
      <c r="T31" s="131">
        <v>74</v>
      </c>
      <c r="U31" s="131">
        <v>33</v>
      </c>
      <c r="V31" s="131">
        <v>10</v>
      </c>
      <c r="W31" s="131">
        <v>4</v>
      </c>
      <c r="X31" s="50">
        <f t="shared" si="11"/>
        <v>463</v>
      </c>
      <c r="Y31" s="51">
        <f t="shared" si="9"/>
        <v>1380</v>
      </c>
      <c r="Z31" s="48">
        <f t="shared" si="3"/>
        <v>0.09710144927536232</v>
      </c>
      <c r="AA31" s="48">
        <f t="shared" si="1"/>
        <v>0.5673913043478261</v>
      </c>
      <c r="AB31" s="48">
        <f t="shared" si="2"/>
        <v>0.3355072463768116</v>
      </c>
      <c r="AC31" s="52">
        <f t="shared" si="10"/>
        <v>1</v>
      </c>
    </row>
    <row r="32" spans="1:29" s="45" customFormat="1" ht="12" outlineLevel="1">
      <c r="A32" s="150" t="s">
        <v>54</v>
      </c>
      <c r="B32" s="34" t="s">
        <v>13</v>
      </c>
      <c r="C32" s="129">
        <v>28</v>
      </c>
      <c r="D32" s="129">
        <v>29</v>
      </c>
      <c r="E32" s="129">
        <v>36</v>
      </c>
      <c r="F32" s="129">
        <v>45</v>
      </c>
      <c r="G32" s="129">
        <v>39</v>
      </c>
      <c r="H32" s="129">
        <v>26</v>
      </c>
      <c r="I32" s="129">
        <v>31</v>
      </c>
      <c r="J32" s="129">
        <v>36</v>
      </c>
      <c r="K32" s="129">
        <v>51</v>
      </c>
      <c r="L32" s="129">
        <v>43</v>
      </c>
      <c r="M32" s="129">
        <v>50</v>
      </c>
      <c r="N32" s="129">
        <v>54</v>
      </c>
      <c r="O32" s="129">
        <v>68</v>
      </c>
      <c r="P32" s="129">
        <v>56</v>
      </c>
      <c r="Q32" s="129">
        <v>42</v>
      </c>
      <c r="R32" s="129">
        <v>38</v>
      </c>
      <c r="S32" s="129">
        <v>23</v>
      </c>
      <c r="T32" s="129">
        <v>15</v>
      </c>
      <c r="U32" s="129">
        <v>8</v>
      </c>
      <c r="V32" s="129">
        <v>2</v>
      </c>
      <c r="W32" s="129">
        <v>0</v>
      </c>
      <c r="X32" s="41">
        <f t="shared" si="11"/>
        <v>184</v>
      </c>
      <c r="Y32" s="42">
        <f t="shared" si="9"/>
        <v>720</v>
      </c>
      <c r="Z32" s="43">
        <f t="shared" si="3"/>
        <v>0.12916666666666668</v>
      </c>
      <c r="AA32" s="43">
        <f t="shared" si="1"/>
        <v>0.6152777777777778</v>
      </c>
      <c r="AB32" s="43">
        <f t="shared" si="2"/>
        <v>0.25555555555555554</v>
      </c>
      <c r="AC32" s="44">
        <f t="shared" si="10"/>
        <v>1</v>
      </c>
    </row>
    <row r="33" spans="1:29" s="45" customFormat="1" ht="12" outlineLevel="1">
      <c r="A33" s="151"/>
      <c r="B33" s="35" t="s">
        <v>14</v>
      </c>
      <c r="C33" s="130">
        <v>20</v>
      </c>
      <c r="D33" s="130">
        <v>32</v>
      </c>
      <c r="E33" s="130">
        <v>50</v>
      </c>
      <c r="F33" s="130">
        <v>43</v>
      </c>
      <c r="G33" s="130">
        <v>42</v>
      </c>
      <c r="H33" s="130">
        <v>34</v>
      </c>
      <c r="I33" s="130">
        <v>30</v>
      </c>
      <c r="J33" s="130">
        <v>41</v>
      </c>
      <c r="K33" s="130">
        <v>54</v>
      </c>
      <c r="L33" s="130">
        <v>53</v>
      </c>
      <c r="M33" s="130">
        <v>45</v>
      </c>
      <c r="N33" s="130">
        <v>44</v>
      </c>
      <c r="O33" s="130">
        <v>61</v>
      </c>
      <c r="P33" s="130">
        <v>55</v>
      </c>
      <c r="Q33" s="130">
        <v>54</v>
      </c>
      <c r="R33" s="130">
        <v>54</v>
      </c>
      <c r="S33" s="130">
        <v>47</v>
      </c>
      <c r="T33" s="130">
        <v>38</v>
      </c>
      <c r="U33" s="130">
        <v>15</v>
      </c>
      <c r="V33" s="130">
        <v>6</v>
      </c>
      <c r="W33" s="130">
        <v>1</v>
      </c>
      <c r="X33" s="46">
        <f t="shared" si="11"/>
        <v>270</v>
      </c>
      <c r="Y33" s="47">
        <f t="shared" si="9"/>
        <v>819</v>
      </c>
      <c r="Z33" s="48">
        <f t="shared" si="3"/>
        <v>0.12454212454212454</v>
      </c>
      <c r="AA33" s="48">
        <f t="shared" si="1"/>
        <v>0.5457875457875457</v>
      </c>
      <c r="AB33" s="48">
        <f t="shared" si="2"/>
        <v>0.32967032967032966</v>
      </c>
      <c r="AC33" s="49">
        <f t="shared" si="10"/>
        <v>1</v>
      </c>
    </row>
    <row r="34" spans="1:29" s="45" customFormat="1" ht="12" outlineLevel="1">
      <c r="A34" s="152"/>
      <c r="B34" s="36" t="s">
        <v>15</v>
      </c>
      <c r="C34" s="131">
        <v>48</v>
      </c>
      <c r="D34" s="131">
        <v>61</v>
      </c>
      <c r="E34" s="131">
        <v>86</v>
      </c>
      <c r="F34" s="131">
        <v>88</v>
      </c>
      <c r="G34" s="131">
        <v>81</v>
      </c>
      <c r="H34" s="131">
        <v>60</v>
      </c>
      <c r="I34" s="131">
        <v>61</v>
      </c>
      <c r="J34" s="131">
        <v>77</v>
      </c>
      <c r="K34" s="131">
        <v>105</v>
      </c>
      <c r="L34" s="131">
        <v>96</v>
      </c>
      <c r="M34" s="131">
        <v>95</v>
      </c>
      <c r="N34" s="131">
        <v>98</v>
      </c>
      <c r="O34" s="131">
        <v>129</v>
      </c>
      <c r="P34" s="131">
        <v>111</v>
      </c>
      <c r="Q34" s="131">
        <v>96</v>
      </c>
      <c r="R34" s="131">
        <v>92</v>
      </c>
      <c r="S34" s="131">
        <v>70</v>
      </c>
      <c r="T34" s="131">
        <v>53</v>
      </c>
      <c r="U34" s="131">
        <v>23</v>
      </c>
      <c r="V34" s="131">
        <v>8</v>
      </c>
      <c r="W34" s="131">
        <v>1</v>
      </c>
      <c r="X34" s="50">
        <f t="shared" si="11"/>
        <v>454</v>
      </c>
      <c r="Y34" s="51">
        <f t="shared" si="9"/>
        <v>1539</v>
      </c>
      <c r="Z34" s="48">
        <f t="shared" si="3"/>
        <v>0.1267056530214425</v>
      </c>
      <c r="AA34" s="48">
        <f t="shared" si="1"/>
        <v>0.5782975958414555</v>
      </c>
      <c r="AB34" s="48">
        <f t="shared" si="2"/>
        <v>0.294996751137102</v>
      </c>
      <c r="AC34" s="52">
        <f t="shared" si="10"/>
        <v>0.9999999999999999</v>
      </c>
    </row>
    <row r="35" spans="1:29" s="55" customFormat="1" ht="12" customHeight="1">
      <c r="A35" s="153" t="s">
        <v>47</v>
      </c>
      <c r="B35" s="37" t="s">
        <v>13</v>
      </c>
      <c r="C35" s="41">
        <f>SUM(C26,C29,C32)</f>
        <v>377</v>
      </c>
      <c r="D35" s="41">
        <f aca="true" t="shared" si="12" ref="D35:Y37">SUM(D26,D29,D32)</f>
        <v>419</v>
      </c>
      <c r="E35" s="41">
        <f t="shared" si="12"/>
        <v>384</v>
      </c>
      <c r="F35" s="41">
        <f t="shared" si="12"/>
        <v>392</v>
      </c>
      <c r="G35" s="41">
        <f t="shared" si="12"/>
        <v>357</v>
      </c>
      <c r="H35" s="41">
        <f t="shared" si="12"/>
        <v>436</v>
      </c>
      <c r="I35" s="41">
        <f t="shared" si="12"/>
        <v>466</v>
      </c>
      <c r="J35" s="41">
        <f t="shared" si="12"/>
        <v>534</v>
      </c>
      <c r="K35" s="41">
        <f t="shared" si="12"/>
        <v>511</v>
      </c>
      <c r="L35" s="41">
        <f t="shared" si="12"/>
        <v>425</v>
      </c>
      <c r="M35" s="41">
        <f t="shared" si="12"/>
        <v>450</v>
      </c>
      <c r="N35" s="41">
        <f t="shared" si="12"/>
        <v>599</v>
      </c>
      <c r="O35" s="41">
        <f t="shared" si="12"/>
        <v>844</v>
      </c>
      <c r="P35" s="41">
        <f t="shared" si="12"/>
        <v>610</v>
      </c>
      <c r="Q35" s="41">
        <f t="shared" si="12"/>
        <v>433</v>
      </c>
      <c r="R35" s="41">
        <f t="shared" si="12"/>
        <v>294</v>
      </c>
      <c r="S35" s="41">
        <f t="shared" si="12"/>
        <v>212</v>
      </c>
      <c r="T35" s="41">
        <f t="shared" si="12"/>
        <v>131</v>
      </c>
      <c r="U35" s="41">
        <f t="shared" si="12"/>
        <v>39</v>
      </c>
      <c r="V35" s="41">
        <f t="shared" si="12"/>
        <v>8</v>
      </c>
      <c r="W35" s="41">
        <f t="shared" si="12"/>
        <v>1</v>
      </c>
      <c r="X35" s="41">
        <f>SUM(X26,X29,X32)</f>
        <v>1728</v>
      </c>
      <c r="Y35" s="41">
        <f t="shared" si="12"/>
        <v>7922</v>
      </c>
      <c r="Z35" s="53">
        <f aca="true" t="shared" si="13" ref="Z35:Z40">SUM(C35:E35)/$Y35</f>
        <v>0.14895228477657158</v>
      </c>
      <c r="AA35" s="53">
        <f aca="true" t="shared" si="14" ref="AA35:AA40">SUM(F35:O35)/$Y35</f>
        <v>0.6329209795506185</v>
      </c>
      <c r="AB35" s="53">
        <f aca="true" t="shared" si="15" ref="AB35:AB40">X35/$Y35</f>
        <v>0.2181267356728099</v>
      </c>
      <c r="AC35" s="54">
        <f aca="true" t="shared" si="16" ref="AC35:AC40">SUM(Z35:AB35)</f>
        <v>1</v>
      </c>
    </row>
    <row r="36" spans="1:29" s="55" customFormat="1" ht="12" customHeight="1">
      <c r="A36" s="154"/>
      <c r="B36" s="38" t="s">
        <v>14</v>
      </c>
      <c r="C36" s="46">
        <f aca="true" t="shared" si="17" ref="C36:R37">SUM(C27,C30,C33)</f>
        <v>342</v>
      </c>
      <c r="D36" s="46">
        <f t="shared" si="17"/>
        <v>354</v>
      </c>
      <c r="E36" s="46">
        <f t="shared" si="17"/>
        <v>394</v>
      </c>
      <c r="F36" s="46">
        <f t="shared" si="17"/>
        <v>400</v>
      </c>
      <c r="G36" s="46">
        <f t="shared" si="17"/>
        <v>398</v>
      </c>
      <c r="H36" s="46">
        <f t="shared" si="17"/>
        <v>492</v>
      </c>
      <c r="I36" s="46">
        <f t="shared" si="17"/>
        <v>510</v>
      </c>
      <c r="J36" s="46">
        <f t="shared" si="17"/>
        <v>552</v>
      </c>
      <c r="K36" s="46">
        <f t="shared" si="17"/>
        <v>571</v>
      </c>
      <c r="L36" s="46">
        <f t="shared" si="17"/>
        <v>466</v>
      </c>
      <c r="M36" s="46">
        <f t="shared" si="17"/>
        <v>532</v>
      </c>
      <c r="N36" s="46">
        <f t="shared" si="17"/>
        <v>628</v>
      </c>
      <c r="O36" s="46">
        <f t="shared" si="17"/>
        <v>881</v>
      </c>
      <c r="P36" s="46">
        <f t="shared" si="17"/>
        <v>598</v>
      </c>
      <c r="Q36" s="46">
        <f t="shared" si="17"/>
        <v>455</v>
      </c>
      <c r="R36" s="46">
        <f t="shared" si="17"/>
        <v>416</v>
      </c>
      <c r="S36" s="46">
        <f t="shared" si="12"/>
        <v>371</v>
      </c>
      <c r="T36" s="46">
        <f t="shared" si="12"/>
        <v>285</v>
      </c>
      <c r="U36" s="46">
        <f t="shared" si="12"/>
        <v>138</v>
      </c>
      <c r="V36" s="46">
        <f t="shared" si="12"/>
        <v>48</v>
      </c>
      <c r="W36" s="46">
        <f t="shared" si="12"/>
        <v>12</v>
      </c>
      <c r="X36" s="46">
        <f t="shared" si="12"/>
        <v>2323</v>
      </c>
      <c r="Y36" s="46">
        <f t="shared" si="12"/>
        <v>8843</v>
      </c>
      <c r="Z36" s="56">
        <f t="shared" si="13"/>
        <v>0.12326133665045799</v>
      </c>
      <c r="AA36" s="56">
        <f t="shared" si="14"/>
        <v>0.6140450073504466</v>
      </c>
      <c r="AB36" s="56">
        <f t="shared" si="15"/>
        <v>0.26269365599909533</v>
      </c>
      <c r="AC36" s="54">
        <f t="shared" si="16"/>
        <v>1</v>
      </c>
    </row>
    <row r="37" spans="1:29" s="55" customFormat="1" ht="12" customHeight="1">
      <c r="A37" s="154"/>
      <c r="B37" s="39" t="s">
        <v>15</v>
      </c>
      <c r="C37" s="50">
        <f t="shared" si="17"/>
        <v>719</v>
      </c>
      <c r="D37" s="50">
        <f t="shared" si="12"/>
        <v>773</v>
      </c>
      <c r="E37" s="50">
        <f t="shared" si="12"/>
        <v>778</v>
      </c>
      <c r="F37" s="50">
        <f t="shared" si="12"/>
        <v>792</v>
      </c>
      <c r="G37" s="50">
        <f t="shared" si="12"/>
        <v>755</v>
      </c>
      <c r="H37" s="50">
        <f t="shared" si="12"/>
        <v>928</v>
      </c>
      <c r="I37" s="50">
        <f t="shared" si="12"/>
        <v>976</v>
      </c>
      <c r="J37" s="50">
        <f t="shared" si="12"/>
        <v>1086</v>
      </c>
      <c r="K37" s="50">
        <f t="shared" si="12"/>
        <v>1082</v>
      </c>
      <c r="L37" s="50">
        <f t="shared" si="12"/>
        <v>891</v>
      </c>
      <c r="M37" s="50">
        <f t="shared" si="12"/>
        <v>982</v>
      </c>
      <c r="N37" s="50">
        <f t="shared" si="12"/>
        <v>1227</v>
      </c>
      <c r="O37" s="50">
        <f t="shared" si="12"/>
        <v>1725</v>
      </c>
      <c r="P37" s="50">
        <f t="shared" si="12"/>
        <v>1208</v>
      </c>
      <c r="Q37" s="50">
        <f t="shared" si="12"/>
        <v>888</v>
      </c>
      <c r="R37" s="50">
        <f t="shared" si="12"/>
        <v>710</v>
      </c>
      <c r="S37" s="50">
        <f t="shared" si="12"/>
        <v>583</v>
      </c>
      <c r="T37" s="50">
        <f t="shared" si="12"/>
        <v>416</v>
      </c>
      <c r="U37" s="50">
        <f t="shared" si="12"/>
        <v>177</v>
      </c>
      <c r="V37" s="50">
        <f t="shared" si="12"/>
        <v>56</v>
      </c>
      <c r="W37" s="50">
        <f t="shared" si="12"/>
        <v>13</v>
      </c>
      <c r="X37" s="50">
        <f t="shared" si="12"/>
        <v>4051</v>
      </c>
      <c r="Y37" s="50">
        <f t="shared" si="12"/>
        <v>16765</v>
      </c>
      <c r="Z37" s="57">
        <f t="shared" si="13"/>
        <v>0.13540113331345063</v>
      </c>
      <c r="AA37" s="57">
        <f t="shared" si="14"/>
        <v>0.622964509394572</v>
      </c>
      <c r="AB37" s="57">
        <f t="shared" si="15"/>
        <v>0.24163435729197733</v>
      </c>
      <c r="AC37" s="54">
        <f t="shared" si="16"/>
        <v>1</v>
      </c>
    </row>
    <row r="38" spans="1:29" s="55" customFormat="1" ht="12" customHeight="1" collapsed="1">
      <c r="A38" s="153" t="s">
        <v>48</v>
      </c>
      <c r="B38" s="37" t="s">
        <v>13</v>
      </c>
      <c r="C38" s="128">
        <v>105</v>
      </c>
      <c r="D38" s="128">
        <v>132</v>
      </c>
      <c r="E38" s="128">
        <v>136</v>
      </c>
      <c r="F38" s="128">
        <v>169</v>
      </c>
      <c r="G38" s="128">
        <v>103</v>
      </c>
      <c r="H38" s="128">
        <v>117</v>
      </c>
      <c r="I38" s="128">
        <v>128</v>
      </c>
      <c r="J38" s="128">
        <v>150</v>
      </c>
      <c r="K38" s="128">
        <v>152</v>
      </c>
      <c r="L38" s="128">
        <v>141</v>
      </c>
      <c r="M38" s="128">
        <v>221</v>
      </c>
      <c r="N38" s="128">
        <v>228</v>
      </c>
      <c r="O38" s="128">
        <v>237</v>
      </c>
      <c r="P38" s="128">
        <v>182</v>
      </c>
      <c r="Q38" s="128">
        <v>132</v>
      </c>
      <c r="R38" s="128">
        <v>140</v>
      </c>
      <c r="S38" s="128">
        <v>75</v>
      </c>
      <c r="T38" s="128">
        <v>46</v>
      </c>
      <c r="U38" s="128">
        <v>13</v>
      </c>
      <c r="V38" s="128">
        <v>1</v>
      </c>
      <c r="W38" s="128">
        <v>2</v>
      </c>
      <c r="X38" s="41">
        <f>SUM(P38:W38)</f>
        <v>591</v>
      </c>
      <c r="Y38" s="41">
        <f aca="true" t="shared" si="18" ref="Y38:Y46">SUM(C38:W38)</f>
        <v>2610</v>
      </c>
      <c r="Z38" s="53">
        <f t="shared" si="13"/>
        <v>0.142911877394636</v>
      </c>
      <c r="AA38" s="53">
        <f t="shared" si="14"/>
        <v>0.6306513409961686</v>
      </c>
      <c r="AB38" s="53">
        <f t="shared" si="15"/>
        <v>0.2264367816091954</v>
      </c>
      <c r="AC38" s="54">
        <f t="shared" si="16"/>
        <v>1</v>
      </c>
    </row>
    <row r="39" spans="1:29" s="55" customFormat="1" ht="12" customHeight="1">
      <c r="A39" s="154"/>
      <c r="B39" s="38" t="s">
        <v>14</v>
      </c>
      <c r="C39" s="113">
        <v>93</v>
      </c>
      <c r="D39" s="113">
        <v>118</v>
      </c>
      <c r="E39" s="113">
        <v>123</v>
      </c>
      <c r="F39" s="113">
        <v>144</v>
      </c>
      <c r="G39" s="113">
        <v>131</v>
      </c>
      <c r="H39" s="113">
        <v>124</v>
      </c>
      <c r="I39" s="113">
        <v>132</v>
      </c>
      <c r="J39" s="113">
        <v>132</v>
      </c>
      <c r="K39" s="113">
        <v>168</v>
      </c>
      <c r="L39" s="113">
        <v>173</v>
      </c>
      <c r="M39" s="113">
        <v>216</v>
      </c>
      <c r="N39" s="113">
        <v>235</v>
      </c>
      <c r="O39" s="113">
        <v>224</v>
      </c>
      <c r="P39" s="113">
        <v>175</v>
      </c>
      <c r="Q39" s="113">
        <v>177</v>
      </c>
      <c r="R39" s="113">
        <v>202</v>
      </c>
      <c r="S39" s="113">
        <v>173</v>
      </c>
      <c r="T39" s="113">
        <v>134</v>
      </c>
      <c r="U39" s="113">
        <v>73</v>
      </c>
      <c r="V39" s="113">
        <v>16</v>
      </c>
      <c r="W39" s="113">
        <v>4</v>
      </c>
      <c r="X39" s="46">
        <f>SUM(P39:W39)</f>
        <v>954</v>
      </c>
      <c r="Y39" s="46">
        <f t="shared" si="18"/>
        <v>2967</v>
      </c>
      <c r="Z39" s="56">
        <f t="shared" si="13"/>
        <v>0.11257162116616111</v>
      </c>
      <c r="AA39" s="56">
        <f t="shared" si="14"/>
        <v>0.5658914728682171</v>
      </c>
      <c r="AB39" s="56">
        <f t="shared" si="15"/>
        <v>0.32153690596562184</v>
      </c>
      <c r="AC39" s="54">
        <f t="shared" si="16"/>
        <v>1</v>
      </c>
    </row>
    <row r="40" spans="1:29" s="55" customFormat="1" ht="12" customHeight="1">
      <c r="A40" s="154"/>
      <c r="B40" s="39" t="s">
        <v>15</v>
      </c>
      <c r="C40" s="132">
        <v>198</v>
      </c>
      <c r="D40" s="132">
        <v>250</v>
      </c>
      <c r="E40" s="132">
        <v>259</v>
      </c>
      <c r="F40" s="132">
        <v>313</v>
      </c>
      <c r="G40" s="132">
        <v>234</v>
      </c>
      <c r="H40" s="132">
        <v>241</v>
      </c>
      <c r="I40" s="132">
        <v>260</v>
      </c>
      <c r="J40" s="132">
        <v>282</v>
      </c>
      <c r="K40" s="132">
        <v>320</v>
      </c>
      <c r="L40" s="132">
        <v>314</v>
      </c>
      <c r="M40" s="132">
        <v>437</v>
      </c>
      <c r="N40" s="132">
        <v>463</v>
      </c>
      <c r="O40" s="132">
        <v>461</v>
      </c>
      <c r="P40" s="132">
        <v>357</v>
      </c>
      <c r="Q40" s="132">
        <v>309</v>
      </c>
      <c r="R40" s="132">
        <v>342</v>
      </c>
      <c r="S40" s="132">
        <v>248</v>
      </c>
      <c r="T40" s="132">
        <v>180</v>
      </c>
      <c r="U40" s="132">
        <v>86</v>
      </c>
      <c r="V40" s="132">
        <v>17</v>
      </c>
      <c r="W40" s="132">
        <v>6</v>
      </c>
      <c r="X40" s="50">
        <f>SUM(P40:W40)</f>
        <v>1545</v>
      </c>
      <c r="Y40" s="50">
        <f t="shared" si="18"/>
        <v>5577</v>
      </c>
      <c r="Z40" s="57">
        <f t="shared" si="13"/>
        <v>0.1267706652322037</v>
      </c>
      <c r="AA40" s="57">
        <f t="shared" si="14"/>
        <v>0.59619867312175</v>
      </c>
      <c r="AB40" s="57">
        <f t="shared" si="15"/>
        <v>0.2770306616460463</v>
      </c>
      <c r="AC40" s="54">
        <f t="shared" si="16"/>
        <v>1</v>
      </c>
    </row>
    <row r="41" spans="1:29" s="45" customFormat="1" ht="12" outlineLevel="1">
      <c r="A41" s="150" t="s">
        <v>55</v>
      </c>
      <c r="B41" s="34" t="s">
        <v>13</v>
      </c>
      <c r="C41" s="115">
        <v>104</v>
      </c>
      <c r="D41" s="115">
        <v>111</v>
      </c>
      <c r="E41" s="115">
        <v>160</v>
      </c>
      <c r="F41" s="115">
        <v>144</v>
      </c>
      <c r="G41" s="115">
        <v>136</v>
      </c>
      <c r="H41" s="115">
        <v>122</v>
      </c>
      <c r="I41" s="115">
        <v>175</v>
      </c>
      <c r="J41" s="115">
        <v>136</v>
      </c>
      <c r="K41" s="115">
        <v>187</v>
      </c>
      <c r="L41" s="115">
        <v>163</v>
      </c>
      <c r="M41" s="115">
        <v>204</v>
      </c>
      <c r="N41" s="115">
        <v>228</v>
      </c>
      <c r="O41" s="115">
        <v>284</v>
      </c>
      <c r="P41" s="115">
        <v>156</v>
      </c>
      <c r="Q41" s="115">
        <v>155</v>
      </c>
      <c r="R41" s="115">
        <v>133</v>
      </c>
      <c r="S41" s="115">
        <v>104</v>
      </c>
      <c r="T41" s="115">
        <v>62</v>
      </c>
      <c r="U41" s="115">
        <v>17</v>
      </c>
      <c r="V41" s="115">
        <v>5</v>
      </c>
      <c r="W41" s="115">
        <v>1</v>
      </c>
      <c r="X41" s="41">
        <v>633</v>
      </c>
      <c r="Y41" s="42">
        <v>2787</v>
      </c>
      <c r="Z41" s="43">
        <f aca="true" t="shared" si="19" ref="Z41:Z61">SUM(C41:E41)/$Y41</f>
        <v>0.13455328310010764</v>
      </c>
      <c r="AA41" s="43">
        <f aca="true" t="shared" si="20" ref="AA41:AA61">SUM(F41:O41)/$Y41</f>
        <v>0.6383207750269106</v>
      </c>
      <c r="AB41" s="43">
        <f aca="true" t="shared" si="21" ref="AB41:AB61">X41/$Y41</f>
        <v>0.2271259418729817</v>
      </c>
      <c r="AC41" s="44">
        <f aca="true" t="shared" si="22" ref="AC41:AC46">SUM(Z41:AB41)</f>
        <v>1</v>
      </c>
    </row>
    <row r="42" spans="1:29" s="45" customFormat="1" ht="12" outlineLevel="1">
      <c r="A42" s="151"/>
      <c r="B42" s="35" t="s">
        <v>14</v>
      </c>
      <c r="C42" s="116">
        <v>104</v>
      </c>
      <c r="D42" s="116">
        <v>128</v>
      </c>
      <c r="E42" s="116">
        <v>135</v>
      </c>
      <c r="F42" s="116">
        <v>168</v>
      </c>
      <c r="G42" s="116">
        <v>125</v>
      </c>
      <c r="H42" s="116">
        <v>131</v>
      </c>
      <c r="I42" s="116">
        <v>137</v>
      </c>
      <c r="J42" s="116">
        <v>144</v>
      </c>
      <c r="K42" s="116">
        <v>164</v>
      </c>
      <c r="L42" s="116">
        <v>181</v>
      </c>
      <c r="M42" s="116">
        <v>184</v>
      </c>
      <c r="N42" s="116">
        <v>223</v>
      </c>
      <c r="O42" s="116">
        <v>272</v>
      </c>
      <c r="P42" s="116">
        <v>190</v>
      </c>
      <c r="Q42" s="116">
        <v>192</v>
      </c>
      <c r="R42" s="116">
        <v>163</v>
      </c>
      <c r="S42" s="116">
        <v>181</v>
      </c>
      <c r="T42" s="116">
        <v>140</v>
      </c>
      <c r="U42" s="116">
        <v>61</v>
      </c>
      <c r="V42" s="116">
        <v>11</v>
      </c>
      <c r="W42" s="116">
        <v>2</v>
      </c>
      <c r="X42" s="46">
        <v>940</v>
      </c>
      <c r="Y42" s="47">
        <v>3036</v>
      </c>
      <c r="Z42" s="48">
        <f t="shared" si="19"/>
        <v>0.12088274044795784</v>
      </c>
      <c r="AA42" s="48">
        <f t="shared" si="20"/>
        <v>0.5694993412384717</v>
      </c>
      <c r="AB42" s="48">
        <f t="shared" si="21"/>
        <v>0.3096179183135705</v>
      </c>
      <c r="AC42" s="49">
        <f t="shared" si="22"/>
        <v>1</v>
      </c>
    </row>
    <row r="43" spans="1:29" s="45" customFormat="1" ht="12" outlineLevel="1">
      <c r="A43" s="152"/>
      <c r="B43" s="36" t="s">
        <v>15</v>
      </c>
      <c r="C43" s="117">
        <v>208</v>
      </c>
      <c r="D43" s="117">
        <v>239</v>
      </c>
      <c r="E43" s="117">
        <v>295</v>
      </c>
      <c r="F43" s="117">
        <v>312</v>
      </c>
      <c r="G43" s="117">
        <v>261</v>
      </c>
      <c r="H43" s="117">
        <v>253</v>
      </c>
      <c r="I43" s="117">
        <v>312</v>
      </c>
      <c r="J43" s="117">
        <v>280</v>
      </c>
      <c r="K43" s="117">
        <v>351</v>
      </c>
      <c r="L43" s="117">
        <v>344</v>
      </c>
      <c r="M43" s="117">
        <v>388</v>
      </c>
      <c r="N43" s="117">
        <v>451</v>
      </c>
      <c r="O43" s="117">
        <v>556</v>
      </c>
      <c r="P43" s="117">
        <v>346</v>
      </c>
      <c r="Q43" s="117">
        <v>347</v>
      </c>
      <c r="R43" s="117">
        <v>296</v>
      </c>
      <c r="S43" s="117">
        <v>285</v>
      </c>
      <c r="T43" s="117">
        <v>202</v>
      </c>
      <c r="U43" s="117">
        <v>78</v>
      </c>
      <c r="V43" s="117">
        <v>16</v>
      </c>
      <c r="W43" s="117">
        <v>3</v>
      </c>
      <c r="X43" s="50">
        <v>1573</v>
      </c>
      <c r="Y43" s="51">
        <v>5823</v>
      </c>
      <c r="Z43" s="48">
        <f t="shared" si="19"/>
        <v>0.1274257255710115</v>
      </c>
      <c r="AA43" s="48">
        <f t="shared" si="20"/>
        <v>0.6024386055297957</v>
      </c>
      <c r="AB43" s="48">
        <f t="shared" si="21"/>
        <v>0.2701356688991929</v>
      </c>
      <c r="AC43" s="52">
        <f t="shared" si="22"/>
        <v>1</v>
      </c>
    </row>
    <row r="44" spans="1:29" s="45" customFormat="1" ht="12" outlineLevel="1">
      <c r="A44" s="150" t="s">
        <v>57</v>
      </c>
      <c r="B44" s="34" t="s">
        <v>13</v>
      </c>
      <c r="C44" s="115">
        <v>24</v>
      </c>
      <c r="D44" s="115">
        <v>29</v>
      </c>
      <c r="E44" s="115">
        <v>28</v>
      </c>
      <c r="F44" s="115">
        <v>50</v>
      </c>
      <c r="G44" s="115">
        <v>40</v>
      </c>
      <c r="H44" s="115">
        <v>41</v>
      </c>
      <c r="I44" s="115">
        <v>28</v>
      </c>
      <c r="J44" s="115">
        <v>47</v>
      </c>
      <c r="K44" s="115">
        <v>41</v>
      </c>
      <c r="L44" s="115">
        <v>63</v>
      </c>
      <c r="M44" s="115">
        <v>69</v>
      </c>
      <c r="N44" s="115">
        <v>83</v>
      </c>
      <c r="O44" s="115">
        <v>92</v>
      </c>
      <c r="P44" s="115">
        <v>54</v>
      </c>
      <c r="Q44" s="115">
        <v>54</v>
      </c>
      <c r="R44" s="115">
        <v>52</v>
      </c>
      <c r="S44" s="115">
        <v>41</v>
      </c>
      <c r="T44" s="115">
        <v>26</v>
      </c>
      <c r="U44" s="115">
        <v>3</v>
      </c>
      <c r="V44" s="115">
        <v>3</v>
      </c>
      <c r="W44" s="115">
        <v>0</v>
      </c>
      <c r="X44" s="41">
        <f aca="true" t="shared" si="23" ref="X41:X46">SUM(P44:W44)</f>
        <v>233</v>
      </c>
      <c r="Y44" s="42">
        <f t="shared" si="18"/>
        <v>868</v>
      </c>
      <c r="Z44" s="43">
        <f t="shared" si="19"/>
        <v>0.09331797235023041</v>
      </c>
      <c r="AA44" s="43">
        <f t="shared" si="20"/>
        <v>0.6382488479262672</v>
      </c>
      <c r="AB44" s="43">
        <f t="shared" si="21"/>
        <v>0.2684331797235023</v>
      </c>
      <c r="AC44" s="44">
        <f t="shared" si="22"/>
        <v>1</v>
      </c>
    </row>
    <row r="45" spans="1:29" s="45" customFormat="1" ht="12" outlineLevel="1">
      <c r="A45" s="151"/>
      <c r="B45" s="35" t="s">
        <v>14</v>
      </c>
      <c r="C45" s="116">
        <v>18</v>
      </c>
      <c r="D45" s="116">
        <v>33</v>
      </c>
      <c r="E45" s="116">
        <v>34</v>
      </c>
      <c r="F45" s="116">
        <v>49</v>
      </c>
      <c r="G45" s="116">
        <v>56</v>
      </c>
      <c r="H45" s="116">
        <v>47</v>
      </c>
      <c r="I45" s="116">
        <v>30</v>
      </c>
      <c r="J45" s="116">
        <v>40</v>
      </c>
      <c r="K45" s="116">
        <v>43</v>
      </c>
      <c r="L45" s="116">
        <v>59</v>
      </c>
      <c r="M45" s="116">
        <v>75</v>
      </c>
      <c r="N45" s="116">
        <v>82</v>
      </c>
      <c r="O45" s="116">
        <v>70</v>
      </c>
      <c r="P45" s="116">
        <v>56</v>
      </c>
      <c r="Q45" s="116">
        <v>71</v>
      </c>
      <c r="R45" s="116">
        <v>72</v>
      </c>
      <c r="S45" s="116">
        <v>73</v>
      </c>
      <c r="T45" s="116">
        <v>48</v>
      </c>
      <c r="U45" s="116">
        <v>21</v>
      </c>
      <c r="V45" s="116">
        <v>6</v>
      </c>
      <c r="W45" s="116">
        <v>4</v>
      </c>
      <c r="X45" s="46">
        <f t="shared" si="23"/>
        <v>351</v>
      </c>
      <c r="Y45" s="47">
        <f t="shared" si="18"/>
        <v>987</v>
      </c>
      <c r="Z45" s="48">
        <f t="shared" si="19"/>
        <v>0.08611955420466058</v>
      </c>
      <c r="AA45" s="48">
        <f t="shared" si="20"/>
        <v>0.5582573454913881</v>
      </c>
      <c r="AB45" s="48">
        <f t="shared" si="21"/>
        <v>0.3556231003039514</v>
      </c>
      <c r="AC45" s="49">
        <f t="shared" si="22"/>
        <v>1</v>
      </c>
    </row>
    <row r="46" spans="1:29" s="45" customFormat="1" ht="12" outlineLevel="1">
      <c r="A46" s="152"/>
      <c r="B46" s="36" t="s">
        <v>15</v>
      </c>
      <c r="C46" s="117">
        <v>42</v>
      </c>
      <c r="D46" s="117">
        <v>62</v>
      </c>
      <c r="E46" s="117">
        <v>62</v>
      </c>
      <c r="F46" s="117">
        <v>99</v>
      </c>
      <c r="G46" s="117">
        <v>96</v>
      </c>
      <c r="H46" s="117">
        <v>88</v>
      </c>
      <c r="I46" s="117">
        <v>58</v>
      </c>
      <c r="J46" s="117">
        <v>87</v>
      </c>
      <c r="K46" s="117">
        <v>84</v>
      </c>
      <c r="L46" s="117">
        <v>122</v>
      </c>
      <c r="M46" s="117">
        <v>144</v>
      </c>
      <c r="N46" s="117">
        <v>165</v>
      </c>
      <c r="O46" s="117">
        <v>162</v>
      </c>
      <c r="P46" s="117">
        <v>110</v>
      </c>
      <c r="Q46" s="117">
        <v>125</v>
      </c>
      <c r="R46" s="117">
        <v>124</v>
      </c>
      <c r="S46" s="117">
        <v>114</v>
      </c>
      <c r="T46" s="117">
        <v>74</v>
      </c>
      <c r="U46" s="117">
        <v>24</v>
      </c>
      <c r="V46" s="117">
        <v>9</v>
      </c>
      <c r="W46" s="117">
        <v>4</v>
      </c>
      <c r="X46" s="50">
        <f t="shared" si="23"/>
        <v>584</v>
      </c>
      <c r="Y46" s="51">
        <f t="shared" si="18"/>
        <v>1855</v>
      </c>
      <c r="Z46" s="48">
        <f t="shared" si="19"/>
        <v>0.08948787061994609</v>
      </c>
      <c r="AA46" s="48">
        <f t="shared" si="20"/>
        <v>0.5956873315363881</v>
      </c>
      <c r="AB46" s="48">
        <f t="shared" si="21"/>
        <v>0.3148247978436658</v>
      </c>
      <c r="AC46" s="52">
        <f t="shared" si="22"/>
        <v>1</v>
      </c>
    </row>
    <row r="47" spans="1:29" s="55" customFormat="1" ht="12" customHeight="1">
      <c r="A47" s="153" t="s">
        <v>49</v>
      </c>
      <c r="B47" s="37" t="s">
        <v>13</v>
      </c>
      <c r="C47" s="41">
        <f>SUM(C41,C44)</f>
        <v>128</v>
      </c>
      <c r="D47" s="41">
        <f aca="true" t="shared" si="24" ref="D47:X49">SUM(D41,D44)</f>
        <v>140</v>
      </c>
      <c r="E47" s="41">
        <f t="shared" si="24"/>
        <v>188</v>
      </c>
      <c r="F47" s="41">
        <f t="shared" si="24"/>
        <v>194</v>
      </c>
      <c r="G47" s="41">
        <f t="shared" si="24"/>
        <v>176</v>
      </c>
      <c r="H47" s="41">
        <f t="shared" si="24"/>
        <v>163</v>
      </c>
      <c r="I47" s="41">
        <f t="shared" si="24"/>
        <v>203</v>
      </c>
      <c r="J47" s="41">
        <f t="shared" si="24"/>
        <v>183</v>
      </c>
      <c r="K47" s="41">
        <f t="shared" si="24"/>
        <v>228</v>
      </c>
      <c r="L47" s="41">
        <f t="shared" si="24"/>
        <v>226</v>
      </c>
      <c r="M47" s="41">
        <f t="shared" si="24"/>
        <v>273</v>
      </c>
      <c r="N47" s="41">
        <f t="shared" si="24"/>
        <v>311</v>
      </c>
      <c r="O47" s="41">
        <f t="shared" si="24"/>
        <v>376</v>
      </c>
      <c r="P47" s="41">
        <f t="shared" si="24"/>
        <v>210</v>
      </c>
      <c r="Q47" s="41">
        <f t="shared" si="24"/>
        <v>209</v>
      </c>
      <c r="R47" s="41">
        <f t="shared" si="24"/>
        <v>185</v>
      </c>
      <c r="S47" s="41">
        <f t="shared" si="24"/>
        <v>145</v>
      </c>
      <c r="T47" s="41">
        <f t="shared" si="24"/>
        <v>88</v>
      </c>
      <c r="U47" s="41">
        <f t="shared" si="24"/>
        <v>20</v>
      </c>
      <c r="V47" s="41">
        <f t="shared" si="24"/>
        <v>8</v>
      </c>
      <c r="W47" s="41">
        <f t="shared" si="24"/>
        <v>1</v>
      </c>
      <c r="X47" s="41">
        <f>SUM(X41,X44)</f>
        <v>866</v>
      </c>
      <c r="Y47" s="41">
        <f>SUM(Y41,Y44)</f>
        <v>3655</v>
      </c>
      <c r="Z47" s="53">
        <f t="shared" si="19"/>
        <v>0.12476060191518468</v>
      </c>
      <c r="AA47" s="53">
        <f t="shared" si="20"/>
        <v>0.6383036935704515</v>
      </c>
      <c r="AB47" s="53">
        <f t="shared" si="21"/>
        <v>0.23693570451436388</v>
      </c>
      <c r="AC47" s="54">
        <f>SUM(Z47:AB47)</f>
        <v>1</v>
      </c>
    </row>
    <row r="48" spans="1:29" s="55" customFormat="1" ht="12" customHeight="1">
      <c r="A48" s="154"/>
      <c r="B48" s="38" t="s">
        <v>14</v>
      </c>
      <c r="C48" s="46">
        <f aca="true" t="shared" si="25" ref="C48:R49">SUM(C42,C45)</f>
        <v>122</v>
      </c>
      <c r="D48" s="46">
        <f t="shared" si="25"/>
        <v>161</v>
      </c>
      <c r="E48" s="46">
        <f t="shared" si="25"/>
        <v>169</v>
      </c>
      <c r="F48" s="46">
        <f t="shared" si="25"/>
        <v>217</v>
      </c>
      <c r="G48" s="46">
        <f t="shared" si="25"/>
        <v>181</v>
      </c>
      <c r="H48" s="46">
        <f t="shared" si="25"/>
        <v>178</v>
      </c>
      <c r="I48" s="46">
        <f t="shared" si="25"/>
        <v>167</v>
      </c>
      <c r="J48" s="46">
        <f t="shared" si="25"/>
        <v>184</v>
      </c>
      <c r="K48" s="46">
        <f t="shared" si="25"/>
        <v>207</v>
      </c>
      <c r="L48" s="46">
        <f t="shared" si="25"/>
        <v>240</v>
      </c>
      <c r="M48" s="46">
        <f t="shared" si="25"/>
        <v>259</v>
      </c>
      <c r="N48" s="46">
        <f t="shared" si="25"/>
        <v>305</v>
      </c>
      <c r="O48" s="46">
        <f t="shared" si="25"/>
        <v>342</v>
      </c>
      <c r="P48" s="46">
        <f t="shared" si="25"/>
        <v>246</v>
      </c>
      <c r="Q48" s="46">
        <f t="shared" si="25"/>
        <v>263</v>
      </c>
      <c r="R48" s="46">
        <f t="shared" si="25"/>
        <v>235</v>
      </c>
      <c r="S48" s="46">
        <f t="shared" si="24"/>
        <v>254</v>
      </c>
      <c r="T48" s="46">
        <f t="shared" si="24"/>
        <v>188</v>
      </c>
      <c r="U48" s="46">
        <f t="shared" si="24"/>
        <v>82</v>
      </c>
      <c r="V48" s="46">
        <f t="shared" si="24"/>
        <v>17</v>
      </c>
      <c r="W48" s="46">
        <f t="shared" si="24"/>
        <v>6</v>
      </c>
      <c r="X48" s="46">
        <f t="shared" si="24"/>
        <v>1291</v>
      </c>
      <c r="Y48" s="46">
        <f>SUM(Y42,Y45)</f>
        <v>4023</v>
      </c>
      <c r="Z48" s="56">
        <f t="shared" si="19"/>
        <v>0.112353964702958</v>
      </c>
      <c r="AA48" s="56">
        <f t="shared" si="20"/>
        <v>0.5667412378821775</v>
      </c>
      <c r="AB48" s="56">
        <f t="shared" si="21"/>
        <v>0.32090479741486455</v>
      </c>
      <c r="AC48" s="54">
        <f>SUM(Z48:AB48)</f>
        <v>1</v>
      </c>
    </row>
    <row r="49" spans="1:29" s="55" customFormat="1" ht="12" customHeight="1">
      <c r="A49" s="154"/>
      <c r="B49" s="39" t="s">
        <v>15</v>
      </c>
      <c r="C49" s="50">
        <f t="shared" si="25"/>
        <v>250</v>
      </c>
      <c r="D49" s="50">
        <f t="shared" si="24"/>
        <v>301</v>
      </c>
      <c r="E49" s="50">
        <f t="shared" si="24"/>
        <v>357</v>
      </c>
      <c r="F49" s="50">
        <f t="shared" si="24"/>
        <v>411</v>
      </c>
      <c r="G49" s="50">
        <f t="shared" si="24"/>
        <v>357</v>
      </c>
      <c r="H49" s="50">
        <f t="shared" si="24"/>
        <v>341</v>
      </c>
      <c r="I49" s="50">
        <f t="shared" si="24"/>
        <v>370</v>
      </c>
      <c r="J49" s="50">
        <f t="shared" si="24"/>
        <v>367</v>
      </c>
      <c r="K49" s="50">
        <f t="shared" si="24"/>
        <v>435</v>
      </c>
      <c r="L49" s="50">
        <f t="shared" si="24"/>
        <v>466</v>
      </c>
      <c r="M49" s="50">
        <f t="shared" si="24"/>
        <v>532</v>
      </c>
      <c r="N49" s="50">
        <f t="shared" si="24"/>
        <v>616</v>
      </c>
      <c r="O49" s="50">
        <f t="shared" si="24"/>
        <v>718</v>
      </c>
      <c r="P49" s="50">
        <f t="shared" si="24"/>
        <v>456</v>
      </c>
      <c r="Q49" s="50">
        <f t="shared" si="24"/>
        <v>472</v>
      </c>
      <c r="R49" s="50">
        <f t="shared" si="24"/>
        <v>420</v>
      </c>
      <c r="S49" s="50">
        <f t="shared" si="24"/>
        <v>399</v>
      </c>
      <c r="T49" s="50">
        <f t="shared" si="24"/>
        <v>276</v>
      </c>
      <c r="U49" s="50">
        <f t="shared" si="24"/>
        <v>102</v>
      </c>
      <c r="V49" s="50">
        <f t="shared" si="24"/>
        <v>25</v>
      </c>
      <c r="W49" s="50">
        <f t="shared" si="24"/>
        <v>7</v>
      </c>
      <c r="X49" s="50">
        <f t="shared" si="24"/>
        <v>2157</v>
      </c>
      <c r="Y49" s="50">
        <f>SUM(Y43,Y46)</f>
        <v>7678</v>
      </c>
      <c r="Z49" s="57">
        <f t="shared" si="19"/>
        <v>0.11825996353216983</v>
      </c>
      <c r="AA49" s="57">
        <f t="shared" si="20"/>
        <v>0.6008075019536337</v>
      </c>
      <c r="AB49" s="57">
        <f t="shared" si="21"/>
        <v>0.2809325345141964</v>
      </c>
      <c r="AC49" s="54">
        <f>SUM(Z49:AB49)</f>
        <v>1</v>
      </c>
    </row>
    <row r="50" spans="1:29" s="45" customFormat="1" ht="12" customHeight="1" outlineLevel="1">
      <c r="A50" s="140" t="s">
        <v>58</v>
      </c>
      <c r="B50" s="34" t="s">
        <v>13</v>
      </c>
      <c r="C50" s="126">
        <v>78</v>
      </c>
      <c r="D50" s="126">
        <v>76</v>
      </c>
      <c r="E50" s="126">
        <v>92</v>
      </c>
      <c r="F50" s="126">
        <v>101</v>
      </c>
      <c r="G50" s="126">
        <v>75</v>
      </c>
      <c r="H50" s="126">
        <v>76</v>
      </c>
      <c r="I50" s="126">
        <v>92</v>
      </c>
      <c r="J50" s="126">
        <v>102</v>
      </c>
      <c r="K50" s="126">
        <v>81</v>
      </c>
      <c r="L50" s="126">
        <v>107</v>
      </c>
      <c r="M50" s="126">
        <v>116</v>
      </c>
      <c r="N50" s="126">
        <v>155</v>
      </c>
      <c r="O50" s="126">
        <v>170</v>
      </c>
      <c r="P50" s="126">
        <v>110</v>
      </c>
      <c r="Q50" s="126">
        <v>76</v>
      </c>
      <c r="R50" s="126">
        <v>99</v>
      </c>
      <c r="S50" s="126">
        <v>65</v>
      </c>
      <c r="T50" s="126">
        <v>45</v>
      </c>
      <c r="U50" s="126">
        <v>21</v>
      </c>
      <c r="V50" s="126">
        <v>2</v>
      </c>
      <c r="W50" s="126">
        <v>0</v>
      </c>
      <c r="X50" s="41">
        <f aca="true" t="shared" si="26" ref="X50:X61">SUM(P50:W50)</f>
        <v>418</v>
      </c>
      <c r="Y50" s="42">
        <f aca="true" t="shared" si="27" ref="Y50:Y61">SUM(C50:W50)</f>
        <v>1739</v>
      </c>
      <c r="Z50" s="43">
        <f t="shared" si="19"/>
        <v>0.14146060954571593</v>
      </c>
      <c r="AA50" s="43">
        <f t="shared" si="20"/>
        <v>0.618171362852214</v>
      </c>
      <c r="AB50" s="43">
        <f t="shared" si="21"/>
        <v>0.24036802760207016</v>
      </c>
      <c r="AC50" s="44">
        <f aca="true" t="shared" si="28" ref="AC50:AC61">SUM(Z50:AB50)</f>
        <v>1</v>
      </c>
    </row>
    <row r="51" spans="1:29" s="45" customFormat="1" ht="12" outlineLevel="1">
      <c r="A51" s="141"/>
      <c r="B51" s="35" t="s">
        <v>14</v>
      </c>
      <c r="C51" s="124">
        <v>68</v>
      </c>
      <c r="D51" s="124">
        <v>63</v>
      </c>
      <c r="E51" s="124">
        <v>86</v>
      </c>
      <c r="F51" s="124">
        <v>104</v>
      </c>
      <c r="G51" s="124">
        <v>97</v>
      </c>
      <c r="H51" s="124">
        <v>84</v>
      </c>
      <c r="I51" s="124">
        <v>92</v>
      </c>
      <c r="J51" s="124">
        <v>101</v>
      </c>
      <c r="K51" s="124">
        <v>109</v>
      </c>
      <c r="L51" s="124">
        <v>112</v>
      </c>
      <c r="M51" s="124">
        <v>147</v>
      </c>
      <c r="N51" s="124">
        <v>136</v>
      </c>
      <c r="O51" s="124">
        <v>153</v>
      </c>
      <c r="P51" s="124">
        <v>127</v>
      </c>
      <c r="Q51" s="124">
        <v>93</v>
      </c>
      <c r="R51" s="124">
        <v>108</v>
      </c>
      <c r="S51" s="124">
        <v>127</v>
      </c>
      <c r="T51" s="124">
        <v>92</v>
      </c>
      <c r="U51" s="124">
        <v>64</v>
      </c>
      <c r="V51" s="124">
        <v>30</v>
      </c>
      <c r="W51" s="124">
        <v>7</v>
      </c>
      <c r="X51" s="46">
        <f t="shared" si="26"/>
        <v>648</v>
      </c>
      <c r="Y51" s="47">
        <f t="shared" si="27"/>
        <v>2000</v>
      </c>
      <c r="Z51" s="48">
        <f t="shared" si="19"/>
        <v>0.1085</v>
      </c>
      <c r="AA51" s="48">
        <f t="shared" si="20"/>
        <v>0.5675</v>
      </c>
      <c r="AB51" s="48">
        <f t="shared" si="21"/>
        <v>0.324</v>
      </c>
      <c r="AC51" s="49">
        <f t="shared" si="28"/>
        <v>1</v>
      </c>
    </row>
    <row r="52" spans="1:29" s="45" customFormat="1" ht="12" outlineLevel="1">
      <c r="A52" s="142"/>
      <c r="B52" s="36" t="s">
        <v>15</v>
      </c>
      <c r="C52" s="125">
        <v>146</v>
      </c>
      <c r="D52" s="125">
        <v>139</v>
      </c>
      <c r="E52" s="125">
        <v>178</v>
      </c>
      <c r="F52" s="125">
        <v>205</v>
      </c>
      <c r="G52" s="125">
        <v>172</v>
      </c>
      <c r="H52" s="125">
        <v>160</v>
      </c>
      <c r="I52" s="125">
        <v>184</v>
      </c>
      <c r="J52" s="125">
        <v>203</v>
      </c>
      <c r="K52" s="125">
        <v>190</v>
      </c>
      <c r="L52" s="125">
        <v>219</v>
      </c>
      <c r="M52" s="125">
        <v>263</v>
      </c>
      <c r="N52" s="125">
        <v>291</v>
      </c>
      <c r="O52" s="125">
        <v>323</v>
      </c>
      <c r="P52" s="125">
        <v>237</v>
      </c>
      <c r="Q52" s="125">
        <v>169</v>
      </c>
      <c r="R52" s="125">
        <v>207</v>
      </c>
      <c r="S52" s="125">
        <v>192</v>
      </c>
      <c r="T52" s="125">
        <v>137</v>
      </c>
      <c r="U52" s="125">
        <v>85</v>
      </c>
      <c r="V52" s="125">
        <v>32</v>
      </c>
      <c r="W52" s="125">
        <v>7</v>
      </c>
      <c r="X52" s="50">
        <f t="shared" si="26"/>
        <v>1066</v>
      </c>
      <c r="Y52" s="51">
        <f t="shared" si="27"/>
        <v>3739</v>
      </c>
      <c r="Z52" s="48">
        <f t="shared" si="19"/>
        <v>0.12382990104305965</v>
      </c>
      <c r="AA52" s="48">
        <f t="shared" si="20"/>
        <v>0.5910671302487296</v>
      </c>
      <c r="AB52" s="48">
        <f t="shared" si="21"/>
        <v>0.2851029687082107</v>
      </c>
      <c r="AC52" s="52">
        <f t="shared" si="28"/>
        <v>1</v>
      </c>
    </row>
    <row r="53" spans="1:29" s="45" customFormat="1" ht="12" customHeight="1" outlineLevel="1">
      <c r="A53" s="140" t="s">
        <v>59</v>
      </c>
      <c r="B53" s="34" t="s">
        <v>13</v>
      </c>
      <c r="C53" s="126">
        <v>59</v>
      </c>
      <c r="D53" s="126">
        <v>38</v>
      </c>
      <c r="E53" s="126">
        <v>53</v>
      </c>
      <c r="F53" s="126">
        <v>76</v>
      </c>
      <c r="G53" s="126">
        <v>61</v>
      </c>
      <c r="H53" s="126">
        <v>46</v>
      </c>
      <c r="I53" s="126">
        <v>69</v>
      </c>
      <c r="J53" s="126">
        <v>72</v>
      </c>
      <c r="K53" s="126">
        <v>63</v>
      </c>
      <c r="L53" s="126">
        <v>66</v>
      </c>
      <c r="M53" s="126">
        <v>96</v>
      </c>
      <c r="N53" s="126">
        <v>92</v>
      </c>
      <c r="O53" s="126">
        <v>112</v>
      </c>
      <c r="P53" s="126">
        <v>81</v>
      </c>
      <c r="Q53" s="126">
        <v>80</v>
      </c>
      <c r="R53" s="126">
        <v>54</v>
      </c>
      <c r="S53" s="126">
        <v>59</v>
      </c>
      <c r="T53" s="126">
        <v>20</v>
      </c>
      <c r="U53" s="126">
        <v>8</v>
      </c>
      <c r="V53" s="126">
        <v>1</v>
      </c>
      <c r="W53" s="126">
        <v>0</v>
      </c>
      <c r="X53" s="41">
        <f t="shared" si="26"/>
        <v>303</v>
      </c>
      <c r="Y53" s="42">
        <f t="shared" si="27"/>
        <v>1206</v>
      </c>
      <c r="Z53" s="43">
        <f t="shared" si="19"/>
        <v>0.12437810945273632</v>
      </c>
      <c r="AA53" s="43">
        <f t="shared" si="20"/>
        <v>0.6243781094527363</v>
      </c>
      <c r="AB53" s="43">
        <f t="shared" si="21"/>
        <v>0.2512437810945274</v>
      </c>
      <c r="AC53" s="44">
        <f t="shared" si="28"/>
        <v>1</v>
      </c>
    </row>
    <row r="54" spans="1:29" s="45" customFormat="1" ht="12" outlineLevel="1">
      <c r="A54" s="141"/>
      <c r="B54" s="35" t="s">
        <v>14</v>
      </c>
      <c r="C54" s="124">
        <v>38</v>
      </c>
      <c r="D54" s="124">
        <v>40</v>
      </c>
      <c r="E54" s="124">
        <v>63</v>
      </c>
      <c r="F54" s="124">
        <v>51</v>
      </c>
      <c r="G54" s="124">
        <v>72</v>
      </c>
      <c r="H54" s="124">
        <v>49</v>
      </c>
      <c r="I54" s="124">
        <v>65</v>
      </c>
      <c r="J54" s="124">
        <v>76</v>
      </c>
      <c r="K54" s="124">
        <v>68</v>
      </c>
      <c r="L54" s="124">
        <v>73</v>
      </c>
      <c r="M54" s="124">
        <v>112</v>
      </c>
      <c r="N54" s="124">
        <v>88</v>
      </c>
      <c r="O54" s="124">
        <v>104</v>
      </c>
      <c r="P54" s="124">
        <v>88</v>
      </c>
      <c r="Q54" s="124">
        <v>74</v>
      </c>
      <c r="R54" s="124">
        <v>91</v>
      </c>
      <c r="S54" s="124">
        <v>107</v>
      </c>
      <c r="T54" s="124">
        <v>67</v>
      </c>
      <c r="U54" s="124">
        <v>17</v>
      </c>
      <c r="V54" s="124">
        <v>2</v>
      </c>
      <c r="W54" s="124">
        <v>3</v>
      </c>
      <c r="X54" s="46">
        <f t="shared" si="26"/>
        <v>449</v>
      </c>
      <c r="Y54" s="47">
        <f t="shared" si="27"/>
        <v>1348</v>
      </c>
      <c r="Z54" s="48">
        <f t="shared" si="19"/>
        <v>0.10459940652818991</v>
      </c>
      <c r="AA54" s="48">
        <f t="shared" si="20"/>
        <v>0.5623145400593472</v>
      </c>
      <c r="AB54" s="48">
        <f t="shared" si="21"/>
        <v>0.3330860534124629</v>
      </c>
      <c r="AC54" s="49">
        <f t="shared" si="28"/>
        <v>1</v>
      </c>
    </row>
    <row r="55" spans="1:29" s="45" customFormat="1" ht="12" outlineLevel="1">
      <c r="A55" s="142"/>
      <c r="B55" s="36" t="s">
        <v>15</v>
      </c>
      <c r="C55" s="125">
        <v>97</v>
      </c>
      <c r="D55" s="125">
        <v>78</v>
      </c>
      <c r="E55" s="125">
        <v>116</v>
      </c>
      <c r="F55" s="125">
        <v>127</v>
      </c>
      <c r="G55" s="125">
        <v>133</v>
      </c>
      <c r="H55" s="125">
        <v>95</v>
      </c>
      <c r="I55" s="125">
        <v>134</v>
      </c>
      <c r="J55" s="125">
        <v>148</v>
      </c>
      <c r="K55" s="125">
        <v>131</v>
      </c>
      <c r="L55" s="125">
        <v>139</v>
      </c>
      <c r="M55" s="125">
        <v>208</v>
      </c>
      <c r="N55" s="125">
        <v>180</v>
      </c>
      <c r="O55" s="125">
        <v>216</v>
      </c>
      <c r="P55" s="125">
        <v>169</v>
      </c>
      <c r="Q55" s="125">
        <v>154</v>
      </c>
      <c r="R55" s="125">
        <v>145</v>
      </c>
      <c r="S55" s="125">
        <v>166</v>
      </c>
      <c r="T55" s="125">
        <v>87</v>
      </c>
      <c r="U55" s="125">
        <v>25</v>
      </c>
      <c r="V55" s="125">
        <v>3</v>
      </c>
      <c r="W55" s="125">
        <v>3</v>
      </c>
      <c r="X55" s="50">
        <f t="shared" si="26"/>
        <v>752</v>
      </c>
      <c r="Y55" s="51">
        <f t="shared" si="27"/>
        <v>2554</v>
      </c>
      <c r="Z55" s="48">
        <f t="shared" si="19"/>
        <v>0.1139389193422083</v>
      </c>
      <c r="AA55" s="48">
        <f t="shared" si="20"/>
        <v>0.5916209866875489</v>
      </c>
      <c r="AB55" s="48">
        <f t="shared" si="21"/>
        <v>0.29444009397024273</v>
      </c>
      <c r="AC55" s="52">
        <f t="shared" si="28"/>
        <v>1</v>
      </c>
    </row>
    <row r="56" spans="1:29" s="45" customFormat="1" ht="12" customHeight="1" outlineLevel="1">
      <c r="A56" s="140" t="s">
        <v>60</v>
      </c>
      <c r="B56" s="34" t="s">
        <v>13</v>
      </c>
      <c r="C56" s="126">
        <v>41</v>
      </c>
      <c r="D56" s="126">
        <v>65</v>
      </c>
      <c r="E56" s="126">
        <v>55</v>
      </c>
      <c r="F56" s="126">
        <v>73</v>
      </c>
      <c r="G56" s="126">
        <v>72</v>
      </c>
      <c r="H56" s="126">
        <v>44</v>
      </c>
      <c r="I56" s="126">
        <v>57</v>
      </c>
      <c r="J56" s="126">
        <v>73</v>
      </c>
      <c r="K56" s="126">
        <v>73</v>
      </c>
      <c r="L56" s="126">
        <v>79</v>
      </c>
      <c r="M56" s="126">
        <v>104</v>
      </c>
      <c r="N56" s="126">
        <v>105</v>
      </c>
      <c r="O56" s="126">
        <v>101</v>
      </c>
      <c r="P56" s="126">
        <v>72</v>
      </c>
      <c r="Q56" s="126">
        <v>60</v>
      </c>
      <c r="R56" s="126">
        <v>78</v>
      </c>
      <c r="S56" s="126">
        <v>40</v>
      </c>
      <c r="T56" s="126">
        <v>24</v>
      </c>
      <c r="U56" s="126">
        <v>7</v>
      </c>
      <c r="V56" s="126">
        <v>1</v>
      </c>
      <c r="W56" s="126">
        <v>0</v>
      </c>
      <c r="X56" s="41">
        <f t="shared" si="26"/>
        <v>282</v>
      </c>
      <c r="Y56" s="42">
        <f t="shared" si="27"/>
        <v>1224</v>
      </c>
      <c r="Z56" s="43">
        <f t="shared" si="19"/>
        <v>0.1315359477124183</v>
      </c>
      <c r="AA56" s="43">
        <f t="shared" si="20"/>
        <v>0.6380718954248366</v>
      </c>
      <c r="AB56" s="43">
        <f t="shared" si="21"/>
        <v>0.23039215686274508</v>
      </c>
      <c r="AC56" s="44">
        <f t="shared" si="28"/>
        <v>0.9999999999999999</v>
      </c>
    </row>
    <row r="57" spans="1:29" s="45" customFormat="1" ht="12" outlineLevel="1">
      <c r="A57" s="141"/>
      <c r="B57" s="35" t="s">
        <v>14</v>
      </c>
      <c r="C57" s="124">
        <v>43</v>
      </c>
      <c r="D57" s="124">
        <v>45</v>
      </c>
      <c r="E57" s="124">
        <v>50</v>
      </c>
      <c r="F57" s="124">
        <v>88</v>
      </c>
      <c r="G57" s="124">
        <v>76</v>
      </c>
      <c r="H57" s="124">
        <v>41</v>
      </c>
      <c r="I57" s="124">
        <v>52</v>
      </c>
      <c r="J57" s="124">
        <v>67</v>
      </c>
      <c r="K57" s="124">
        <v>62</v>
      </c>
      <c r="L57" s="124">
        <v>84</v>
      </c>
      <c r="M57" s="124">
        <v>102</v>
      </c>
      <c r="N57" s="124">
        <v>98</v>
      </c>
      <c r="O57" s="124">
        <v>110</v>
      </c>
      <c r="P57" s="124">
        <v>70</v>
      </c>
      <c r="Q57" s="124">
        <v>82</v>
      </c>
      <c r="R57" s="124">
        <v>102</v>
      </c>
      <c r="S57" s="124">
        <v>76</v>
      </c>
      <c r="T57" s="124">
        <v>49</v>
      </c>
      <c r="U57" s="124">
        <v>26</v>
      </c>
      <c r="V57" s="124">
        <v>8</v>
      </c>
      <c r="W57" s="124">
        <v>1</v>
      </c>
      <c r="X57" s="46">
        <f t="shared" si="26"/>
        <v>414</v>
      </c>
      <c r="Y57" s="47">
        <f t="shared" si="27"/>
        <v>1332</v>
      </c>
      <c r="Z57" s="48">
        <f t="shared" si="19"/>
        <v>0.1036036036036036</v>
      </c>
      <c r="AA57" s="48">
        <f t="shared" si="20"/>
        <v>0.5855855855855856</v>
      </c>
      <c r="AB57" s="48">
        <f t="shared" si="21"/>
        <v>0.3108108108108108</v>
      </c>
      <c r="AC57" s="49">
        <f t="shared" si="28"/>
        <v>1</v>
      </c>
    </row>
    <row r="58" spans="1:29" s="45" customFormat="1" ht="12" outlineLevel="1">
      <c r="A58" s="142"/>
      <c r="B58" s="36" t="s">
        <v>15</v>
      </c>
      <c r="C58" s="125">
        <v>84</v>
      </c>
      <c r="D58" s="125">
        <v>110</v>
      </c>
      <c r="E58" s="125">
        <v>105</v>
      </c>
      <c r="F58" s="125">
        <v>161</v>
      </c>
      <c r="G58" s="125">
        <v>148</v>
      </c>
      <c r="H58" s="125">
        <v>85</v>
      </c>
      <c r="I58" s="125">
        <v>109</v>
      </c>
      <c r="J58" s="125">
        <v>140</v>
      </c>
      <c r="K58" s="125">
        <v>135</v>
      </c>
      <c r="L58" s="125">
        <v>163</v>
      </c>
      <c r="M58" s="125">
        <v>206</v>
      </c>
      <c r="N58" s="125">
        <v>203</v>
      </c>
      <c r="O58" s="125">
        <v>211</v>
      </c>
      <c r="P58" s="125">
        <v>142</v>
      </c>
      <c r="Q58" s="125">
        <v>142</v>
      </c>
      <c r="R58" s="125">
        <v>180</v>
      </c>
      <c r="S58" s="125">
        <v>116</v>
      </c>
      <c r="T58" s="125">
        <v>73</v>
      </c>
      <c r="U58" s="125">
        <v>33</v>
      </c>
      <c r="V58" s="125">
        <v>9</v>
      </c>
      <c r="W58" s="125">
        <v>1</v>
      </c>
      <c r="X58" s="50">
        <f t="shared" si="26"/>
        <v>696</v>
      </c>
      <c r="Y58" s="51">
        <f t="shared" si="27"/>
        <v>2556</v>
      </c>
      <c r="Z58" s="48">
        <f t="shared" si="19"/>
        <v>0.11697965571205007</v>
      </c>
      <c r="AA58" s="48">
        <f t="shared" si="20"/>
        <v>0.6107198748043818</v>
      </c>
      <c r="AB58" s="48">
        <f t="shared" si="21"/>
        <v>0.27230046948356806</v>
      </c>
      <c r="AC58" s="52">
        <f t="shared" si="28"/>
        <v>1</v>
      </c>
    </row>
    <row r="59" spans="1:29" s="45" customFormat="1" ht="12" customHeight="1" outlineLevel="1">
      <c r="A59" s="140" t="s">
        <v>61</v>
      </c>
      <c r="B59" s="34" t="s">
        <v>13</v>
      </c>
      <c r="C59" s="126">
        <v>22</v>
      </c>
      <c r="D59" s="126">
        <v>34</v>
      </c>
      <c r="E59" s="126">
        <v>40</v>
      </c>
      <c r="F59" s="126">
        <v>46</v>
      </c>
      <c r="G59" s="126">
        <v>20</v>
      </c>
      <c r="H59" s="126">
        <v>36</v>
      </c>
      <c r="I59" s="126">
        <v>32</v>
      </c>
      <c r="J59" s="126">
        <v>41</v>
      </c>
      <c r="K59" s="126">
        <v>42</v>
      </c>
      <c r="L59" s="126">
        <v>65</v>
      </c>
      <c r="M59" s="126">
        <v>66</v>
      </c>
      <c r="N59" s="126">
        <v>71</v>
      </c>
      <c r="O59" s="126">
        <v>76</v>
      </c>
      <c r="P59" s="126">
        <v>63</v>
      </c>
      <c r="Q59" s="126">
        <v>54</v>
      </c>
      <c r="R59" s="126">
        <v>34</v>
      </c>
      <c r="S59" s="126">
        <v>30</v>
      </c>
      <c r="T59" s="126">
        <v>12</v>
      </c>
      <c r="U59" s="126">
        <v>6</v>
      </c>
      <c r="V59" s="126">
        <v>2</v>
      </c>
      <c r="W59" s="126">
        <v>0</v>
      </c>
      <c r="X59" s="41">
        <f t="shared" si="26"/>
        <v>201</v>
      </c>
      <c r="Y59" s="42">
        <f t="shared" si="27"/>
        <v>792</v>
      </c>
      <c r="Z59" s="43">
        <f t="shared" si="19"/>
        <v>0.12121212121212122</v>
      </c>
      <c r="AA59" s="43">
        <f t="shared" si="20"/>
        <v>0.625</v>
      </c>
      <c r="AB59" s="43">
        <f t="shared" si="21"/>
        <v>0.2537878787878788</v>
      </c>
      <c r="AC59" s="44">
        <f t="shared" si="28"/>
        <v>1</v>
      </c>
    </row>
    <row r="60" spans="1:29" s="45" customFormat="1" ht="12" outlineLevel="1">
      <c r="A60" s="141"/>
      <c r="B60" s="35" t="s">
        <v>14</v>
      </c>
      <c r="C60" s="124">
        <v>29</v>
      </c>
      <c r="D60" s="124">
        <v>20</v>
      </c>
      <c r="E60" s="124">
        <v>45</v>
      </c>
      <c r="F60" s="124">
        <v>43</v>
      </c>
      <c r="G60" s="124">
        <v>37</v>
      </c>
      <c r="H60" s="124">
        <v>39</v>
      </c>
      <c r="I60" s="124">
        <v>37</v>
      </c>
      <c r="J60" s="124">
        <v>36</v>
      </c>
      <c r="K60" s="124">
        <v>47</v>
      </c>
      <c r="L60" s="124">
        <v>51</v>
      </c>
      <c r="M60" s="124">
        <v>56</v>
      </c>
      <c r="N60" s="124">
        <v>56</v>
      </c>
      <c r="O60" s="124">
        <v>68</v>
      </c>
      <c r="P60" s="124">
        <v>62</v>
      </c>
      <c r="Q60" s="124">
        <v>72</v>
      </c>
      <c r="R60" s="124">
        <v>62</v>
      </c>
      <c r="S60" s="124">
        <v>47</v>
      </c>
      <c r="T60" s="124">
        <v>35</v>
      </c>
      <c r="U60" s="124">
        <v>11</v>
      </c>
      <c r="V60" s="124">
        <v>4</v>
      </c>
      <c r="W60" s="124">
        <v>1</v>
      </c>
      <c r="X60" s="46">
        <f t="shared" si="26"/>
        <v>294</v>
      </c>
      <c r="Y60" s="47">
        <f t="shared" si="27"/>
        <v>858</v>
      </c>
      <c r="Z60" s="48">
        <f t="shared" si="19"/>
        <v>0.10955710955710955</v>
      </c>
      <c r="AA60" s="48">
        <f t="shared" si="20"/>
        <v>0.5477855477855478</v>
      </c>
      <c r="AB60" s="48">
        <f t="shared" si="21"/>
        <v>0.34265734265734266</v>
      </c>
      <c r="AC60" s="49">
        <f t="shared" si="28"/>
        <v>1</v>
      </c>
    </row>
    <row r="61" spans="1:29" s="45" customFormat="1" ht="12" outlineLevel="1">
      <c r="A61" s="142"/>
      <c r="B61" s="36" t="s">
        <v>15</v>
      </c>
      <c r="C61" s="125">
        <v>51</v>
      </c>
      <c r="D61" s="125">
        <v>54</v>
      </c>
      <c r="E61" s="125">
        <v>85</v>
      </c>
      <c r="F61" s="125">
        <v>89</v>
      </c>
      <c r="G61" s="125">
        <v>57</v>
      </c>
      <c r="H61" s="125">
        <v>75</v>
      </c>
      <c r="I61" s="125">
        <v>69</v>
      </c>
      <c r="J61" s="125">
        <v>77</v>
      </c>
      <c r="K61" s="125">
        <v>89</v>
      </c>
      <c r="L61" s="125">
        <v>116</v>
      </c>
      <c r="M61" s="125">
        <v>122</v>
      </c>
      <c r="N61" s="125">
        <v>127</v>
      </c>
      <c r="O61" s="125">
        <v>144</v>
      </c>
      <c r="P61" s="125">
        <v>125</v>
      </c>
      <c r="Q61" s="125">
        <v>126</v>
      </c>
      <c r="R61" s="125">
        <v>96</v>
      </c>
      <c r="S61" s="125">
        <v>77</v>
      </c>
      <c r="T61" s="125">
        <v>47</v>
      </c>
      <c r="U61" s="125">
        <v>17</v>
      </c>
      <c r="V61" s="125">
        <v>6</v>
      </c>
      <c r="W61" s="125">
        <v>1</v>
      </c>
      <c r="X61" s="50">
        <f t="shared" si="26"/>
        <v>495</v>
      </c>
      <c r="Y61" s="51">
        <f t="shared" si="27"/>
        <v>1650</v>
      </c>
      <c r="Z61" s="48">
        <f t="shared" si="19"/>
        <v>0.11515151515151516</v>
      </c>
      <c r="AA61" s="48">
        <f t="shared" si="20"/>
        <v>0.5848484848484848</v>
      </c>
      <c r="AB61" s="48">
        <f t="shared" si="21"/>
        <v>0.3</v>
      </c>
      <c r="AC61" s="52">
        <f t="shared" si="28"/>
        <v>1</v>
      </c>
    </row>
    <row r="62" spans="1:29" s="55" customFormat="1" ht="12" customHeight="1">
      <c r="A62" s="153" t="s">
        <v>50</v>
      </c>
      <c r="B62" s="37" t="s">
        <v>13</v>
      </c>
      <c r="C62" s="41">
        <f>SUM(C50,C53,C56,C59)</f>
        <v>200</v>
      </c>
      <c r="D62" s="41">
        <f aca="true" t="shared" si="29" ref="D62:P62">SUM(D50,D53,D56,D59)</f>
        <v>213</v>
      </c>
      <c r="E62" s="41">
        <f t="shared" si="29"/>
        <v>240</v>
      </c>
      <c r="F62" s="41">
        <f t="shared" si="29"/>
        <v>296</v>
      </c>
      <c r="G62" s="41">
        <f t="shared" si="29"/>
        <v>228</v>
      </c>
      <c r="H62" s="41">
        <f t="shared" si="29"/>
        <v>202</v>
      </c>
      <c r="I62" s="41">
        <f t="shared" si="29"/>
        <v>250</v>
      </c>
      <c r="J62" s="41">
        <f t="shared" si="29"/>
        <v>288</v>
      </c>
      <c r="K62" s="41">
        <f t="shared" si="29"/>
        <v>259</v>
      </c>
      <c r="L62" s="41">
        <f t="shared" si="29"/>
        <v>317</v>
      </c>
      <c r="M62" s="41">
        <f t="shared" si="29"/>
        <v>382</v>
      </c>
      <c r="N62" s="41">
        <f t="shared" si="29"/>
        <v>423</v>
      </c>
      <c r="O62" s="41">
        <f t="shared" si="29"/>
        <v>459</v>
      </c>
      <c r="P62" s="41">
        <f t="shared" si="29"/>
        <v>326</v>
      </c>
      <c r="Q62" s="41">
        <f>SUM(Q50,Q53,Q56,Q59)</f>
        <v>270</v>
      </c>
      <c r="R62" s="41">
        <f aca="true" t="shared" si="30" ref="R62:Y62">SUM(R50,R53,R56,R59)</f>
        <v>265</v>
      </c>
      <c r="S62" s="41">
        <f t="shared" si="30"/>
        <v>194</v>
      </c>
      <c r="T62" s="41">
        <f t="shared" si="30"/>
        <v>101</v>
      </c>
      <c r="U62" s="41">
        <f t="shared" si="30"/>
        <v>42</v>
      </c>
      <c r="V62" s="41">
        <f t="shared" si="30"/>
        <v>6</v>
      </c>
      <c r="W62" s="41">
        <f t="shared" si="30"/>
        <v>0</v>
      </c>
      <c r="X62" s="41">
        <f>SUM(X50,X53,X56,X59)</f>
        <v>1204</v>
      </c>
      <c r="Y62" s="41">
        <f t="shared" si="30"/>
        <v>4961</v>
      </c>
      <c r="Z62" s="58">
        <f aca="true" t="shared" si="31" ref="Z62:Z70">SUM(C62:E62)/$Y62</f>
        <v>0.13162668816770812</v>
      </c>
      <c r="AA62" s="58">
        <f aca="true" t="shared" si="32" ref="AA62:AA70">SUM(F62:O62)/$Y62</f>
        <v>0.6256803063898407</v>
      </c>
      <c r="AB62" s="58">
        <f aca="true" t="shared" si="33" ref="AB62:AB70">X62/$Y62</f>
        <v>0.24269300544245112</v>
      </c>
      <c r="AC62" s="54">
        <f>SUM(Z62:AB62)</f>
        <v>0.9999999999999999</v>
      </c>
    </row>
    <row r="63" spans="1:29" s="55" customFormat="1" ht="12" customHeight="1">
      <c r="A63" s="154"/>
      <c r="B63" s="38" t="s">
        <v>14</v>
      </c>
      <c r="C63" s="46">
        <f aca="true" t="shared" si="34" ref="C63:P64">SUM(C51,C54,C57,C60)</f>
        <v>178</v>
      </c>
      <c r="D63" s="46">
        <f t="shared" si="34"/>
        <v>168</v>
      </c>
      <c r="E63" s="46">
        <f t="shared" si="34"/>
        <v>244</v>
      </c>
      <c r="F63" s="46">
        <f t="shared" si="34"/>
        <v>286</v>
      </c>
      <c r="G63" s="46">
        <f t="shared" si="34"/>
        <v>282</v>
      </c>
      <c r="H63" s="46">
        <f t="shared" si="34"/>
        <v>213</v>
      </c>
      <c r="I63" s="46">
        <f t="shared" si="34"/>
        <v>246</v>
      </c>
      <c r="J63" s="46">
        <f t="shared" si="34"/>
        <v>280</v>
      </c>
      <c r="K63" s="46">
        <f t="shared" si="34"/>
        <v>286</v>
      </c>
      <c r="L63" s="46">
        <f t="shared" si="34"/>
        <v>320</v>
      </c>
      <c r="M63" s="46">
        <f t="shared" si="34"/>
        <v>417</v>
      </c>
      <c r="N63" s="46">
        <f t="shared" si="34"/>
        <v>378</v>
      </c>
      <c r="O63" s="46">
        <f t="shared" si="34"/>
        <v>435</v>
      </c>
      <c r="P63" s="46">
        <f t="shared" si="34"/>
        <v>347</v>
      </c>
      <c r="Q63" s="46">
        <f aca="true" t="shared" si="35" ref="Q63:Y63">SUM(Q51,Q54,Q57,Q60)</f>
        <v>321</v>
      </c>
      <c r="R63" s="46">
        <f t="shared" si="35"/>
        <v>363</v>
      </c>
      <c r="S63" s="46">
        <f t="shared" si="35"/>
        <v>357</v>
      </c>
      <c r="T63" s="46">
        <f t="shared" si="35"/>
        <v>243</v>
      </c>
      <c r="U63" s="46">
        <f t="shared" si="35"/>
        <v>118</v>
      </c>
      <c r="V63" s="46">
        <f t="shared" si="35"/>
        <v>44</v>
      </c>
      <c r="W63" s="46">
        <f t="shared" si="35"/>
        <v>12</v>
      </c>
      <c r="X63" s="46">
        <f t="shared" si="35"/>
        <v>1805</v>
      </c>
      <c r="Y63" s="46">
        <f t="shared" si="35"/>
        <v>5538</v>
      </c>
      <c r="Z63" s="59">
        <f t="shared" si="31"/>
        <v>0.10653665583243048</v>
      </c>
      <c r="AA63" s="59">
        <f t="shared" si="32"/>
        <v>0.5675334055615746</v>
      </c>
      <c r="AB63" s="59">
        <f t="shared" si="33"/>
        <v>0.32592993860599495</v>
      </c>
      <c r="AC63" s="54">
        <f>SUM(Z63:AB63)</f>
        <v>1</v>
      </c>
    </row>
    <row r="64" spans="1:29" s="55" customFormat="1" ht="12" customHeight="1">
      <c r="A64" s="154"/>
      <c r="B64" s="39" t="s">
        <v>15</v>
      </c>
      <c r="C64" s="50">
        <f t="shared" si="34"/>
        <v>378</v>
      </c>
      <c r="D64" s="50">
        <f t="shared" si="34"/>
        <v>381</v>
      </c>
      <c r="E64" s="50">
        <f t="shared" si="34"/>
        <v>484</v>
      </c>
      <c r="F64" s="50">
        <f t="shared" si="34"/>
        <v>582</v>
      </c>
      <c r="G64" s="50">
        <f t="shared" si="34"/>
        <v>510</v>
      </c>
      <c r="H64" s="50">
        <f t="shared" si="34"/>
        <v>415</v>
      </c>
      <c r="I64" s="50">
        <f t="shared" si="34"/>
        <v>496</v>
      </c>
      <c r="J64" s="50">
        <f t="shared" si="34"/>
        <v>568</v>
      </c>
      <c r="K64" s="50">
        <f t="shared" si="34"/>
        <v>545</v>
      </c>
      <c r="L64" s="50">
        <f t="shared" si="34"/>
        <v>637</v>
      </c>
      <c r="M64" s="50">
        <f t="shared" si="34"/>
        <v>799</v>
      </c>
      <c r="N64" s="50">
        <f t="shared" si="34"/>
        <v>801</v>
      </c>
      <c r="O64" s="50">
        <f t="shared" si="34"/>
        <v>894</v>
      </c>
      <c r="P64" s="50">
        <f t="shared" si="34"/>
        <v>673</v>
      </c>
      <c r="Q64" s="50">
        <f aca="true" t="shared" si="36" ref="Q64:Y64">SUM(Q52,Q55,Q58,Q61)</f>
        <v>591</v>
      </c>
      <c r="R64" s="50">
        <f t="shared" si="36"/>
        <v>628</v>
      </c>
      <c r="S64" s="50">
        <f t="shared" si="36"/>
        <v>551</v>
      </c>
      <c r="T64" s="50">
        <f t="shared" si="36"/>
        <v>344</v>
      </c>
      <c r="U64" s="50">
        <f t="shared" si="36"/>
        <v>160</v>
      </c>
      <c r="V64" s="50">
        <f t="shared" si="36"/>
        <v>50</v>
      </c>
      <c r="W64" s="50">
        <f t="shared" si="36"/>
        <v>12</v>
      </c>
      <c r="X64" s="50">
        <f t="shared" si="36"/>
        <v>3009</v>
      </c>
      <c r="Y64" s="50">
        <f t="shared" si="36"/>
        <v>10499</v>
      </c>
      <c r="Z64" s="60">
        <f t="shared" si="31"/>
        <v>0.11839222783122202</v>
      </c>
      <c r="AA64" s="60">
        <f t="shared" si="32"/>
        <v>0.5950090484808077</v>
      </c>
      <c r="AB64" s="60">
        <f t="shared" si="33"/>
        <v>0.2865987236879703</v>
      </c>
      <c r="AC64" s="54">
        <f>SUM(Z64:AB64)</f>
        <v>1</v>
      </c>
    </row>
    <row r="65" spans="1:29" s="55" customFormat="1" ht="12" customHeight="1" collapsed="1">
      <c r="A65" s="153" t="s">
        <v>51</v>
      </c>
      <c r="B65" s="37" t="s">
        <v>13</v>
      </c>
      <c r="C65" s="128">
        <v>83</v>
      </c>
      <c r="D65" s="128">
        <v>109</v>
      </c>
      <c r="E65" s="128">
        <v>139</v>
      </c>
      <c r="F65" s="128">
        <v>172</v>
      </c>
      <c r="G65" s="128">
        <v>101</v>
      </c>
      <c r="H65" s="128">
        <v>112</v>
      </c>
      <c r="I65" s="128">
        <v>120</v>
      </c>
      <c r="J65" s="128">
        <v>145</v>
      </c>
      <c r="K65" s="128">
        <v>144</v>
      </c>
      <c r="L65" s="128">
        <v>181</v>
      </c>
      <c r="M65" s="128">
        <v>240</v>
      </c>
      <c r="N65" s="128">
        <v>248</v>
      </c>
      <c r="O65" s="128">
        <v>250</v>
      </c>
      <c r="P65" s="128">
        <v>158</v>
      </c>
      <c r="Q65" s="128">
        <v>117</v>
      </c>
      <c r="R65" s="128">
        <v>136</v>
      </c>
      <c r="S65" s="128">
        <v>99</v>
      </c>
      <c r="T65" s="128">
        <v>71</v>
      </c>
      <c r="U65" s="128">
        <v>19</v>
      </c>
      <c r="V65" s="128">
        <v>7</v>
      </c>
      <c r="W65" s="128">
        <v>0</v>
      </c>
      <c r="X65" s="41">
        <f>SUM(P65:W65)</f>
        <v>607</v>
      </c>
      <c r="Y65" s="41">
        <f>SUM(C65:W65)</f>
        <v>2651</v>
      </c>
      <c r="Z65" s="53">
        <f t="shared" si="31"/>
        <v>0.12485854394568087</v>
      </c>
      <c r="AA65" s="53">
        <f t="shared" si="32"/>
        <v>0.6461712561297623</v>
      </c>
      <c r="AB65" s="53">
        <f t="shared" si="33"/>
        <v>0.22897019992455678</v>
      </c>
      <c r="AC65" s="54">
        <f aca="true" t="shared" si="37" ref="AC65:AC70">SUM(Z65:AB65)</f>
        <v>1</v>
      </c>
    </row>
    <row r="66" spans="1:29" s="55" customFormat="1" ht="12" customHeight="1">
      <c r="A66" s="154"/>
      <c r="B66" s="38" t="s">
        <v>14</v>
      </c>
      <c r="C66" s="113">
        <v>74</v>
      </c>
      <c r="D66" s="113">
        <v>102</v>
      </c>
      <c r="E66" s="113">
        <v>125</v>
      </c>
      <c r="F66" s="113">
        <v>175</v>
      </c>
      <c r="G66" s="113">
        <v>109</v>
      </c>
      <c r="H66" s="113">
        <v>120</v>
      </c>
      <c r="I66" s="113">
        <v>116</v>
      </c>
      <c r="J66" s="113">
        <v>148</v>
      </c>
      <c r="K66" s="113">
        <v>163</v>
      </c>
      <c r="L66" s="113">
        <v>211</v>
      </c>
      <c r="M66" s="113">
        <v>266</v>
      </c>
      <c r="N66" s="113">
        <v>267</v>
      </c>
      <c r="O66" s="113">
        <v>271</v>
      </c>
      <c r="P66" s="113">
        <v>180</v>
      </c>
      <c r="Q66" s="113">
        <v>168</v>
      </c>
      <c r="R66" s="113">
        <v>212</v>
      </c>
      <c r="S66" s="113">
        <v>257</v>
      </c>
      <c r="T66" s="113">
        <v>144</v>
      </c>
      <c r="U66" s="113">
        <v>59</v>
      </c>
      <c r="V66" s="113">
        <v>26</v>
      </c>
      <c r="W66" s="113">
        <v>8</v>
      </c>
      <c r="X66" s="46">
        <f>SUM(P66:W66)</f>
        <v>1054</v>
      </c>
      <c r="Y66" s="46">
        <f>SUM(C66:W66)</f>
        <v>3201</v>
      </c>
      <c r="Z66" s="56">
        <f t="shared" si="31"/>
        <v>0.09403311465167136</v>
      </c>
      <c r="AA66" s="56">
        <f t="shared" si="32"/>
        <v>0.5766947828803499</v>
      </c>
      <c r="AB66" s="56">
        <f t="shared" si="33"/>
        <v>0.3292721024679788</v>
      </c>
      <c r="AC66" s="54">
        <f t="shared" si="37"/>
        <v>1</v>
      </c>
    </row>
    <row r="67" spans="1:29" s="55" customFormat="1" ht="12" customHeight="1">
      <c r="A67" s="154"/>
      <c r="B67" s="39" t="s">
        <v>15</v>
      </c>
      <c r="C67" s="132">
        <v>157</v>
      </c>
      <c r="D67" s="132">
        <v>211</v>
      </c>
      <c r="E67" s="132">
        <v>264</v>
      </c>
      <c r="F67" s="132">
        <v>347</v>
      </c>
      <c r="G67" s="132">
        <v>210</v>
      </c>
      <c r="H67" s="132">
        <v>232</v>
      </c>
      <c r="I67" s="132">
        <v>236</v>
      </c>
      <c r="J67" s="132">
        <v>293</v>
      </c>
      <c r="K67" s="132">
        <v>307</v>
      </c>
      <c r="L67" s="132">
        <v>392</v>
      </c>
      <c r="M67" s="132">
        <v>506</v>
      </c>
      <c r="N67" s="132">
        <v>515</v>
      </c>
      <c r="O67" s="132">
        <v>521</v>
      </c>
      <c r="P67" s="132">
        <v>338</v>
      </c>
      <c r="Q67" s="132">
        <v>285</v>
      </c>
      <c r="R67" s="132">
        <v>348</v>
      </c>
      <c r="S67" s="132">
        <v>356</v>
      </c>
      <c r="T67" s="132">
        <v>215</v>
      </c>
      <c r="U67" s="132">
        <v>78</v>
      </c>
      <c r="V67" s="132">
        <v>33</v>
      </c>
      <c r="W67" s="132">
        <v>8</v>
      </c>
      <c r="X67" s="50">
        <f>SUM(P67:W67)</f>
        <v>1661</v>
      </c>
      <c r="Y67" s="50">
        <f>SUM(C67:W67)</f>
        <v>5852</v>
      </c>
      <c r="Z67" s="57">
        <f t="shared" si="31"/>
        <v>0.10799726589200273</v>
      </c>
      <c r="AA67" s="57">
        <f t="shared" si="32"/>
        <v>0.6081681476418318</v>
      </c>
      <c r="AB67" s="57">
        <f t="shared" si="33"/>
        <v>0.28383458646616544</v>
      </c>
      <c r="AC67" s="54">
        <f t="shared" si="37"/>
        <v>1</v>
      </c>
    </row>
    <row r="68" spans="1:29" ht="12" customHeight="1">
      <c r="A68" s="146" t="s">
        <v>2</v>
      </c>
      <c r="B68" s="23" t="s">
        <v>13</v>
      </c>
      <c r="C68" s="61">
        <f>SUM(C23,C35,C38,C47,C62,C65)</f>
        <v>3233</v>
      </c>
      <c r="D68" s="61">
        <f aca="true" t="shared" si="38" ref="D68:N68">SUM(D23,D35,D38,D47,D62,D65)</f>
        <v>3363</v>
      </c>
      <c r="E68" s="61">
        <f t="shared" si="38"/>
        <v>3567</v>
      </c>
      <c r="F68" s="61">
        <f t="shared" si="38"/>
        <v>3762</v>
      </c>
      <c r="G68" s="61">
        <f t="shared" si="38"/>
        <v>3056</v>
      </c>
      <c r="H68" s="61">
        <f t="shared" si="38"/>
        <v>3406</v>
      </c>
      <c r="I68" s="61">
        <f t="shared" si="38"/>
        <v>3859</v>
      </c>
      <c r="J68" s="61">
        <f t="shared" si="38"/>
        <v>4413</v>
      </c>
      <c r="K68" s="61">
        <f t="shared" si="38"/>
        <v>4439</v>
      </c>
      <c r="L68" s="61">
        <f t="shared" si="38"/>
        <v>4126</v>
      </c>
      <c r="M68" s="61">
        <f t="shared" si="38"/>
        <v>4428</v>
      </c>
      <c r="N68" s="61">
        <f t="shared" si="38"/>
        <v>4859</v>
      </c>
      <c r="O68" s="61">
        <f aca="true" t="shared" si="39" ref="O68:X68">SUM(O23,O35,O38,O47,O62,O65)</f>
        <v>5614</v>
      </c>
      <c r="P68" s="61">
        <f t="shared" si="39"/>
        <v>4224</v>
      </c>
      <c r="Q68" s="61">
        <f t="shared" si="39"/>
        <v>3455</v>
      </c>
      <c r="R68" s="61">
        <f t="shared" si="39"/>
        <v>2983</v>
      </c>
      <c r="S68" s="61">
        <f t="shared" si="39"/>
        <v>2031</v>
      </c>
      <c r="T68" s="61">
        <f t="shared" si="39"/>
        <v>1125</v>
      </c>
      <c r="U68" s="61">
        <f t="shared" si="39"/>
        <v>315</v>
      </c>
      <c r="V68" s="61">
        <f t="shared" si="39"/>
        <v>62</v>
      </c>
      <c r="W68" s="61">
        <f t="shared" si="39"/>
        <v>5</v>
      </c>
      <c r="X68" s="61">
        <f t="shared" si="39"/>
        <v>14200</v>
      </c>
      <c r="Y68" s="61">
        <f>SUM(Y23,Y35,Y38,Y47,Y62,Y65)</f>
        <v>66325</v>
      </c>
      <c r="Z68" s="58">
        <f t="shared" si="31"/>
        <v>0.15323030531473802</v>
      </c>
      <c r="AA68" s="58">
        <f t="shared" si="32"/>
        <v>0.632672446287222</v>
      </c>
      <c r="AB68" s="58">
        <f t="shared" si="33"/>
        <v>0.21409724839803995</v>
      </c>
      <c r="AC68" s="54">
        <f t="shared" si="37"/>
        <v>1</v>
      </c>
    </row>
    <row r="69" spans="1:29" ht="12" customHeight="1">
      <c r="A69" s="147"/>
      <c r="B69" s="24" t="s">
        <v>14</v>
      </c>
      <c r="C69" s="62">
        <f>SUM(C24,C36,C39,C48,C63,C66)</f>
        <v>2959</v>
      </c>
      <c r="D69" s="62">
        <f aca="true" t="shared" si="40" ref="D69:N69">SUM(D24,D36,D39,D48,D63,D66)</f>
        <v>3154</v>
      </c>
      <c r="E69" s="62">
        <f t="shared" si="40"/>
        <v>3498</v>
      </c>
      <c r="F69" s="62">
        <f t="shared" si="40"/>
        <v>3736</v>
      </c>
      <c r="G69" s="62">
        <f t="shared" si="40"/>
        <v>3258</v>
      </c>
      <c r="H69" s="62">
        <f t="shared" si="40"/>
        <v>3585</v>
      </c>
      <c r="I69" s="62">
        <f t="shared" si="40"/>
        <v>3982</v>
      </c>
      <c r="J69" s="62">
        <f t="shared" si="40"/>
        <v>4499</v>
      </c>
      <c r="K69" s="62">
        <f t="shared" si="40"/>
        <v>4803</v>
      </c>
      <c r="L69" s="62">
        <f t="shared" si="40"/>
        <v>4602</v>
      </c>
      <c r="M69" s="62">
        <f t="shared" si="40"/>
        <v>4848</v>
      </c>
      <c r="N69" s="62">
        <f t="shared" si="40"/>
        <v>5010</v>
      </c>
      <c r="O69" s="62">
        <f aca="true" t="shared" si="41" ref="O69:Y69">SUM(O24,O36,O39,O48,O63,O66)</f>
        <v>5941</v>
      </c>
      <c r="P69" s="62">
        <f t="shared" si="41"/>
        <v>4627</v>
      </c>
      <c r="Q69" s="62">
        <f t="shared" si="41"/>
        <v>4259</v>
      </c>
      <c r="R69" s="62">
        <f t="shared" si="41"/>
        <v>3932</v>
      </c>
      <c r="S69" s="62">
        <f t="shared" si="41"/>
        <v>3489</v>
      </c>
      <c r="T69" s="62">
        <f t="shared" si="41"/>
        <v>2476</v>
      </c>
      <c r="U69" s="62">
        <f t="shared" si="41"/>
        <v>1175</v>
      </c>
      <c r="V69" s="62">
        <f t="shared" si="41"/>
        <v>370</v>
      </c>
      <c r="W69" s="62">
        <f t="shared" si="41"/>
        <v>81</v>
      </c>
      <c r="X69" s="62">
        <f t="shared" si="41"/>
        <v>20409</v>
      </c>
      <c r="Y69" s="62">
        <f t="shared" si="41"/>
        <v>74284</v>
      </c>
      <c r="Z69" s="59">
        <f t="shared" si="31"/>
        <v>0.1293818318884282</v>
      </c>
      <c r="AA69" s="59">
        <f t="shared" si="32"/>
        <v>0.5958752894297561</v>
      </c>
      <c r="AB69" s="59">
        <f t="shared" si="33"/>
        <v>0.27474287868181574</v>
      </c>
      <c r="AC69" s="54">
        <f t="shared" si="37"/>
        <v>1</v>
      </c>
    </row>
    <row r="70" spans="1:29" ht="12" customHeight="1">
      <c r="A70" s="147"/>
      <c r="B70" s="25" t="s">
        <v>15</v>
      </c>
      <c r="C70" s="63">
        <f>SUM(C68:C69)</f>
        <v>6192</v>
      </c>
      <c r="D70" s="63">
        <f aca="true" t="shared" si="42" ref="D70:N70">SUM(D68:D69)</f>
        <v>6517</v>
      </c>
      <c r="E70" s="63">
        <f t="shared" si="42"/>
        <v>7065</v>
      </c>
      <c r="F70" s="63">
        <f t="shared" si="42"/>
        <v>7498</v>
      </c>
      <c r="G70" s="63">
        <f t="shared" si="42"/>
        <v>6314</v>
      </c>
      <c r="H70" s="63">
        <f t="shared" si="42"/>
        <v>6991</v>
      </c>
      <c r="I70" s="63">
        <f t="shared" si="42"/>
        <v>7841</v>
      </c>
      <c r="J70" s="63">
        <f t="shared" si="42"/>
        <v>8912</v>
      </c>
      <c r="K70" s="63">
        <f t="shared" si="42"/>
        <v>9242</v>
      </c>
      <c r="L70" s="63">
        <f t="shared" si="42"/>
        <v>8728</v>
      </c>
      <c r="M70" s="63">
        <f t="shared" si="42"/>
        <v>9276</v>
      </c>
      <c r="N70" s="63">
        <f t="shared" si="42"/>
        <v>9869</v>
      </c>
      <c r="O70" s="63">
        <f aca="true" t="shared" si="43" ref="O70:W70">SUM(O68:O69)</f>
        <v>11555</v>
      </c>
      <c r="P70" s="63">
        <f t="shared" si="43"/>
        <v>8851</v>
      </c>
      <c r="Q70" s="63">
        <f t="shared" si="43"/>
        <v>7714</v>
      </c>
      <c r="R70" s="63">
        <f t="shared" si="43"/>
        <v>6915</v>
      </c>
      <c r="S70" s="63">
        <f t="shared" si="43"/>
        <v>5520</v>
      </c>
      <c r="T70" s="63">
        <f t="shared" si="43"/>
        <v>3601</v>
      </c>
      <c r="U70" s="63">
        <f t="shared" si="43"/>
        <v>1490</v>
      </c>
      <c r="V70" s="63">
        <f t="shared" si="43"/>
        <v>432</v>
      </c>
      <c r="W70" s="63">
        <f t="shared" si="43"/>
        <v>86</v>
      </c>
      <c r="X70" s="63">
        <f>SUM(X68:X69)</f>
        <v>34609</v>
      </c>
      <c r="Y70" s="63">
        <f>SUM(Y68:Y69)</f>
        <v>140609</v>
      </c>
      <c r="Z70" s="60">
        <f t="shared" si="31"/>
        <v>0.14063111180649887</v>
      </c>
      <c r="AA70" s="60">
        <f t="shared" si="32"/>
        <v>0.6132324388908249</v>
      </c>
      <c r="AB70" s="60">
        <f t="shared" si="33"/>
        <v>0.24613644930267622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&amp;R平成25年6月1日現在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1</v>
      </c>
      <c r="M4" s="101">
        <f>L4/L26</f>
        <v>2.2458788123792842E-05</v>
      </c>
      <c r="N4" s="103">
        <f>'地区別5歳毎'!W24</f>
        <v>39</v>
      </c>
      <c r="O4" s="101">
        <f>N4/N26</f>
        <v>0.0007845188284518828</v>
      </c>
      <c r="P4" s="104">
        <f>L4+N4</f>
        <v>40</v>
      </c>
      <c r="Q4" s="101">
        <f>P4/P26</f>
        <v>0.00042445722532311807</v>
      </c>
    </row>
    <row r="5" spans="11:17" ht="13.5">
      <c r="K5" s="87" t="s">
        <v>113</v>
      </c>
      <c r="L5" s="102">
        <f>'地区別5歳毎'!V23</f>
        <v>32</v>
      </c>
      <c r="M5" s="101">
        <f>L5/L26</f>
        <v>0.0007186812199613709</v>
      </c>
      <c r="N5" s="103">
        <f>'地区別5歳毎'!V24</f>
        <v>219</v>
      </c>
      <c r="O5" s="101">
        <f>N5/N26</f>
        <v>0.004405374959768265</v>
      </c>
      <c r="P5" s="104">
        <f aca="true" t="shared" si="0" ref="P5:P24">L5+N5</f>
        <v>251</v>
      </c>
      <c r="Q5" s="101">
        <f>P5/P26</f>
        <v>0.0026634690889025658</v>
      </c>
    </row>
    <row r="6" spans="11:17" ht="13.5">
      <c r="K6" s="87" t="s">
        <v>114</v>
      </c>
      <c r="L6" s="102">
        <f>'地区別5歳毎'!U23</f>
        <v>182</v>
      </c>
      <c r="M6" s="101">
        <f>L6/L26</f>
        <v>0.004087499438530297</v>
      </c>
      <c r="N6" s="103">
        <f>'地区別5歳毎'!U24</f>
        <v>705</v>
      </c>
      <c r="O6" s="101">
        <f>N6/N26</f>
        <v>0.014181686514322498</v>
      </c>
      <c r="P6" s="104">
        <f t="shared" si="0"/>
        <v>887</v>
      </c>
      <c r="Q6" s="101">
        <f>P6/P26</f>
        <v>0.009412338971540143</v>
      </c>
    </row>
    <row r="7" spans="11:17" ht="13.5">
      <c r="K7" s="87" t="s">
        <v>115</v>
      </c>
      <c r="L7" s="102">
        <f>'地区別5歳毎'!T23</f>
        <v>688</v>
      </c>
      <c r="M7" s="101">
        <f>L7/L26</f>
        <v>0.015451646229169475</v>
      </c>
      <c r="N7" s="103">
        <f>'地区別5歳毎'!T24</f>
        <v>1482</v>
      </c>
      <c r="O7" s="101">
        <f>N7/N26</f>
        <v>0.02981171548117155</v>
      </c>
      <c r="P7" s="104">
        <f t="shared" si="0"/>
        <v>2170</v>
      </c>
      <c r="Q7" s="101">
        <f>P7/P26</f>
        <v>0.023026804473779156</v>
      </c>
    </row>
    <row r="8" spans="11:17" ht="13.5">
      <c r="K8" s="87" t="s">
        <v>116</v>
      </c>
      <c r="L8" s="102">
        <f>'地区別5歳毎'!S23</f>
        <v>1306</v>
      </c>
      <c r="M8" s="101">
        <f>L8/L26</f>
        <v>0.02933117728967345</v>
      </c>
      <c r="N8" s="103">
        <f>'地区別5歳毎'!S24</f>
        <v>2077</v>
      </c>
      <c r="O8" s="101">
        <f>N8/N26</f>
        <v>0.04178065658191181</v>
      </c>
      <c r="P8" s="104">
        <f t="shared" si="0"/>
        <v>3383</v>
      </c>
      <c r="Q8" s="101">
        <f>P8/P26</f>
        <v>0.03589846983170271</v>
      </c>
    </row>
    <row r="9" spans="11:17" ht="13.5">
      <c r="K9" s="87" t="s">
        <v>117</v>
      </c>
      <c r="L9" s="102">
        <f>'地区別5歳毎'!R23</f>
        <v>1963</v>
      </c>
      <c r="M9" s="101">
        <f>L9/L26</f>
        <v>0.04408660108700534</v>
      </c>
      <c r="N9" s="103">
        <f>'地区別5歳毎'!R24</f>
        <v>2504</v>
      </c>
      <c r="O9" s="101">
        <f>N9/N26</f>
        <v>0.05037013196009012</v>
      </c>
      <c r="P9" s="104">
        <f t="shared" si="0"/>
        <v>4467</v>
      </c>
      <c r="Q9" s="101">
        <f>P9/P26</f>
        <v>0.04740126063795921</v>
      </c>
    </row>
    <row r="10" spans="11:17" ht="13.5">
      <c r="K10" s="87" t="s">
        <v>118</v>
      </c>
      <c r="L10" s="102">
        <f>'地区別5歳毎'!Q23</f>
        <v>2294</v>
      </c>
      <c r="M10" s="101">
        <f>L10/L26</f>
        <v>0.05152045995598078</v>
      </c>
      <c r="N10" s="103">
        <f>'地区別5歳毎'!Q24</f>
        <v>2875</v>
      </c>
      <c r="O10" s="101">
        <f>N10/N26</f>
        <v>0.05783311876408111</v>
      </c>
      <c r="P10" s="104">
        <f t="shared" si="0"/>
        <v>5169</v>
      </c>
      <c r="Q10" s="101">
        <f>P10/P26</f>
        <v>0.05485048494237993</v>
      </c>
    </row>
    <row r="11" spans="11:17" ht="13.5">
      <c r="K11" s="87" t="s">
        <v>119</v>
      </c>
      <c r="L11" s="102">
        <f>'地区別5歳毎'!P23</f>
        <v>2738</v>
      </c>
      <c r="M11" s="101">
        <f>L11/L26</f>
        <v>0.0614921618829448</v>
      </c>
      <c r="N11" s="103">
        <f>'地区別5歳毎'!P24</f>
        <v>3081</v>
      </c>
      <c r="O11" s="101">
        <f>N11/N26</f>
        <v>0.06197698744769874</v>
      </c>
      <c r="P11" s="104">
        <f t="shared" si="0"/>
        <v>5819</v>
      </c>
      <c r="Q11" s="101">
        <f>P11/P26</f>
        <v>0.0617479148538806</v>
      </c>
    </row>
    <row r="12" spans="11:17" ht="13.5">
      <c r="K12" s="87" t="s">
        <v>120</v>
      </c>
      <c r="L12" s="102">
        <f>'地区別5歳毎'!O23</f>
        <v>3448</v>
      </c>
      <c r="M12" s="101">
        <f>L12/L26</f>
        <v>0.07743790145083772</v>
      </c>
      <c r="N12" s="103">
        <f>'地区別5歳毎'!O24</f>
        <v>3788</v>
      </c>
      <c r="O12" s="101">
        <f>N12/N26</f>
        <v>0.07619890569681365</v>
      </c>
      <c r="P12" s="104">
        <f t="shared" si="0"/>
        <v>7236</v>
      </c>
      <c r="Q12" s="101">
        <f>P12/P26</f>
        <v>0.07678431206095206</v>
      </c>
    </row>
    <row r="13" spans="11:17" ht="13.5">
      <c r="K13" s="87" t="s">
        <v>121</v>
      </c>
      <c r="L13" s="102">
        <f>'地区別5歳毎'!N23</f>
        <v>3050</v>
      </c>
      <c r="M13" s="101">
        <f>L13/L26</f>
        <v>0.06849930377756816</v>
      </c>
      <c r="N13" s="103">
        <f>'地区別5歳毎'!N24</f>
        <v>3197</v>
      </c>
      <c r="O13" s="101">
        <f>N13/N26</f>
        <v>0.06431042806565819</v>
      </c>
      <c r="P13" s="104">
        <f t="shared" si="0"/>
        <v>6247</v>
      </c>
      <c r="Q13" s="101">
        <f>P13/P26</f>
        <v>0.06628960716483796</v>
      </c>
    </row>
    <row r="14" spans="11:17" ht="13.5">
      <c r="K14" s="87" t="s">
        <v>122</v>
      </c>
      <c r="L14" s="102">
        <f>'地区別5歳毎'!M23</f>
        <v>2862</v>
      </c>
      <c r="M14" s="101">
        <f>L14/L26</f>
        <v>0.06427705161029511</v>
      </c>
      <c r="N14" s="103">
        <f>'地区別5歳毎'!M24</f>
        <v>3158</v>
      </c>
      <c r="O14" s="101">
        <f>N14/N26</f>
        <v>0.0635259092372063</v>
      </c>
      <c r="P14" s="104">
        <f t="shared" si="0"/>
        <v>6020</v>
      </c>
      <c r="Q14" s="101">
        <f>P14/P26</f>
        <v>0.06388081241112926</v>
      </c>
    </row>
    <row r="15" spans="11:17" ht="13.5">
      <c r="K15" s="87" t="s">
        <v>123</v>
      </c>
      <c r="L15" s="102">
        <f>'地区別5歳毎'!L23</f>
        <v>2836</v>
      </c>
      <c r="M15" s="101">
        <f>L15/L26</f>
        <v>0.06369312311907649</v>
      </c>
      <c r="N15" s="103">
        <f>'地区別5歳毎'!L24</f>
        <v>3192</v>
      </c>
      <c r="O15" s="101">
        <f>N15/N26</f>
        <v>0.06420984872867717</v>
      </c>
      <c r="P15" s="104">
        <f t="shared" si="0"/>
        <v>6028</v>
      </c>
      <c r="Q15" s="101">
        <f>P15/P26</f>
        <v>0.06396570385619389</v>
      </c>
    </row>
    <row r="16" spans="11:17" ht="13.5">
      <c r="K16" s="87" t="s">
        <v>124</v>
      </c>
      <c r="L16" s="102">
        <f>'地区別5歳毎'!K23</f>
        <v>3145</v>
      </c>
      <c r="M16" s="101">
        <f>L16/L26</f>
        <v>0.07063288864932848</v>
      </c>
      <c r="N16" s="103">
        <f>'地区別5歳毎'!K24</f>
        <v>3408</v>
      </c>
      <c r="O16" s="101">
        <f>N16/N26</f>
        <v>0.06855487608625684</v>
      </c>
      <c r="P16" s="104">
        <f t="shared" si="0"/>
        <v>6553</v>
      </c>
      <c r="Q16" s="101">
        <f>P16/P26</f>
        <v>0.06953670493855982</v>
      </c>
    </row>
    <row r="17" spans="11:17" ht="13.5">
      <c r="K17" s="87" t="s">
        <v>125</v>
      </c>
      <c r="L17" s="102">
        <f>'地区別5歳毎'!J23</f>
        <v>3113</v>
      </c>
      <c r="M17" s="101">
        <f>L17/L26</f>
        <v>0.06991420742936712</v>
      </c>
      <c r="N17" s="103">
        <f>'地区別5歳毎'!J24</f>
        <v>3203</v>
      </c>
      <c r="O17" s="101">
        <f>N17/N26</f>
        <v>0.0644311232700354</v>
      </c>
      <c r="P17" s="104">
        <f t="shared" si="0"/>
        <v>6316</v>
      </c>
      <c r="Q17" s="101">
        <f>P17/P26</f>
        <v>0.06702179587852035</v>
      </c>
    </row>
    <row r="18" spans="11:17" ht="13.5">
      <c r="K18" s="87" t="s">
        <v>126</v>
      </c>
      <c r="L18" s="102">
        <f>'地区別5歳毎'!I23</f>
        <v>2692</v>
      </c>
      <c r="M18" s="101">
        <f>L18/L26</f>
        <v>0.06045905762925033</v>
      </c>
      <c r="N18" s="103">
        <f>'地区別5歳毎'!I24</f>
        <v>2811</v>
      </c>
      <c r="O18" s="101">
        <f>N18/N26</f>
        <v>0.05654570325072417</v>
      </c>
      <c r="P18" s="104">
        <f t="shared" si="0"/>
        <v>5503</v>
      </c>
      <c r="Q18" s="101">
        <f>P18/P26</f>
        <v>0.05839470277382797</v>
      </c>
    </row>
    <row r="19" spans="11:17" ht="13.5">
      <c r="K19" s="87" t="s">
        <v>127</v>
      </c>
      <c r="L19" s="102">
        <f>'地区別5歳毎'!H23</f>
        <v>2376</v>
      </c>
      <c r="M19" s="101">
        <f>L19/L26</f>
        <v>0.053362080582131786</v>
      </c>
      <c r="N19" s="103">
        <f>'地区別5歳毎'!H24</f>
        <v>2458</v>
      </c>
      <c r="O19" s="101">
        <f>N19/N26</f>
        <v>0.049444802059864824</v>
      </c>
      <c r="P19" s="104">
        <f t="shared" si="0"/>
        <v>4834</v>
      </c>
      <c r="Q19" s="101">
        <f>P19/P26</f>
        <v>0.05129565568029882</v>
      </c>
    </row>
    <row r="20" spans="11:17" ht="13.5">
      <c r="K20" s="87" t="s">
        <v>128</v>
      </c>
      <c r="L20" s="102">
        <f>'地区別5歳毎'!G23</f>
        <v>2091</v>
      </c>
      <c r="M20" s="101">
        <f>L20/L26</f>
        <v>0.04696132596685083</v>
      </c>
      <c r="N20" s="103">
        <f>'地区別5歳毎'!G24</f>
        <v>2157</v>
      </c>
      <c r="O20" s="101">
        <f>N20/N26</f>
        <v>0.04338992597360798</v>
      </c>
      <c r="P20" s="104">
        <f t="shared" si="0"/>
        <v>4248</v>
      </c>
      <c r="Q20" s="101">
        <f>P20/P26</f>
        <v>0.045077357329315136</v>
      </c>
    </row>
    <row r="21" spans="11:17" ht="13.5">
      <c r="K21" s="87" t="s">
        <v>129</v>
      </c>
      <c r="L21" s="102">
        <f>'地区別5歳毎'!F23</f>
        <v>2539</v>
      </c>
      <c r="M21" s="101">
        <f>L21/L26</f>
        <v>0.05702286304631002</v>
      </c>
      <c r="N21" s="103">
        <f>'地区別5歳毎'!F24</f>
        <v>2514</v>
      </c>
      <c r="O21" s="101">
        <f>N21/N26</f>
        <v>0.05057129063405214</v>
      </c>
      <c r="P21" s="104">
        <f t="shared" si="0"/>
        <v>5053</v>
      </c>
      <c r="Q21" s="101">
        <f>P21/P26</f>
        <v>0.05361955898894289</v>
      </c>
    </row>
    <row r="22" spans="11:17" ht="13.5">
      <c r="K22" s="87" t="s">
        <v>130</v>
      </c>
      <c r="L22" s="102">
        <f>'地区別5歳毎'!E23</f>
        <v>2480</v>
      </c>
      <c r="M22" s="101">
        <f>L22/L26</f>
        <v>0.05569779454700624</v>
      </c>
      <c r="N22" s="103">
        <f>'地区別5歳毎'!E24</f>
        <v>2443</v>
      </c>
      <c r="O22" s="101">
        <f>N22/N26</f>
        <v>0.04914306404892179</v>
      </c>
      <c r="P22" s="104">
        <f t="shared" si="0"/>
        <v>4923</v>
      </c>
      <c r="Q22" s="101">
        <f>P22/P26</f>
        <v>0.052240073006642754</v>
      </c>
    </row>
    <row r="23" spans="11:17" ht="13.5">
      <c r="K23" s="87" t="s">
        <v>131</v>
      </c>
      <c r="L23" s="102">
        <f>'地区別5歳毎'!D23</f>
        <v>2350</v>
      </c>
      <c r="M23" s="101">
        <f>L23/L26</f>
        <v>0.052778152090913175</v>
      </c>
      <c r="N23" s="103">
        <f>'地区別5歳毎'!D24</f>
        <v>2251</v>
      </c>
      <c r="O23" s="101">
        <f>N23/N26</f>
        <v>0.04528081750885098</v>
      </c>
      <c r="P23" s="104">
        <f t="shared" si="0"/>
        <v>4601</v>
      </c>
      <c r="Q23" s="101">
        <f>P23/P26</f>
        <v>0.04882319234279166</v>
      </c>
    </row>
    <row r="24" spans="11:17" ht="13.5">
      <c r="K24" s="87" t="s">
        <v>132</v>
      </c>
      <c r="L24" s="102">
        <f>'地区別5歳毎'!C23</f>
        <v>2340</v>
      </c>
      <c r="M24" s="101">
        <f>L24/L26</f>
        <v>0.052553564209675246</v>
      </c>
      <c r="N24" s="103">
        <f>'地区別5歳毎'!C24</f>
        <v>2150</v>
      </c>
      <c r="O24" s="101">
        <f>N24/N26</f>
        <v>0.04324911490183457</v>
      </c>
      <c r="P24" s="104">
        <f t="shared" si="0"/>
        <v>4490</v>
      </c>
      <c r="Q24" s="101">
        <f>P24/P26</f>
        <v>0.047645323542520004</v>
      </c>
    </row>
    <row r="25" ht="13.5">
      <c r="K25" s="87"/>
    </row>
    <row r="26" spans="11:17" ht="13.5">
      <c r="K26" s="87"/>
      <c r="L26" s="93">
        <f>SUM(L4:L24)</f>
        <v>44526</v>
      </c>
      <c r="M26" s="92"/>
      <c r="N26" s="103">
        <f>SUM(N4:N24)</f>
        <v>49712</v>
      </c>
      <c r="O26" s="92"/>
      <c r="P26" s="104">
        <f>SUM(P4:P24)</f>
        <v>94238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1</v>
      </c>
      <c r="M34" s="101">
        <f>L34/L56</f>
        <v>0.00012623074981065388</v>
      </c>
      <c r="N34" s="103">
        <f>'地区別5歳毎'!W36</f>
        <v>12</v>
      </c>
      <c r="O34" s="101">
        <f>N34/N56</f>
        <v>0.0013570055411059596</v>
      </c>
      <c r="P34" s="104">
        <f>L34+N34</f>
        <v>13</v>
      </c>
      <c r="Q34" s="101">
        <f>P34/P56</f>
        <v>0.0007754249925439905</v>
      </c>
    </row>
    <row r="35" spans="11:17" ht="13.5">
      <c r="K35" s="87" t="s">
        <v>113</v>
      </c>
      <c r="L35" s="102">
        <f>'地区別5歳毎'!V35</f>
        <v>8</v>
      </c>
      <c r="M35" s="101">
        <f>L35/L56</f>
        <v>0.001009845998485231</v>
      </c>
      <c r="N35" s="103">
        <f>'地区別5歳毎'!V36</f>
        <v>48</v>
      </c>
      <c r="O35" s="101">
        <f>N35/N56</f>
        <v>0.0054280221644238385</v>
      </c>
      <c r="P35" s="104">
        <f aca="true" t="shared" si="1" ref="P35:P54">L35+N35</f>
        <v>56</v>
      </c>
      <c r="Q35" s="101">
        <f>P35/P56</f>
        <v>0.003340292275574113</v>
      </c>
    </row>
    <row r="36" spans="11:17" ht="13.5">
      <c r="K36" s="87" t="s">
        <v>114</v>
      </c>
      <c r="L36" s="102">
        <f>'地区別5歳毎'!U35</f>
        <v>39</v>
      </c>
      <c r="M36" s="101">
        <f>L36/L56</f>
        <v>0.004922999242615501</v>
      </c>
      <c r="N36" s="103">
        <f>'地区別5歳毎'!U36</f>
        <v>138</v>
      </c>
      <c r="O36" s="101">
        <f>N36/N56</f>
        <v>0.015605563722718534</v>
      </c>
      <c r="P36" s="104">
        <f t="shared" si="1"/>
        <v>177</v>
      </c>
      <c r="Q36" s="101">
        <f>P36/P56</f>
        <v>0.010557709513868177</v>
      </c>
    </row>
    <row r="37" spans="11:17" ht="13.5">
      <c r="K37" s="87" t="s">
        <v>115</v>
      </c>
      <c r="L37" s="102">
        <f>'地区別5歳毎'!T35</f>
        <v>131</v>
      </c>
      <c r="M37" s="101">
        <f>L37/L56</f>
        <v>0.016536228225195657</v>
      </c>
      <c r="N37" s="103">
        <f>'地区別5歳毎'!T36</f>
        <v>285</v>
      </c>
      <c r="O37" s="101">
        <f>N37/N56</f>
        <v>0.03222888160126654</v>
      </c>
      <c r="P37" s="104">
        <f t="shared" si="1"/>
        <v>416</v>
      </c>
      <c r="Q37" s="101">
        <f>P37/P56</f>
        <v>0.024813599761407696</v>
      </c>
    </row>
    <row r="38" spans="11:17" ht="13.5">
      <c r="K38" s="87" t="s">
        <v>116</v>
      </c>
      <c r="L38" s="102">
        <f>'地区別5歳毎'!S35</f>
        <v>212</v>
      </c>
      <c r="M38" s="101">
        <f>L38/L56</f>
        <v>0.02676091895985862</v>
      </c>
      <c r="N38" s="103">
        <f>'地区別5歳毎'!S36</f>
        <v>371</v>
      </c>
      <c r="O38" s="101">
        <f>N38/N56</f>
        <v>0.04195408797919258</v>
      </c>
      <c r="P38" s="104">
        <f t="shared" si="1"/>
        <v>583</v>
      </c>
      <c r="Q38" s="101">
        <f>P38/P56</f>
        <v>0.034774828511780494</v>
      </c>
    </row>
    <row r="39" spans="11:17" ht="13.5">
      <c r="K39" s="87" t="s">
        <v>117</v>
      </c>
      <c r="L39" s="102">
        <f>'地区別5歳毎'!R35</f>
        <v>294</v>
      </c>
      <c r="M39" s="101">
        <f>L39/L56</f>
        <v>0.03711184044433224</v>
      </c>
      <c r="N39" s="103">
        <f>'地区別5歳毎'!R36</f>
        <v>416</v>
      </c>
      <c r="O39" s="101">
        <f>N39/N56</f>
        <v>0.04704285875833993</v>
      </c>
      <c r="P39" s="104">
        <f t="shared" si="1"/>
        <v>710</v>
      </c>
      <c r="Q39" s="101">
        <f>P39/P56</f>
        <v>0.04235013420817179</v>
      </c>
    </row>
    <row r="40" spans="11:17" ht="13.5">
      <c r="K40" s="87" t="s">
        <v>118</v>
      </c>
      <c r="L40" s="102">
        <f>'地区別5歳毎'!Q35</f>
        <v>433</v>
      </c>
      <c r="M40" s="101">
        <f>L40/L56</f>
        <v>0.054657914668013126</v>
      </c>
      <c r="N40" s="103">
        <f>'地区別5歳毎'!Q36</f>
        <v>455</v>
      </c>
      <c r="O40" s="101">
        <f>N40/N56</f>
        <v>0.051453126766934296</v>
      </c>
      <c r="P40" s="104">
        <f t="shared" si="1"/>
        <v>888</v>
      </c>
      <c r="Q40" s="101">
        <f>P40/P56</f>
        <v>0.0529674917983895</v>
      </c>
    </row>
    <row r="41" spans="11:17" ht="13.5">
      <c r="K41" s="87" t="s">
        <v>119</v>
      </c>
      <c r="L41" s="102">
        <f>'地区別5歳毎'!P35</f>
        <v>610</v>
      </c>
      <c r="M41" s="101">
        <f>L41/L56</f>
        <v>0.07700075738449887</v>
      </c>
      <c r="N41" s="103">
        <f>'地区別5歳毎'!P36</f>
        <v>598</v>
      </c>
      <c r="O41" s="101">
        <f>N41/N56</f>
        <v>0.06762410946511364</v>
      </c>
      <c r="P41" s="104">
        <f t="shared" si="1"/>
        <v>1208</v>
      </c>
      <c r="Q41" s="101">
        <f>P41/P56</f>
        <v>0.07205487623024158</v>
      </c>
    </row>
    <row r="42" spans="11:17" ht="13.5">
      <c r="K42" s="87" t="s">
        <v>120</v>
      </c>
      <c r="L42" s="102">
        <f>'地区別5歳毎'!O35</f>
        <v>844</v>
      </c>
      <c r="M42" s="101">
        <f>L42/L56</f>
        <v>0.10653875284019187</v>
      </c>
      <c r="N42" s="103">
        <f>'地区別5歳毎'!O36</f>
        <v>881</v>
      </c>
      <c r="O42" s="101">
        <f>N42/N56</f>
        <v>0.09962682347619586</v>
      </c>
      <c r="P42" s="104">
        <f t="shared" si="1"/>
        <v>1725</v>
      </c>
      <c r="Q42" s="101">
        <f>P42/P56</f>
        <v>0.10289293170295258</v>
      </c>
    </row>
    <row r="43" spans="11:17" ht="13.5">
      <c r="K43" s="87" t="s">
        <v>121</v>
      </c>
      <c r="L43" s="102">
        <f>'地区別5歳毎'!N35</f>
        <v>599</v>
      </c>
      <c r="M43" s="101">
        <f>L43/L56</f>
        <v>0.07561221913658167</v>
      </c>
      <c r="N43" s="103">
        <f>'地区別5歳毎'!N36</f>
        <v>628</v>
      </c>
      <c r="O43" s="101">
        <f>N43/N56</f>
        <v>0.07101662331787854</v>
      </c>
      <c r="P43" s="104">
        <f t="shared" si="1"/>
        <v>1227</v>
      </c>
      <c r="Q43" s="101">
        <f>P43/P56</f>
        <v>0.0731881896808828</v>
      </c>
    </row>
    <row r="44" spans="11:17" ht="13.5">
      <c r="K44" s="87" t="s">
        <v>122</v>
      </c>
      <c r="L44" s="102">
        <f>'地区別5歳毎'!M35</f>
        <v>450</v>
      </c>
      <c r="M44" s="101">
        <f>L44/L56</f>
        <v>0.056803837414794243</v>
      </c>
      <c r="N44" s="103">
        <f>'地区別5歳毎'!M36</f>
        <v>532</v>
      </c>
      <c r="O44" s="101">
        <f>N44/N56</f>
        <v>0.06016057898903087</v>
      </c>
      <c r="P44" s="104">
        <f t="shared" si="1"/>
        <v>982</v>
      </c>
      <c r="Q44" s="101">
        <f>P44/P56</f>
        <v>0.05857441097524605</v>
      </c>
    </row>
    <row r="45" spans="11:17" ht="13.5">
      <c r="K45" s="87" t="s">
        <v>123</v>
      </c>
      <c r="L45" s="102">
        <f>'地区別5歳毎'!L35</f>
        <v>425</v>
      </c>
      <c r="M45" s="101">
        <f>L45/L56</f>
        <v>0.0536480686695279</v>
      </c>
      <c r="N45" s="103">
        <f>'地区別5歳毎'!L36</f>
        <v>466</v>
      </c>
      <c r="O45" s="101">
        <f>N45/N56</f>
        <v>0.0526970485129481</v>
      </c>
      <c r="P45" s="104">
        <f t="shared" si="1"/>
        <v>891</v>
      </c>
      <c r="Q45" s="101">
        <f>P45/P56</f>
        <v>0.05314643602743811</v>
      </c>
    </row>
    <row r="46" spans="11:17" ht="13.5">
      <c r="K46" s="87" t="s">
        <v>124</v>
      </c>
      <c r="L46" s="102">
        <f>'地区別5歳毎'!K35</f>
        <v>511</v>
      </c>
      <c r="M46" s="101">
        <f>L46/L56</f>
        <v>0.06450391315324414</v>
      </c>
      <c r="N46" s="103">
        <f>'地区別5歳毎'!K36</f>
        <v>571</v>
      </c>
      <c r="O46" s="101">
        <f>N46/N56</f>
        <v>0.06457084699762523</v>
      </c>
      <c r="P46" s="104">
        <f t="shared" si="1"/>
        <v>1082</v>
      </c>
      <c r="Q46" s="101">
        <f>P46/P56</f>
        <v>0.06453921861019982</v>
      </c>
    </row>
    <row r="47" spans="11:17" ht="13.5">
      <c r="K47" s="87" t="s">
        <v>125</v>
      </c>
      <c r="L47" s="102">
        <f>'地区別5歳毎'!J35</f>
        <v>534</v>
      </c>
      <c r="M47" s="101">
        <f>L47/L56</f>
        <v>0.06740722039888918</v>
      </c>
      <c r="N47" s="103">
        <f>'地区別5歳毎'!J36</f>
        <v>552</v>
      </c>
      <c r="O47" s="101">
        <f>N47/N56</f>
        <v>0.062422254890874135</v>
      </c>
      <c r="P47" s="104">
        <f t="shared" si="1"/>
        <v>1086</v>
      </c>
      <c r="Q47" s="101">
        <f>P47/P56</f>
        <v>0.06477781091559798</v>
      </c>
    </row>
    <row r="48" spans="11:17" ht="13.5">
      <c r="K48" s="87" t="s">
        <v>126</v>
      </c>
      <c r="L48" s="102">
        <f>'地区別5歳毎'!I35</f>
        <v>466</v>
      </c>
      <c r="M48" s="101">
        <f>L48/L56</f>
        <v>0.058823529411764705</v>
      </c>
      <c r="N48" s="103">
        <f>'地区別5歳毎'!I36</f>
        <v>510</v>
      </c>
      <c r="O48" s="101">
        <f>N48/N56</f>
        <v>0.05767273549700328</v>
      </c>
      <c r="P48" s="104">
        <f t="shared" si="1"/>
        <v>976</v>
      </c>
      <c r="Q48" s="101">
        <f>P48/P56</f>
        <v>0.058216522517148823</v>
      </c>
    </row>
    <row r="49" spans="11:17" ht="13.5">
      <c r="K49" s="87" t="s">
        <v>127</v>
      </c>
      <c r="L49" s="102">
        <f>'地区別5歳毎'!H35</f>
        <v>436</v>
      </c>
      <c r="M49" s="101">
        <f>L49/L56</f>
        <v>0.05503660691744509</v>
      </c>
      <c r="N49" s="103">
        <f>'地区別5歳毎'!H36</f>
        <v>492</v>
      </c>
      <c r="O49" s="101">
        <f>N49/N56</f>
        <v>0.05563722718534434</v>
      </c>
      <c r="P49" s="104">
        <f t="shared" si="1"/>
        <v>928</v>
      </c>
      <c r="Q49" s="101">
        <f>P49/P56</f>
        <v>0.05535341485237101</v>
      </c>
    </row>
    <row r="50" spans="11:17" ht="13.5">
      <c r="K50" s="87" t="s">
        <v>128</v>
      </c>
      <c r="L50" s="102">
        <f>'地区別5歳毎'!G35</f>
        <v>357</v>
      </c>
      <c r="M50" s="101">
        <f>L50/L56</f>
        <v>0.045064377682403435</v>
      </c>
      <c r="N50" s="103">
        <f>'地区別5歳毎'!G36</f>
        <v>398</v>
      </c>
      <c r="O50" s="101">
        <f>N50/N56</f>
        <v>0.04500735044668099</v>
      </c>
      <c r="P50" s="104">
        <f t="shared" si="1"/>
        <v>755</v>
      </c>
      <c r="Q50" s="101">
        <f>P50/P56</f>
        <v>0.04503429764390098</v>
      </c>
    </row>
    <row r="51" spans="11:17" ht="13.5">
      <c r="K51" s="87" t="s">
        <v>129</v>
      </c>
      <c r="L51" s="102">
        <f>'地区別5歳毎'!F35</f>
        <v>392</v>
      </c>
      <c r="M51" s="101">
        <f>L51/L56</f>
        <v>0.04948245392577632</v>
      </c>
      <c r="N51" s="103">
        <f>'地区別5歳毎'!F36</f>
        <v>400</v>
      </c>
      <c r="O51" s="101">
        <f>N51/N56</f>
        <v>0.04523351803686532</v>
      </c>
      <c r="P51" s="104">
        <f t="shared" si="1"/>
        <v>792</v>
      </c>
      <c r="Q51" s="101">
        <f>P51/P56</f>
        <v>0.04724127646883388</v>
      </c>
    </row>
    <row r="52" spans="11:17" ht="13.5">
      <c r="K52" s="87" t="s">
        <v>130</v>
      </c>
      <c r="L52" s="102">
        <f>'地区別5歳毎'!E35</f>
        <v>384</v>
      </c>
      <c r="M52" s="101">
        <f>L52/L56</f>
        <v>0.048472607927291085</v>
      </c>
      <c r="N52" s="103">
        <f>'地区別5歳毎'!E36</f>
        <v>394</v>
      </c>
      <c r="O52" s="101">
        <f>N52/N56</f>
        <v>0.04455501526631234</v>
      </c>
      <c r="P52" s="104">
        <f t="shared" si="1"/>
        <v>778</v>
      </c>
      <c r="Q52" s="101">
        <f>P52/P56</f>
        <v>0.04640620339994035</v>
      </c>
    </row>
    <row r="53" spans="11:17" ht="13.5">
      <c r="K53" s="87" t="s">
        <v>131</v>
      </c>
      <c r="L53" s="102">
        <f>'地区別5歳毎'!D35</f>
        <v>419</v>
      </c>
      <c r="M53" s="101">
        <f>L53/L56</f>
        <v>0.052890684170663976</v>
      </c>
      <c r="N53" s="103">
        <f>'地区別5歳毎'!D36</f>
        <v>354</v>
      </c>
      <c r="O53" s="101">
        <f>N53/N56</f>
        <v>0.04003166346262581</v>
      </c>
      <c r="P53" s="104">
        <f t="shared" si="1"/>
        <v>773</v>
      </c>
      <c r="Q53" s="101">
        <f>P53/P56</f>
        <v>0.046107963018192664</v>
      </c>
    </row>
    <row r="54" spans="11:17" ht="13.5">
      <c r="K54" s="87" t="s">
        <v>132</v>
      </c>
      <c r="L54" s="102">
        <f>'地区別5歳毎'!C35</f>
        <v>377</v>
      </c>
      <c r="M54" s="101">
        <f>L54/L56</f>
        <v>0.047588992678616514</v>
      </c>
      <c r="N54" s="103">
        <f>'地区別5歳毎'!C36</f>
        <v>342</v>
      </c>
      <c r="O54" s="101">
        <f>N54/N56</f>
        <v>0.03867465792151985</v>
      </c>
      <c r="P54" s="104">
        <f t="shared" si="1"/>
        <v>719</v>
      </c>
      <c r="Q54" s="101">
        <f>P54/P56</f>
        <v>0.042886966895317624</v>
      </c>
    </row>
    <row r="55" ht="13.5">
      <c r="K55" s="87"/>
    </row>
    <row r="56" spans="11:17" ht="13.5">
      <c r="K56" s="87"/>
      <c r="L56" s="102">
        <f>SUM(L34:L54)</f>
        <v>7922</v>
      </c>
      <c r="M56" s="92"/>
      <c r="N56" s="103">
        <f>SUM(N34:N54)</f>
        <v>8843</v>
      </c>
      <c r="O56" s="92"/>
      <c r="P56" s="104">
        <f>SUM(P34:P54)</f>
        <v>16765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0.0007662835249042146</v>
      </c>
      <c r="N64" s="103">
        <f>'地区別5歳毎'!W39</f>
        <v>4</v>
      </c>
      <c r="O64" s="101">
        <f>N64/N86</f>
        <v>0.0013481631277384564</v>
      </c>
      <c r="P64" s="104">
        <f>L64+N64</f>
        <v>6</v>
      </c>
      <c r="Q64" s="101">
        <f>P64/P86</f>
        <v>0.0010758472296933835</v>
      </c>
    </row>
    <row r="65" spans="11:17" ht="13.5">
      <c r="K65" s="87" t="s">
        <v>113</v>
      </c>
      <c r="L65" s="102">
        <f>'地区別5歳毎'!V38</f>
        <v>1</v>
      </c>
      <c r="M65" s="101">
        <f>L65/L86</f>
        <v>0.0003831417624521073</v>
      </c>
      <c r="N65" s="103">
        <f>'地区別5歳毎'!V39</f>
        <v>16</v>
      </c>
      <c r="O65" s="101">
        <f>N65/N86</f>
        <v>0.005392652510953826</v>
      </c>
      <c r="P65" s="104">
        <f aca="true" t="shared" si="2" ref="P65:P84">L65+N65</f>
        <v>17</v>
      </c>
      <c r="Q65" s="101">
        <f>P65/P86</f>
        <v>0.0030482338174645865</v>
      </c>
    </row>
    <row r="66" spans="11:17" ht="13.5">
      <c r="K66" s="87" t="s">
        <v>114</v>
      </c>
      <c r="L66" s="102">
        <f>'地区別5歳毎'!U38</f>
        <v>13</v>
      </c>
      <c r="M66" s="101">
        <f>L66/L86</f>
        <v>0.004980842911877395</v>
      </c>
      <c r="N66" s="103">
        <f>'地区別5歳毎'!U39</f>
        <v>73</v>
      </c>
      <c r="O66" s="101">
        <f>N66/N86</f>
        <v>0.02460397708122683</v>
      </c>
      <c r="P66" s="104">
        <f t="shared" si="2"/>
        <v>86</v>
      </c>
      <c r="Q66" s="101">
        <f>P66/P86</f>
        <v>0.015420476958938497</v>
      </c>
    </row>
    <row r="67" spans="11:17" ht="13.5">
      <c r="K67" s="87" t="s">
        <v>115</v>
      </c>
      <c r="L67" s="102">
        <f>'地区別5歳毎'!T38</f>
        <v>46</v>
      </c>
      <c r="M67" s="101">
        <f>L67/L86</f>
        <v>0.017624521072796936</v>
      </c>
      <c r="N67" s="103">
        <f>'地区別5歳毎'!T39</f>
        <v>134</v>
      </c>
      <c r="O67" s="101">
        <f>N67/N86</f>
        <v>0.045163464779238285</v>
      </c>
      <c r="P67" s="104">
        <f t="shared" si="2"/>
        <v>180</v>
      </c>
      <c r="Q67" s="101">
        <f>P67/P86</f>
        <v>0.0322754168908015</v>
      </c>
    </row>
    <row r="68" spans="11:17" ht="13.5">
      <c r="K68" s="87" t="s">
        <v>116</v>
      </c>
      <c r="L68" s="102">
        <f>'地区別5歳毎'!S38</f>
        <v>75</v>
      </c>
      <c r="M68" s="101">
        <f>L68/L86</f>
        <v>0.028735632183908046</v>
      </c>
      <c r="N68" s="103">
        <f>'地区別5歳毎'!S39</f>
        <v>173</v>
      </c>
      <c r="O68" s="101">
        <f>N68/N86</f>
        <v>0.058308055274688235</v>
      </c>
      <c r="P68" s="104">
        <f t="shared" si="2"/>
        <v>248</v>
      </c>
      <c r="Q68" s="101">
        <f>P68/P86</f>
        <v>0.044468352160659856</v>
      </c>
    </row>
    <row r="69" spans="11:17" ht="13.5">
      <c r="K69" s="87" t="s">
        <v>117</v>
      </c>
      <c r="L69" s="102">
        <f>'地区別5歳毎'!R38</f>
        <v>140</v>
      </c>
      <c r="M69" s="101">
        <f>L69/L86</f>
        <v>0.05363984674329502</v>
      </c>
      <c r="N69" s="103">
        <f>'地区別5歳毎'!R39</f>
        <v>202</v>
      </c>
      <c r="O69" s="101">
        <f>N69/N86</f>
        <v>0.06808223795079205</v>
      </c>
      <c r="P69" s="104">
        <f t="shared" si="2"/>
        <v>342</v>
      </c>
      <c r="Q69" s="101">
        <f>P69/P86</f>
        <v>0.06132329209252286</v>
      </c>
    </row>
    <row r="70" spans="11:17" ht="13.5">
      <c r="K70" s="87" t="s">
        <v>118</v>
      </c>
      <c r="L70" s="102">
        <f>'地区別5歳毎'!Q38</f>
        <v>132</v>
      </c>
      <c r="M70" s="101">
        <f>L70/L86</f>
        <v>0.05057471264367816</v>
      </c>
      <c r="N70" s="103">
        <f>'地区別5歳毎'!Q39</f>
        <v>177</v>
      </c>
      <c r="O70" s="101">
        <f>N70/N86</f>
        <v>0.05965621840242669</v>
      </c>
      <c r="P70" s="104">
        <f t="shared" si="2"/>
        <v>309</v>
      </c>
      <c r="Q70" s="101">
        <f>P70/P86</f>
        <v>0.055406132329209254</v>
      </c>
    </row>
    <row r="71" spans="11:17" ht="13.5">
      <c r="K71" s="87" t="s">
        <v>119</v>
      </c>
      <c r="L71" s="102">
        <f>'地区別5歳毎'!P38</f>
        <v>182</v>
      </c>
      <c r="M71" s="101">
        <f>L71/L86</f>
        <v>0.06973180076628352</v>
      </c>
      <c r="N71" s="103">
        <f>'地区別5歳毎'!P39</f>
        <v>175</v>
      </c>
      <c r="O71" s="101">
        <f>N71/N86</f>
        <v>0.058982136838557464</v>
      </c>
      <c r="P71" s="104">
        <f t="shared" si="2"/>
        <v>357</v>
      </c>
      <c r="Q71" s="101">
        <f>P71/P86</f>
        <v>0.06401291016675632</v>
      </c>
    </row>
    <row r="72" spans="11:17" ht="13.5">
      <c r="K72" s="87" t="s">
        <v>120</v>
      </c>
      <c r="L72" s="102">
        <f>'地区別5歳毎'!O38</f>
        <v>237</v>
      </c>
      <c r="M72" s="101">
        <f>L72/L86</f>
        <v>0.09080459770114943</v>
      </c>
      <c r="N72" s="103">
        <f>'地区別5歳毎'!O39</f>
        <v>224</v>
      </c>
      <c r="O72" s="101">
        <f>N72/N86</f>
        <v>0.07549713515335356</v>
      </c>
      <c r="P72" s="104">
        <f t="shared" si="2"/>
        <v>461</v>
      </c>
      <c r="Q72" s="101">
        <f>P72/P86</f>
        <v>0.08266092881477496</v>
      </c>
    </row>
    <row r="73" spans="11:17" ht="13.5">
      <c r="K73" s="87" t="s">
        <v>121</v>
      </c>
      <c r="L73" s="102">
        <f>'地区別5歳毎'!N38</f>
        <v>228</v>
      </c>
      <c r="M73" s="101">
        <f>L73/L86</f>
        <v>0.08735632183908046</v>
      </c>
      <c r="N73" s="103">
        <f>'地区別5歳毎'!N39</f>
        <v>235</v>
      </c>
      <c r="O73" s="101">
        <f>N73/N86</f>
        <v>0.07920458375463431</v>
      </c>
      <c r="P73" s="104">
        <f t="shared" si="2"/>
        <v>463</v>
      </c>
      <c r="Q73" s="101">
        <f>P73/P86</f>
        <v>0.0830195445580061</v>
      </c>
    </row>
    <row r="74" spans="11:17" ht="13.5">
      <c r="K74" s="87" t="s">
        <v>122</v>
      </c>
      <c r="L74" s="102">
        <f>'地区別5歳毎'!M38</f>
        <v>221</v>
      </c>
      <c r="M74" s="101">
        <f>L74/L86</f>
        <v>0.08467432950191571</v>
      </c>
      <c r="N74" s="103">
        <f>'地区別5歳毎'!M39</f>
        <v>216</v>
      </c>
      <c r="O74" s="101">
        <f>N74/N86</f>
        <v>0.07280080889787664</v>
      </c>
      <c r="P74" s="104">
        <f t="shared" si="2"/>
        <v>437</v>
      </c>
      <c r="Q74" s="101">
        <f>P74/P86</f>
        <v>0.07835753989600143</v>
      </c>
    </row>
    <row r="75" spans="11:17" ht="13.5">
      <c r="K75" s="87" t="s">
        <v>123</v>
      </c>
      <c r="L75" s="102">
        <f>'地区別5歳毎'!L38</f>
        <v>141</v>
      </c>
      <c r="M75" s="101">
        <f>L75/L86</f>
        <v>0.054022988505747126</v>
      </c>
      <c r="N75" s="103">
        <f>'地区別5歳毎'!L39</f>
        <v>173</v>
      </c>
      <c r="O75" s="101">
        <f>N75/N86</f>
        <v>0.058308055274688235</v>
      </c>
      <c r="P75" s="104">
        <f t="shared" si="2"/>
        <v>314</v>
      </c>
      <c r="Q75" s="101">
        <f>P75/P86</f>
        <v>0.05630267168728707</v>
      </c>
    </row>
    <row r="76" spans="11:17" ht="13.5">
      <c r="K76" s="87" t="s">
        <v>124</v>
      </c>
      <c r="L76" s="102">
        <f>'地区別5歳毎'!K38</f>
        <v>152</v>
      </c>
      <c r="M76" s="101">
        <f>L76/L86</f>
        <v>0.05823754789272031</v>
      </c>
      <c r="N76" s="103">
        <f>'地区別5歳毎'!K39</f>
        <v>168</v>
      </c>
      <c r="O76" s="101">
        <f>N76/N86</f>
        <v>0.056622851365015166</v>
      </c>
      <c r="P76" s="104">
        <f t="shared" si="2"/>
        <v>320</v>
      </c>
      <c r="Q76" s="101">
        <f>P76/P86</f>
        <v>0.05737851891698045</v>
      </c>
    </row>
    <row r="77" spans="11:17" ht="13.5">
      <c r="K77" s="87" t="s">
        <v>125</v>
      </c>
      <c r="L77" s="102">
        <f>'地区別5歳毎'!J38</f>
        <v>150</v>
      </c>
      <c r="M77" s="101">
        <f>L77/L86</f>
        <v>0.05747126436781609</v>
      </c>
      <c r="N77" s="103">
        <f>'地区別5歳毎'!J39</f>
        <v>132</v>
      </c>
      <c r="O77" s="101">
        <f>N77/N86</f>
        <v>0.044489383215369056</v>
      </c>
      <c r="P77" s="104">
        <f t="shared" si="2"/>
        <v>282</v>
      </c>
      <c r="Q77" s="101">
        <f>P77/P86</f>
        <v>0.05056481979558903</v>
      </c>
    </row>
    <row r="78" spans="11:17" ht="13.5">
      <c r="K78" s="87" t="s">
        <v>126</v>
      </c>
      <c r="L78" s="102">
        <f>'地区別5歳毎'!I38</f>
        <v>128</v>
      </c>
      <c r="M78" s="101">
        <f>L78/L86</f>
        <v>0.04904214559386973</v>
      </c>
      <c r="N78" s="103">
        <f>'地区別5歳毎'!I39</f>
        <v>132</v>
      </c>
      <c r="O78" s="101">
        <f>N78/N86</f>
        <v>0.044489383215369056</v>
      </c>
      <c r="P78" s="104">
        <f t="shared" si="2"/>
        <v>260</v>
      </c>
      <c r="Q78" s="101">
        <f>P78/P86</f>
        <v>0.046620046620046623</v>
      </c>
    </row>
    <row r="79" spans="11:17" ht="13.5">
      <c r="K79" s="87" t="s">
        <v>127</v>
      </c>
      <c r="L79" s="102">
        <f>'地区別5歳毎'!H38</f>
        <v>117</v>
      </c>
      <c r="M79" s="101">
        <f>L79/L86</f>
        <v>0.04482758620689655</v>
      </c>
      <c r="N79" s="103">
        <f>'地区別5歳毎'!H39</f>
        <v>124</v>
      </c>
      <c r="O79" s="101">
        <f>N79/N86</f>
        <v>0.04179305695989215</v>
      </c>
      <c r="P79" s="104">
        <f t="shared" si="2"/>
        <v>241</v>
      </c>
      <c r="Q79" s="101">
        <f>P79/P86</f>
        <v>0.04321319705935091</v>
      </c>
    </row>
    <row r="80" spans="11:17" ht="13.5">
      <c r="K80" s="87" t="s">
        <v>128</v>
      </c>
      <c r="L80" s="102">
        <f>'地区別5歳毎'!G38</f>
        <v>103</v>
      </c>
      <c r="M80" s="101">
        <f>L80/L86</f>
        <v>0.03946360153256705</v>
      </c>
      <c r="N80" s="103">
        <f>'地区別5歳毎'!G39</f>
        <v>131</v>
      </c>
      <c r="O80" s="101">
        <f>N80/N86</f>
        <v>0.044152342433434445</v>
      </c>
      <c r="P80" s="104">
        <f t="shared" si="2"/>
        <v>234</v>
      </c>
      <c r="Q80" s="101">
        <f>P80/P86</f>
        <v>0.04195804195804196</v>
      </c>
    </row>
    <row r="81" spans="11:17" ht="13.5">
      <c r="K81" s="87" t="s">
        <v>129</v>
      </c>
      <c r="L81" s="102">
        <f>'地区別5歳毎'!F38</f>
        <v>169</v>
      </c>
      <c r="M81" s="101">
        <f>L81/L86</f>
        <v>0.06475095785440613</v>
      </c>
      <c r="N81" s="103">
        <f>'地区別5歳毎'!F39</f>
        <v>144</v>
      </c>
      <c r="O81" s="101">
        <f>N81/N86</f>
        <v>0.04853387259858443</v>
      </c>
      <c r="P81" s="104">
        <f t="shared" si="2"/>
        <v>313</v>
      </c>
      <c r="Q81" s="101">
        <f>P81/P86</f>
        <v>0.056123363815671505</v>
      </c>
    </row>
    <row r="82" spans="11:17" ht="13.5">
      <c r="K82" s="87" t="s">
        <v>130</v>
      </c>
      <c r="L82" s="102">
        <f>'地区別5歳毎'!E38</f>
        <v>136</v>
      </c>
      <c r="M82" s="101">
        <f>L82/L86</f>
        <v>0.05210727969348659</v>
      </c>
      <c r="N82" s="103">
        <f>'地区別5歳毎'!E39</f>
        <v>123</v>
      </c>
      <c r="O82" s="101">
        <f>N82/N86</f>
        <v>0.041456016177957536</v>
      </c>
      <c r="P82" s="104">
        <f t="shared" si="2"/>
        <v>259</v>
      </c>
      <c r="Q82" s="101">
        <f>P82/P86</f>
        <v>0.046440738748431055</v>
      </c>
    </row>
    <row r="83" spans="11:17" ht="13.5">
      <c r="K83" s="87" t="s">
        <v>131</v>
      </c>
      <c r="L83" s="102">
        <f>'地区別5歳毎'!D38</f>
        <v>132</v>
      </c>
      <c r="M83" s="101">
        <f>L83/L86</f>
        <v>0.05057471264367816</v>
      </c>
      <c r="N83" s="103">
        <f>'地区別5歳毎'!D39</f>
        <v>118</v>
      </c>
      <c r="O83" s="101">
        <f>N83/N86</f>
        <v>0.03977081226828446</v>
      </c>
      <c r="P83" s="104">
        <f t="shared" si="2"/>
        <v>250</v>
      </c>
      <c r="Q83" s="101">
        <f>P83/P86</f>
        <v>0.04482696790389098</v>
      </c>
    </row>
    <row r="84" spans="11:17" ht="13.5">
      <c r="K84" s="87" t="s">
        <v>132</v>
      </c>
      <c r="L84" s="102">
        <f>'地区別5歳毎'!C38</f>
        <v>105</v>
      </c>
      <c r="M84" s="101">
        <f>L84/L86</f>
        <v>0.040229885057471264</v>
      </c>
      <c r="N84" s="103">
        <f>'地区別5歳毎'!C39</f>
        <v>93</v>
      </c>
      <c r="O84" s="101">
        <f>N84/N86</f>
        <v>0.03134479271991911</v>
      </c>
      <c r="P84" s="104">
        <f t="shared" si="2"/>
        <v>198</v>
      </c>
      <c r="Q84" s="101">
        <f>P84/P86</f>
        <v>0.03550295857988166</v>
      </c>
    </row>
    <row r="85" ht="13.5">
      <c r="K85" s="87"/>
    </row>
    <row r="86" spans="11:17" ht="13.5">
      <c r="K86" s="87"/>
      <c r="L86" s="102">
        <f>SUM(L64:L84)</f>
        <v>2610</v>
      </c>
      <c r="M86" s="92"/>
      <c r="N86" s="103">
        <f>SUM(N64:N84)</f>
        <v>2967</v>
      </c>
      <c r="O86" s="92"/>
      <c r="P86" s="104">
        <f>SUM(P64:P84)</f>
        <v>5577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1</v>
      </c>
      <c r="M94" s="101">
        <f>L94/L116</f>
        <v>0.00027359781121751026</v>
      </c>
      <c r="N94" s="103">
        <f>'地区別5歳毎'!W48</f>
        <v>6</v>
      </c>
      <c r="O94" s="101">
        <f>N94/N116</f>
        <v>0.0014914243102162564</v>
      </c>
      <c r="P94" s="104">
        <f>L94+N94</f>
        <v>7</v>
      </c>
      <c r="Q94" s="101">
        <f>P94/P116</f>
        <v>0.0009116957541026309</v>
      </c>
    </row>
    <row r="95" spans="11:17" ht="13.5">
      <c r="K95" s="87" t="s">
        <v>113</v>
      </c>
      <c r="L95" s="102">
        <f>'地区別5歳毎'!V47</f>
        <v>8</v>
      </c>
      <c r="M95" s="101">
        <f>L95/L116</f>
        <v>0.002188782489740082</v>
      </c>
      <c r="N95" s="103">
        <f>'地区別5歳毎'!V48</f>
        <v>17</v>
      </c>
      <c r="O95" s="101">
        <f>N95/N116</f>
        <v>0.004225702212279393</v>
      </c>
      <c r="P95" s="104">
        <f aca="true" t="shared" si="3" ref="P95:P114">L95+N95</f>
        <v>25</v>
      </c>
      <c r="Q95" s="101">
        <f>P95/P116</f>
        <v>0.003256056264652253</v>
      </c>
    </row>
    <row r="96" spans="11:17" ht="13.5">
      <c r="K96" s="87" t="s">
        <v>114</v>
      </c>
      <c r="L96" s="102">
        <f>'地区別5歳毎'!U47</f>
        <v>20</v>
      </c>
      <c r="M96" s="101">
        <f>L96/L116</f>
        <v>0.005471956224350205</v>
      </c>
      <c r="N96" s="103">
        <f>'地区別5歳毎'!U48</f>
        <v>82</v>
      </c>
      <c r="O96" s="101">
        <f>N96/N116</f>
        <v>0.02038279890628884</v>
      </c>
      <c r="P96" s="104">
        <f t="shared" si="3"/>
        <v>102</v>
      </c>
      <c r="Q96" s="101">
        <f>P96/P116</f>
        <v>0.013284709559781192</v>
      </c>
    </row>
    <row r="97" spans="11:17" ht="13.5">
      <c r="K97" s="87" t="s">
        <v>115</v>
      </c>
      <c r="L97" s="102">
        <f>'地区別5歳毎'!T47</f>
        <v>88</v>
      </c>
      <c r="M97" s="101">
        <f>L97/L116</f>
        <v>0.024076607387140903</v>
      </c>
      <c r="N97" s="103">
        <f>'地区別5歳毎'!T48</f>
        <v>188</v>
      </c>
      <c r="O97" s="101">
        <f>N97/N116</f>
        <v>0.04673129505344271</v>
      </c>
      <c r="P97" s="104">
        <f t="shared" si="3"/>
        <v>276</v>
      </c>
      <c r="Q97" s="101">
        <f>P97/P116</f>
        <v>0.03594686116176087</v>
      </c>
    </row>
    <row r="98" spans="11:17" ht="13.5">
      <c r="K98" s="87" t="s">
        <v>116</v>
      </c>
      <c r="L98" s="102">
        <f>'地区別5歳毎'!S47</f>
        <v>145</v>
      </c>
      <c r="M98" s="101">
        <f>L98/L116</f>
        <v>0.03967168262653899</v>
      </c>
      <c r="N98" s="103">
        <f>'地区別5歳毎'!S48</f>
        <v>254</v>
      </c>
      <c r="O98" s="101">
        <f>N98/N116</f>
        <v>0.06313696246582153</v>
      </c>
      <c r="P98" s="104">
        <f t="shared" si="3"/>
        <v>399</v>
      </c>
      <c r="Q98" s="101">
        <f>P98/P116</f>
        <v>0.05196665798384996</v>
      </c>
    </row>
    <row r="99" spans="11:17" ht="13.5">
      <c r="K99" s="87" t="s">
        <v>117</v>
      </c>
      <c r="L99" s="102">
        <f>'地区別5歳毎'!R47</f>
        <v>185</v>
      </c>
      <c r="M99" s="101">
        <f>L99/L116</f>
        <v>0.0506155950752394</v>
      </c>
      <c r="N99" s="103">
        <f>'地区別5歳毎'!R48</f>
        <v>235</v>
      </c>
      <c r="O99" s="101">
        <f>N99/N116</f>
        <v>0.05841411881680338</v>
      </c>
      <c r="P99" s="104">
        <f t="shared" si="3"/>
        <v>420</v>
      </c>
      <c r="Q99" s="101">
        <f>P99/P116</f>
        <v>0.054701745246157854</v>
      </c>
    </row>
    <row r="100" spans="11:17" ht="13.5">
      <c r="K100" s="87" t="s">
        <v>118</v>
      </c>
      <c r="L100" s="102">
        <f>'地区別5歳毎'!Q47</f>
        <v>209</v>
      </c>
      <c r="M100" s="101">
        <f>L100/L116</f>
        <v>0.057181942544459644</v>
      </c>
      <c r="N100" s="103">
        <f>'地区別5歳毎'!Q48</f>
        <v>263</v>
      </c>
      <c r="O100" s="101">
        <f>N100/N116</f>
        <v>0.06537409893114592</v>
      </c>
      <c r="P100" s="104">
        <f t="shared" si="3"/>
        <v>472</v>
      </c>
      <c r="Q100" s="101">
        <f>P100/P116</f>
        <v>0.06147434227663454</v>
      </c>
    </row>
    <row r="101" spans="11:17" ht="13.5">
      <c r="K101" s="87" t="s">
        <v>119</v>
      </c>
      <c r="L101" s="102">
        <f>'地区別5歳毎'!P47</f>
        <v>210</v>
      </c>
      <c r="M101" s="101">
        <f>L101/L116</f>
        <v>0.057455540355677154</v>
      </c>
      <c r="N101" s="103">
        <f>'地区別5歳毎'!P48</f>
        <v>246</v>
      </c>
      <c r="O101" s="101">
        <f>N101/N116</f>
        <v>0.061148396718866516</v>
      </c>
      <c r="P101" s="104">
        <f t="shared" si="3"/>
        <v>456</v>
      </c>
      <c r="Q101" s="101">
        <f>P101/P116</f>
        <v>0.0593904662672571</v>
      </c>
    </row>
    <row r="102" spans="11:17" ht="13.5">
      <c r="K102" s="87" t="s">
        <v>120</v>
      </c>
      <c r="L102" s="102">
        <f>'地区別5歳毎'!O47</f>
        <v>376</v>
      </c>
      <c r="M102" s="101">
        <f>L102/L116</f>
        <v>0.10287277701778386</v>
      </c>
      <c r="N102" s="103">
        <f>'地区別5歳毎'!O48</f>
        <v>342</v>
      </c>
      <c r="O102" s="101">
        <f>N102/N116</f>
        <v>0.08501118568232663</v>
      </c>
      <c r="P102" s="104">
        <f t="shared" si="3"/>
        <v>718</v>
      </c>
      <c r="Q102" s="101">
        <f>P102/P116</f>
        <v>0.09351393592081271</v>
      </c>
    </row>
    <row r="103" spans="11:17" ht="13.5">
      <c r="K103" s="87" t="s">
        <v>121</v>
      </c>
      <c r="L103" s="102">
        <f>'地区別5歳毎'!N47</f>
        <v>311</v>
      </c>
      <c r="M103" s="101">
        <f>L103/L116</f>
        <v>0.08508891928864569</v>
      </c>
      <c r="N103" s="103">
        <f>'地区別5歳毎'!N48</f>
        <v>305</v>
      </c>
      <c r="O103" s="101">
        <f>N103/N116</f>
        <v>0.07581406910265971</v>
      </c>
      <c r="P103" s="104">
        <f t="shared" si="3"/>
        <v>616</v>
      </c>
      <c r="Q103" s="101">
        <f>P103/P116</f>
        <v>0.08022922636103152</v>
      </c>
    </row>
    <row r="104" spans="11:17" ht="13.5">
      <c r="K104" s="87" t="s">
        <v>122</v>
      </c>
      <c r="L104" s="102">
        <f>'地区別5歳毎'!M47</f>
        <v>273</v>
      </c>
      <c r="M104" s="101">
        <f>L104/L116</f>
        <v>0.0746922024623803</v>
      </c>
      <c r="N104" s="103">
        <f>'地区別5歳毎'!M48</f>
        <v>259</v>
      </c>
      <c r="O104" s="101">
        <f>N104/N116</f>
        <v>0.0643798160576684</v>
      </c>
      <c r="P104" s="104">
        <f t="shared" si="3"/>
        <v>532</v>
      </c>
      <c r="Q104" s="101">
        <f>P104/P116</f>
        <v>0.06928887731179995</v>
      </c>
    </row>
    <row r="105" spans="11:17" ht="13.5">
      <c r="K105" s="87" t="s">
        <v>123</v>
      </c>
      <c r="L105" s="102">
        <f>'地区別5歳毎'!L47</f>
        <v>226</v>
      </c>
      <c r="M105" s="101">
        <f>L105/L116</f>
        <v>0.06183310533515732</v>
      </c>
      <c r="N105" s="103">
        <f>'地区別5歳毎'!L48</f>
        <v>240</v>
      </c>
      <c r="O105" s="101">
        <f>N105/N116</f>
        <v>0.05965697240865026</v>
      </c>
      <c r="P105" s="104">
        <f t="shared" si="3"/>
        <v>466</v>
      </c>
      <c r="Q105" s="101">
        <f>P105/P116</f>
        <v>0.060692888773118</v>
      </c>
    </row>
    <row r="106" spans="11:17" ht="13.5">
      <c r="K106" s="87" t="s">
        <v>124</v>
      </c>
      <c r="L106" s="102">
        <f>'地区別5歳毎'!K47</f>
        <v>228</v>
      </c>
      <c r="M106" s="101">
        <f>L106/L116</f>
        <v>0.06238030095759234</v>
      </c>
      <c r="N106" s="103">
        <f>'地区別5歳毎'!K48</f>
        <v>207</v>
      </c>
      <c r="O106" s="101">
        <f>N106/N116</f>
        <v>0.05145413870246085</v>
      </c>
      <c r="P106" s="104">
        <f t="shared" si="3"/>
        <v>435</v>
      </c>
      <c r="Q106" s="101">
        <f>P106/P116</f>
        <v>0.056655379004949206</v>
      </c>
    </row>
    <row r="107" spans="11:17" ht="13.5">
      <c r="K107" s="87" t="s">
        <v>125</v>
      </c>
      <c r="L107" s="102">
        <f>'地区別5歳毎'!J47</f>
        <v>183</v>
      </c>
      <c r="M107" s="101">
        <f>L107/L116</f>
        <v>0.05006839945280438</v>
      </c>
      <c r="N107" s="103">
        <f>'地区別5歳毎'!J48</f>
        <v>184</v>
      </c>
      <c r="O107" s="101">
        <f>N107/N116</f>
        <v>0.0457370121799652</v>
      </c>
      <c r="P107" s="104">
        <f t="shared" si="3"/>
        <v>367</v>
      </c>
      <c r="Q107" s="101">
        <f>P107/P116</f>
        <v>0.047798905965095076</v>
      </c>
    </row>
    <row r="108" spans="11:17" ht="13.5">
      <c r="K108" s="87" t="s">
        <v>126</v>
      </c>
      <c r="L108" s="102">
        <f>'地区別5歳毎'!I47</f>
        <v>203</v>
      </c>
      <c r="M108" s="101">
        <f>L108/L116</f>
        <v>0.05554035567715458</v>
      </c>
      <c r="N108" s="103">
        <f>'地区別5歳毎'!I48</f>
        <v>167</v>
      </c>
      <c r="O108" s="101">
        <f>N108/N116</f>
        <v>0.04151130996768581</v>
      </c>
      <c r="P108" s="104">
        <f t="shared" si="3"/>
        <v>370</v>
      </c>
      <c r="Q108" s="101">
        <f>P108/P116</f>
        <v>0.04818963271685335</v>
      </c>
    </row>
    <row r="109" spans="11:17" ht="13.5">
      <c r="K109" s="87" t="s">
        <v>127</v>
      </c>
      <c r="L109" s="102">
        <f>'地区別5歳毎'!H47</f>
        <v>163</v>
      </c>
      <c r="M109" s="101">
        <f>L109/L116</f>
        <v>0.04459644322845417</v>
      </c>
      <c r="N109" s="103">
        <f>'地区別5歳毎'!H48</f>
        <v>178</v>
      </c>
      <c r="O109" s="101">
        <f>N109/N116</f>
        <v>0.04424558786974894</v>
      </c>
      <c r="P109" s="104">
        <f t="shared" si="3"/>
        <v>341</v>
      </c>
      <c r="Q109" s="101">
        <f>P109/P116</f>
        <v>0.044412607449856735</v>
      </c>
    </row>
    <row r="110" spans="11:17" ht="13.5">
      <c r="K110" s="87" t="s">
        <v>128</v>
      </c>
      <c r="L110" s="102">
        <f>'地区別5歳毎'!G47</f>
        <v>176</v>
      </c>
      <c r="M110" s="101">
        <f>L110/L116</f>
        <v>0.048153214774281805</v>
      </c>
      <c r="N110" s="103">
        <f>'地区別5歳毎'!G48</f>
        <v>181</v>
      </c>
      <c r="O110" s="101">
        <f>N110/N116</f>
        <v>0.04499130002485707</v>
      </c>
      <c r="P110" s="104">
        <f t="shared" si="3"/>
        <v>357</v>
      </c>
      <c r="Q110" s="101">
        <f>P110/P116</f>
        <v>0.04649648345923418</v>
      </c>
    </row>
    <row r="111" spans="11:17" ht="13.5">
      <c r="K111" s="87" t="s">
        <v>129</v>
      </c>
      <c r="L111" s="102">
        <f>'地区別5歳毎'!F47</f>
        <v>194</v>
      </c>
      <c r="M111" s="101">
        <f>L111/L116</f>
        <v>0.05307797537619699</v>
      </c>
      <c r="N111" s="103">
        <f>'地区別5歳毎'!F48</f>
        <v>217</v>
      </c>
      <c r="O111" s="101">
        <f>N111/N116</f>
        <v>0.05393984588615461</v>
      </c>
      <c r="P111" s="104">
        <f t="shared" si="3"/>
        <v>411</v>
      </c>
      <c r="Q111" s="101">
        <f>P111/P116</f>
        <v>0.053529564990883044</v>
      </c>
    </row>
    <row r="112" spans="11:17" ht="13.5">
      <c r="K112" s="87" t="s">
        <v>130</v>
      </c>
      <c r="L112" s="102">
        <f>'地区別5歳毎'!E47</f>
        <v>188</v>
      </c>
      <c r="M112" s="101">
        <f>L112/L116</f>
        <v>0.05143638850889193</v>
      </c>
      <c r="N112" s="103">
        <f>'地区別5歳毎'!E48</f>
        <v>169</v>
      </c>
      <c r="O112" s="101">
        <f>N112/N116</f>
        <v>0.04200845140442456</v>
      </c>
      <c r="P112" s="104">
        <f t="shared" si="3"/>
        <v>357</v>
      </c>
      <c r="Q112" s="101">
        <f>P112/P116</f>
        <v>0.04649648345923418</v>
      </c>
    </row>
    <row r="113" spans="11:17" ht="13.5">
      <c r="K113" s="87" t="s">
        <v>131</v>
      </c>
      <c r="L113" s="102">
        <f>'地区別5歳毎'!D47</f>
        <v>140</v>
      </c>
      <c r="M113" s="101">
        <f>L113/L116</f>
        <v>0.038303693570451436</v>
      </c>
      <c r="N113" s="103">
        <f>'地区別5歳毎'!D48</f>
        <v>161</v>
      </c>
      <c r="O113" s="101">
        <f>N113/N116</f>
        <v>0.04001988565746955</v>
      </c>
      <c r="P113" s="104">
        <f t="shared" si="3"/>
        <v>301</v>
      </c>
      <c r="Q113" s="101">
        <f>P113/P116</f>
        <v>0.03920291742641313</v>
      </c>
    </row>
    <row r="114" spans="11:17" ht="13.5">
      <c r="K114" s="87" t="s">
        <v>132</v>
      </c>
      <c r="L114" s="102">
        <f>'地区別5歳毎'!C47</f>
        <v>128</v>
      </c>
      <c r="M114" s="101">
        <f>L114/L116</f>
        <v>0.03502051983584131</v>
      </c>
      <c r="N114" s="103">
        <f>'地区別5歳毎'!C48</f>
        <v>122</v>
      </c>
      <c r="O114" s="101">
        <f>N114/N116</f>
        <v>0.030325627641063883</v>
      </c>
      <c r="P114" s="104">
        <f t="shared" si="3"/>
        <v>250</v>
      </c>
      <c r="Q114" s="101">
        <f>P114/P116</f>
        <v>0.03256056264652253</v>
      </c>
    </row>
    <row r="115" ht="13.5">
      <c r="K115" s="87"/>
    </row>
    <row r="116" spans="11:17" ht="13.5">
      <c r="K116" s="87"/>
      <c r="L116" s="102">
        <f>SUM(L94:L114)</f>
        <v>3655</v>
      </c>
      <c r="M116" s="92"/>
      <c r="N116" s="103">
        <f>SUM(N94:N114)</f>
        <v>4023</v>
      </c>
      <c r="O116" s="92"/>
      <c r="P116" s="104">
        <f>SUM(P94:P114)</f>
        <v>7678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12</v>
      </c>
      <c r="O124" s="101">
        <f>N124/N146</f>
        <v>0.0021668472372697724</v>
      </c>
      <c r="P124" s="104">
        <f>L124+N124</f>
        <v>12</v>
      </c>
      <c r="Q124" s="101">
        <f>P124/P146</f>
        <v>0.0011429659967615963</v>
      </c>
    </row>
    <row r="125" spans="11:17" ht="13.5">
      <c r="K125" s="87" t="s">
        <v>113</v>
      </c>
      <c r="L125" s="102">
        <f>'地区別5歳毎'!V62</f>
        <v>6</v>
      </c>
      <c r="M125" s="101">
        <f>L125/L146</f>
        <v>0.0012094335819391251</v>
      </c>
      <c r="N125" s="103">
        <f>'地区別5歳毎'!V63</f>
        <v>44</v>
      </c>
      <c r="O125" s="101">
        <f>N125/N146</f>
        <v>0.007945106536655833</v>
      </c>
      <c r="P125" s="104">
        <f aca="true" t="shared" si="4" ref="P125:P144">L125+N125</f>
        <v>50</v>
      </c>
      <c r="Q125" s="101">
        <f>P125/P146</f>
        <v>0.004762358319839985</v>
      </c>
    </row>
    <row r="126" spans="11:17" ht="13.5">
      <c r="K126" s="87" t="s">
        <v>114</v>
      </c>
      <c r="L126" s="102">
        <f>'地区別5歳毎'!U62</f>
        <v>42</v>
      </c>
      <c r="M126" s="101">
        <f>L126/L146</f>
        <v>0.008466035073573876</v>
      </c>
      <c r="N126" s="103">
        <f>'地区別5歳毎'!U63</f>
        <v>118</v>
      </c>
      <c r="O126" s="101">
        <f>N126/N146</f>
        <v>0.021307331166486095</v>
      </c>
      <c r="P126" s="104">
        <f t="shared" si="4"/>
        <v>160</v>
      </c>
      <c r="Q126" s="101">
        <f>P126/P146</f>
        <v>0.015239546623487952</v>
      </c>
    </row>
    <row r="127" spans="11:17" ht="13.5">
      <c r="K127" s="87" t="s">
        <v>115</v>
      </c>
      <c r="L127" s="102">
        <f>'地区別5歳毎'!T62</f>
        <v>101</v>
      </c>
      <c r="M127" s="101">
        <f>L127/L146</f>
        <v>0.020358798629308606</v>
      </c>
      <c r="N127" s="103">
        <f>'地区別5歳毎'!T63</f>
        <v>243</v>
      </c>
      <c r="O127" s="101">
        <f>N127/N146</f>
        <v>0.043878656554712896</v>
      </c>
      <c r="P127" s="104">
        <f t="shared" si="4"/>
        <v>344</v>
      </c>
      <c r="Q127" s="101">
        <f>P127/P146</f>
        <v>0.032765025240499096</v>
      </c>
    </row>
    <row r="128" spans="11:17" ht="13.5">
      <c r="K128" s="87" t="s">
        <v>116</v>
      </c>
      <c r="L128" s="102">
        <f>'地区別5歳毎'!S62</f>
        <v>194</v>
      </c>
      <c r="M128" s="101">
        <f>L128/L146</f>
        <v>0.039105019149365046</v>
      </c>
      <c r="N128" s="103">
        <f>'地区別5歳毎'!S63</f>
        <v>357</v>
      </c>
      <c r="O128" s="101">
        <f>N128/N146</f>
        <v>0.06446370530877574</v>
      </c>
      <c r="P128" s="104">
        <f t="shared" si="4"/>
        <v>551</v>
      </c>
      <c r="Q128" s="101">
        <f>P128/P146</f>
        <v>0.05248118868463663</v>
      </c>
    </row>
    <row r="129" spans="11:17" ht="13.5">
      <c r="K129" s="87" t="s">
        <v>117</v>
      </c>
      <c r="L129" s="102">
        <f>'地区別5歳毎'!R62</f>
        <v>265</v>
      </c>
      <c r="M129" s="101">
        <f>L129/L146</f>
        <v>0.05341664986897803</v>
      </c>
      <c r="N129" s="103">
        <f>'地区別5歳毎'!R63</f>
        <v>363</v>
      </c>
      <c r="O129" s="101">
        <f>N129/N146</f>
        <v>0.06554712892741062</v>
      </c>
      <c r="P129" s="104">
        <f t="shared" si="4"/>
        <v>628</v>
      </c>
      <c r="Q129" s="101">
        <f>P129/P146</f>
        <v>0.05981522049719021</v>
      </c>
    </row>
    <row r="130" spans="11:17" ht="13.5">
      <c r="K130" s="87" t="s">
        <v>118</v>
      </c>
      <c r="L130" s="102">
        <f>'地区別5歳毎'!Q62</f>
        <v>270</v>
      </c>
      <c r="M130" s="101">
        <f>L130/L146</f>
        <v>0.05442451118726063</v>
      </c>
      <c r="N130" s="103">
        <f>'地区別5歳毎'!Q63</f>
        <v>321</v>
      </c>
      <c r="O130" s="101">
        <f>N130/N146</f>
        <v>0.05796316359696641</v>
      </c>
      <c r="P130" s="104">
        <f t="shared" si="4"/>
        <v>591</v>
      </c>
      <c r="Q130" s="101">
        <f>P130/P146</f>
        <v>0.05629107534050862</v>
      </c>
    </row>
    <row r="131" spans="11:17" ht="13.5">
      <c r="K131" s="87" t="s">
        <v>119</v>
      </c>
      <c r="L131" s="102">
        <f>'地区別5歳毎'!P62</f>
        <v>326</v>
      </c>
      <c r="M131" s="101">
        <f>L131/L146</f>
        <v>0.0657125579520258</v>
      </c>
      <c r="N131" s="103">
        <f>'地区別5歳毎'!P63</f>
        <v>347</v>
      </c>
      <c r="O131" s="101">
        <f>N131/N146</f>
        <v>0.06265799927771759</v>
      </c>
      <c r="P131" s="104">
        <f t="shared" si="4"/>
        <v>673</v>
      </c>
      <c r="Q131" s="101">
        <f>P131/P146</f>
        <v>0.06410134298504619</v>
      </c>
    </row>
    <row r="132" spans="11:17" ht="13.5">
      <c r="K132" s="87" t="s">
        <v>120</v>
      </c>
      <c r="L132" s="102">
        <f>'地区別5歳毎'!O62</f>
        <v>459</v>
      </c>
      <c r="M132" s="101">
        <f>L132/L146</f>
        <v>0.09252166901834308</v>
      </c>
      <c r="N132" s="103">
        <f>'地区別5歳毎'!O63</f>
        <v>435</v>
      </c>
      <c r="O132" s="101">
        <f>N132/N146</f>
        <v>0.07854821235102925</v>
      </c>
      <c r="P132" s="104">
        <f t="shared" si="4"/>
        <v>894</v>
      </c>
      <c r="Q132" s="101">
        <f>P132/P146</f>
        <v>0.08515096675873893</v>
      </c>
    </row>
    <row r="133" spans="11:17" ht="13.5">
      <c r="K133" s="87" t="s">
        <v>121</v>
      </c>
      <c r="L133" s="102">
        <f>'地区別5歳毎'!N62</f>
        <v>423</v>
      </c>
      <c r="M133" s="101">
        <f>L133/L146</f>
        <v>0.08526506752670833</v>
      </c>
      <c r="N133" s="103">
        <f>'地区別5歳毎'!N63</f>
        <v>378</v>
      </c>
      <c r="O133" s="101">
        <f>N133/N146</f>
        <v>0.06825568797399784</v>
      </c>
      <c r="P133" s="104">
        <f t="shared" si="4"/>
        <v>801</v>
      </c>
      <c r="Q133" s="101">
        <f>P133/P146</f>
        <v>0.07629298028383656</v>
      </c>
    </row>
    <row r="134" spans="11:17" ht="13.5">
      <c r="K134" s="87" t="s">
        <v>122</v>
      </c>
      <c r="L134" s="102">
        <f>'地区別5歳毎'!M62</f>
        <v>382</v>
      </c>
      <c r="M134" s="101">
        <f>L134/L146</f>
        <v>0.07700060471679097</v>
      </c>
      <c r="N134" s="103">
        <f>'地区別5歳毎'!M63</f>
        <v>417</v>
      </c>
      <c r="O134" s="101">
        <f>N134/N146</f>
        <v>0.07529794149512459</v>
      </c>
      <c r="P134" s="104">
        <f t="shared" si="4"/>
        <v>799</v>
      </c>
      <c r="Q134" s="101">
        <f>P134/P146</f>
        <v>0.07610248595104295</v>
      </c>
    </row>
    <row r="135" spans="11:17" ht="13.5">
      <c r="K135" s="87" t="s">
        <v>123</v>
      </c>
      <c r="L135" s="102">
        <f>'地区別5歳毎'!L62</f>
        <v>317</v>
      </c>
      <c r="M135" s="101">
        <f>L135/L146</f>
        <v>0.06389840757911712</v>
      </c>
      <c r="N135" s="103">
        <f>'地区別5歳毎'!L63</f>
        <v>320</v>
      </c>
      <c r="O135" s="101">
        <f>N135/N146</f>
        <v>0.0577825929938606</v>
      </c>
      <c r="P135" s="104">
        <f t="shared" si="4"/>
        <v>637</v>
      </c>
      <c r="Q135" s="101">
        <f>P135/P146</f>
        <v>0.060672444994761404</v>
      </c>
    </row>
    <row r="136" spans="11:17" ht="13.5">
      <c r="K136" s="87" t="s">
        <v>124</v>
      </c>
      <c r="L136" s="102">
        <f>'地区別5歳毎'!K62</f>
        <v>259</v>
      </c>
      <c r="M136" s="101">
        <f>L136/L146</f>
        <v>0.0522072162870389</v>
      </c>
      <c r="N136" s="103">
        <f>'地区別5歳毎'!K63</f>
        <v>286</v>
      </c>
      <c r="O136" s="101">
        <f>N136/N146</f>
        <v>0.051643192488262914</v>
      </c>
      <c r="P136" s="104">
        <f t="shared" si="4"/>
        <v>545</v>
      </c>
      <c r="Q136" s="101">
        <f>P136/P146</f>
        <v>0.05190970568625584</v>
      </c>
    </row>
    <row r="137" spans="11:17" ht="13.5">
      <c r="K137" s="87" t="s">
        <v>125</v>
      </c>
      <c r="L137" s="102">
        <f>'地区別5歳毎'!J62</f>
        <v>288</v>
      </c>
      <c r="M137" s="101">
        <f>L137/L146</f>
        <v>0.058052811933078007</v>
      </c>
      <c r="N137" s="103">
        <f>'地区別5歳毎'!J63</f>
        <v>280</v>
      </c>
      <c r="O137" s="101">
        <f>N137/N146</f>
        <v>0.05055976886962803</v>
      </c>
      <c r="P137" s="104">
        <f t="shared" si="4"/>
        <v>568</v>
      </c>
      <c r="Q137" s="101">
        <f>P137/P146</f>
        <v>0.054100390513382224</v>
      </c>
    </row>
    <row r="138" spans="11:17" ht="13.5">
      <c r="K138" s="87" t="s">
        <v>126</v>
      </c>
      <c r="L138" s="102">
        <f>'地区別5歳毎'!I62</f>
        <v>250</v>
      </c>
      <c r="M138" s="101">
        <f>L138/L146</f>
        <v>0.05039306591413022</v>
      </c>
      <c r="N138" s="103">
        <f>'地区別5歳毎'!I63</f>
        <v>246</v>
      </c>
      <c r="O138" s="101">
        <f>N138/N146</f>
        <v>0.044420368364030335</v>
      </c>
      <c r="P138" s="104">
        <f t="shared" si="4"/>
        <v>496</v>
      </c>
      <c r="Q138" s="101">
        <f>P138/P146</f>
        <v>0.04724259453281265</v>
      </c>
    </row>
    <row r="139" spans="11:17" ht="13.5">
      <c r="K139" s="87" t="s">
        <v>127</v>
      </c>
      <c r="L139" s="102">
        <f>'地区別5歳毎'!H62</f>
        <v>202</v>
      </c>
      <c r="M139" s="101">
        <f>L139/L146</f>
        <v>0.04071759725861721</v>
      </c>
      <c r="N139" s="103">
        <f>'地区別5歳毎'!H63</f>
        <v>213</v>
      </c>
      <c r="O139" s="101">
        <f>N139/N146</f>
        <v>0.038461538461538464</v>
      </c>
      <c r="P139" s="104">
        <f t="shared" si="4"/>
        <v>415</v>
      </c>
      <c r="Q139" s="101">
        <f>P139/P146</f>
        <v>0.039527574054671874</v>
      </c>
    </row>
    <row r="140" spans="11:17" ht="13.5">
      <c r="K140" s="87" t="s">
        <v>128</v>
      </c>
      <c r="L140" s="102">
        <f>'地区別5歳毎'!G62</f>
        <v>228</v>
      </c>
      <c r="M140" s="101">
        <f>L140/L146</f>
        <v>0.04595847611368676</v>
      </c>
      <c r="N140" s="103">
        <f>'地区別5歳毎'!G63</f>
        <v>282</v>
      </c>
      <c r="O140" s="101">
        <f>N140/N146</f>
        <v>0.050920910075839654</v>
      </c>
      <c r="P140" s="104">
        <f t="shared" si="4"/>
        <v>510</v>
      </c>
      <c r="Q140" s="101">
        <f>P140/P146</f>
        <v>0.048576054862367844</v>
      </c>
    </row>
    <row r="141" spans="11:17" ht="13.5">
      <c r="K141" s="87" t="s">
        <v>129</v>
      </c>
      <c r="L141" s="102">
        <f>'地区別5歳毎'!F62</f>
        <v>296</v>
      </c>
      <c r="M141" s="101">
        <f>L141/L146</f>
        <v>0.05966539004233017</v>
      </c>
      <c r="N141" s="103">
        <f>'地区別5歳毎'!F63</f>
        <v>286</v>
      </c>
      <c r="O141" s="101">
        <f>N141/N146</f>
        <v>0.051643192488262914</v>
      </c>
      <c r="P141" s="104">
        <f t="shared" si="4"/>
        <v>582</v>
      </c>
      <c r="Q141" s="101">
        <f>P141/P146</f>
        <v>0.05543385084293742</v>
      </c>
    </row>
    <row r="142" spans="11:17" ht="13.5">
      <c r="K142" s="87" t="s">
        <v>130</v>
      </c>
      <c r="L142" s="102">
        <f>'地区別5歳毎'!E62</f>
        <v>240</v>
      </c>
      <c r="M142" s="101">
        <f>L142/L146</f>
        <v>0.04837734327756501</v>
      </c>
      <c r="N142" s="103">
        <f>'地区別5歳毎'!E63</f>
        <v>244</v>
      </c>
      <c r="O142" s="101">
        <f>N142/N146</f>
        <v>0.04405922715781871</v>
      </c>
      <c r="P142" s="104">
        <f t="shared" si="4"/>
        <v>484</v>
      </c>
      <c r="Q142" s="101">
        <f>P142/P146</f>
        <v>0.046099628536051054</v>
      </c>
    </row>
    <row r="143" spans="11:17" ht="13.5">
      <c r="K143" s="87" t="s">
        <v>131</v>
      </c>
      <c r="L143" s="102">
        <f>'地区別5歳毎'!D62</f>
        <v>213</v>
      </c>
      <c r="M143" s="101">
        <f>L143/L146</f>
        <v>0.042934892158838944</v>
      </c>
      <c r="N143" s="103">
        <f>'地区別5歳毎'!D63</f>
        <v>168</v>
      </c>
      <c r="O143" s="101">
        <f>N143/N146</f>
        <v>0.030335861321776816</v>
      </c>
      <c r="P143" s="104">
        <f t="shared" si="4"/>
        <v>381</v>
      </c>
      <c r="Q143" s="101">
        <f>P143/P146</f>
        <v>0.03628917039718069</v>
      </c>
    </row>
    <row r="144" spans="11:17" ht="13.5">
      <c r="K144" s="87" t="s">
        <v>132</v>
      </c>
      <c r="L144" s="102">
        <f>'地区別5歳毎'!C62</f>
        <v>200</v>
      </c>
      <c r="M144" s="101">
        <f>L144/L146</f>
        <v>0.04031445273130417</v>
      </c>
      <c r="N144" s="103">
        <f>'地区別5歳毎'!C63</f>
        <v>178</v>
      </c>
      <c r="O144" s="101">
        <f>N144/N146</f>
        <v>0.03214156735283496</v>
      </c>
      <c r="P144" s="104">
        <f t="shared" si="4"/>
        <v>378</v>
      </c>
      <c r="Q144" s="101">
        <f>P144/P146</f>
        <v>0.03600342889799028</v>
      </c>
    </row>
    <row r="145" ht="13.5">
      <c r="K145" s="87"/>
    </row>
    <row r="146" spans="11:17" ht="13.5">
      <c r="K146" s="87"/>
      <c r="L146" s="102">
        <f>SUM(L124:L144)</f>
        <v>4961</v>
      </c>
      <c r="M146" s="92"/>
      <c r="N146" s="103">
        <f>SUM(N124:N144)</f>
        <v>5538</v>
      </c>
      <c r="O146" s="92"/>
      <c r="P146" s="104">
        <f>SUM(P124:P144)</f>
        <v>10499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0.002499218994064355</v>
      </c>
      <c r="P154" s="104">
        <f>L154+N154</f>
        <v>8</v>
      </c>
      <c r="Q154" s="101">
        <f>P154/P176</f>
        <v>0.001367053998632946</v>
      </c>
    </row>
    <row r="155" spans="11:17" ht="13.5">
      <c r="K155" s="87" t="s">
        <v>113</v>
      </c>
      <c r="L155" s="102">
        <f>'地区別5歳毎'!V65</f>
        <v>7</v>
      </c>
      <c r="M155" s="101">
        <f>L155/L176</f>
        <v>0.002640513013956997</v>
      </c>
      <c r="N155" s="103">
        <f>'地区別5歳毎'!V66</f>
        <v>26</v>
      </c>
      <c r="O155" s="101">
        <f>N155/N176</f>
        <v>0.008122461730709154</v>
      </c>
      <c r="P155" s="104">
        <f aca="true" t="shared" si="5" ref="P155:P174">L155+N155</f>
        <v>33</v>
      </c>
      <c r="Q155" s="101">
        <f>P155/P176</f>
        <v>0.005639097744360902</v>
      </c>
    </row>
    <row r="156" spans="11:17" ht="13.5">
      <c r="K156" s="87" t="s">
        <v>114</v>
      </c>
      <c r="L156" s="102">
        <f>'地区別5歳毎'!U65</f>
        <v>19</v>
      </c>
      <c r="M156" s="101">
        <f>L156/L176</f>
        <v>0.007167106752168993</v>
      </c>
      <c r="N156" s="103">
        <f>'地区別5歳毎'!U66</f>
        <v>59</v>
      </c>
      <c r="O156" s="101">
        <f>N156/N176</f>
        <v>0.018431740081224616</v>
      </c>
      <c r="P156" s="104">
        <f t="shared" si="5"/>
        <v>78</v>
      </c>
      <c r="Q156" s="101">
        <f>P156/P176</f>
        <v>0.013328776486671223</v>
      </c>
    </row>
    <row r="157" spans="11:17" ht="13.5">
      <c r="K157" s="87" t="s">
        <v>115</v>
      </c>
      <c r="L157" s="102">
        <f>'地区別5歳毎'!T65</f>
        <v>71</v>
      </c>
      <c r="M157" s="101">
        <f>L157/L176</f>
        <v>0.026782346284420975</v>
      </c>
      <c r="N157" s="103">
        <f>'地区別5歳毎'!T66</f>
        <v>144</v>
      </c>
      <c r="O157" s="101">
        <f>N157/N176</f>
        <v>0.04498594189315839</v>
      </c>
      <c r="P157" s="104">
        <f t="shared" si="5"/>
        <v>215</v>
      </c>
      <c r="Q157" s="101">
        <f>P157/P176</f>
        <v>0.036739576213260426</v>
      </c>
    </row>
    <row r="158" spans="11:17" ht="13.5">
      <c r="K158" s="87" t="s">
        <v>116</v>
      </c>
      <c r="L158" s="102">
        <f>'地区別5歳毎'!S65</f>
        <v>99</v>
      </c>
      <c r="M158" s="101">
        <f>L158/L176</f>
        <v>0.03734439834024896</v>
      </c>
      <c r="N158" s="103">
        <f>'地区別5歳毎'!S66</f>
        <v>257</v>
      </c>
      <c r="O158" s="101">
        <f>N158/N176</f>
        <v>0.0802874101843174</v>
      </c>
      <c r="P158" s="104">
        <f t="shared" si="5"/>
        <v>356</v>
      </c>
      <c r="Q158" s="101">
        <f>P158/P176</f>
        <v>0.060833902939166094</v>
      </c>
    </row>
    <row r="159" spans="11:17" ht="13.5">
      <c r="K159" s="87" t="s">
        <v>117</v>
      </c>
      <c r="L159" s="102">
        <f>'地区別5歳毎'!R65</f>
        <v>136</v>
      </c>
      <c r="M159" s="101">
        <f>L159/L176</f>
        <v>0.05130139569973595</v>
      </c>
      <c r="N159" s="103">
        <f>'地区別5歳毎'!R66</f>
        <v>212</v>
      </c>
      <c r="O159" s="101">
        <f>N159/N176</f>
        <v>0.06622930334270541</v>
      </c>
      <c r="P159" s="104">
        <f t="shared" si="5"/>
        <v>348</v>
      </c>
      <c r="Q159" s="101">
        <f>P159/P176</f>
        <v>0.059466848940533154</v>
      </c>
    </row>
    <row r="160" spans="11:17" ht="13.5">
      <c r="K160" s="87" t="s">
        <v>118</v>
      </c>
      <c r="L160" s="102">
        <f>'地区別5歳毎'!Q65</f>
        <v>117</v>
      </c>
      <c r="M160" s="101">
        <f>L160/L176</f>
        <v>0.044134288947566956</v>
      </c>
      <c r="N160" s="103">
        <f>'地区別5歳毎'!Q66</f>
        <v>168</v>
      </c>
      <c r="O160" s="101">
        <f>N160/N176</f>
        <v>0.05248359887535145</v>
      </c>
      <c r="P160" s="104">
        <f t="shared" si="5"/>
        <v>285</v>
      </c>
      <c r="Q160" s="101">
        <f>P160/P176</f>
        <v>0.048701298701298704</v>
      </c>
    </row>
    <row r="161" spans="11:17" ht="13.5">
      <c r="K161" s="87" t="s">
        <v>119</v>
      </c>
      <c r="L161" s="102">
        <f>'地区別5歳毎'!P65</f>
        <v>158</v>
      </c>
      <c r="M161" s="101">
        <f>L161/L176</f>
        <v>0.05960015088645794</v>
      </c>
      <c r="N161" s="103">
        <f>'地区別5歳毎'!P66</f>
        <v>180</v>
      </c>
      <c r="O161" s="101">
        <f>N161/N176</f>
        <v>0.056232427366447985</v>
      </c>
      <c r="P161" s="104">
        <f t="shared" si="5"/>
        <v>338</v>
      </c>
      <c r="Q161" s="101">
        <f>P161/P176</f>
        <v>0.05775803144224197</v>
      </c>
    </row>
    <row r="162" spans="11:17" ht="13.5">
      <c r="K162" s="87" t="s">
        <v>120</v>
      </c>
      <c r="L162" s="102">
        <f>'地区別5歳毎'!O65</f>
        <v>250</v>
      </c>
      <c r="M162" s="101">
        <f>L162/L176</f>
        <v>0.09430403621274991</v>
      </c>
      <c r="N162" s="103">
        <f>'地区別5歳毎'!O66</f>
        <v>271</v>
      </c>
      <c r="O162" s="101">
        <f>N162/N176</f>
        <v>0.08466104342393002</v>
      </c>
      <c r="P162" s="104">
        <f t="shared" si="5"/>
        <v>521</v>
      </c>
      <c r="Q162" s="101">
        <f>P162/P176</f>
        <v>0.08902939166097061</v>
      </c>
    </row>
    <row r="163" spans="11:17" ht="13.5">
      <c r="K163" s="87" t="s">
        <v>121</v>
      </c>
      <c r="L163" s="102">
        <f>'地区別5歳毎'!N65</f>
        <v>248</v>
      </c>
      <c r="M163" s="101">
        <f>L163/L176</f>
        <v>0.09354960392304791</v>
      </c>
      <c r="N163" s="103">
        <f>'地区別5歳毎'!N66</f>
        <v>267</v>
      </c>
      <c r="O163" s="101">
        <f>N163/N176</f>
        <v>0.08341143392689784</v>
      </c>
      <c r="P163" s="104">
        <f t="shared" si="5"/>
        <v>515</v>
      </c>
      <c r="Q163" s="101">
        <f>P163/P176</f>
        <v>0.0880041011619959</v>
      </c>
    </row>
    <row r="164" spans="11:17" ht="13.5">
      <c r="K164" s="87" t="s">
        <v>122</v>
      </c>
      <c r="L164" s="102">
        <f>'地区別5歳毎'!M65</f>
        <v>240</v>
      </c>
      <c r="M164" s="101">
        <f>L164/L176</f>
        <v>0.0905318747642399</v>
      </c>
      <c r="N164" s="103">
        <f>'地区別5歳毎'!M66</f>
        <v>266</v>
      </c>
      <c r="O164" s="101">
        <f>N164/N176</f>
        <v>0.0830990315526398</v>
      </c>
      <c r="P164" s="104">
        <f t="shared" si="5"/>
        <v>506</v>
      </c>
      <c r="Q164" s="101">
        <f>P164/P176</f>
        <v>0.08646616541353383</v>
      </c>
    </row>
    <row r="165" spans="11:17" ht="13.5">
      <c r="K165" s="87" t="s">
        <v>123</v>
      </c>
      <c r="L165" s="102">
        <f>'地区別5歳毎'!L65</f>
        <v>181</v>
      </c>
      <c r="M165" s="101">
        <f>L165/L176</f>
        <v>0.06827612221803094</v>
      </c>
      <c r="N165" s="103">
        <f>'地区別5歳毎'!L66</f>
        <v>211</v>
      </c>
      <c r="O165" s="101">
        <f>N165/N176</f>
        <v>0.06591690096844736</v>
      </c>
      <c r="P165" s="104">
        <f t="shared" si="5"/>
        <v>392</v>
      </c>
      <c r="Q165" s="101">
        <f>P165/P176</f>
        <v>0.06698564593301436</v>
      </c>
    </row>
    <row r="166" spans="11:17" ht="13.5">
      <c r="K166" s="87" t="s">
        <v>124</v>
      </c>
      <c r="L166" s="102">
        <f>'地区別5歳毎'!K65</f>
        <v>144</v>
      </c>
      <c r="M166" s="101">
        <f>L166/L176</f>
        <v>0.05431912485854395</v>
      </c>
      <c r="N166" s="103">
        <f>'地区別5歳毎'!K66</f>
        <v>163</v>
      </c>
      <c r="O166" s="101">
        <f>N166/N176</f>
        <v>0.05092158700406123</v>
      </c>
      <c r="P166" s="104">
        <f t="shared" si="5"/>
        <v>307</v>
      </c>
      <c r="Q166" s="101">
        <f>P166/P176</f>
        <v>0.052460697197539305</v>
      </c>
    </row>
    <row r="167" spans="11:17" ht="13.5">
      <c r="K167" s="87" t="s">
        <v>125</v>
      </c>
      <c r="L167" s="102">
        <f>'地区別5歳毎'!J65</f>
        <v>145</v>
      </c>
      <c r="M167" s="101">
        <f>L167/L176</f>
        <v>0.05469634100339495</v>
      </c>
      <c r="N167" s="103">
        <f>'地区別5歳毎'!J66</f>
        <v>148</v>
      </c>
      <c r="O167" s="101">
        <f>N167/N176</f>
        <v>0.04623555139019057</v>
      </c>
      <c r="P167" s="104">
        <f t="shared" si="5"/>
        <v>293</v>
      </c>
      <c r="Q167" s="101">
        <f>P167/P176</f>
        <v>0.050068352699931644</v>
      </c>
    </row>
    <row r="168" spans="11:17" ht="13.5">
      <c r="K168" s="87" t="s">
        <v>126</v>
      </c>
      <c r="L168" s="102">
        <f>'地区別5歳毎'!I65</f>
        <v>120</v>
      </c>
      <c r="M168" s="101">
        <f>L168/L176</f>
        <v>0.04526593738211995</v>
      </c>
      <c r="N168" s="103">
        <f>'地区別5歳毎'!I66</f>
        <v>116</v>
      </c>
      <c r="O168" s="101">
        <f>N168/N176</f>
        <v>0.03623867541393314</v>
      </c>
      <c r="P168" s="104">
        <f t="shared" si="5"/>
        <v>236</v>
      </c>
      <c r="Q168" s="101">
        <f>P168/P176</f>
        <v>0.04032809295967191</v>
      </c>
    </row>
    <row r="169" spans="11:17" ht="13.5">
      <c r="K169" s="87" t="s">
        <v>127</v>
      </c>
      <c r="L169" s="102">
        <f>'地区別5歳毎'!H65</f>
        <v>112</v>
      </c>
      <c r="M169" s="101">
        <f>L169/L176</f>
        <v>0.042248208223311955</v>
      </c>
      <c r="N169" s="103">
        <f>'地区別5歳毎'!H66</f>
        <v>120</v>
      </c>
      <c r="O169" s="101">
        <f>N169/N176</f>
        <v>0.03748828491096532</v>
      </c>
      <c r="P169" s="104">
        <f t="shared" si="5"/>
        <v>232</v>
      </c>
      <c r="Q169" s="101">
        <f>P169/P176</f>
        <v>0.039644565960355434</v>
      </c>
    </row>
    <row r="170" spans="11:17" ht="13.5">
      <c r="K170" s="87" t="s">
        <v>128</v>
      </c>
      <c r="L170" s="102">
        <f>'地区別5歳毎'!G65</f>
        <v>101</v>
      </c>
      <c r="M170" s="101">
        <f>L170/L176</f>
        <v>0.03809883062995096</v>
      </c>
      <c r="N170" s="103">
        <f>'地区別5歳毎'!G66</f>
        <v>109</v>
      </c>
      <c r="O170" s="101">
        <f>N170/N176</f>
        <v>0.03405185879412684</v>
      </c>
      <c r="P170" s="104">
        <f t="shared" si="5"/>
        <v>210</v>
      </c>
      <c r="Q170" s="101">
        <f>P170/P176</f>
        <v>0.03588516746411483</v>
      </c>
    </row>
    <row r="171" spans="11:17" ht="13.5">
      <c r="K171" s="87" t="s">
        <v>129</v>
      </c>
      <c r="L171" s="102">
        <f>'地区別5歳毎'!F65</f>
        <v>172</v>
      </c>
      <c r="M171" s="101">
        <f>L171/L176</f>
        <v>0.06488117691437194</v>
      </c>
      <c r="N171" s="103">
        <f>'地区別5歳毎'!F66</f>
        <v>175</v>
      </c>
      <c r="O171" s="101">
        <f>N171/N176</f>
        <v>0.05467041549515776</v>
      </c>
      <c r="P171" s="104">
        <f t="shared" si="5"/>
        <v>347</v>
      </c>
      <c r="Q171" s="101">
        <f>P171/P176</f>
        <v>0.059295967190704034</v>
      </c>
    </row>
    <row r="172" spans="11:17" ht="13.5">
      <c r="K172" s="87" t="s">
        <v>130</v>
      </c>
      <c r="L172" s="102">
        <f>'地区別5歳毎'!E65</f>
        <v>139</v>
      </c>
      <c r="M172" s="101">
        <f>L172/L176</f>
        <v>0.052433044134288946</v>
      </c>
      <c r="N172" s="103">
        <f>'地区別5歳毎'!E66</f>
        <v>125</v>
      </c>
      <c r="O172" s="101">
        <f>N172/N176</f>
        <v>0.03905029678225554</v>
      </c>
      <c r="P172" s="104">
        <f t="shared" si="5"/>
        <v>264</v>
      </c>
      <c r="Q172" s="101">
        <f>P172/P176</f>
        <v>0.045112781954887216</v>
      </c>
    </row>
    <row r="173" spans="11:17" ht="13.5">
      <c r="K173" s="87" t="s">
        <v>131</v>
      </c>
      <c r="L173" s="102">
        <f>'地区別5歳毎'!D65</f>
        <v>109</v>
      </c>
      <c r="M173" s="101">
        <f>L173/L176</f>
        <v>0.04111655978875896</v>
      </c>
      <c r="N173" s="103">
        <f>'地区別5歳毎'!D66</f>
        <v>102</v>
      </c>
      <c r="O173" s="101">
        <f>N173/N176</f>
        <v>0.031865042174320526</v>
      </c>
      <c r="P173" s="104">
        <f t="shared" si="5"/>
        <v>211</v>
      </c>
      <c r="Q173" s="101">
        <f>P173/P176</f>
        <v>0.03605604921394395</v>
      </c>
    </row>
    <row r="174" spans="11:17" ht="13.5">
      <c r="K174" s="87" t="s">
        <v>132</v>
      </c>
      <c r="L174" s="102">
        <f>'地区別5歳毎'!C65</f>
        <v>83</v>
      </c>
      <c r="M174" s="101">
        <f>L174/L176</f>
        <v>0.031308940022632965</v>
      </c>
      <c r="N174" s="103">
        <f>'地区別5歳毎'!C66</f>
        <v>74</v>
      </c>
      <c r="O174" s="101">
        <f>N174/N176</f>
        <v>0.023117775695095284</v>
      </c>
      <c r="P174" s="104">
        <f t="shared" si="5"/>
        <v>157</v>
      </c>
      <c r="Q174" s="101">
        <f>P174/P176</f>
        <v>0.026828434723171566</v>
      </c>
    </row>
    <row r="175" ht="13.5">
      <c r="K175" s="87"/>
    </row>
    <row r="176" spans="11:17" ht="13.5">
      <c r="K176" s="87"/>
      <c r="L176" s="102">
        <f>SUM(L154:L174)</f>
        <v>2651</v>
      </c>
      <c r="M176" s="92"/>
      <c r="N176" s="103">
        <f>SUM(N154:N174)</f>
        <v>3201</v>
      </c>
      <c r="O176" s="92"/>
      <c r="P176" s="104">
        <f>SUM(P154:P174)</f>
        <v>5852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5</v>
      </c>
      <c r="M184" s="101">
        <f>L184/L206</f>
        <v>7.538635506973238E-05</v>
      </c>
      <c r="N184" s="103">
        <f>'地区別5歳毎'!W69</f>
        <v>81</v>
      </c>
      <c r="O184" s="101">
        <f>N184/N206</f>
        <v>0.0010904097786872005</v>
      </c>
      <c r="P184" s="104">
        <f>L184+N184</f>
        <v>86</v>
      </c>
      <c r="Q184" s="101">
        <f>P184/P206</f>
        <v>0.0006116251449053759</v>
      </c>
    </row>
    <row r="185" spans="11:17" ht="13.5">
      <c r="K185" s="87" t="s">
        <v>113</v>
      </c>
      <c r="L185" s="102">
        <f>'地区別5歳毎'!V68</f>
        <v>62</v>
      </c>
      <c r="M185" s="101">
        <f>L185/L206</f>
        <v>0.0009347908028646815</v>
      </c>
      <c r="N185" s="103">
        <f>'地区別5歳毎'!V69</f>
        <v>370</v>
      </c>
      <c r="O185" s="101">
        <f>N185/N206</f>
        <v>0.004980884174250175</v>
      </c>
      <c r="P185" s="104">
        <f aca="true" t="shared" si="6" ref="P185:P204">L185+N185</f>
        <v>432</v>
      </c>
      <c r="Q185" s="101">
        <f>P185/P206</f>
        <v>0.003072349565106074</v>
      </c>
    </row>
    <row r="186" spans="11:17" ht="13.5">
      <c r="K186" s="87" t="s">
        <v>114</v>
      </c>
      <c r="L186" s="102">
        <f>'地区別5歳毎'!U68</f>
        <v>315</v>
      </c>
      <c r="M186" s="101">
        <f>L186/L206</f>
        <v>0.00474934036939314</v>
      </c>
      <c r="N186" s="103">
        <f>'地区別5歳毎'!U69</f>
        <v>1175</v>
      </c>
      <c r="O186" s="101">
        <f>N186/N206</f>
        <v>0.015817672715524204</v>
      </c>
      <c r="P186" s="104">
        <f t="shared" si="6"/>
        <v>1490</v>
      </c>
      <c r="Q186" s="101">
        <f>P186/P206</f>
        <v>0.010596761231500117</v>
      </c>
    </row>
    <row r="187" spans="11:17" ht="13.5">
      <c r="K187" s="87" t="s">
        <v>115</v>
      </c>
      <c r="L187" s="102">
        <f>'地区別5歳毎'!T68</f>
        <v>1125</v>
      </c>
      <c r="M187" s="101">
        <f>L187/L206</f>
        <v>0.016961929890689786</v>
      </c>
      <c r="N187" s="103">
        <f>'地区別5歳毎'!T69</f>
        <v>2476</v>
      </c>
      <c r="O187" s="101">
        <f>N187/N206</f>
        <v>0.033331538420117386</v>
      </c>
      <c r="P187" s="104">
        <f t="shared" si="6"/>
        <v>3601</v>
      </c>
      <c r="Q187" s="101">
        <f>P187/P206</f>
        <v>0.025610024962840216</v>
      </c>
    </row>
    <row r="188" spans="11:17" ht="13.5">
      <c r="K188" s="87" t="s">
        <v>116</v>
      </c>
      <c r="L188" s="102">
        <f>'地区別5歳毎'!S68</f>
        <v>2031</v>
      </c>
      <c r="M188" s="101">
        <f>L188/L206</f>
        <v>0.030621937429325292</v>
      </c>
      <c r="N188" s="103">
        <f>'地区別5歳毎'!S69</f>
        <v>3489</v>
      </c>
      <c r="O188" s="101">
        <f>N188/N206</f>
        <v>0.04696839157826719</v>
      </c>
      <c r="P188" s="104">
        <f t="shared" si="6"/>
        <v>5520</v>
      </c>
      <c r="Q188" s="101">
        <f>P188/P206</f>
        <v>0.03925779999857762</v>
      </c>
    </row>
    <row r="189" spans="11:17" ht="13.5">
      <c r="K189" s="87" t="s">
        <v>117</v>
      </c>
      <c r="L189" s="102">
        <f>'地区別5歳毎'!R68</f>
        <v>2983</v>
      </c>
      <c r="M189" s="101">
        <f>L189/L206</f>
        <v>0.044975499434602335</v>
      </c>
      <c r="N189" s="103">
        <f>'地区別5歳毎'!R69</f>
        <v>3932</v>
      </c>
      <c r="O189" s="101">
        <f>N189/N206</f>
        <v>0.05293199073824781</v>
      </c>
      <c r="P189" s="104">
        <f t="shared" si="6"/>
        <v>6915</v>
      </c>
      <c r="Q189" s="101">
        <f>P189/P206</f>
        <v>0.04917892880256598</v>
      </c>
    </row>
    <row r="190" spans="11:17" ht="13.5">
      <c r="K190" s="87" t="s">
        <v>118</v>
      </c>
      <c r="L190" s="102">
        <f>'地区別5歳毎'!Q68</f>
        <v>3455</v>
      </c>
      <c r="M190" s="101">
        <f>L190/L206</f>
        <v>0.05209197135318507</v>
      </c>
      <c r="N190" s="103">
        <f>'地区別5歳毎'!Q69</f>
        <v>4259</v>
      </c>
      <c r="O190" s="101">
        <f>N190/N206</f>
        <v>0.05733401540035539</v>
      </c>
      <c r="P190" s="104">
        <f t="shared" si="6"/>
        <v>7714</v>
      </c>
      <c r="Q190" s="101">
        <f>P190/P206</f>
        <v>0.0548613531139543</v>
      </c>
    </row>
    <row r="191" spans="11:17" ht="13.5">
      <c r="K191" s="87" t="s">
        <v>119</v>
      </c>
      <c r="L191" s="102">
        <f>'地区別5歳毎'!P68</f>
        <v>4224</v>
      </c>
      <c r="M191" s="101">
        <f>L191/L206</f>
        <v>0.06368639276290991</v>
      </c>
      <c r="N191" s="103">
        <f>'地区別5歳毎'!P69</f>
        <v>4627</v>
      </c>
      <c r="O191" s="101">
        <f>N191/N206</f>
        <v>0.06228797587636638</v>
      </c>
      <c r="P191" s="104">
        <f t="shared" si="6"/>
        <v>8851</v>
      </c>
      <c r="Q191" s="101">
        <f>P191/P206</f>
        <v>0.06294760648322653</v>
      </c>
    </row>
    <row r="192" spans="11:17" ht="13.5">
      <c r="K192" s="87" t="s">
        <v>120</v>
      </c>
      <c r="L192" s="102">
        <f>'地区別5歳毎'!O68</f>
        <v>5614</v>
      </c>
      <c r="M192" s="101">
        <f>L192/L206</f>
        <v>0.08464379947229551</v>
      </c>
      <c r="N192" s="103">
        <f>'地区別5歳毎'!O69</f>
        <v>5941</v>
      </c>
      <c r="O192" s="101">
        <f>N192/N206</f>
        <v>0.07997684561951429</v>
      </c>
      <c r="P192" s="104">
        <f t="shared" si="6"/>
        <v>11555</v>
      </c>
      <c r="Q192" s="101">
        <f>P192/P206</f>
        <v>0.08217823894629789</v>
      </c>
    </row>
    <row r="193" spans="11:17" ht="13.5">
      <c r="K193" s="87" t="s">
        <v>121</v>
      </c>
      <c r="L193" s="102">
        <f>'地区別5歳毎'!N68</f>
        <v>4859</v>
      </c>
      <c r="M193" s="101">
        <f>L193/L206</f>
        <v>0.07326045985676592</v>
      </c>
      <c r="N193" s="103">
        <f>'地区別5歳毎'!N69</f>
        <v>5010</v>
      </c>
      <c r="O193" s="101">
        <f>N193/N206</f>
        <v>0.06744386408917129</v>
      </c>
      <c r="P193" s="104">
        <f t="shared" si="6"/>
        <v>9869</v>
      </c>
      <c r="Q193" s="101">
        <f>P193/P206</f>
        <v>0.07018754133803669</v>
      </c>
    </row>
    <row r="194" spans="11:17" ht="13.5">
      <c r="K194" s="87" t="s">
        <v>122</v>
      </c>
      <c r="L194" s="102">
        <f>'地区別5歳毎'!M68</f>
        <v>4428</v>
      </c>
      <c r="M194" s="101">
        <f>L194/L206</f>
        <v>0.066762156049755</v>
      </c>
      <c r="N194" s="103">
        <f>'地区別5歳毎'!M69</f>
        <v>4848</v>
      </c>
      <c r="O194" s="101">
        <f>N194/N206</f>
        <v>0.06526304453179689</v>
      </c>
      <c r="P194" s="104">
        <f t="shared" si="6"/>
        <v>9276</v>
      </c>
      <c r="Q194" s="101">
        <f>P194/P206</f>
        <v>0.06597017260630543</v>
      </c>
    </row>
    <row r="195" spans="11:17" ht="13.5">
      <c r="K195" s="87" t="s">
        <v>123</v>
      </c>
      <c r="L195" s="102">
        <f>'地区別5歳毎'!L68</f>
        <v>4126</v>
      </c>
      <c r="M195" s="101">
        <f>L195/L206</f>
        <v>0.06220882020354316</v>
      </c>
      <c r="N195" s="103">
        <f>'地区別5歳毎'!L69</f>
        <v>4602</v>
      </c>
      <c r="O195" s="101">
        <f>N195/N206</f>
        <v>0.0619514296483765</v>
      </c>
      <c r="P195" s="104">
        <f t="shared" si="6"/>
        <v>8728</v>
      </c>
      <c r="Q195" s="101">
        <f>P195/P206</f>
        <v>0.062072840287606054</v>
      </c>
    </row>
    <row r="196" spans="11:17" ht="13.5">
      <c r="K196" s="87" t="s">
        <v>124</v>
      </c>
      <c r="L196" s="102">
        <f>'地区別5歳毎'!K68</f>
        <v>4439</v>
      </c>
      <c r="M196" s="101">
        <f>L196/L206</f>
        <v>0.0669280060309084</v>
      </c>
      <c r="N196" s="103">
        <f>'地区別5歳毎'!K69</f>
        <v>4803</v>
      </c>
      <c r="O196" s="101">
        <f>N196/N206</f>
        <v>0.06465726132141511</v>
      </c>
      <c r="P196" s="104">
        <f t="shared" si="6"/>
        <v>9242</v>
      </c>
      <c r="Q196" s="101">
        <f>P196/P206</f>
        <v>0.06572836731645912</v>
      </c>
    </row>
    <row r="197" spans="11:17" ht="13.5">
      <c r="K197" s="87" t="s">
        <v>125</v>
      </c>
      <c r="L197" s="102">
        <f>'地区別5歳毎'!J68</f>
        <v>4413</v>
      </c>
      <c r="M197" s="101">
        <f>L197/L206</f>
        <v>0.06653599698454579</v>
      </c>
      <c r="N197" s="103">
        <f>'地区別5歳毎'!J69</f>
        <v>4499</v>
      </c>
      <c r="O197" s="101">
        <f>N197/N206</f>
        <v>0.06056485918905821</v>
      </c>
      <c r="P197" s="104">
        <f t="shared" si="6"/>
        <v>8912</v>
      </c>
      <c r="Q197" s="101">
        <f>P197/P206</f>
        <v>0.06338143362089198</v>
      </c>
    </row>
    <row r="198" spans="11:17" ht="13.5">
      <c r="K198" s="87" t="s">
        <v>126</v>
      </c>
      <c r="L198" s="102">
        <f>'地区別5歳毎'!I68</f>
        <v>3859</v>
      </c>
      <c r="M198" s="101">
        <f>L198/L206</f>
        <v>0.05818318884281945</v>
      </c>
      <c r="N198" s="103">
        <f>'地区別5歳毎'!I69</f>
        <v>3982</v>
      </c>
      <c r="O198" s="101">
        <f>N198/N206</f>
        <v>0.05360508319422756</v>
      </c>
      <c r="P198" s="104">
        <f t="shared" si="6"/>
        <v>7841</v>
      </c>
      <c r="Q198" s="101">
        <f>P198/P206</f>
        <v>0.05576456699073317</v>
      </c>
    </row>
    <row r="199" spans="11:17" ht="13.5">
      <c r="K199" s="87" t="s">
        <v>127</v>
      </c>
      <c r="L199" s="102">
        <f>'地区別5歳毎'!H68</f>
        <v>3406</v>
      </c>
      <c r="M199" s="101">
        <f>L199/L206</f>
        <v>0.05135318507350169</v>
      </c>
      <c r="N199" s="103">
        <f>'地区別5歳毎'!H69</f>
        <v>3585</v>
      </c>
      <c r="O199" s="101">
        <f>N199/N206</f>
        <v>0.04826072909374832</v>
      </c>
      <c r="P199" s="104">
        <f t="shared" si="6"/>
        <v>6991</v>
      </c>
      <c r="Q199" s="101">
        <f>P199/P206</f>
        <v>0.04971943474457538</v>
      </c>
    </row>
    <row r="200" spans="11:17" ht="13.5">
      <c r="K200" s="87" t="s">
        <v>128</v>
      </c>
      <c r="L200" s="102">
        <f>'地区別5歳毎'!G68</f>
        <v>3056</v>
      </c>
      <c r="M200" s="101">
        <f>L200/L206</f>
        <v>0.04607614021862043</v>
      </c>
      <c r="N200" s="103">
        <f>'地区別5歳毎'!G69</f>
        <v>3258</v>
      </c>
      <c r="O200" s="101">
        <f>N200/N206</f>
        <v>0.04385870443164073</v>
      </c>
      <c r="P200" s="104">
        <f t="shared" si="6"/>
        <v>6314</v>
      </c>
      <c r="Q200" s="101">
        <f>P200/P206</f>
        <v>0.04490466470851795</v>
      </c>
    </row>
    <row r="201" spans="11:17" ht="13.5">
      <c r="K201" s="87" t="s">
        <v>129</v>
      </c>
      <c r="L201" s="102">
        <f>'地区別5歳毎'!F68</f>
        <v>3762</v>
      </c>
      <c r="M201" s="101">
        <f>L201/L206</f>
        <v>0.05672069355446664</v>
      </c>
      <c r="N201" s="103">
        <f>'地区別5歳毎'!F69</f>
        <v>3736</v>
      </c>
      <c r="O201" s="101">
        <f>N201/N206</f>
        <v>0.05029346831080717</v>
      </c>
      <c r="P201" s="104">
        <f t="shared" si="6"/>
        <v>7498</v>
      </c>
      <c r="Q201" s="101">
        <f>P201/P206</f>
        <v>0.05332517833140126</v>
      </c>
    </row>
    <row r="202" spans="11:17" ht="13.5">
      <c r="K202" s="87" t="s">
        <v>130</v>
      </c>
      <c r="L202" s="102">
        <f>'地区別5歳毎'!E68</f>
        <v>3567</v>
      </c>
      <c r="M202" s="101">
        <f>L202/L206</f>
        <v>0.053780625706747076</v>
      </c>
      <c r="N202" s="103">
        <f>'地区別5歳毎'!E69</f>
        <v>3498</v>
      </c>
      <c r="O202" s="101">
        <f>N202/N206</f>
        <v>0.047089548220343544</v>
      </c>
      <c r="P202" s="104">
        <f t="shared" si="6"/>
        <v>7065</v>
      </c>
      <c r="Q202" s="101">
        <f>P202/P206</f>
        <v>0.05024571684600559</v>
      </c>
    </row>
    <row r="203" spans="11:17" ht="13.5">
      <c r="K203" s="87" t="s">
        <v>131</v>
      </c>
      <c r="L203" s="102">
        <f>'地区別5歳毎'!D68</f>
        <v>3363</v>
      </c>
      <c r="M203" s="101">
        <f>L203/L206</f>
        <v>0.050704862419902</v>
      </c>
      <c r="N203" s="103">
        <f>'地区別5歳毎'!D69</f>
        <v>3154</v>
      </c>
      <c r="O203" s="101">
        <f>N203/N206</f>
        <v>0.04245867212320284</v>
      </c>
      <c r="P203" s="104">
        <f t="shared" si="6"/>
        <v>6517</v>
      </c>
      <c r="Q203" s="101">
        <f>P203/P206</f>
        <v>0.04634838452730622</v>
      </c>
    </row>
    <row r="204" spans="11:17" ht="13.5">
      <c r="K204" s="87" t="s">
        <v>132</v>
      </c>
      <c r="L204" s="102">
        <f>'地区別5歳毎'!C68</f>
        <v>3233</v>
      </c>
      <c r="M204" s="101">
        <f>L204/L206</f>
        <v>0.04874481718808896</v>
      </c>
      <c r="N204" s="103">
        <f>'地区別5歳毎'!C69</f>
        <v>2959</v>
      </c>
      <c r="O204" s="101">
        <f>N204/N206</f>
        <v>0.039833611544881804</v>
      </c>
      <c r="P204" s="104">
        <f t="shared" si="6"/>
        <v>6192</v>
      </c>
      <c r="Q204" s="101">
        <f>P204/P206</f>
        <v>0.044037010433187064</v>
      </c>
    </row>
    <row r="205" ht="13.5">
      <c r="K205" s="87"/>
    </row>
    <row r="206" spans="11:17" ht="13.5">
      <c r="K206" s="87"/>
      <c r="L206" s="102">
        <f>SUM(L184:L204)</f>
        <v>66325</v>
      </c>
      <c r="M206" s="92"/>
      <c r="N206" s="103">
        <f>SUM(N184:N204)</f>
        <v>74284</v>
      </c>
      <c r="O206" s="92"/>
      <c r="P206" s="104">
        <f>SUM(P184:P204)</f>
        <v>140609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1</v>
      </c>
      <c r="M4" s="96">
        <f>L4/L26</f>
        <v>2.2458788123792842E-05</v>
      </c>
      <c r="N4" s="93">
        <f>'地区別5歳毎'!W24</f>
        <v>39</v>
      </c>
      <c r="O4" s="94">
        <f>N4/N26</f>
        <v>0.0007845188284518828</v>
      </c>
      <c r="P4" s="93">
        <f aca="true" t="shared" si="0" ref="P4:P24">L4+N4</f>
        <v>40</v>
      </c>
      <c r="Q4" s="97">
        <f>P4/P26</f>
        <v>0.00042445722532311807</v>
      </c>
      <c r="S4" s="87" t="s">
        <v>1</v>
      </c>
      <c r="T4" s="93">
        <f>SUM(L4:L4)</f>
        <v>1</v>
      </c>
      <c r="U4" s="96">
        <f>T4/L26</f>
        <v>2.2458788123792842E-05</v>
      </c>
      <c r="V4" s="93">
        <f>SUM(N4:N4)</f>
        <v>39</v>
      </c>
      <c r="W4" s="94">
        <f>V4/N26</f>
        <v>0.0007845188284518828</v>
      </c>
      <c r="X4" s="93">
        <f>SUM(P4:P4)</f>
        <v>40</v>
      </c>
      <c r="Y4" s="97">
        <f>X4/P26</f>
        <v>0.00042445722532311807</v>
      </c>
    </row>
    <row r="5" spans="11:25" ht="13.5">
      <c r="K5" s="87" t="s">
        <v>113</v>
      </c>
      <c r="L5" s="93">
        <f>'地区別5歳毎'!V23</f>
        <v>32</v>
      </c>
      <c r="M5" s="96">
        <f>L5/L26</f>
        <v>0.0007186812199613709</v>
      </c>
      <c r="N5" s="93">
        <f>'地区別5歳毎'!V24</f>
        <v>219</v>
      </c>
      <c r="O5" s="94">
        <f>N5/N26</f>
        <v>0.004405374959768265</v>
      </c>
      <c r="P5" s="93">
        <f t="shared" si="0"/>
        <v>251</v>
      </c>
      <c r="Q5" s="97">
        <f>P5/P26</f>
        <v>0.0026634690889025658</v>
      </c>
      <c r="S5" s="87" t="s">
        <v>138</v>
      </c>
      <c r="T5" s="93">
        <f>SUM(L4:L5)</f>
        <v>33</v>
      </c>
      <c r="U5" s="96">
        <f>T5/L26</f>
        <v>0.0007411400080851638</v>
      </c>
      <c r="V5" s="93">
        <f>SUM(N4:N5)</f>
        <v>258</v>
      </c>
      <c r="W5" s="94">
        <f>V5/N26</f>
        <v>0.005189893788220148</v>
      </c>
      <c r="X5" s="93">
        <f>SUM(P4:P5)</f>
        <v>291</v>
      </c>
      <c r="Y5" s="97">
        <f>X5/P26</f>
        <v>0.003087926314225684</v>
      </c>
    </row>
    <row r="6" spans="11:25" ht="13.5">
      <c r="K6" s="87" t="s">
        <v>114</v>
      </c>
      <c r="L6" s="93">
        <f>'地区別5歳毎'!U23</f>
        <v>182</v>
      </c>
      <c r="M6" s="96">
        <f>L6/L26</f>
        <v>0.004087499438530297</v>
      </c>
      <c r="N6" s="93">
        <f>'地区別5歳毎'!U24</f>
        <v>705</v>
      </c>
      <c r="O6" s="94">
        <f>N6/N26</f>
        <v>0.014181686514322498</v>
      </c>
      <c r="P6" s="93">
        <f t="shared" si="0"/>
        <v>887</v>
      </c>
      <c r="Q6" s="97">
        <f>P6/P26</f>
        <v>0.009412338971540143</v>
      </c>
      <c r="S6" s="87" t="s">
        <v>139</v>
      </c>
      <c r="T6" s="93">
        <f>SUM(L4:L6)</f>
        <v>215</v>
      </c>
      <c r="U6" s="96">
        <f>T6/L26</f>
        <v>0.004828639446615461</v>
      </c>
      <c r="V6" s="93">
        <f>SUM(N4:N6)</f>
        <v>963</v>
      </c>
      <c r="W6" s="94">
        <f>V6/N26</f>
        <v>0.019371580302542647</v>
      </c>
      <c r="X6" s="93">
        <f>SUM(P4:P6)</f>
        <v>1178</v>
      </c>
      <c r="Y6" s="97">
        <f>X6/P26</f>
        <v>0.012500265285765828</v>
      </c>
    </row>
    <row r="7" spans="11:25" ht="13.5">
      <c r="K7" s="87" t="s">
        <v>115</v>
      </c>
      <c r="L7" s="93">
        <f>'地区別5歳毎'!T23</f>
        <v>688</v>
      </c>
      <c r="M7" s="96">
        <f>L7/L26</f>
        <v>0.015451646229169475</v>
      </c>
      <c r="N7" s="93">
        <f>'地区別5歳毎'!T24</f>
        <v>1482</v>
      </c>
      <c r="O7" s="94">
        <f>N7/N26</f>
        <v>0.02981171548117155</v>
      </c>
      <c r="P7" s="93">
        <f t="shared" si="0"/>
        <v>2170</v>
      </c>
      <c r="Q7" s="97">
        <f>P7/P26</f>
        <v>0.023026804473779156</v>
      </c>
      <c r="S7" s="87" t="s">
        <v>140</v>
      </c>
      <c r="T7" s="93">
        <f>SUM(L4:L7)</f>
        <v>903</v>
      </c>
      <c r="U7" s="96">
        <f>T7/L26</f>
        <v>0.020280285675784934</v>
      </c>
      <c r="V7" s="93">
        <f>SUM(N4:N7)</f>
        <v>2445</v>
      </c>
      <c r="W7" s="94">
        <f>V7/N26</f>
        <v>0.04918329578371419</v>
      </c>
      <c r="X7" s="93">
        <f>SUM(P4:P7)</f>
        <v>3348</v>
      </c>
      <c r="Y7" s="97">
        <f>X7/P26</f>
        <v>0.035527069759544984</v>
      </c>
    </row>
    <row r="8" spans="11:25" ht="13.5">
      <c r="K8" s="87" t="s">
        <v>116</v>
      </c>
      <c r="L8" s="93">
        <f>'地区別5歳毎'!S23</f>
        <v>1306</v>
      </c>
      <c r="M8" s="96">
        <f>L8/L26</f>
        <v>0.02933117728967345</v>
      </c>
      <c r="N8" s="93">
        <f>'地区別5歳毎'!S24</f>
        <v>2077</v>
      </c>
      <c r="O8" s="94">
        <f>N8/N26</f>
        <v>0.04178065658191181</v>
      </c>
      <c r="P8" s="93">
        <f t="shared" si="0"/>
        <v>3383</v>
      </c>
      <c r="Q8" s="97">
        <f>P8/P26</f>
        <v>0.03589846983170271</v>
      </c>
      <c r="S8" s="87" t="s">
        <v>141</v>
      </c>
      <c r="T8" s="93">
        <f>SUM(L4:L8)</f>
        <v>2209</v>
      </c>
      <c r="U8" s="96">
        <f>T8/L26</f>
        <v>0.04961146296545838</v>
      </c>
      <c r="V8" s="93">
        <f>SUM(N4:N8)</f>
        <v>4522</v>
      </c>
      <c r="W8" s="94">
        <f>V8/N26</f>
        <v>0.090963952365626</v>
      </c>
      <c r="X8" s="93">
        <f>SUM(P4:P8)</f>
        <v>6731</v>
      </c>
      <c r="Y8" s="97">
        <f>X8/P26</f>
        <v>0.07142553959124769</v>
      </c>
    </row>
    <row r="9" spans="11:25" ht="13.5">
      <c r="K9" s="87" t="s">
        <v>117</v>
      </c>
      <c r="L9" s="93">
        <f>'地区別5歳毎'!R23</f>
        <v>1963</v>
      </c>
      <c r="M9" s="96">
        <f>L9/L26</f>
        <v>0.04408660108700534</v>
      </c>
      <c r="N9" s="93">
        <f>'地区別5歳毎'!R24</f>
        <v>2504</v>
      </c>
      <c r="O9" s="94">
        <f>N9/N26</f>
        <v>0.05037013196009012</v>
      </c>
      <c r="P9" s="93">
        <f t="shared" si="0"/>
        <v>4467</v>
      </c>
      <c r="Q9" s="97">
        <f>P9/P26</f>
        <v>0.04740126063795921</v>
      </c>
      <c r="S9" s="87" t="s">
        <v>142</v>
      </c>
      <c r="T9" s="93">
        <f>SUM(L4:L9)</f>
        <v>4172</v>
      </c>
      <c r="U9" s="96">
        <f>T9/L26</f>
        <v>0.09369806405246373</v>
      </c>
      <c r="V9" s="93">
        <f>SUM(N4:N9)</f>
        <v>7026</v>
      </c>
      <c r="W9" s="94">
        <f>V9/N26</f>
        <v>0.14133408432571612</v>
      </c>
      <c r="X9" s="93">
        <f>SUM(P4:P9)</f>
        <v>11198</v>
      </c>
      <c r="Y9" s="97">
        <f>X9/P26</f>
        <v>0.1188268002292069</v>
      </c>
    </row>
    <row r="10" spans="11:25" ht="13.5">
      <c r="K10" s="87" t="s">
        <v>118</v>
      </c>
      <c r="L10" s="93">
        <f>'地区別5歳毎'!Q23</f>
        <v>2294</v>
      </c>
      <c r="M10" s="96">
        <f>L10/L26</f>
        <v>0.05152045995598078</v>
      </c>
      <c r="N10" s="93">
        <f>'地区別5歳毎'!Q24</f>
        <v>2875</v>
      </c>
      <c r="O10" s="94">
        <f>N10/N26</f>
        <v>0.05783311876408111</v>
      </c>
      <c r="P10" s="93">
        <f t="shared" si="0"/>
        <v>5169</v>
      </c>
      <c r="Q10" s="97">
        <f>P10/P26</f>
        <v>0.05485048494237993</v>
      </c>
      <c r="S10" s="87" t="s">
        <v>143</v>
      </c>
      <c r="T10" s="93">
        <f>SUM(L4:L10)</f>
        <v>6466</v>
      </c>
      <c r="U10" s="96">
        <f>T10/L26</f>
        <v>0.1452185240084445</v>
      </c>
      <c r="V10" s="93">
        <f>SUM(N4:N10)</f>
        <v>9901</v>
      </c>
      <c r="W10" s="94">
        <f>V10/N26</f>
        <v>0.19916720308979724</v>
      </c>
      <c r="X10" s="93">
        <f>SUM(P4:P10)</f>
        <v>16367</v>
      </c>
      <c r="Y10" s="97">
        <f>X10/P26</f>
        <v>0.17367728517158684</v>
      </c>
    </row>
    <row r="11" spans="11:25" ht="13.5">
      <c r="K11" s="87" t="s">
        <v>119</v>
      </c>
      <c r="L11" s="93">
        <f>'地区別5歳毎'!P23</f>
        <v>2738</v>
      </c>
      <c r="M11" s="96">
        <f>L11/L26</f>
        <v>0.0614921618829448</v>
      </c>
      <c r="N11" s="93">
        <f>'地区別5歳毎'!P24</f>
        <v>3081</v>
      </c>
      <c r="O11" s="94">
        <f>N11/N26</f>
        <v>0.06197698744769874</v>
      </c>
      <c r="P11" s="93">
        <f t="shared" si="0"/>
        <v>5819</v>
      </c>
      <c r="Q11" s="97">
        <f>P11/P26</f>
        <v>0.0617479148538806</v>
      </c>
      <c r="S11" s="87" t="s">
        <v>144</v>
      </c>
      <c r="T11" s="93">
        <f>SUM(L4:L11)</f>
        <v>9204</v>
      </c>
      <c r="U11" s="96">
        <f>T11/L26</f>
        <v>0.2067106858913893</v>
      </c>
      <c r="V11" s="93">
        <f>SUM(N4:N11)</f>
        <v>12982</v>
      </c>
      <c r="W11" s="94">
        <f>V11/N26</f>
        <v>0.261144190537496</v>
      </c>
      <c r="X11" s="93">
        <f>SUM(P4:P11)</f>
        <v>22186</v>
      </c>
      <c r="Y11" s="97">
        <f>X11/P26</f>
        <v>0.23542520002546743</v>
      </c>
    </row>
    <row r="12" spans="11:25" ht="13.5">
      <c r="K12" s="87" t="s">
        <v>120</v>
      </c>
      <c r="L12" s="93">
        <f>'地区別5歳毎'!O23</f>
        <v>3448</v>
      </c>
      <c r="M12" s="96">
        <f>L12/L26</f>
        <v>0.07743790145083772</v>
      </c>
      <c r="N12" s="93">
        <f>'地区別5歳毎'!O24</f>
        <v>3788</v>
      </c>
      <c r="O12" s="94">
        <f>N12/N26</f>
        <v>0.07619890569681365</v>
      </c>
      <c r="P12" s="93">
        <f t="shared" si="0"/>
        <v>7236</v>
      </c>
      <c r="Q12" s="97">
        <f>P12/P26</f>
        <v>0.07678431206095206</v>
      </c>
      <c r="S12" s="87" t="s">
        <v>145</v>
      </c>
      <c r="T12" s="93">
        <f>SUM(L4:L12)</f>
        <v>12652</v>
      </c>
      <c r="U12" s="96">
        <f>T12/L26</f>
        <v>0.28414858734222703</v>
      </c>
      <c r="V12" s="93">
        <f>SUM(N4:N12)</f>
        <v>16770</v>
      </c>
      <c r="W12" s="94">
        <f>V12/N26</f>
        <v>0.33734309623430964</v>
      </c>
      <c r="X12" s="93">
        <f>SUM(P4:P12)</f>
        <v>29422</v>
      </c>
      <c r="Y12" s="97">
        <f>X12/P26</f>
        <v>0.3122095120864195</v>
      </c>
    </row>
    <row r="13" spans="11:25" ht="13.5">
      <c r="K13" s="87" t="s">
        <v>121</v>
      </c>
      <c r="L13" s="93">
        <f>'地区別5歳毎'!N23</f>
        <v>3050</v>
      </c>
      <c r="M13" s="96">
        <f>L13/L26</f>
        <v>0.06849930377756816</v>
      </c>
      <c r="N13" s="93">
        <f>'地区別5歳毎'!N24</f>
        <v>3197</v>
      </c>
      <c r="O13" s="94">
        <f>N13/N26</f>
        <v>0.06431042806565819</v>
      </c>
      <c r="P13" s="93">
        <f t="shared" si="0"/>
        <v>6247</v>
      </c>
      <c r="Q13" s="97">
        <f>P13/P26</f>
        <v>0.06628960716483796</v>
      </c>
      <c r="S13" s="87" t="s">
        <v>146</v>
      </c>
      <c r="T13" s="93">
        <f>SUM(L4:L13)</f>
        <v>15702</v>
      </c>
      <c r="U13" s="96">
        <f>T13/L26</f>
        <v>0.35264789111979516</v>
      </c>
      <c r="V13" s="93">
        <f>SUM(N4:N13)</f>
        <v>19967</v>
      </c>
      <c r="W13" s="94">
        <f>V13/N26</f>
        <v>0.4016535242999678</v>
      </c>
      <c r="X13" s="93">
        <f>SUM(P4:P13)</f>
        <v>35669</v>
      </c>
      <c r="Y13" s="97">
        <f>X13/P26</f>
        <v>0.37849911925125745</v>
      </c>
    </row>
    <row r="14" spans="11:25" ht="13.5">
      <c r="K14" s="87" t="s">
        <v>122</v>
      </c>
      <c r="L14" s="93">
        <f>'地区別5歳毎'!M23</f>
        <v>2862</v>
      </c>
      <c r="M14" s="96">
        <f>L14/L26</f>
        <v>0.06427705161029511</v>
      </c>
      <c r="N14" s="93">
        <f>'地区別5歳毎'!M24</f>
        <v>3158</v>
      </c>
      <c r="O14" s="94">
        <f>N14/N26</f>
        <v>0.0635259092372063</v>
      </c>
      <c r="P14" s="93">
        <f t="shared" si="0"/>
        <v>6020</v>
      </c>
      <c r="Q14" s="97">
        <f>P14/P26</f>
        <v>0.06388081241112926</v>
      </c>
      <c r="S14" s="87" t="s">
        <v>147</v>
      </c>
      <c r="T14" s="93">
        <f>SUM(L4:L14)</f>
        <v>18564</v>
      </c>
      <c r="U14" s="96">
        <f>T14/L26</f>
        <v>0.4169249427300903</v>
      </c>
      <c r="V14" s="93">
        <f>SUM(N4:N14)</f>
        <v>23125</v>
      </c>
      <c r="W14" s="94">
        <f>V14/N26</f>
        <v>0.4651794335371741</v>
      </c>
      <c r="X14" s="93">
        <f>SUM(P4:P14)</f>
        <v>41689</v>
      </c>
      <c r="Y14" s="97">
        <f>X14/P26</f>
        <v>0.4423799316623867</v>
      </c>
    </row>
    <row r="15" spans="11:25" ht="13.5">
      <c r="K15" s="87" t="s">
        <v>123</v>
      </c>
      <c r="L15" s="93">
        <f>'地区別5歳毎'!L23</f>
        <v>2836</v>
      </c>
      <c r="M15" s="96">
        <f>L15/L26</f>
        <v>0.06369312311907649</v>
      </c>
      <c r="N15" s="93">
        <f>'地区別5歳毎'!L24</f>
        <v>3192</v>
      </c>
      <c r="O15" s="94">
        <f>N15/N26</f>
        <v>0.06420984872867717</v>
      </c>
      <c r="P15" s="93">
        <f t="shared" si="0"/>
        <v>6028</v>
      </c>
      <c r="Q15" s="97">
        <f>P15/P26</f>
        <v>0.06396570385619389</v>
      </c>
      <c r="S15" s="87" t="s">
        <v>148</v>
      </c>
      <c r="T15" s="93">
        <f>SUM(L4:L15)</f>
        <v>21400</v>
      </c>
      <c r="U15" s="96">
        <f>T15/L26</f>
        <v>0.4806180658491668</v>
      </c>
      <c r="V15" s="93">
        <f>SUM(N4:N15)</f>
        <v>26317</v>
      </c>
      <c r="W15" s="94">
        <f>V15/N26</f>
        <v>0.5293892822658514</v>
      </c>
      <c r="X15" s="93">
        <f>SUM(P4:P15)</f>
        <v>47717</v>
      </c>
      <c r="Y15" s="97">
        <f>X15/P26</f>
        <v>0.5063456355185806</v>
      </c>
    </row>
    <row r="16" spans="11:25" ht="13.5">
      <c r="K16" s="87" t="s">
        <v>124</v>
      </c>
      <c r="L16" s="93">
        <f>'地区別5歳毎'!K23</f>
        <v>3145</v>
      </c>
      <c r="M16" s="96">
        <f>L16/L26</f>
        <v>0.07063288864932848</v>
      </c>
      <c r="N16" s="93">
        <f>'地区別5歳毎'!K24</f>
        <v>3408</v>
      </c>
      <c r="O16" s="94">
        <f>N16/N26</f>
        <v>0.06855487608625684</v>
      </c>
      <c r="P16" s="93">
        <f t="shared" si="0"/>
        <v>6553</v>
      </c>
      <c r="Q16" s="97">
        <f>P16/P26</f>
        <v>0.06953670493855982</v>
      </c>
      <c r="S16" s="87" t="s">
        <v>105</v>
      </c>
      <c r="T16" s="93">
        <f>SUM(L16:L24)</f>
        <v>23126</v>
      </c>
      <c r="U16" s="96">
        <f>T16/L26</f>
        <v>0.5193819341508332</v>
      </c>
      <c r="V16" s="93">
        <f>SUM(N16:N24)</f>
        <v>23395</v>
      </c>
      <c r="W16" s="94">
        <f>V16/N26</f>
        <v>0.4706107177341487</v>
      </c>
      <c r="X16" s="93">
        <f>SUM(P16:P24)</f>
        <v>46521</v>
      </c>
      <c r="Y16" s="97">
        <f>X16/P26</f>
        <v>0.49365436448141936</v>
      </c>
    </row>
    <row r="17" spans="11:25" ht="13.5">
      <c r="K17" s="87" t="s">
        <v>125</v>
      </c>
      <c r="L17" s="93">
        <f>'地区別5歳毎'!J23</f>
        <v>3113</v>
      </c>
      <c r="M17" s="96">
        <f>L17/L26</f>
        <v>0.06991420742936712</v>
      </c>
      <c r="N17" s="93">
        <f>'地区別5歳毎'!J24</f>
        <v>3203</v>
      </c>
      <c r="O17" s="94">
        <f>N17/N26</f>
        <v>0.0644311232700354</v>
      </c>
      <c r="P17" s="93">
        <f t="shared" si="0"/>
        <v>6316</v>
      </c>
      <c r="Q17" s="97">
        <f>P17/P26</f>
        <v>0.06702179587852035</v>
      </c>
      <c r="S17" s="87" t="s">
        <v>106</v>
      </c>
      <c r="T17" s="93">
        <f>SUM(L17:L24)</f>
        <v>19981</v>
      </c>
      <c r="U17" s="96">
        <f>T17/L26</f>
        <v>0.44874904550150474</v>
      </c>
      <c r="V17" s="93">
        <f>SUM(N17:N24)</f>
        <v>19987</v>
      </c>
      <c r="W17" s="94">
        <f>V17/N26</f>
        <v>0.4020558416478919</v>
      </c>
      <c r="X17" s="93">
        <f>SUM(P17:P24)</f>
        <v>39968</v>
      </c>
      <c r="Y17" s="97">
        <f>X17/P26</f>
        <v>0.42411765954285957</v>
      </c>
    </row>
    <row r="18" spans="11:25" ht="13.5">
      <c r="K18" s="87" t="s">
        <v>126</v>
      </c>
      <c r="L18" s="93">
        <f>'地区別5歳毎'!I23</f>
        <v>2692</v>
      </c>
      <c r="M18" s="96">
        <f>L18/L26</f>
        <v>0.06045905762925033</v>
      </c>
      <c r="N18" s="93">
        <f>'地区別5歳毎'!I24</f>
        <v>2811</v>
      </c>
      <c r="O18" s="94">
        <f>N18/N26</f>
        <v>0.05654570325072417</v>
      </c>
      <c r="P18" s="93">
        <f t="shared" si="0"/>
        <v>5503</v>
      </c>
      <c r="Q18" s="97">
        <f>P18/P26</f>
        <v>0.05839470277382797</v>
      </c>
      <c r="S18" s="87" t="s">
        <v>107</v>
      </c>
      <c r="T18" s="93">
        <f>SUM(L18:L24)</f>
        <v>16868</v>
      </c>
      <c r="U18" s="96">
        <f>T18/L26</f>
        <v>0.37883483807213764</v>
      </c>
      <c r="V18" s="93">
        <f>SUM(N18:N24)</f>
        <v>16784</v>
      </c>
      <c r="W18" s="94">
        <f>V18/N26</f>
        <v>0.33762471837785646</v>
      </c>
      <c r="X18" s="93">
        <f>SUM(P18:P24)</f>
        <v>33652</v>
      </c>
      <c r="Y18" s="97">
        <f>X18/P26</f>
        <v>0.3570958636643392</v>
      </c>
    </row>
    <row r="19" spans="11:25" ht="13.5">
      <c r="K19" s="87" t="s">
        <v>127</v>
      </c>
      <c r="L19" s="93">
        <f>'地区別5歳毎'!H23</f>
        <v>2376</v>
      </c>
      <c r="M19" s="96">
        <f>L19/L26</f>
        <v>0.053362080582131786</v>
      </c>
      <c r="N19" s="93">
        <f>'地区別5歳毎'!H24</f>
        <v>2458</v>
      </c>
      <c r="O19" s="94">
        <f>N19/N26</f>
        <v>0.049444802059864824</v>
      </c>
      <c r="P19" s="93">
        <f t="shared" si="0"/>
        <v>4834</v>
      </c>
      <c r="Q19" s="97">
        <f>P19/P26</f>
        <v>0.05129565568029882</v>
      </c>
      <c r="S19" s="87" t="s">
        <v>108</v>
      </c>
      <c r="T19" s="93">
        <f>SUM(L19:L24)</f>
        <v>14176</v>
      </c>
      <c r="U19" s="96">
        <f>T19/L26</f>
        <v>0.3183757804428873</v>
      </c>
      <c r="V19" s="93">
        <f>SUM(N19:N24)</f>
        <v>13973</v>
      </c>
      <c r="W19" s="94">
        <f>V19/N26</f>
        <v>0.2810790151271323</v>
      </c>
      <c r="X19" s="93">
        <f>SUM(P19:P24)</f>
        <v>28149</v>
      </c>
      <c r="Y19" s="97">
        <f>X19/P26</f>
        <v>0.29870116089051124</v>
      </c>
    </row>
    <row r="20" spans="11:25" ht="13.5">
      <c r="K20" s="87" t="s">
        <v>128</v>
      </c>
      <c r="L20" s="93">
        <f>'地区別5歳毎'!G23</f>
        <v>2091</v>
      </c>
      <c r="M20" s="96">
        <f>L20/L26</f>
        <v>0.04696132596685083</v>
      </c>
      <c r="N20" s="93">
        <f>'地区別5歳毎'!G24</f>
        <v>2157</v>
      </c>
      <c r="O20" s="94">
        <f>N20/N26</f>
        <v>0.04338992597360798</v>
      </c>
      <c r="P20" s="93">
        <f t="shared" si="0"/>
        <v>4248</v>
      </c>
      <c r="Q20" s="97">
        <f>P20/P26</f>
        <v>0.045077357329315136</v>
      </c>
      <c r="S20" s="87" t="s">
        <v>109</v>
      </c>
      <c r="T20" s="93">
        <f>SUM(L20:L24)</f>
        <v>11800</v>
      </c>
      <c r="U20" s="96">
        <f>T20/L26</f>
        <v>0.2650136998607555</v>
      </c>
      <c r="V20" s="93">
        <f>SUM(N20:N24)</f>
        <v>11515</v>
      </c>
      <c r="W20" s="94">
        <f>V20/N26</f>
        <v>0.23163421306726745</v>
      </c>
      <c r="X20" s="93">
        <f>SUM(P20:P24)</f>
        <v>23315</v>
      </c>
      <c r="Y20" s="97">
        <f>X20/P26</f>
        <v>0.24740550521021243</v>
      </c>
    </row>
    <row r="21" spans="11:25" ht="13.5">
      <c r="K21" s="87" t="s">
        <v>129</v>
      </c>
      <c r="L21" s="93">
        <f>'地区別5歳毎'!F23</f>
        <v>2539</v>
      </c>
      <c r="M21" s="96">
        <f>L21/L26</f>
        <v>0.05702286304631002</v>
      </c>
      <c r="N21" s="93">
        <f>'地区別5歳毎'!F24</f>
        <v>2514</v>
      </c>
      <c r="O21" s="94">
        <f>N21/N26</f>
        <v>0.05057129063405214</v>
      </c>
      <c r="P21" s="93">
        <f t="shared" si="0"/>
        <v>5053</v>
      </c>
      <c r="Q21" s="97">
        <f>P21/P26</f>
        <v>0.05361955898894289</v>
      </c>
      <c r="S21" s="87" t="s">
        <v>110</v>
      </c>
      <c r="T21" s="93">
        <f>SUM(L21:L24)</f>
        <v>9709</v>
      </c>
      <c r="U21" s="96">
        <f>T21/L26</f>
        <v>0.2180523738939047</v>
      </c>
      <c r="V21" s="93">
        <f>SUM(N21:N24)</f>
        <v>9358</v>
      </c>
      <c r="W21" s="94">
        <f>V21/N26</f>
        <v>0.18824428709365948</v>
      </c>
      <c r="X21" s="93">
        <f>SUM(P21:P24)</f>
        <v>19067</v>
      </c>
      <c r="Y21" s="97">
        <f>X21/P26</f>
        <v>0.2023281478808973</v>
      </c>
    </row>
    <row r="22" spans="11:25" ht="13.5">
      <c r="K22" s="87" t="s">
        <v>130</v>
      </c>
      <c r="L22" s="93">
        <f>'地区別5歳毎'!E23</f>
        <v>2480</v>
      </c>
      <c r="M22" s="96">
        <f>L22/L26</f>
        <v>0.05569779454700624</v>
      </c>
      <c r="N22" s="93">
        <f>'地区別5歳毎'!E24</f>
        <v>2443</v>
      </c>
      <c r="O22" s="94">
        <f>N22/N26</f>
        <v>0.04914306404892179</v>
      </c>
      <c r="P22" s="93">
        <f t="shared" si="0"/>
        <v>4923</v>
      </c>
      <c r="Q22" s="97">
        <f>P22/P26</f>
        <v>0.052240073006642754</v>
      </c>
      <c r="S22" s="87" t="s">
        <v>111</v>
      </c>
      <c r="T22" s="93">
        <f>SUM(L22:L24)</f>
        <v>7170</v>
      </c>
      <c r="U22" s="96">
        <f>T22/L26</f>
        <v>0.16102951084759468</v>
      </c>
      <c r="V22" s="93">
        <f>SUM(N22:N24)</f>
        <v>6844</v>
      </c>
      <c r="W22" s="94">
        <f>V22/N26</f>
        <v>0.13767299645960734</v>
      </c>
      <c r="X22" s="93">
        <f>SUM(P22:P24)</f>
        <v>14014</v>
      </c>
      <c r="Y22" s="97">
        <f>X22/P26</f>
        <v>0.1487085888919544</v>
      </c>
    </row>
    <row r="23" spans="11:25" ht="13.5">
      <c r="K23" s="87" t="s">
        <v>131</v>
      </c>
      <c r="L23" s="93">
        <f>'地区別5歳毎'!D23</f>
        <v>2350</v>
      </c>
      <c r="M23" s="96">
        <f>L23/L26</f>
        <v>0.052778152090913175</v>
      </c>
      <c r="N23" s="93">
        <f>'地区別5歳毎'!D24</f>
        <v>2251</v>
      </c>
      <c r="O23" s="94">
        <f>N23/N26</f>
        <v>0.04528081750885098</v>
      </c>
      <c r="P23" s="93">
        <f t="shared" si="0"/>
        <v>4601</v>
      </c>
      <c r="Q23" s="97">
        <f>P23/P26</f>
        <v>0.04882319234279166</v>
      </c>
      <c r="S23" s="87" t="s">
        <v>3</v>
      </c>
      <c r="T23" s="93">
        <f>SUM(L23:L24)</f>
        <v>4690</v>
      </c>
      <c r="U23" s="96">
        <f>T23/L26</f>
        <v>0.10533171630058842</v>
      </c>
      <c r="V23" s="93">
        <f>SUM(N23:N24)</f>
        <v>4401</v>
      </c>
      <c r="W23" s="94">
        <f>V23/N26</f>
        <v>0.08852993241068555</v>
      </c>
      <c r="X23" s="93">
        <f>SUM(P23:P24)</f>
        <v>9091</v>
      </c>
      <c r="Y23" s="97">
        <f>X23/P26</f>
        <v>0.09646851588531166</v>
      </c>
    </row>
    <row r="24" spans="11:25" ht="13.5">
      <c r="K24" s="87" t="s">
        <v>132</v>
      </c>
      <c r="L24" s="93">
        <f>'地区別5歳毎'!C23</f>
        <v>2340</v>
      </c>
      <c r="M24" s="96">
        <f>L24/L26</f>
        <v>0.052553564209675246</v>
      </c>
      <c r="N24" s="93">
        <f>'地区別5歳毎'!C24</f>
        <v>2150</v>
      </c>
      <c r="O24" s="94">
        <f>N24/N26</f>
        <v>0.04324911490183457</v>
      </c>
      <c r="P24" s="93">
        <f t="shared" si="0"/>
        <v>4490</v>
      </c>
      <c r="Q24" s="97">
        <f>P24/P26</f>
        <v>0.047645323542520004</v>
      </c>
      <c r="S24" s="87" t="s">
        <v>112</v>
      </c>
      <c r="T24" s="93">
        <f>SUM(L24:L24)</f>
        <v>2340</v>
      </c>
      <c r="U24" s="96">
        <f>T24/L26</f>
        <v>0.052553564209675246</v>
      </c>
      <c r="V24" s="93">
        <f>SUM(N24:N24)</f>
        <v>2150</v>
      </c>
      <c r="W24" s="94">
        <f>V24/N26</f>
        <v>0.04324911490183457</v>
      </c>
      <c r="X24" s="93">
        <f>SUM(P24:P24)</f>
        <v>4490</v>
      </c>
      <c r="Y24" s="97">
        <f>X24/P26</f>
        <v>0.047645323542520004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44526</v>
      </c>
      <c r="M26" s="92"/>
      <c r="N26" s="93">
        <f>SUM(N4:N24)</f>
        <v>49712</v>
      </c>
      <c r="O26" s="88"/>
      <c r="P26" s="93">
        <f>SUM(P4:P24)</f>
        <v>94238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1</v>
      </c>
      <c r="M34" s="96">
        <f>L34/L56</f>
        <v>0.00012623074981065388</v>
      </c>
      <c r="N34" s="93">
        <f>'地区別5歳毎'!W36</f>
        <v>12</v>
      </c>
      <c r="O34" s="94">
        <f>N34/N56</f>
        <v>0.0013570055411059596</v>
      </c>
      <c r="P34" s="93">
        <f aca="true" t="shared" si="1" ref="P34:P54">L34+N34</f>
        <v>13</v>
      </c>
      <c r="Q34" s="97">
        <f>P34/P56</f>
        <v>0.0007754249925439905</v>
      </c>
      <c r="S34" s="87" t="s">
        <v>1</v>
      </c>
      <c r="T34" s="93">
        <f>SUM(L34:L34)</f>
        <v>1</v>
      </c>
      <c r="U34" s="96">
        <f>T34/L56</f>
        <v>0.00012623074981065388</v>
      </c>
      <c r="V34" s="93">
        <f>SUM(N34:N34)</f>
        <v>12</v>
      </c>
      <c r="W34" s="94">
        <f>V34/N56</f>
        <v>0.0013570055411059596</v>
      </c>
      <c r="X34" s="93">
        <f>SUM(P34:P34)</f>
        <v>13</v>
      </c>
      <c r="Y34" s="97">
        <f>X34/P56</f>
        <v>0.0007754249925439905</v>
      </c>
    </row>
    <row r="35" spans="11:25" ht="13.5">
      <c r="K35" s="87" t="s">
        <v>113</v>
      </c>
      <c r="L35" s="93">
        <f>'地区別5歳毎'!V35</f>
        <v>8</v>
      </c>
      <c r="M35" s="96">
        <f>L35/L56</f>
        <v>0.001009845998485231</v>
      </c>
      <c r="N35" s="93">
        <f>'地区別5歳毎'!V36</f>
        <v>48</v>
      </c>
      <c r="O35" s="94">
        <f>N35/N56</f>
        <v>0.0054280221644238385</v>
      </c>
      <c r="P35" s="93">
        <f t="shared" si="1"/>
        <v>56</v>
      </c>
      <c r="Q35" s="97">
        <f>P35/P56</f>
        <v>0.003340292275574113</v>
      </c>
      <c r="S35" s="87" t="s">
        <v>138</v>
      </c>
      <c r="T35" s="93">
        <f>SUM(L34:L35)</f>
        <v>9</v>
      </c>
      <c r="U35" s="96">
        <f>T35/L56</f>
        <v>0.0011360767482958849</v>
      </c>
      <c r="V35" s="93">
        <f>SUM(N34:N35)</f>
        <v>60</v>
      </c>
      <c r="W35" s="94">
        <f>V35/N56</f>
        <v>0.006785027705529798</v>
      </c>
      <c r="X35" s="93">
        <f>SUM(P34:P35)</f>
        <v>69</v>
      </c>
      <c r="Y35" s="97">
        <f>X35/P56</f>
        <v>0.004115717268118103</v>
      </c>
    </row>
    <row r="36" spans="11:25" ht="13.5">
      <c r="K36" s="87" t="s">
        <v>114</v>
      </c>
      <c r="L36" s="93">
        <f>'地区別5歳毎'!U35</f>
        <v>39</v>
      </c>
      <c r="M36" s="96">
        <f>L36/L56</f>
        <v>0.004922999242615501</v>
      </c>
      <c r="N36" s="93">
        <f>'地区別5歳毎'!U36</f>
        <v>138</v>
      </c>
      <c r="O36" s="94">
        <f>N36/N56</f>
        <v>0.015605563722718534</v>
      </c>
      <c r="P36" s="93">
        <f t="shared" si="1"/>
        <v>177</v>
      </c>
      <c r="Q36" s="97">
        <f>P36/P56</f>
        <v>0.010557709513868177</v>
      </c>
      <c r="S36" s="87" t="s">
        <v>139</v>
      </c>
      <c r="T36" s="93">
        <f>SUM(L34:L36)</f>
        <v>48</v>
      </c>
      <c r="U36" s="96">
        <f>T36/L56</f>
        <v>0.006059075990911386</v>
      </c>
      <c r="V36" s="93">
        <f>SUM(N34:N36)</f>
        <v>198</v>
      </c>
      <c r="W36" s="94">
        <f>V36/N56</f>
        <v>0.02239059142824833</v>
      </c>
      <c r="X36" s="93">
        <f>SUM(P34:P36)</f>
        <v>246</v>
      </c>
      <c r="Y36" s="97">
        <f>X36/P56</f>
        <v>0.014673426781986281</v>
      </c>
    </row>
    <row r="37" spans="11:25" ht="13.5">
      <c r="K37" s="87" t="s">
        <v>115</v>
      </c>
      <c r="L37" s="93">
        <f>'地区別5歳毎'!T35</f>
        <v>131</v>
      </c>
      <c r="M37" s="96">
        <f>L37/L56</f>
        <v>0.016536228225195657</v>
      </c>
      <c r="N37" s="93">
        <f>'地区別5歳毎'!T36</f>
        <v>285</v>
      </c>
      <c r="O37" s="94">
        <f>N37/N56</f>
        <v>0.03222888160126654</v>
      </c>
      <c r="P37" s="93">
        <f t="shared" si="1"/>
        <v>416</v>
      </c>
      <c r="Q37" s="97">
        <f>P37/P56</f>
        <v>0.024813599761407696</v>
      </c>
      <c r="S37" s="87" t="s">
        <v>140</v>
      </c>
      <c r="T37" s="93">
        <f>SUM(L34:L37)</f>
        <v>179</v>
      </c>
      <c r="U37" s="96">
        <f>T37/L56</f>
        <v>0.022595304216107042</v>
      </c>
      <c r="V37" s="93">
        <f>SUM(N34:N37)</f>
        <v>483</v>
      </c>
      <c r="W37" s="94">
        <f>V37/N56</f>
        <v>0.05461947302951487</v>
      </c>
      <c r="X37" s="93">
        <f>SUM(P34:P37)</f>
        <v>662</v>
      </c>
      <c r="Y37" s="97">
        <f>X37/P56</f>
        <v>0.03948702654339398</v>
      </c>
    </row>
    <row r="38" spans="11:25" ht="13.5">
      <c r="K38" s="87" t="s">
        <v>116</v>
      </c>
      <c r="L38" s="93">
        <f>'地区別5歳毎'!S35</f>
        <v>212</v>
      </c>
      <c r="M38" s="96">
        <f>L38/L56</f>
        <v>0.02676091895985862</v>
      </c>
      <c r="N38" s="93">
        <f>'地区別5歳毎'!S36</f>
        <v>371</v>
      </c>
      <c r="O38" s="94">
        <f>N38/N56</f>
        <v>0.04195408797919258</v>
      </c>
      <c r="P38" s="93">
        <f t="shared" si="1"/>
        <v>583</v>
      </c>
      <c r="Q38" s="97">
        <f>P38/P56</f>
        <v>0.034774828511780494</v>
      </c>
      <c r="S38" s="87" t="s">
        <v>141</v>
      </c>
      <c r="T38" s="93">
        <f>SUM(L34:L38)</f>
        <v>391</v>
      </c>
      <c r="U38" s="96">
        <f>T38/L56</f>
        <v>0.04935622317596566</v>
      </c>
      <c r="V38" s="93">
        <f>SUM(N34:N38)</f>
        <v>854</v>
      </c>
      <c r="W38" s="94">
        <f>V38/N56</f>
        <v>0.09657356100870745</v>
      </c>
      <c r="X38" s="93">
        <f>SUM(P34:P38)</f>
        <v>1245</v>
      </c>
      <c r="Y38" s="97">
        <f>X38/P56</f>
        <v>0.07426185505517446</v>
      </c>
    </row>
    <row r="39" spans="11:25" ht="13.5">
      <c r="K39" s="87" t="s">
        <v>117</v>
      </c>
      <c r="L39" s="93">
        <f>'地区別5歳毎'!R35</f>
        <v>294</v>
      </c>
      <c r="M39" s="96">
        <f>L39/L56</f>
        <v>0.03711184044433224</v>
      </c>
      <c r="N39" s="93">
        <f>'地区別5歳毎'!R36</f>
        <v>416</v>
      </c>
      <c r="O39" s="94">
        <f>N39/N56</f>
        <v>0.04704285875833993</v>
      </c>
      <c r="P39" s="93">
        <f t="shared" si="1"/>
        <v>710</v>
      </c>
      <c r="Q39" s="97">
        <f>P39/P56</f>
        <v>0.04235013420817179</v>
      </c>
      <c r="S39" s="87" t="s">
        <v>142</v>
      </c>
      <c r="T39" s="93">
        <f>SUM(L34:L39)</f>
        <v>685</v>
      </c>
      <c r="U39" s="96">
        <f>T39/L56</f>
        <v>0.08646806362029791</v>
      </c>
      <c r="V39" s="93">
        <f>SUM(N34:N39)</f>
        <v>1270</v>
      </c>
      <c r="W39" s="94">
        <f>V39/N56</f>
        <v>0.1436164197670474</v>
      </c>
      <c r="X39" s="93">
        <f>SUM(P34:P39)</f>
        <v>1955</v>
      </c>
      <c r="Y39" s="97">
        <f>X39/P56</f>
        <v>0.11661198926334626</v>
      </c>
    </row>
    <row r="40" spans="11:25" ht="13.5">
      <c r="K40" s="87" t="s">
        <v>118</v>
      </c>
      <c r="L40" s="93">
        <f>'地区別5歳毎'!Q35</f>
        <v>433</v>
      </c>
      <c r="M40" s="96">
        <f>L40/L56</f>
        <v>0.054657914668013126</v>
      </c>
      <c r="N40" s="93">
        <f>'地区別5歳毎'!Q36</f>
        <v>455</v>
      </c>
      <c r="O40" s="94">
        <f>N40/N56</f>
        <v>0.051453126766934296</v>
      </c>
      <c r="P40" s="93">
        <f t="shared" si="1"/>
        <v>888</v>
      </c>
      <c r="Q40" s="97">
        <f>P40/P56</f>
        <v>0.0529674917983895</v>
      </c>
      <c r="S40" s="87" t="s">
        <v>143</v>
      </c>
      <c r="T40" s="93">
        <f>SUM(L34:L40)</f>
        <v>1118</v>
      </c>
      <c r="U40" s="96">
        <f>T40/L56</f>
        <v>0.14112597828831103</v>
      </c>
      <c r="V40" s="93">
        <f>SUM(N34:N40)</f>
        <v>1725</v>
      </c>
      <c r="W40" s="94">
        <f>V40/N56</f>
        <v>0.19506954653398167</v>
      </c>
      <c r="X40" s="93">
        <f>SUM(P34:P40)</f>
        <v>2843</v>
      </c>
      <c r="Y40" s="97">
        <f>X40/P56</f>
        <v>0.16957948106173576</v>
      </c>
    </row>
    <row r="41" spans="11:25" ht="13.5">
      <c r="K41" s="87" t="s">
        <v>119</v>
      </c>
      <c r="L41" s="93">
        <f>'地区別5歳毎'!P35</f>
        <v>610</v>
      </c>
      <c r="M41" s="96">
        <f>L41/L56</f>
        <v>0.07700075738449887</v>
      </c>
      <c r="N41" s="93">
        <f>'地区別5歳毎'!P36</f>
        <v>598</v>
      </c>
      <c r="O41" s="94">
        <f>N41/N56</f>
        <v>0.06762410946511364</v>
      </c>
      <c r="P41" s="93">
        <f t="shared" si="1"/>
        <v>1208</v>
      </c>
      <c r="Q41" s="97">
        <f>P41/P56</f>
        <v>0.07205487623024158</v>
      </c>
      <c r="S41" s="87" t="s">
        <v>144</v>
      </c>
      <c r="T41" s="93">
        <f>SUM(L34:L41)</f>
        <v>1728</v>
      </c>
      <c r="U41" s="96">
        <f>T41/L56</f>
        <v>0.2181267356728099</v>
      </c>
      <c r="V41" s="93">
        <f>SUM(N34:N41)</f>
        <v>2323</v>
      </c>
      <c r="W41" s="94">
        <f>V41/N56</f>
        <v>0.26269365599909533</v>
      </c>
      <c r="X41" s="93">
        <f>SUM(P34:P41)</f>
        <v>4051</v>
      </c>
      <c r="Y41" s="97">
        <f>X41/P56</f>
        <v>0.24163435729197733</v>
      </c>
    </row>
    <row r="42" spans="11:25" ht="13.5">
      <c r="K42" s="87" t="s">
        <v>120</v>
      </c>
      <c r="L42" s="93">
        <f>'地区別5歳毎'!O35</f>
        <v>844</v>
      </c>
      <c r="M42" s="96">
        <f>L42/L56</f>
        <v>0.10653875284019187</v>
      </c>
      <c r="N42" s="93">
        <f>'地区別5歳毎'!O36</f>
        <v>881</v>
      </c>
      <c r="O42" s="94">
        <f>N42/N56</f>
        <v>0.09962682347619586</v>
      </c>
      <c r="P42" s="93">
        <f t="shared" si="1"/>
        <v>1725</v>
      </c>
      <c r="Q42" s="97">
        <f>P42/P56</f>
        <v>0.10289293170295258</v>
      </c>
      <c r="S42" s="87" t="s">
        <v>145</v>
      </c>
      <c r="T42" s="93">
        <f>SUM(L34:L42)</f>
        <v>2572</v>
      </c>
      <c r="U42" s="96">
        <f>T42/L56</f>
        <v>0.32466548851300175</v>
      </c>
      <c r="V42" s="93">
        <f>SUM(N34:N42)</f>
        <v>3204</v>
      </c>
      <c r="W42" s="94">
        <f>V42/N56</f>
        <v>0.36232047947529117</v>
      </c>
      <c r="X42" s="93">
        <f>SUM(P34:P42)</f>
        <v>5776</v>
      </c>
      <c r="Y42" s="97">
        <f>X42/P56</f>
        <v>0.3445272889949299</v>
      </c>
    </row>
    <row r="43" spans="11:25" ht="13.5">
      <c r="K43" s="87" t="s">
        <v>121</v>
      </c>
      <c r="L43" s="93">
        <f>'地区別5歳毎'!N35</f>
        <v>599</v>
      </c>
      <c r="M43" s="96">
        <f>L43/L56</f>
        <v>0.07561221913658167</v>
      </c>
      <c r="N43" s="93">
        <f>'地区別5歳毎'!N36</f>
        <v>628</v>
      </c>
      <c r="O43" s="94">
        <f>N43/N56</f>
        <v>0.07101662331787854</v>
      </c>
      <c r="P43" s="93">
        <f t="shared" si="1"/>
        <v>1227</v>
      </c>
      <c r="Q43" s="97">
        <f>P43/P56</f>
        <v>0.0731881896808828</v>
      </c>
      <c r="S43" s="87" t="s">
        <v>146</v>
      </c>
      <c r="T43" s="93">
        <f>SUM(L34:L43)</f>
        <v>3171</v>
      </c>
      <c r="U43" s="96">
        <f>T43/L56</f>
        <v>0.4002777076495834</v>
      </c>
      <c r="V43" s="93">
        <f>SUM(N34:N43)</f>
        <v>3832</v>
      </c>
      <c r="W43" s="94">
        <f>V43/N56</f>
        <v>0.4333371027931697</v>
      </c>
      <c r="X43" s="93">
        <f>SUM(P34:P43)</f>
        <v>7003</v>
      </c>
      <c r="Y43" s="97">
        <f>X43/P56</f>
        <v>0.4177154786758127</v>
      </c>
    </row>
    <row r="44" spans="11:25" ht="13.5">
      <c r="K44" s="87" t="s">
        <v>122</v>
      </c>
      <c r="L44" s="93">
        <f>'地区別5歳毎'!M35</f>
        <v>450</v>
      </c>
      <c r="M44" s="96">
        <f>L44/L56</f>
        <v>0.056803837414794243</v>
      </c>
      <c r="N44" s="93">
        <f>'地区別5歳毎'!M36</f>
        <v>532</v>
      </c>
      <c r="O44" s="94">
        <f>N44/N56</f>
        <v>0.06016057898903087</v>
      </c>
      <c r="P44" s="93">
        <f t="shared" si="1"/>
        <v>982</v>
      </c>
      <c r="Q44" s="97">
        <f>P44/P56</f>
        <v>0.05857441097524605</v>
      </c>
      <c r="S44" s="87" t="s">
        <v>147</v>
      </c>
      <c r="T44" s="93">
        <f>SUM(L34:L44)</f>
        <v>3621</v>
      </c>
      <c r="U44" s="96">
        <f>T44/L56</f>
        <v>0.4570815450643777</v>
      </c>
      <c r="V44" s="93">
        <f>SUM(N34:N44)</f>
        <v>4364</v>
      </c>
      <c r="W44" s="94">
        <f>V44/N56</f>
        <v>0.4934976817822006</v>
      </c>
      <c r="X44" s="93">
        <f>SUM(P34:P44)</f>
        <v>7985</v>
      </c>
      <c r="Y44" s="97">
        <f>X44/P56</f>
        <v>0.47628988965105873</v>
      </c>
    </row>
    <row r="45" spans="11:25" ht="13.5">
      <c r="K45" s="87" t="s">
        <v>123</v>
      </c>
      <c r="L45" s="93">
        <f>'地区別5歳毎'!L35</f>
        <v>425</v>
      </c>
      <c r="M45" s="96">
        <f>L45/L56</f>
        <v>0.0536480686695279</v>
      </c>
      <c r="N45" s="93">
        <f>'地区別5歳毎'!L36</f>
        <v>466</v>
      </c>
      <c r="O45" s="94">
        <f>N45/N56</f>
        <v>0.0526970485129481</v>
      </c>
      <c r="P45" s="93">
        <f t="shared" si="1"/>
        <v>891</v>
      </c>
      <c r="Q45" s="97">
        <f>P45/P56</f>
        <v>0.05314643602743811</v>
      </c>
      <c r="S45" s="87" t="s">
        <v>148</v>
      </c>
      <c r="T45" s="93">
        <f>SUM(L34:L45)</f>
        <v>4046</v>
      </c>
      <c r="U45" s="96">
        <f>T45/L56</f>
        <v>0.5107296137339056</v>
      </c>
      <c r="V45" s="93">
        <f>SUM(N34:N45)</f>
        <v>4830</v>
      </c>
      <c r="W45" s="94">
        <f>V45/N56</f>
        <v>0.5461947302951488</v>
      </c>
      <c r="X45" s="93">
        <f>SUM(P34:P45)</f>
        <v>8876</v>
      </c>
      <c r="Y45" s="97">
        <f>X45/P56</f>
        <v>0.5294363256784969</v>
      </c>
    </row>
    <row r="46" spans="11:25" ht="13.5">
      <c r="K46" s="87" t="s">
        <v>124</v>
      </c>
      <c r="L46" s="93">
        <f>'地区別5歳毎'!K35</f>
        <v>511</v>
      </c>
      <c r="M46" s="96">
        <f>L46/L56</f>
        <v>0.06450391315324414</v>
      </c>
      <c r="N46" s="93">
        <f>'地区別5歳毎'!K36</f>
        <v>571</v>
      </c>
      <c r="O46" s="94">
        <f>N46/N56</f>
        <v>0.06457084699762523</v>
      </c>
      <c r="P46" s="93">
        <f t="shared" si="1"/>
        <v>1082</v>
      </c>
      <c r="Q46" s="97">
        <f>P46/P56</f>
        <v>0.06453921861019982</v>
      </c>
      <c r="S46" s="87" t="s">
        <v>105</v>
      </c>
      <c r="T46" s="93">
        <f>SUM(L46:L54)</f>
        <v>3876</v>
      </c>
      <c r="U46" s="96">
        <f>T46/L56</f>
        <v>0.4892703862660944</v>
      </c>
      <c r="V46" s="93">
        <f>SUM(N46:N54)</f>
        <v>4013</v>
      </c>
      <c r="W46" s="94">
        <f>V46/N56</f>
        <v>0.4538052697048513</v>
      </c>
      <c r="X46" s="93">
        <f>SUM(P46:P54)</f>
        <v>7889</v>
      </c>
      <c r="Y46" s="97">
        <f>X46/P56</f>
        <v>0.47056367432150314</v>
      </c>
    </row>
    <row r="47" spans="11:25" ht="13.5">
      <c r="K47" s="87" t="s">
        <v>125</v>
      </c>
      <c r="L47" s="93">
        <f>'地区別5歳毎'!J35</f>
        <v>534</v>
      </c>
      <c r="M47" s="96">
        <f>L47/L56</f>
        <v>0.06740722039888918</v>
      </c>
      <c r="N47" s="93">
        <f>'地区別5歳毎'!J36</f>
        <v>552</v>
      </c>
      <c r="O47" s="94">
        <f>N47/N56</f>
        <v>0.062422254890874135</v>
      </c>
      <c r="P47" s="93">
        <f t="shared" si="1"/>
        <v>1086</v>
      </c>
      <c r="Q47" s="97">
        <f>P47/P56</f>
        <v>0.06477781091559798</v>
      </c>
      <c r="S47" s="87" t="s">
        <v>106</v>
      </c>
      <c r="T47" s="93">
        <f>SUM(L47:L54)</f>
        <v>3365</v>
      </c>
      <c r="U47" s="96">
        <f>T47/L56</f>
        <v>0.4247664731128503</v>
      </c>
      <c r="V47" s="93">
        <f>SUM(N47:N54)</f>
        <v>3442</v>
      </c>
      <c r="W47" s="94">
        <f>V47/N56</f>
        <v>0.3892344227072261</v>
      </c>
      <c r="X47" s="93">
        <f>SUM(P47:P54)</f>
        <v>6807</v>
      </c>
      <c r="Y47" s="97">
        <f>X47/P56</f>
        <v>0.4060244557113033</v>
      </c>
    </row>
    <row r="48" spans="11:25" ht="13.5">
      <c r="K48" s="87" t="s">
        <v>126</v>
      </c>
      <c r="L48" s="93">
        <f>'地区別5歳毎'!I35</f>
        <v>466</v>
      </c>
      <c r="M48" s="96">
        <f>L48/L56</f>
        <v>0.058823529411764705</v>
      </c>
      <c r="N48" s="93">
        <f>'地区別5歳毎'!I36</f>
        <v>510</v>
      </c>
      <c r="O48" s="94">
        <f>N48/N56</f>
        <v>0.05767273549700328</v>
      </c>
      <c r="P48" s="93">
        <f t="shared" si="1"/>
        <v>976</v>
      </c>
      <c r="Q48" s="97">
        <f>P48/P56</f>
        <v>0.058216522517148823</v>
      </c>
      <c r="S48" s="87" t="s">
        <v>107</v>
      </c>
      <c r="T48" s="93">
        <f>SUM(L48:L54)</f>
        <v>2831</v>
      </c>
      <c r="U48" s="96">
        <f>T48/L56</f>
        <v>0.35735925271396113</v>
      </c>
      <c r="V48" s="93">
        <f>SUM(N48:N54)</f>
        <v>2890</v>
      </c>
      <c r="W48" s="94">
        <f>V48/N56</f>
        <v>0.3268121678163519</v>
      </c>
      <c r="X48" s="93">
        <f>SUM(P48:P54)</f>
        <v>5721</v>
      </c>
      <c r="Y48" s="97">
        <f>X48/P56</f>
        <v>0.3412466447957053</v>
      </c>
    </row>
    <row r="49" spans="11:25" ht="13.5">
      <c r="K49" s="87" t="s">
        <v>127</v>
      </c>
      <c r="L49" s="93">
        <f>'地区別5歳毎'!H35</f>
        <v>436</v>
      </c>
      <c r="M49" s="96">
        <f>L49/L56</f>
        <v>0.05503660691744509</v>
      </c>
      <c r="N49" s="93">
        <f>'地区別5歳毎'!H36</f>
        <v>492</v>
      </c>
      <c r="O49" s="94">
        <f>N49/N56</f>
        <v>0.05563722718534434</v>
      </c>
      <c r="P49" s="93">
        <f t="shared" si="1"/>
        <v>928</v>
      </c>
      <c r="Q49" s="97">
        <f>P49/P56</f>
        <v>0.05535341485237101</v>
      </c>
      <c r="S49" s="87" t="s">
        <v>108</v>
      </c>
      <c r="T49" s="93">
        <f>SUM(L49:L54)</f>
        <v>2365</v>
      </c>
      <c r="U49" s="96">
        <f>T49/L56</f>
        <v>0.2985357233021964</v>
      </c>
      <c r="V49" s="93">
        <f>SUM(N49:N54)</f>
        <v>2380</v>
      </c>
      <c r="W49" s="94">
        <f>V49/N56</f>
        <v>0.2691394323193486</v>
      </c>
      <c r="X49" s="93">
        <f>SUM(P49:P54)</f>
        <v>4745</v>
      </c>
      <c r="Y49" s="97">
        <f>X49/P56</f>
        <v>0.2830301222785565</v>
      </c>
    </row>
    <row r="50" spans="11:25" ht="13.5">
      <c r="K50" s="87" t="s">
        <v>128</v>
      </c>
      <c r="L50" s="93">
        <f>'地区別5歳毎'!G35</f>
        <v>357</v>
      </c>
      <c r="M50" s="96">
        <f>L50/L56</f>
        <v>0.045064377682403435</v>
      </c>
      <c r="N50" s="93">
        <f>'地区別5歳毎'!G36</f>
        <v>398</v>
      </c>
      <c r="O50" s="94">
        <f>N50/N56</f>
        <v>0.04500735044668099</v>
      </c>
      <c r="P50" s="93">
        <f t="shared" si="1"/>
        <v>755</v>
      </c>
      <c r="Q50" s="97">
        <f>P50/P56</f>
        <v>0.04503429764390098</v>
      </c>
      <c r="S50" s="87" t="s">
        <v>109</v>
      </c>
      <c r="T50" s="93">
        <f>SUM(L50:L54)</f>
        <v>1929</v>
      </c>
      <c r="U50" s="96">
        <f>T50/L56</f>
        <v>0.24349911638475133</v>
      </c>
      <c r="V50" s="93">
        <f>SUM(N50:N54)</f>
        <v>1888</v>
      </c>
      <c r="W50" s="94">
        <f>V50/N56</f>
        <v>0.2135022051340043</v>
      </c>
      <c r="X50" s="93">
        <f>SUM(P50:P54)</f>
        <v>3817</v>
      </c>
      <c r="Y50" s="97">
        <f>X50/P56</f>
        <v>0.2276767074261855</v>
      </c>
    </row>
    <row r="51" spans="11:25" ht="13.5">
      <c r="K51" s="87" t="s">
        <v>129</v>
      </c>
      <c r="L51" s="93">
        <f>'地区別5歳毎'!F35</f>
        <v>392</v>
      </c>
      <c r="M51" s="96">
        <f>L51/L56</f>
        <v>0.04948245392577632</v>
      </c>
      <c r="N51" s="93">
        <f>'地区別5歳毎'!F36</f>
        <v>400</v>
      </c>
      <c r="O51" s="94">
        <f>N51/N56</f>
        <v>0.04523351803686532</v>
      </c>
      <c r="P51" s="93">
        <f t="shared" si="1"/>
        <v>792</v>
      </c>
      <c r="Q51" s="97">
        <f>P51/P56</f>
        <v>0.04724127646883388</v>
      </c>
      <c r="S51" s="87" t="s">
        <v>110</v>
      </c>
      <c r="T51" s="93">
        <f>SUM(L51:L54)</f>
        <v>1572</v>
      </c>
      <c r="U51" s="96">
        <f>T51/L56</f>
        <v>0.1984347387023479</v>
      </c>
      <c r="V51" s="93">
        <f>SUM(N51:N54)</f>
        <v>1490</v>
      </c>
      <c r="W51" s="94">
        <f>V51/N56</f>
        <v>0.1684948546873233</v>
      </c>
      <c r="X51" s="93">
        <f>SUM(P51:P54)</f>
        <v>3062</v>
      </c>
      <c r="Y51" s="97">
        <f>X51/P56</f>
        <v>0.18264240978228452</v>
      </c>
    </row>
    <row r="52" spans="11:25" ht="13.5">
      <c r="K52" s="87" t="s">
        <v>130</v>
      </c>
      <c r="L52" s="93">
        <f>'地区別5歳毎'!E35</f>
        <v>384</v>
      </c>
      <c r="M52" s="96">
        <f>L52/L56</f>
        <v>0.048472607927291085</v>
      </c>
      <c r="N52" s="93">
        <f>'地区別5歳毎'!E36</f>
        <v>394</v>
      </c>
      <c r="O52" s="94">
        <f>N52/N56</f>
        <v>0.04455501526631234</v>
      </c>
      <c r="P52" s="93">
        <f t="shared" si="1"/>
        <v>778</v>
      </c>
      <c r="Q52" s="97">
        <f>P52/P56</f>
        <v>0.04640620339994035</v>
      </c>
      <c r="S52" s="87" t="s">
        <v>111</v>
      </c>
      <c r="T52" s="93">
        <f>SUM(L52:L54)</f>
        <v>1180</v>
      </c>
      <c r="U52" s="96">
        <f>T52/L56</f>
        <v>0.14895228477657158</v>
      </c>
      <c r="V52" s="93">
        <f>SUM(N52:N54)</f>
        <v>1090</v>
      </c>
      <c r="W52" s="94">
        <f>V52/N56</f>
        <v>0.12326133665045799</v>
      </c>
      <c r="X52" s="93">
        <f>SUM(P52:P54)</f>
        <v>2270</v>
      </c>
      <c r="Y52" s="97">
        <f>X52/P56</f>
        <v>0.13540113331345063</v>
      </c>
    </row>
    <row r="53" spans="11:25" ht="13.5">
      <c r="K53" s="87" t="s">
        <v>131</v>
      </c>
      <c r="L53" s="93">
        <f>'地区別5歳毎'!D35</f>
        <v>419</v>
      </c>
      <c r="M53" s="96">
        <f>L53/L56</f>
        <v>0.052890684170663976</v>
      </c>
      <c r="N53" s="93">
        <f>'地区別5歳毎'!D36</f>
        <v>354</v>
      </c>
      <c r="O53" s="94">
        <f>N53/N56</f>
        <v>0.04003166346262581</v>
      </c>
      <c r="P53" s="93">
        <f t="shared" si="1"/>
        <v>773</v>
      </c>
      <c r="Q53" s="97">
        <f>P53/P56</f>
        <v>0.046107963018192664</v>
      </c>
      <c r="S53" s="87" t="s">
        <v>3</v>
      </c>
      <c r="T53" s="93">
        <f>SUM(L53:L54)</f>
        <v>796</v>
      </c>
      <c r="U53" s="96">
        <f>T53/L56</f>
        <v>0.10047967684928048</v>
      </c>
      <c r="V53" s="93">
        <f>SUM(N53:N54)</f>
        <v>696</v>
      </c>
      <c r="W53" s="94">
        <f>V53/N56</f>
        <v>0.07870632138414566</v>
      </c>
      <c r="X53" s="93">
        <f>SUM(P53:P54)</f>
        <v>1492</v>
      </c>
      <c r="Y53" s="97">
        <f>X53/P56</f>
        <v>0.0889949299135103</v>
      </c>
    </row>
    <row r="54" spans="11:25" ht="13.5">
      <c r="K54" s="87" t="s">
        <v>132</v>
      </c>
      <c r="L54" s="93">
        <f>'地区別5歳毎'!C35</f>
        <v>377</v>
      </c>
      <c r="M54" s="96">
        <f>L54/L56</f>
        <v>0.047588992678616514</v>
      </c>
      <c r="N54" s="93">
        <f>'地区別5歳毎'!C36</f>
        <v>342</v>
      </c>
      <c r="O54" s="94">
        <f>N54/N56</f>
        <v>0.03867465792151985</v>
      </c>
      <c r="P54" s="93">
        <f t="shared" si="1"/>
        <v>719</v>
      </c>
      <c r="Q54" s="97">
        <f>P54/P56</f>
        <v>0.042886966895317624</v>
      </c>
      <c r="S54" s="87" t="s">
        <v>112</v>
      </c>
      <c r="T54" s="93">
        <f>SUM(L54:L54)</f>
        <v>377</v>
      </c>
      <c r="U54" s="96">
        <f>T54/L56</f>
        <v>0.047588992678616514</v>
      </c>
      <c r="V54" s="93">
        <f>SUM(N54:N54)</f>
        <v>342</v>
      </c>
      <c r="W54" s="94">
        <f>V54/N56</f>
        <v>0.03867465792151985</v>
      </c>
      <c r="X54" s="93">
        <f>SUM(P54:P54)</f>
        <v>719</v>
      </c>
      <c r="Y54" s="97">
        <f>X54/P56</f>
        <v>0.042886966895317624</v>
      </c>
    </row>
    <row r="55" ht="13.5">
      <c r="K55" s="87"/>
    </row>
    <row r="56" spans="11:17" ht="13.5">
      <c r="K56" s="87"/>
      <c r="L56" s="93">
        <f>SUM(L34:L54)</f>
        <v>7922</v>
      </c>
      <c r="M56" s="92"/>
      <c r="N56" s="93">
        <f>SUM(N34:N54)</f>
        <v>8843</v>
      </c>
      <c r="O56" s="88"/>
      <c r="P56" s="93">
        <f>SUM(P34:P54)</f>
        <v>16765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0.0007662835249042146</v>
      </c>
      <c r="N64" s="93">
        <f>'地区別5歳毎'!W39</f>
        <v>4</v>
      </c>
      <c r="O64" s="94">
        <f>N64/N86</f>
        <v>0.0013481631277384564</v>
      </c>
      <c r="P64" s="93">
        <f aca="true" t="shared" si="2" ref="P64:P84">L64+N64</f>
        <v>6</v>
      </c>
      <c r="Q64" s="97">
        <f>P64/P86</f>
        <v>0.0010758472296933835</v>
      </c>
      <c r="S64" s="87" t="s">
        <v>1</v>
      </c>
      <c r="T64" s="93">
        <f>SUM(L64:L64)</f>
        <v>2</v>
      </c>
      <c r="U64" s="96">
        <f>T64/L86</f>
        <v>0.0007662835249042146</v>
      </c>
      <c r="V64" s="93">
        <f>SUM(N64:N64)</f>
        <v>4</v>
      </c>
      <c r="W64" s="94">
        <f>V64/N86</f>
        <v>0.0013481631277384564</v>
      </c>
      <c r="X64" s="93">
        <f>SUM(P64:P64)</f>
        <v>6</v>
      </c>
      <c r="Y64" s="97">
        <f>X64/P86</f>
        <v>0.0010758472296933835</v>
      </c>
    </row>
    <row r="65" spans="11:25" ht="13.5">
      <c r="K65" s="87" t="s">
        <v>113</v>
      </c>
      <c r="L65" s="93">
        <f>'地区別5歳毎'!V38</f>
        <v>1</v>
      </c>
      <c r="M65" s="96">
        <f>L65/L86</f>
        <v>0.0003831417624521073</v>
      </c>
      <c r="N65" s="93">
        <f>'地区別5歳毎'!V39</f>
        <v>16</v>
      </c>
      <c r="O65" s="94">
        <f>N65/N86</f>
        <v>0.005392652510953826</v>
      </c>
      <c r="P65" s="93">
        <f t="shared" si="2"/>
        <v>17</v>
      </c>
      <c r="Q65" s="97">
        <f>P65/P86</f>
        <v>0.0030482338174645865</v>
      </c>
      <c r="S65" s="87" t="s">
        <v>138</v>
      </c>
      <c r="T65" s="93">
        <f>SUM(L64:L65)</f>
        <v>3</v>
      </c>
      <c r="U65" s="96">
        <f>T65/L86</f>
        <v>0.0011494252873563218</v>
      </c>
      <c r="V65" s="93">
        <f>SUM(N64:N65)</f>
        <v>20</v>
      </c>
      <c r="W65" s="94">
        <f>V65/N86</f>
        <v>0.006740815638692282</v>
      </c>
      <c r="X65" s="93">
        <f>SUM(P64:P65)</f>
        <v>23</v>
      </c>
      <c r="Y65" s="97">
        <f>X65/P86</f>
        <v>0.00412408104715797</v>
      </c>
    </row>
    <row r="66" spans="11:25" ht="13.5">
      <c r="K66" s="87" t="s">
        <v>114</v>
      </c>
      <c r="L66" s="93">
        <f>'地区別5歳毎'!U38</f>
        <v>13</v>
      </c>
      <c r="M66" s="96">
        <f>L66/L86</f>
        <v>0.004980842911877395</v>
      </c>
      <c r="N66" s="93">
        <f>'地区別5歳毎'!U39</f>
        <v>73</v>
      </c>
      <c r="O66" s="94">
        <f>N66/N86</f>
        <v>0.02460397708122683</v>
      </c>
      <c r="P66" s="93">
        <f t="shared" si="2"/>
        <v>86</v>
      </c>
      <c r="Q66" s="97">
        <f>P66/P86</f>
        <v>0.015420476958938497</v>
      </c>
      <c r="S66" s="87" t="s">
        <v>139</v>
      </c>
      <c r="T66" s="93">
        <f>SUM(L64:L66)</f>
        <v>16</v>
      </c>
      <c r="U66" s="96">
        <f>T66/L86</f>
        <v>0.006130268199233717</v>
      </c>
      <c r="V66" s="93">
        <f>SUM(N64:N66)</f>
        <v>93</v>
      </c>
      <c r="W66" s="94">
        <f>V66/N86</f>
        <v>0.03134479271991911</v>
      </c>
      <c r="X66" s="93">
        <f>SUM(P64:P66)</f>
        <v>109</v>
      </c>
      <c r="Y66" s="97">
        <f>X66/P86</f>
        <v>0.019544558006096467</v>
      </c>
    </row>
    <row r="67" spans="11:25" ht="13.5">
      <c r="K67" s="87" t="s">
        <v>115</v>
      </c>
      <c r="L67" s="93">
        <f>'地区別5歳毎'!T38</f>
        <v>46</v>
      </c>
      <c r="M67" s="96">
        <f>L67/L86</f>
        <v>0.017624521072796936</v>
      </c>
      <c r="N67" s="93">
        <f>'地区別5歳毎'!T39</f>
        <v>134</v>
      </c>
      <c r="O67" s="94">
        <f>N67/N86</f>
        <v>0.045163464779238285</v>
      </c>
      <c r="P67" s="93">
        <f t="shared" si="2"/>
        <v>180</v>
      </c>
      <c r="Q67" s="97">
        <f>P67/P86</f>
        <v>0.0322754168908015</v>
      </c>
      <c r="S67" s="87" t="s">
        <v>140</v>
      </c>
      <c r="T67" s="93">
        <f>SUM(L64:L67)</f>
        <v>62</v>
      </c>
      <c r="U67" s="96">
        <f>T67/L86</f>
        <v>0.02375478927203065</v>
      </c>
      <c r="V67" s="93">
        <f>SUM(N64:N67)</f>
        <v>227</v>
      </c>
      <c r="W67" s="94">
        <f>V67/N86</f>
        <v>0.07650825749915739</v>
      </c>
      <c r="X67" s="93">
        <f>SUM(P64:P67)</f>
        <v>289</v>
      </c>
      <c r="Y67" s="97">
        <f>X67/P86</f>
        <v>0.05181997489689797</v>
      </c>
    </row>
    <row r="68" spans="11:25" ht="13.5">
      <c r="K68" s="87" t="s">
        <v>116</v>
      </c>
      <c r="L68" s="93">
        <f>'地区別5歳毎'!S38</f>
        <v>75</v>
      </c>
      <c r="M68" s="96">
        <f>L68/L86</f>
        <v>0.028735632183908046</v>
      </c>
      <c r="N68" s="93">
        <f>'地区別5歳毎'!S39</f>
        <v>173</v>
      </c>
      <c r="O68" s="94">
        <f>N68/N86</f>
        <v>0.058308055274688235</v>
      </c>
      <c r="P68" s="93">
        <f t="shared" si="2"/>
        <v>248</v>
      </c>
      <c r="Q68" s="97">
        <f>P68/P86</f>
        <v>0.044468352160659856</v>
      </c>
      <c r="S68" s="87" t="s">
        <v>141</v>
      </c>
      <c r="T68" s="93">
        <f>SUM(L64:L68)</f>
        <v>137</v>
      </c>
      <c r="U68" s="96">
        <f>T68/L86</f>
        <v>0.0524904214559387</v>
      </c>
      <c r="V68" s="93">
        <f>SUM(N64:N68)</f>
        <v>400</v>
      </c>
      <c r="W68" s="94">
        <f>V68/N86</f>
        <v>0.13481631277384565</v>
      </c>
      <c r="X68" s="93">
        <f>SUM(P64:P68)</f>
        <v>537</v>
      </c>
      <c r="Y68" s="97">
        <f>X68/P86</f>
        <v>0.09628832705755783</v>
      </c>
    </row>
    <row r="69" spans="11:25" ht="13.5">
      <c r="K69" s="87" t="s">
        <v>117</v>
      </c>
      <c r="L69" s="93">
        <f>'地区別5歳毎'!R38</f>
        <v>140</v>
      </c>
      <c r="M69" s="96">
        <f>L69/L86</f>
        <v>0.05363984674329502</v>
      </c>
      <c r="N69" s="93">
        <f>'地区別5歳毎'!R39</f>
        <v>202</v>
      </c>
      <c r="O69" s="94">
        <f>N69/N86</f>
        <v>0.06808223795079205</v>
      </c>
      <c r="P69" s="93">
        <f t="shared" si="2"/>
        <v>342</v>
      </c>
      <c r="Q69" s="97">
        <f>P69/P86</f>
        <v>0.06132329209252286</v>
      </c>
      <c r="S69" s="87" t="s">
        <v>142</v>
      </c>
      <c r="T69" s="93">
        <f>SUM(L64:L69)</f>
        <v>277</v>
      </c>
      <c r="U69" s="96">
        <f>T69/L86</f>
        <v>0.10613026819923371</v>
      </c>
      <c r="V69" s="93">
        <f>SUM(N64:N69)</f>
        <v>602</v>
      </c>
      <c r="W69" s="94">
        <f>V69/N86</f>
        <v>0.2028985507246377</v>
      </c>
      <c r="X69" s="93">
        <f>SUM(P64:P69)</f>
        <v>879</v>
      </c>
      <c r="Y69" s="97">
        <f>X69/P86</f>
        <v>0.15761161915008068</v>
      </c>
    </row>
    <row r="70" spans="11:25" ht="13.5">
      <c r="K70" s="87" t="s">
        <v>118</v>
      </c>
      <c r="L70" s="93">
        <f>'地区別5歳毎'!Q38</f>
        <v>132</v>
      </c>
      <c r="M70" s="96">
        <f>L70/L86</f>
        <v>0.05057471264367816</v>
      </c>
      <c r="N70" s="93">
        <f>'地区別5歳毎'!Q39</f>
        <v>177</v>
      </c>
      <c r="O70" s="94">
        <f>N70/N86</f>
        <v>0.05965621840242669</v>
      </c>
      <c r="P70" s="93">
        <f t="shared" si="2"/>
        <v>309</v>
      </c>
      <c r="Q70" s="97">
        <f>P70/P86</f>
        <v>0.055406132329209254</v>
      </c>
      <c r="S70" s="87" t="s">
        <v>143</v>
      </c>
      <c r="T70" s="93">
        <f>SUM(L64:L70)</f>
        <v>409</v>
      </c>
      <c r="U70" s="96">
        <f>T70/L86</f>
        <v>0.15670498084291187</v>
      </c>
      <c r="V70" s="93">
        <f>SUM(N64:N70)</f>
        <v>779</v>
      </c>
      <c r="W70" s="94">
        <f>V70/N86</f>
        <v>0.2625547691270644</v>
      </c>
      <c r="X70" s="93">
        <f>SUM(P64:P70)</f>
        <v>1188</v>
      </c>
      <c r="Y70" s="97">
        <f>X70/P86</f>
        <v>0.21301775147928995</v>
      </c>
    </row>
    <row r="71" spans="11:25" ht="13.5">
      <c r="K71" s="87" t="s">
        <v>119</v>
      </c>
      <c r="L71" s="93">
        <f>'地区別5歳毎'!P38</f>
        <v>182</v>
      </c>
      <c r="M71" s="96">
        <f>L71/L86</f>
        <v>0.06973180076628352</v>
      </c>
      <c r="N71" s="93">
        <f>'地区別5歳毎'!P39</f>
        <v>175</v>
      </c>
      <c r="O71" s="94">
        <f>N71/N86</f>
        <v>0.058982136838557464</v>
      </c>
      <c r="P71" s="93">
        <f t="shared" si="2"/>
        <v>357</v>
      </c>
      <c r="Q71" s="97">
        <f>P71/P86</f>
        <v>0.06401291016675632</v>
      </c>
      <c r="S71" s="87" t="s">
        <v>144</v>
      </c>
      <c r="T71" s="93">
        <f>SUM(L64:L71)</f>
        <v>591</v>
      </c>
      <c r="U71" s="96">
        <f>T71/L86</f>
        <v>0.2264367816091954</v>
      </c>
      <c r="V71" s="93">
        <f>SUM(N64:N71)</f>
        <v>954</v>
      </c>
      <c r="W71" s="94">
        <f>V71/N86</f>
        <v>0.32153690596562184</v>
      </c>
      <c r="X71" s="93">
        <f>SUM(P64:P71)</f>
        <v>1545</v>
      </c>
      <c r="Y71" s="97">
        <f>X71/P86</f>
        <v>0.2770306616460463</v>
      </c>
    </row>
    <row r="72" spans="11:25" ht="13.5">
      <c r="K72" s="87" t="s">
        <v>120</v>
      </c>
      <c r="L72" s="93">
        <f>'地区別5歳毎'!O38</f>
        <v>237</v>
      </c>
      <c r="M72" s="96">
        <f>L72/L86</f>
        <v>0.09080459770114943</v>
      </c>
      <c r="N72" s="93">
        <f>'地区別5歳毎'!O39</f>
        <v>224</v>
      </c>
      <c r="O72" s="94">
        <f>N72/N86</f>
        <v>0.07549713515335356</v>
      </c>
      <c r="P72" s="93">
        <f t="shared" si="2"/>
        <v>461</v>
      </c>
      <c r="Q72" s="97">
        <f>P72/P86</f>
        <v>0.08266092881477496</v>
      </c>
      <c r="S72" s="87" t="s">
        <v>145</v>
      </c>
      <c r="T72" s="93">
        <f>SUM(L64:L72)</f>
        <v>828</v>
      </c>
      <c r="U72" s="96">
        <f>T72/L86</f>
        <v>0.31724137931034485</v>
      </c>
      <c r="V72" s="93">
        <f>SUM(N64:N72)</f>
        <v>1178</v>
      </c>
      <c r="W72" s="94">
        <f>V72/N86</f>
        <v>0.3970340411189754</v>
      </c>
      <c r="X72" s="93">
        <f>SUM(P64:P72)</f>
        <v>2006</v>
      </c>
      <c r="Y72" s="97">
        <f>X72/P86</f>
        <v>0.3596915904608212</v>
      </c>
    </row>
    <row r="73" spans="11:25" ht="13.5">
      <c r="K73" s="87" t="s">
        <v>121</v>
      </c>
      <c r="L73" s="93">
        <f>'地区別5歳毎'!N38</f>
        <v>228</v>
      </c>
      <c r="M73" s="96">
        <f>L73/L86</f>
        <v>0.08735632183908046</v>
      </c>
      <c r="N73" s="93">
        <f>'地区別5歳毎'!N39</f>
        <v>235</v>
      </c>
      <c r="O73" s="94">
        <f>N73/N86</f>
        <v>0.07920458375463431</v>
      </c>
      <c r="P73" s="93">
        <f t="shared" si="2"/>
        <v>463</v>
      </c>
      <c r="Q73" s="97">
        <f>P73/P86</f>
        <v>0.0830195445580061</v>
      </c>
      <c r="S73" s="87" t="s">
        <v>146</v>
      </c>
      <c r="T73" s="93">
        <f>SUM(L64:L73)</f>
        <v>1056</v>
      </c>
      <c r="U73" s="96">
        <f>T73/L86</f>
        <v>0.4045977011494253</v>
      </c>
      <c r="V73" s="93">
        <f>SUM(N64:N73)</f>
        <v>1413</v>
      </c>
      <c r="W73" s="94">
        <f>V73/N86</f>
        <v>0.4762386248736097</v>
      </c>
      <c r="X73" s="93">
        <f>SUM(P64:P73)</f>
        <v>2469</v>
      </c>
      <c r="Y73" s="97">
        <f>X73/P86</f>
        <v>0.4427111350188273</v>
      </c>
    </row>
    <row r="74" spans="11:25" ht="13.5">
      <c r="K74" s="87" t="s">
        <v>122</v>
      </c>
      <c r="L74" s="93">
        <f>'地区別5歳毎'!M38</f>
        <v>221</v>
      </c>
      <c r="M74" s="96">
        <f>L74/L86</f>
        <v>0.08467432950191571</v>
      </c>
      <c r="N74" s="93">
        <f>'地区別5歳毎'!M39</f>
        <v>216</v>
      </c>
      <c r="O74" s="94">
        <f>N74/N86</f>
        <v>0.07280080889787664</v>
      </c>
      <c r="P74" s="93">
        <f t="shared" si="2"/>
        <v>437</v>
      </c>
      <c r="Q74" s="97">
        <f>P74/P86</f>
        <v>0.07835753989600143</v>
      </c>
      <c r="S74" s="87" t="s">
        <v>147</v>
      </c>
      <c r="T74" s="93">
        <f>SUM(L64:L74)</f>
        <v>1277</v>
      </c>
      <c r="U74" s="96">
        <f>T74/L86</f>
        <v>0.489272030651341</v>
      </c>
      <c r="V74" s="93">
        <f>SUM(N64:N74)</f>
        <v>1629</v>
      </c>
      <c r="W74" s="94">
        <f>V74/N86</f>
        <v>0.5490394337714863</v>
      </c>
      <c r="X74" s="93">
        <f>SUM(P64:P74)</f>
        <v>2906</v>
      </c>
      <c r="Y74" s="97">
        <f>X74/P86</f>
        <v>0.5210686749148288</v>
      </c>
    </row>
    <row r="75" spans="11:25" ht="13.5">
      <c r="K75" s="87" t="s">
        <v>123</v>
      </c>
      <c r="L75" s="93">
        <f>'地区別5歳毎'!L38</f>
        <v>141</v>
      </c>
      <c r="M75" s="96">
        <f>L75/L86</f>
        <v>0.054022988505747126</v>
      </c>
      <c r="N75" s="93">
        <f>'地区別5歳毎'!L39</f>
        <v>173</v>
      </c>
      <c r="O75" s="94">
        <f>N75/N86</f>
        <v>0.058308055274688235</v>
      </c>
      <c r="P75" s="93">
        <f t="shared" si="2"/>
        <v>314</v>
      </c>
      <c r="Q75" s="97">
        <f>P75/P86</f>
        <v>0.05630267168728707</v>
      </c>
      <c r="S75" s="87" t="s">
        <v>148</v>
      </c>
      <c r="T75" s="93">
        <f>SUM(L64:L75)</f>
        <v>1418</v>
      </c>
      <c r="U75" s="96">
        <f>T75/L86</f>
        <v>0.5432950191570881</v>
      </c>
      <c r="V75" s="93">
        <f>SUM(N64:N75)</f>
        <v>1802</v>
      </c>
      <c r="W75" s="94">
        <f>V75/N86</f>
        <v>0.6073474890461746</v>
      </c>
      <c r="X75" s="93">
        <f>SUM(P64:P75)</f>
        <v>3220</v>
      </c>
      <c r="Y75" s="97">
        <f>X75/P86</f>
        <v>0.5773713466021159</v>
      </c>
    </row>
    <row r="76" spans="11:25" ht="13.5">
      <c r="K76" s="87" t="s">
        <v>124</v>
      </c>
      <c r="L76" s="93">
        <f>'地区別5歳毎'!K38</f>
        <v>152</v>
      </c>
      <c r="M76" s="96">
        <f>L76/L86</f>
        <v>0.05823754789272031</v>
      </c>
      <c r="N76" s="93">
        <f>'地区別5歳毎'!K39</f>
        <v>168</v>
      </c>
      <c r="O76" s="94">
        <f>N76/N86</f>
        <v>0.056622851365015166</v>
      </c>
      <c r="P76" s="93">
        <f t="shared" si="2"/>
        <v>320</v>
      </c>
      <c r="Q76" s="97">
        <f>P76/P86</f>
        <v>0.05737851891698045</v>
      </c>
      <c r="S76" s="87" t="s">
        <v>105</v>
      </c>
      <c r="T76" s="93">
        <f>SUM(L76:L84)</f>
        <v>1192</v>
      </c>
      <c r="U76" s="96">
        <f>T76/L86</f>
        <v>0.4567049808429119</v>
      </c>
      <c r="V76" s="93">
        <f>SUM(N76:N84)</f>
        <v>1165</v>
      </c>
      <c r="W76" s="94">
        <f>V76/N86</f>
        <v>0.3926525109538254</v>
      </c>
      <c r="X76" s="93">
        <f>SUM(P76:P84)</f>
        <v>2357</v>
      </c>
      <c r="Y76" s="97">
        <f>X76/P86</f>
        <v>0.4226286533978842</v>
      </c>
    </row>
    <row r="77" spans="11:25" ht="13.5">
      <c r="K77" s="87" t="s">
        <v>125</v>
      </c>
      <c r="L77" s="93">
        <f>'地区別5歳毎'!J38</f>
        <v>150</v>
      </c>
      <c r="M77" s="96">
        <f>L77/L86</f>
        <v>0.05747126436781609</v>
      </c>
      <c r="N77" s="93">
        <f>'地区別5歳毎'!J39</f>
        <v>132</v>
      </c>
      <c r="O77" s="94">
        <f>N77/N86</f>
        <v>0.044489383215369056</v>
      </c>
      <c r="P77" s="93">
        <f t="shared" si="2"/>
        <v>282</v>
      </c>
      <c r="Q77" s="97">
        <f>P77/P86</f>
        <v>0.05056481979558903</v>
      </c>
      <c r="S77" s="87" t="s">
        <v>106</v>
      </c>
      <c r="T77" s="93">
        <f>SUM(L77:L84)</f>
        <v>1040</v>
      </c>
      <c r="U77" s="96">
        <f>T77/L86</f>
        <v>0.39846743295019155</v>
      </c>
      <c r="V77" s="93">
        <f>SUM(N77:N84)</f>
        <v>997</v>
      </c>
      <c r="W77" s="94">
        <f>V77/N86</f>
        <v>0.33602965958881026</v>
      </c>
      <c r="X77" s="93">
        <f>SUM(P77:P84)</f>
        <v>2037</v>
      </c>
      <c r="Y77" s="97">
        <f>X77/P86</f>
        <v>0.3652501344809037</v>
      </c>
    </row>
    <row r="78" spans="11:25" ht="13.5">
      <c r="K78" s="87" t="s">
        <v>126</v>
      </c>
      <c r="L78" s="93">
        <f>'地区別5歳毎'!I38</f>
        <v>128</v>
      </c>
      <c r="M78" s="96">
        <f>L78/L86</f>
        <v>0.04904214559386973</v>
      </c>
      <c r="N78" s="93">
        <f>'地区別5歳毎'!I39</f>
        <v>132</v>
      </c>
      <c r="O78" s="94">
        <f>N78/N86</f>
        <v>0.044489383215369056</v>
      </c>
      <c r="P78" s="93">
        <f t="shared" si="2"/>
        <v>260</v>
      </c>
      <c r="Q78" s="97">
        <f>P78/P86</f>
        <v>0.046620046620046623</v>
      </c>
      <c r="S78" s="87" t="s">
        <v>107</v>
      </c>
      <c r="T78" s="93">
        <f>SUM(L78:L84)</f>
        <v>890</v>
      </c>
      <c r="U78" s="96">
        <f>T78/L86</f>
        <v>0.34099616858237547</v>
      </c>
      <c r="V78" s="93">
        <f>SUM(N78:N84)</f>
        <v>865</v>
      </c>
      <c r="W78" s="94">
        <f>V78/N86</f>
        <v>0.2915402763734412</v>
      </c>
      <c r="X78" s="93">
        <f>SUM(P78:P84)</f>
        <v>1755</v>
      </c>
      <c r="Y78" s="97">
        <f>X78/P86</f>
        <v>0.3146853146853147</v>
      </c>
    </row>
    <row r="79" spans="11:25" ht="13.5">
      <c r="K79" s="87" t="s">
        <v>127</v>
      </c>
      <c r="L79" s="93">
        <f>'地区別5歳毎'!H38</f>
        <v>117</v>
      </c>
      <c r="M79" s="96">
        <f>L79/L86</f>
        <v>0.04482758620689655</v>
      </c>
      <c r="N79" s="93">
        <f>'地区別5歳毎'!H39</f>
        <v>124</v>
      </c>
      <c r="O79" s="94">
        <f>N79/N86</f>
        <v>0.04179305695989215</v>
      </c>
      <c r="P79" s="93">
        <f t="shared" si="2"/>
        <v>241</v>
      </c>
      <c r="Q79" s="97">
        <f>P79/P86</f>
        <v>0.04321319705935091</v>
      </c>
      <c r="S79" s="87" t="s">
        <v>108</v>
      </c>
      <c r="T79" s="93">
        <f>SUM(L79:L84)</f>
        <v>762</v>
      </c>
      <c r="U79" s="96">
        <f>T79/L86</f>
        <v>0.29195402298850576</v>
      </c>
      <c r="V79" s="93">
        <f>SUM(N79:N84)</f>
        <v>733</v>
      </c>
      <c r="W79" s="94">
        <f>V79/N86</f>
        <v>0.24705089315807213</v>
      </c>
      <c r="X79" s="93">
        <f>SUM(P79:P84)</f>
        <v>1495</v>
      </c>
      <c r="Y79" s="97">
        <f>X79/P86</f>
        <v>0.2680652680652681</v>
      </c>
    </row>
    <row r="80" spans="11:25" ht="13.5">
      <c r="K80" s="87" t="s">
        <v>128</v>
      </c>
      <c r="L80" s="93">
        <f>'地区別5歳毎'!G38</f>
        <v>103</v>
      </c>
      <c r="M80" s="96">
        <f>L80/L86</f>
        <v>0.03946360153256705</v>
      </c>
      <c r="N80" s="93">
        <f>'地区別5歳毎'!G39</f>
        <v>131</v>
      </c>
      <c r="O80" s="94">
        <f>N80/N86</f>
        <v>0.044152342433434445</v>
      </c>
      <c r="P80" s="93">
        <f t="shared" si="2"/>
        <v>234</v>
      </c>
      <c r="Q80" s="97">
        <f>P80/P86</f>
        <v>0.04195804195804196</v>
      </c>
      <c r="S80" s="87" t="s">
        <v>109</v>
      </c>
      <c r="T80" s="93">
        <f>SUM(L80:L84)</f>
        <v>645</v>
      </c>
      <c r="U80" s="96">
        <f>T80/L86</f>
        <v>0.2471264367816092</v>
      </c>
      <c r="V80" s="93">
        <f>SUM(N80:N84)</f>
        <v>609</v>
      </c>
      <c r="W80" s="94">
        <f>V80/N86</f>
        <v>0.20525783619817997</v>
      </c>
      <c r="X80" s="93">
        <f>SUM(P80:P84)</f>
        <v>1254</v>
      </c>
      <c r="Y80" s="97">
        <f>X80/P86</f>
        <v>0.22485207100591717</v>
      </c>
    </row>
    <row r="81" spans="11:25" ht="13.5">
      <c r="K81" s="87" t="s">
        <v>129</v>
      </c>
      <c r="L81" s="93">
        <f>'地区別5歳毎'!F38</f>
        <v>169</v>
      </c>
      <c r="M81" s="96">
        <f>L81/L86</f>
        <v>0.06475095785440613</v>
      </c>
      <c r="N81" s="93">
        <f>'地区別5歳毎'!F39</f>
        <v>144</v>
      </c>
      <c r="O81" s="94">
        <f>N81/N86</f>
        <v>0.04853387259858443</v>
      </c>
      <c r="P81" s="93">
        <f t="shared" si="2"/>
        <v>313</v>
      </c>
      <c r="Q81" s="97">
        <f>P81/P86</f>
        <v>0.056123363815671505</v>
      </c>
      <c r="S81" s="87" t="s">
        <v>110</v>
      </c>
      <c r="T81" s="93">
        <f>SUM(L81:L84)</f>
        <v>542</v>
      </c>
      <c r="U81" s="96">
        <f>T81/L86</f>
        <v>0.20766283524904214</v>
      </c>
      <c r="V81" s="93">
        <f>SUM(N81:N84)</f>
        <v>478</v>
      </c>
      <c r="W81" s="94">
        <f>V81/N86</f>
        <v>0.16110549376474553</v>
      </c>
      <c r="X81" s="93">
        <f>SUM(P81:P84)</f>
        <v>1020</v>
      </c>
      <c r="Y81" s="97">
        <f>X81/P86</f>
        <v>0.1828940290478752</v>
      </c>
    </row>
    <row r="82" spans="11:25" ht="13.5">
      <c r="K82" s="87" t="s">
        <v>130</v>
      </c>
      <c r="L82" s="93">
        <f>'地区別5歳毎'!E38</f>
        <v>136</v>
      </c>
      <c r="M82" s="96">
        <f>L82/L86</f>
        <v>0.05210727969348659</v>
      </c>
      <c r="N82" s="93">
        <f>'地区別5歳毎'!E39</f>
        <v>123</v>
      </c>
      <c r="O82" s="94">
        <f>N82/N86</f>
        <v>0.041456016177957536</v>
      </c>
      <c r="P82" s="93">
        <f t="shared" si="2"/>
        <v>259</v>
      </c>
      <c r="Q82" s="97">
        <f>P82/P86</f>
        <v>0.046440738748431055</v>
      </c>
      <c r="S82" s="87" t="s">
        <v>111</v>
      </c>
      <c r="T82" s="93">
        <f>SUM(L82:L84)</f>
        <v>373</v>
      </c>
      <c r="U82" s="96">
        <f>T82/L86</f>
        <v>0.142911877394636</v>
      </c>
      <c r="V82" s="93">
        <f>SUM(N82:N84)</f>
        <v>334</v>
      </c>
      <c r="W82" s="94">
        <f>V82/N86</f>
        <v>0.11257162116616111</v>
      </c>
      <c r="X82" s="93">
        <f>SUM(P82:P84)</f>
        <v>707</v>
      </c>
      <c r="Y82" s="97">
        <f>X82/P86</f>
        <v>0.1267706652322037</v>
      </c>
    </row>
    <row r="83" spans="11:25" ht="13.5">
      <c r="K83" s="87" t="s">
        <v>131</v>
      </c>
      <c r="L83" s="93">
        <f>'地区別5歳毎'!D38</f>
        <v>132</v>
      </c>
      <c r="M83" s="96">
        <f>L83/L86</f>
        <v>0.05057471264367816</v>
      </c>
      <c r="N83" s="93">
        <f>'地区別5歳毎'!D39</f>
        <v>118</v>
      </c>
      <c r="O83" s="94">
        <f>N83/N86</f>
        <v>0.03977081226828446</v>
      </c>
      <c r="P83" s="93">
        <f t="shared" si="2"/>
        <v>250</v>
      </c>
      <c r="Q83" s="97">
        <f>P83/P86</f>
        <v>0.04482696790389098</v>
      </c>
      <c r="S83" s="87" t="s">
        <v>3</v>
      </c>
      <c r="T83" s="93">
        <f>SUM(L83:L84)</f>
        <v>237</v>
      </c>
      <c r="U83" s="96">
        <f>T83/L86</f>
        <v>0.09080459770114943</v>
      </c>
      <c r="V83" s="93">
        <f>SUM(N83:N84)</f>
        <v>211</v>
      </c>
      <c r="W83" s="94">
        <f>V83/N86</f>
        <v>0.07111560498820357</v>
      </c>
      <c r="X83" s="93">
        <f>SUM(P83:P84)</f>
        <v>448</v>
      </c>
      <c r="Y83" s="97">
        <f>X83/P86</f>
        <v>0.08032992648377264</v>
      </c>
    </row>
    <row r="84" spans="11:25" ht="13.5">
      <c r="K84" s="87" t="s">
        <v>132</v>
      </c>
      <c r="L84" s="93">
        <f>'地区別5歳毎'!C38</f>
        <v>105</v>
      </c>
      <c r="M84" s="96">
        <f>L84/L86</f>
        <v>0.040229885057471264</v>
      </c>
      <c r="N84" s="93">
        <f>'地区別5歳毎'!C39</f>
        <v>93</v>
      </c>
      <c r="O84" s="94">
        <f>N84/N86</f>
        <v>0.03134479271991911</v>
      </c>
      <c r="P84" s="93">
        <f t="shared" si="2"/>
        <v>198</v>
      </c>
      <c r="Q84" s="97">
        <f>P84/P86</f>
        <v>0.03550295857988166</v>
      </c>
      <c r="S84" s="87" t="s">
        <v>112</v>
      </c>
      <c r="T84" s="93">
        <f>SUM(L84:L84)</f>
        <v>105</v>
      </c>
      <c r="U84" s="96">
        <f>T84/L86</f>
        <v>0.040229885057471264</v>
      </c>
      <c r="V84" s="93">
        <f>SUM(N84:N84)</f>
        <v>93</v>
      </c>
      <c r="W84" s="94">
        <f>V84/N86</f>
        <v>0.03134479271991911</v>
      </c>
      <c r="X84" s="93">
        <f>SUM(P84:P84)</f>
        <v>198</v>
      </c>
      <c r="Y84" s="97">
        <f>X84/P86</f>
        <v>0.03550295857988166</v>
      </c>
    </row>
    <row r="85" ht="13.5">
      <c r="K85" s="87"/>
    </row>
    <row r="86" spans="11:17" ht="13.5">
      <c r="K86" s="87"/>
      <c r="L86" s="93">
        <f>SUM(L64:L84)</f>
        <v>2610</v>
      </c>
      <c r="M86" s="92"/>
      <c r="N86" s="93">
        <f>SUM(N64:N84)</f>
        <v>2967</v>
      </c>
      <c r="O86" s="88"/>
      <c r="P86" s="93">
        <f>SUM(P64:P84)</f>
        <v>5577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1</v>
      </c>
      <c r="M94" s="96">
        <f>L94/L116</f>
        <v>0.00027359781121751026</v>
      </c>
      <c r="N94" s="93">
        <f>'地区別5歳毎'!W48</f>
        <v>6</v>
      </c>
      <c r="O94" s="94">
        <f>N94/N116</f>
        <v>0.0014914243102162564</v>
      </c>
      <c r="P94" s="93">
        <f aca="true" t="shared" si="3" ref="P94:P114">L94+N94</f>
        <v>7</v>
      </c>
      <c r="Q94" s="97">
        <f>P94/P116</f>
        <v>0.0009116957541026309</v>
      </c>
      <c r="S94" s="87" t="s">
        <v>1</v>
      </c>
      <c r="T94" s="93">
        <f>SUM(L94:L94)</f>
        <v>1</v>
      </c>
      <c r="U94" s="96">
        <f>T94/L116</f>
        <v>0.00027359781121751026</v>
      </c>
      <c r="V94" s="93">
        <f>SUM(N94:N94)</f>
        <v>6</v>
      </c>
      <c r="W94" s="94">
        <f>V94/N116</f>
        <v>0.0014914243102162564</v>
      </c>
      <c r="X94" s="93">
        <f>SUM(P94:P94)</f>
        <v>7</v>
      </c>
      <c r="Y94" s="97">
        <f>X94/P116</f>
        <v>0.0009116957541026309</v>
      </c>
    </row>
    <row r="95" spans="11:25" ht="13.5">
      <c r="K95" s="87" t="s">
        <v>113</v>
      </c>
      <c r="L95" s="93">
        <f>'地区別5歳毎'!V47</f>
        <v>8</v>
      </c>
      <c r="M95" s="96">
        <f>L95/L116</f>
        <v>0.002188782489740082</v>
      </c>
      <c r="N95" s="93">
        <f>'地区別5歳毎'!V48</f>
        <v>17</v>
      </c>
      <c r="O95" s="94">
        <f>N95/N116</f>
        <v>0.004225702212279393</v>
      </c>
      <c r="P95" s="93">
        <f t="shared" si="3"/>
        <v>25</v>
      </c>
      <c r="Q95" s="97">
        <f>P95/P116</f>
        <v>0.003256056264652253</v>
      </c>
      <c r="S95" s="87" t="s">
        <v>138</v>
      </c>
      <c r="T95" s="93">
        <f>SUM(L94:L95)</f>
        <v>9</v>
      </c>
      <c r="U95" s="96">
        <f>T95/L116</f>
        <v>0.0024623803009575923</v>
      </c>
      <c r="V95" s="93">
        <f>SUM(N94:N95)</f>
        <v>23</v>
      </c>
      <c r="W95" s="94">
        <f>V95/N116</f>
        <v>0.00571712652249565</v>
      </c>
      <c r="X95" s="93">
        <f>SUM(P94:P95)</f>
        <v>32</v>
      </c>
      <c r="Y95" s="97">
        <f>X95/P116</f>
        <v>0.004167752018754884</v>
      </c>
    </row>
    <row r="96" spans="11:25" ht="13.5">
      <c r="K96" s="87" t="s">
        <v>114</v>
      </c>
      <c r="L96" s="93">
        <f>'地区別5歳毎'!U47</f>
        <v>20</v>
      </c>
      <c r="M96" s="96">
        <f>L96/L116</f>
        <v>0.005471956224350205</v>
      </c>
      <c r="N96" s="93">
        <f>'地区別5歳毎'!U48</f>
        <v>82</v>
      </c>
      <c r="O96" s="94">
        <f>N96/N116</f>
        <v>0.02038279890628884</v>
      </c>
      <c r="P96" s="93">
        <f t="shared" si="3"/>
        <v>102</v>
      </c>
      <c r="Q96" s="97">
        <f>P96/P116</f>
        <v>0.013284709559781192</v>
      </c>
      <c r="S96" s="87" t="s">
        <v>139</v>
      </c>
      <c r="T96" s="93">
        <f>SUM(L94:L96)</f>
        <v>29</v>
      </c>
      <c r="U96" s="96">
        <f>T96/L116</f>
        <v>0.007934336525307797</v>
      </c>
      <c r="V96" s="93">
        <f>SUM(N94:N96)</f>
        <v>105</v>
      </c>
      <c r="W96" s="94">
        <f>V96/N116</f>
        <v>0.02609992542878449</v>
      </c>
      <c r="X96" s="93">
        <f>SUM(P94:P96)</f>
        <v>134</v>
      </c>
      <c r="Y96" s="97">
        <f>X96/P116</f>
        <v>0.017452461578536076</v>
      </c>
    </row>
    <row r="97" spans="11:25" ht="13.5">
      <c r="K97" s="87" t="s">
        <v>115</v>
      </c>
      <c r="L97" s="93">
        <f>'地区別5歳毎'!T47</f>
        <v>88</v>
      </c>
      <c r="M97" s="96">
        <f>L97/L116</f>
        <v>0.024076607387140903</v>
      </c>
      <c r="N97" s="93">
        <f>'地区別5歳毎'!T48</f>
        <v>188</v>
      </c>
      <c r="O97" s="94">
        <f>N97/N116</f>
        <v>0.04673129505344271</v>
      </c>
      <c r="P97" s="93">
        <f t="shared" si="3"/>
        <v>276</v>
      </c>
      <c r="Q97" s="97">
        <f>P97/P116</f>
        <v>0.03594686116176087</v>
      </c>
      <c r="S97" s="87" t="s">
        <v>140</v>
      </c>
      <c r="T97" s="93">
        <f>SUM(L94:L97)</f>
        <v>117</v>
      </c>
      <c r="U97" s="96">
        <f>T97/L116</f>
        <v>0.0320109439124487</v>
      </c>
      <c r="V97" s="93">
        <f>SUM(N94:N97)</f>
        <v>293</v>
      </c>
      <c r="W97" s="94">
        <f>V97/N116</f>
        <v>0.07283122048222719</v>
      </c>
      <c r="X97" s="93">
        <f>SUM(P94:P97)</f>
        <v>410</v>
      </c>
      <c r="Y97" s="97">
        <f>X97/P116</f>
        <v>0.053399322740296955</v>
      </c>
    </row>
    <row r="98" spans="11:25" ht="13.5">
      <c r="K98" s="87" t="s">
        <v>116</v>
      </c>
      <c r="L98" s="93">
        <f>'地区別5歳毎'!S47</f>
        <v>145</v>
      </c>
      <c r="M98" s="96">
        <f>L98/L116</f>
        <v>0.03967168262653899</v>
      </c>
      <c r="N98" s="93">
        <f>'地区別5歳毎'!S48</f>
        <v>254</v>
      </c>
      <c r="O98" s="94">
        <f>N98/N116</f>
        <v>0.06313696246582153</v>
      </c>
      <c r="P98" s="93">
        <f t="shared" si="3"/>
        <v>399</v>
      </c>
      <c r="Q98" s="97">
        <f>P98/P116</f>
        <v>0.05196665798384996</v>
      </c>
      <c r="S98" s="87" t="s">
        <v>141</v>
      </c>
      <c r="T98" s="93">
        <f>SUM(L94:L98)</f>
        <v>262</v>
      </c>
      <c r="U98" s="96">
        <f>T98/L116</f>
        <v>0.07168262653898769</v>
      </c>
      <c r="V98" s="93">
        <f>SUM(N94:N98)</f>
        <v>547</v>
      </c>
      <c r="W98" s="94">
        <f>V98/N116</f>
        <v>0.13596818294804872</v>
      </c>
      <c r="X98" s="93">
        <f>SUM(P94:P98)</f>
        <v>809</v>
      </c>
      <c r="Y98" s="97">
        <f>X98/P116</f>
        <v>0.10536598072414691</v>
      </c>
    </row>
    <row r="99" spans="11:25" ht="13.5">
      <c r="K99" s="87" t="s">
        <v>117</v>
      </c>
      <c r="L99" s="93">
        <f>'地区別5歳毎'!R47</f>
        <v>185</v>
      </c>
      <c r="M99" s="96">
        <f>L99/L116</f>
        <v>0.0506155950752394</v>
      </c>
      <c r="N99" s="93">
        <f>'地区別5歳毎'!R48</f>
        <v>235</v>
      </c>
      <c r="O99" s="94">
        <f>N99/N116</f>
        <v>0.05841411881680338</v>
      </c>
      <c r="P99" s="93">
        <f t="shared" si="3"/>
        <v>420</v>
      </c>
      <c r="Q99" s="97">
        <f>P99/P116</f>
        <v>0.054701745246157854</v>
      </c>
      <c r="S99" s="87" t="s">
        <v>142</v>
      </c>
      <c r="T99" s="93">
        <f>SUM(L94:L99)</f>
        <v>447</v>
      </c>
      <c r="U99" s="96">
        <f>T99/L116</f>
        <v>0.12229822161422708</v>
      </c>
      <c r="V99" s="93">
        <f>SUM(N94:N99)</f>
        <v>782</v>
      </c>
      <c r="W99" s="94">
        <f>V99/N116</f>
        <v>0.1943823017648521</v>
      </c>
      <c r="X99" s="93">
        <f>SUM(P94:P99)</f>
        <v>1229</v>
      </c>
      <c r="Y99" s="97">
        <f>X99/P116</f>
        <v>0.16006772597030478</v>
      </c>
    </row>
    <row r="100" spans="11:25" ht="13.5">
      <c r="K100" s="87" t="s">
        <v>118</v>
      </c>
      <c r="L100" s="93">
        <f>'地区別5歳毎'!Q47</f>
        <v>209</v>
      </c>
      <c r="M100" s="96">
        <f>L100/L116</f>
        <v>0.057181942544459644</v>
      </c>
      <c r="N100" s="93">
        <f>'地区別5歳毎'!Q48</f>
        <v>263</v>
      </c>
      <c r="O100" s="94">
        <f>N100/N116</f>
        <v>0.06537409893114592</v>
      </c>
      <c r="P100" s="93">
        <f t="shared" si="3"/>
        <v>472</v>
      </c>
      <c r="Q100" s="97">
        <f>P100/P116</f>
        <v>0.06147434227663454</v>
      </c>
      <c r="S100" s="87" t="s">
        <v>143</v>
      </c>
      <c r="T100" s="93">
        <f>SUM(L94:L100)</f>
        <v>656</v>
      </c>
      <c r="U100" s="96">
        <f>T100/L116</f>
        <v>0.17948016415868673</v>
      </c>
      <c r="V100" s="93">
        <f>SUM(N94:N100)</f>
        <v>1045</v>
      </c>
      <c r="W100" s="94">
        <f>V100/N116</f>
        <v>0.25975640069599804</v>
      </c>
      <c r="X100" s="93">
        <f>SUM(P94:P100)</f>
        <v>1701</v>
      </c>
      <c r="Y100" s="97">
        <f>X100/P116</f>
        <v>0.2215420682469393</v>
      </c>
    </row>
    <row r="101" spans="11:25" ht="13.5">
      <c r="K101" s="87" t="s">
        <v>119</v>
      </c>
      <c r="L101" s="93">
        <f>'地区別5歳毎'!P47</f>
        <v>210</v>
      </c>
      <c r="M101" s="96">
        <f>L101/L116</f>
        <v>0.057455540355677154</v>
      </c>
      <c r="N101" s="93">
        <f>'地区別5歳毎'!P48</f>
        <v>246</v>
      </c>
      <c r="O101" s="94">
        <f>N101/N116</f>
        <v>0.061148396718866516</v>
      </c>
      <c r="P101" s="93">
        <f t="shared" si="3"/>
        <v>456</v>
      </c>
      <c r="Q101" s="97">
        <f>P101/P116</f>
        <v>0.0593904662672571</v>
      </c>
      <c r="S101" s="87" t="s">
        <v>144</v>
      </c>
      <c r="T101" s="93">
        <f>SUM(L94:L101)</f>
        <v>866</v>
      </c>
      <c r="U101" s="96">
        <f>T101/L116</f>
        <v>0.23693570451436388</v>
      </c>
      <c r="V101" s="93">
        <f>SUM(N94:N101)</f>
        <v>1291</v>
      </c>
      <c r="W101" s="94">
        <f>V101/N116</f>
        <v>0.32090479741486455</v>
      </c>
      <c r="X101" s="93">
        <f>SUM(P94:P101)</f>
        <v>2157</v>
      </c>
      <c r="Y101" s="97">
        <f>X101/P116</f>
        <v>0.2809325345141964</v>
      </c>
    </row>
    <row r="102" spans="11:25" ht="13.5">
      <c r="K102" s="87" t="s">
        <v>120</v>
      </c>
      <c r="L102" s="93">
        <f>'地区別5歳毎'!O47</f>
        <v>376</v>
      </c>
      <c r="M102" s="96">
        <f>L102/L116</f>
        <v>0.10287277701778386</v>
      </c>
      <c r="N102" s="93">
        <f>'地区別5歳毎'!O48</f>
        <v>342</v>
      </c>
      <c r="O102" s="94">
        <f>N102/N116</f>
        <v>0.08501118568232663</v>
      </c>
      <c r="P102" s="93">
        <f t="shared" si="3"/>
        <v>718</v>
      </c>
      <c r="Q102" s="97">
        <f>P102/P116</f>
        <v>0.09351393592081271</v>
      </c>
      <c r="S102" s="87" t="s">
        <v>145</v>
      </c>
      <c r="T102" s="93">
        <f>SUM(L94:L102)</f>
        <v>1242</v>
      </c>
      <c r="U102" s="96">
        <f>T102/L116</f>
        <v>0.33980848153214777</v>
      </c>
      <c r="V102" s="93">
        <f>SUM(N94:N102)</f>
        <v>1633</v>
      </c>
      <c r="W102" s="94">
        <f>V102/N116</f>
        <v>0.4059159830971911</v>
      </c>
      <c r="X102" s="93">
        <f>SUM(P94:P102)</f>
        <v>2875</v>
      </c>
      <c r="Y102" s="97">
        <f>X102/P116</f>
        <v>0.3744464704350091</v>
      </c>
    </row>
    <row r="103" spans="11:25" ht="13.5">
      <c r="K103" s="87" t="s">
        <v>121</v>
      </c>
      <c r="L103" s="93">
        <f>'地区別5歳毎'!N47</f>
        <v>311</v>
      </c>
      <c r="M103" s="96">
        <f>L103/L116</f>
        <v>0.08508891928864569</v>
      </c>
      <c r="N103" s="93">
        <f>'地区別5歳毎'!N48</f>
        <v>305</v>
      </c>
      <c r="O103" s="94">
        <f>N103/N116</f>
        <v>0.07581406910265971</v>
      </c>
      <c r="P103" s="93">
        <f t="shared" si="3"/>
        <v>616</v>
      </c>
      <c r="Q103" s="97">
        <f>P103/P116</f>
        <v>0.08022922636103152</v>
      </c>
      <c r="S103" s="87" t="s">
        <v>146</v>
      </c>
      <c r="T103" s="93">
        <f>SUM(L94:L103)</f>
        <v>1553</v>
      </c>
      <c r="U103" s="96">
        <f>T103/L116</f>
        <v>0.4248974008207934</v>
      </c>
      <c r="V103" s="93">
        <f>SUM(N94:N103)</f>
        <v>1938</v>
      </c>
      <c r="W103" s="94">
        <f>V103/N116</f>
        <v>0.4817300521998509</v>
      </c>
      <c r="X103" s="93">
        <f>SUM(P94:P103)</f>
        <v>3491</v>
      </c>
      <c r="Y103" s="97">
        <f>X103/P116</f>
        <v>0.45467569679604064</v>
      </c>
    </row>
    <row r="104" spans="11:25" ht="13.5">
      <c r="K104" s="87" t="s">
        <v>122</v>
      </c>
      <c r="L104" s="93">
        <f>'地区別5歳毎'!M47</f>
        <v>273</v>
      </c>
      <c r="M104" s="96">
        <f>L104/L116</f>
        <v>0.0746922024623803</v>
      </c>
      <c r="N104" s="93">
        <f>'地区別5歳毎'!M48</f>
        <v>259</v>
      </c>
      <c r="O104" s="94">
        <f>N104/N116</f>
        <v>0.0643798160576684</v>
      </c>
      <c r="P104" s="93">
        <f t="shared" si="3"/>
        <v>532</v>
      </c>
      <c r="Q104" s="97">
        <f>P104/P116</f>
        <v>0.06928887731179995</v>
      </c>
      <c r="S104" s="87" t="s">
        <v>147</v>
      </c>
      <c r="T104" s="93">
        <f>SUM(L94:L104)</f>
        <v>1826</v>
      </c>
      <c r="U104" s="96">
        <f>T104/L116</f>
        <v>0.49958960328317376</v>
      </c>
      <c r="V104" s="93">
        <f>SUM(N94:N104)</f>
        <v>2197</v>
      </c>
      <c r="W104" s="94">
        <f>V104/N116</f>
        <v>0.5461098682575193</v>
      </c>
      <c r="X104" s="93">
        <f>SUM(P94:P104)</f>
        <v>4023</v>
      </c>
      <c r="Y104" s="97">
        <f>X104/P116</f>
        <v>0.5239645741078406</v>
      </c>
    </row>
    <row r="105" spans="11:25" ht="13.5">
      <c r="K105" s="87" t="s">
        <v>123</v>
      </c>
      <c r="L105" s="93">
        <f>'地区別5歳毎'!L47</f>
        <v>226</v>
      </c>
      <c r="M105" s="96">
        <f>L105/L116</f>
        <v>0.06183310533515732</v>
      </c>
      <c r="N105" s="93">
        <f>'地区別5歳毎'!L48</f>
        <v>240</v>
      </c>
      <c r="O105" s="94">
        <f>N105/N116</f>
        <v>0.05965697240865026</v>
      </c>
      <c r="P105" s="93">
        <f t="shared" si="3"/>
        <v>466</v>
      </c>
      <c r="Q105" s="97">
        <f>P105/P116</f>
        <v>0.060692888773118</v>
      </c>
      <c r="S105" s="87" t="s">
        <v>148</v>
      </c>
      <c r="T105" s="93">
        <f>SUM(L94:L105)</f>
        <v>2052</v>
      </c>
      <c r="U105" s="96">
        <f>T105/L116</f>
        <v>0.5614227086183311</v>
      </c>
      <c r="V105" s="93">
        <f>SUM(N94:N105)</f>
        <v>2437</v>
      </c>
      <c r="W105" s="94">
        <f>V105/N116</f>
        <v>0.6057668406661695</v>
      </c>
      <c r="X105" s="93">
        <f>SUM(P94:P105)</f>
        <v>4489</v>
      </c>
      <c r="Y105" s="97">
        <f>X105/P116</f>
        <v>0.5846574628809585</v>
      </c>
    </row>
    <row r="106" spans="11:25" ht="13.5">
      <c r="K106" s="87" t="s">
        <v>124</v>
      </c>
      <c r="L106" s="93">
        <f>'地区別5歳毎'!K47</f>
        <v>228</v>
      </c>
      <c r="M106" s="96">
        <f>L106/L116</f>
        <v>0.06238030095759234</v>
      </c>
      <c r="N106" s="93">
        <f>'地区別5歳毎'!K48</f>
        <v>207</v>
      </c>
      <c r="O106" s="94">
        <f>N106/N116</f>
        <v>0.05145413870246085</v>
      </c>
      <c r="P106" s="93">
        <f t="shared" si="3"/>
        <v>435</v>
      </c>
      <c r="Q106" s="97">
        <f>P106/P116</f>
        <v>0.056655379004949206</v>
      </c>
      <c r="S106" s="87" t="s">
        <v>105</v>
      </c>
      <c r="T106" s="93">
        <f>SUM(L106:L114)</f>
        <v>1603</v>
      </c>
      <c r="U106" s="96">
        <f>T106/L116</f>
        <v>0.43857729138166895</v>
      </c>
      <c r="V106" s="93">
        <f>SUM(N106:N114)</f>
        <v>1586</v>
      </c>
      <c r="W106" s="94">
        <f>V106/N116</f>
        <v>0.39423315933383046</v>
      </c>
      <c r="X106" s="93">
        <f>SUM(P106:P114)</f>
        <v>3189</v>
      </c>
      <c r="Y106" s="97">
        <f>X106/P116</f>
        <v>0.4153425371190414</v>
      </c>
    </row>
    <row r="107" spans="11:25" ht="13.5">
      <c r="K107" s="87" t="s">
        <v>125</v>
      </c>
      <c r="L107" s="93">
        <f>'地区別5歳毎'!J47</f>
        <v>183</v>
      </c>
      <c r="M107" s="96">
        <f>L107/L116</f>
        <v>0.05006839945280438</v>
      </c>
      <c r="N107" s="93">
        <f>'地区別5歳毎'!J48</f>
        <v>184</v>
      </c>
      <c r="O107" s="94">
        <f>N107/N116</f>
        <v>0.0457370121799652</v>
      </c>
      <c r="P107" s="93">
        <f t="shared" si="3"/>
        <v>367</v>
      </c>
      <c r="Q107" s="97">
        <f>P107/P116</f>
        <v>0.047798905965095076</v>
      </c>
      <c r="S107" s="87" t="s">
        <v>106</v>
      </c>
      <c r="T107" s="93">
        <f>SUM(L107:L114)</f>
        <v>1375</v>
      </c>
      <c r="U107" s="96">
        <f>T107/L116</f>
        <v>0.3761969904240766</v>
      </c>
      <c r="V107" s="93">
        <f>SUM(N107:N114)</f>
        <v>1379</v>
      </c>
      <c r="W107" s="94">
        <f>V107/N116</f>
        <v>0.3427790206313696</v>
      </c>
      <c r="X107" s="93">
        <f>SUM(P107:P114)</f>
        <v>2754</v>
      </c>
      <c r="Y107" s="97">
        <f>X107/P116</f>
        <v>0.3586871581140922</v>
      </c>
    </row>
    <row r="108" spans="11:25" ht="13.5">
      <c r="K108" s="87" t="s">
        <v>126</v>
      </c>
      <c r="L108" s="93">
        <f>'地区別5歳毎'!I47</f>
        <v>203</v>
      </c>
      <c r="M108" s="96">
        <f>L108/L116</f>
        <v>0.05554035567715458</v>
      </c>
      <c r="N108" s="93">
        <f>'地区別5歳毎'!I48</f>
        <v>167</v>
      </c>
      <c r="O108" s="94">
        <f>N108/N116</f>
        <v>0.04151130996768581</v>
      </c>
      <c r="P108" s="93">
        <f t="shared" si="3"/>
        <v>370</v>
      </c>
      <c r="Q108" s="97">
        <f>P108/P116</f>
        <v>0.04818963271685335</v>
      </c>
      <c r="S108" s="87" t="s">
        <v>107</v>
      </c>
      <c r="T108" s="93">
        <f>SUM(L108:L114)</f>
        <v>1192</v>
      </c>
      <c r="U108" s="96">
        <f>T108/L116</f>
        <v>0.3261285909712722</v>
      </c>
      <c r="V108" s="93">
        <f>SUM(N108:N114)</f>
        <v>1195</v>
      </c>
      <c r="W108" s="94">
        <f>V108/N116</f>
        <v>0.29704200845140444</v>
      </c>
      <c r="X108" s="93">
        <f>SUM(P108:P114)</f>
        <v>2387</v>
      </c>
      <c r="Y108" s="97">
        <f>X108/P116</f>
        <v>0.3108882521489971</v>
      </c>
    </row>
    <row r="109" spans="11:25" ht="13.5">
      <c r="K109" s="87" t="s">
        <v>127</v>
      </c>
      <c r="L109" s="93">
        <f>'地区別5歳毎'!H47</f>
        <v>163</v>
      </c>
      <c r="M109" s="96">
        <f>L109/L116</f>
        <v>0.04459644322845417</v>
      </c>
      <c r="N109" s="93">
        <f>'地区別5歳毎'!H48</f>
        <v>178</v>
      </c>
      <c r="O109" s="94">
        <f>N109/N116</f>
        <v>0.04424558786974894</v>
      </c>
      <c r="P109" s="93">
        <f t="shared" si="3"/>
        <v>341</v>
      </c>
      <c r="Q109" s="97">
        <f>P109/P116</f>
        <v>0.044412607449856735</v>
      </c>
      <c r="S109" s="87" t="s">
        <v>108</v>
      </c>
      <c r="T109" s="93">
        <f>SUM(L109:L114)</f>
        <v>989</v>
      </c>
      <c r="U109" s="96">
        <f>T109/L116</f>
        <v>0.27058823529411763</v>
      </c>
      <c r="V109" s="93">
        <f>SUM(N109:N114)</f>
        <v>1028</v>
      </c>
      <c r="W109" s="94">
        <f>V109/N116</f>
        <v>0.2555306984837186</v>
      </c>
      <c r="X109" s="93">
        <f>SUM(P109:P114)</f>
        <v>2017</v>
      </c>
      <c r="Y109" s="97">
        <f>X109/P116</f>
        <v>0.2626986194321438</v>
      </c>
    </row>
    <row r="110" spans="11:25" ht="13.5">
      <c r="K110" s="87" t="s">
        <v>128</v>
      </c>
      <c r="L110" s="93">
        <f>'地区別5歳毎'!G47</f>
        <v>176</v>
      </c>
      <c r="M110" s="96">
        <f>L110/L116</f>
        <v>0.048153214774281805</v>
      </c>
      <c r="N110" s="93">
        <f>'地区別5歳毎'!G48</f>
        <v>181</v>
      </c>
      <c r="O110" s="94">
        <f>N110/N116</f>
        <v>0.04499130002485707</v>
      </c>
      <c r="P110" s="93">
        <f t="shared" si="3"/>
        <v>357</v>
      </c>
      <c r="Q110" s="97">
        <f>P110/P116</f>
        <v>0.04649648345923418</v>
      </c>
      <c r="S110" s="87" t="s">
        <v>109</v>
      </c>
      <c r="T110" s="93">
        <f>SUM(L110:L114)</f>
        <v>826</v>
      </c>
      <c r="U110" s="96">
        <f>T110/L116</f>
        <v>0.22599179206566347</v>
      </c>
      <c r="V110" s="93">
        <f>SUM(N110:N114)</f>
        <v>850</v>
      </c>
      <c r="W110" s="94">
        <f>V110/N116</f>
        <v>0.21128511061396968</v>
      </c>
      <c r="X110" s="93">
        <f>SUM(P110:P114)</f>
        <v>1676</v>
      </c>
      <c r="Y110" s="97">
        <f>X110/P116</f>
        <v>0.21828601198228706</v>
      </c>
    </row>
    <row r="111" spans="11:25" ht="13.5">
      <c r="K111" s="87" t="s">
        <v>129</v>
      </c>
      <c r="L111" s="93">
        <f>'地区別5歳毎'!F47</f>
        <v>194</v>
      </c>
      <c r="M111" s="96">
        <f>L111/L116</f>
        <v>0.05307797537619699</v>
      </c>
      <c r="N111" s="93">
        <f>'地区別5歳毎'!F48</f>
        <v>217</v>
      </c>
      <c r="O111" s="94">
        <f>N111/N116</f>
        <v>0.05393984588615461</v>
      </c>
      <c r="P111" s="93">
        <f t="shared" si="3"/>
        <v>411</v>
      </c>
      <c r="Q111" s="97">
        <f>P111/P116</f>
        <v>0.053529564990883044</v>
      </c>
      <c r="S111" s="87" t="s">
        <v>110</v>
      </c>
      <c r="T111" s="93">
        <f>SUM(L111:L114)</f>
        <v>650</v>
      </c>
      <c r="U111" s="96">
        <f>T111/L116</f>
        <v>0.17783857729138167</v>
      </c>
      <c r="V111" s="93">
        <f>SUM(N111:N114)</f>
        <v>669</v>
      </c>
      <c r="W111" s="94">
        <f>V111/N116</f>
        <v>0.1662938105891126</v>
      </c>
      <c r="X111" s="93">
        <f>SUM(P111:P114)</f>
        <v>1319</v>
      </c>
      <c r="Y111" s="97">
        <f>X111/P116</f>
        <v>0.17178952852305288</v>
      </c>
    </row>
    <row r="112" spans="11:25" ht="13.5">
      <c r="K112" s="87" t="s">
        <v>130</v>
      </c>
      <c r="L112" s="93">
        <f>'地区別5歳毎'!E47</f>
        <v>188</v>
      </c>
      <c r="M112" s="96">
        <f>L112/L116</f>
        <v>0.05143638850889193</v>
      </c>
      <c r="N112" s="93">
        <f>'地区別5歳毎'!E48</f>
        <v>169</v>
      </c>
      <c r="O112" s="94">
        <f>N112/N116</f>
        <v>0.04200845140442456</v>
      </c>
      <c r="P112" s="93">
        <f t="shared" si="3"/>
        <v>357</v>
      </c>
      <c r="Q112" s="97">
        <f>P112/P116</f>
        <v>0.04649648345923418</v>
      </c>
      <c r="S112" s="87" t="s">
        <v>111</v>
      </c>
      <c r="T112" s="93">
        <f>SUM(L112:L114)</f>
        <v>456</v>
      </c>
      <c r="U112" s="96">
        <f>T112/L116</f>
        <v>0.12476060191518468</v>
      </c>
      <c r="V112" s="93">
        <f>SUM(N112:N114)</f>
        <v>452</v>
      </c>
      <c r="W112" s="94">
        <f>V112/N116</f>
        <v>0.112353964702958</v>
      </c>
      <c r="X112" s="93">
        <f>SUM(P112:P114)</f>
        <v>908</v>
      </c>
      <c r="Y112" s="97">
        <f>X112/P116</f>
        <v>0.11825996353216983</v>
      </c>
    </row>
    <row r="113" spans="11:25" ht="13.5">
      <c r="K113" s="87" t="s">
        <v>131</v>
      </c>
      <c r="L113" s="93">
        <f>'地区別5歳毎'!D47</f>
        <v>140</v>
      </c>
      <c r="M113" s="96">
        <f>L113/L116</f>
        <v>0.038303693570451436</v>
      </c>
      <c r="N113" s="93">
        <f>'地区別5歳毎'!D48</f>
        <v>161</v>
      </c>
      <c r="O113" s="94">
        <f>N113/N116</f>
        <v>0.04001988565746955</v>
      </c>
      <c r="P113" s="93">
        <f t="shared" si="3"/>
        <v>301</v>
      </c>
      <c r="Q113" s="97">
        <f>P113/P116</f>
        <v>0.03920291742641313</v>
      </c>
      <c r="S113" s="87" t="s">
        <v>3</v>
      </c>
      <c r="T113" s="93">
        <f>SUM(L113:L114)</f>
        <v>268</v>
      </c>
      <c r="U113" s="96">
        <f>T113/L116</f>
        <v>0.07332421340629275</v>
      </c>
      <c r="V113" s="93">
        <f>SUM(N113:N114)</f>
        <v>283</v>
      </c>
      <c r="W113" s="94">
        <f>V113/N116</f>
        <v>0.07034551329853343</v>
      </c>
      <c r="X113" s="93">
        <f>SUM(P113:P114)</f>
        <v>551</v>
      </c>
      <c r="Y113" s="97">
        <f>X113/P116</f>
        <v>0.07176348007293566</v>
      </c>
    </row>
    <row r="114" spans="11:25" ht="13.5">
      <c r="K114" s="87" t="s">
        <v>132</v>
      </c>
      <c r="L114" s="93">
        <f>'地区別5歳毎'!C47</f>
        <v>128</v>
      </c>
      <c r="M114" s="96">
        <f>L114/L116</f>
        <v>0.03502051983584131</v>
      </c>
      <c r="N114" s="93">
        <f>'地区別5歳毎'!C48</f>
        <v>122</v>
      </c>
      <c r="O114" s="94">
        <f>N114/N116</f>
        <v>0.030325627641063883</v>
      </c>
      <c r="P114" s="93">
        <f t="shared" si="3"/>
        <v>250</v>
      </c>
      <c r="Q114" s="97">
        <f>P114/P116</f>
        <v>0.03256056264652253</v>
      </c>
      <c r="S114" s="87" t="s">
        <v>112</v>
      </c>
      <c r="T114" s="93">
        <f>SUM(L114:L114)</f>
        <v>128</v>
      </c>
      <c r="U114" s="96">
        <f>T114/L116</f>
        <v>0.03502051983584131</v>
      </c>
      <c r="V114" s="93">
        <f>SUM(N114:N114)</f>
        <v>122</v>
      </c>
      <c r="W114" s="94">
        <f>V114/N116</f>
        <v>0.030325627641063883</v>
      </c>
      <c r="X114" s="93">
        <f>SUM(P114:P114)</f>
        <v>250</v>
      </c>
      <c r="Y114" s="97">
        <f>X114/P116</f>
        <v>0.03256056264652253</v>
      </c>
    </row>
    <row r="115" ht="13.5">
      <c r="K115" s="87"/>
    </row>
    <row r="116" spans="11:17" ht="13.5">
      <c r="K116" s="87"/>
      <c r="L116" s="93">
        <f>SUM(L94:L114)</f>
        <v>3655</v>
      </c>
      <c r="M116" s="92"/>
      <c r="N116" s="93">
        <f>SUM(N94:N114)</f>
        <v>4023</v>
      </c>
      <c r="O116" s="88"/>
      <c r="P116" s="93">
        <f>SUM(P94:P114)</f>
        <v>7678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12</v>
      </c>
      <c r="O124" s="94">
        <f>N124/N146</f>
        <v>0.0021668472372697724</v>
      </c>
      <c r="P124" s="93">
        <f aca="true" t="shared" si="4" ref="P124:P144">L124+N124</f>
        <v>12</v>
      </c>
      <c r="Q124" s="97">
        <f>P124/P146</f>
        <v>0.0011429659967615963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12</v>
      </c>
      <c r="W124" s="94">
        <f>V124/N146</f>
        <v>0.0021668472372697724</v>
      </c>
      <c r="X124" s="93">
        <f>SUM(P124:P124)</f>
        <v>12</v>
      </c>
      <c r="Y124" s="97">
        <f>X124/P146</f>
        <v>0.0011429659967615963</v>
      </c>
    </row>
    <row r="125" spans="11:25" ht="13.5">
      <c r="K125" s="87" t="s">
        <v>113</v>
      </c>
      <c r="L125" s="93">
        <f>'地区別5歳毎'!V62</f>
        <v>6</v>
      </c>
      <c r="M125" s="96">
        <f>L125/L146</f>
        <v>0.0012094335819391251</v>
      </c>
      <c r="N125" s="93">
        <f>'地区別5歳毎'!V63</f>
        <v>44</v>
      </c>
      <c r="O125" s="94">
        <f>N125/N146</f>
        <v>0.007945106536655833</v>
      </c>
      <c r="P125" s="93">
        <f t="shared" si="4"/>
        <v>50</v>
      </c>
      <c r="Q125" s="97">
        <f>P125/P146</f>
        <v>0.004762358319839985</v>
      </c>
      <c r="S125" s="87" t="s">
        <v>138</v>
      </c>
      <c r="T125" s="93">
        <f>SUM(L124:L125)</f>
        <v>6</v>
      </c>
      <c r="U125" s="96">
        <f>T125/L146</f>
        <v>0.0012094335819391251</v>
      </c>
      <c r="V125" s="93">
        <f>SUM(N124:N125)</f>
        <v>56</v>
      </c>
      <c r="W125" s="94">
        <f>V125/N146</f>
        <v>0.010111953773925604</v>
      </c>
      <c r="X125" s="93">
        <f>SUM(P124:P125)</f>
        <v>62</v>
      </c>
      <c r="Y125" s="97">
        <f>X125/P146</f>
        <v>0.005905324316601581</v>
      </c>
    </row>
    <row r="126" spans="11:25" ht="13.5">
      <c r="K126" s="87" t="s">
        <v>114</v>
      </c>
      <c r="L126" s="93">
        <f>'地区別5歳毎'!U62</f>
        <v>42</v>
      </c>
      <c r="M126" s="96">
        <f>L126/L146</f>
        <v>0.008466035073573876</v>
      </c>
      <c r="N126" s="93">
        <f>'地区別5歳毎'!U63</f>
        <v>118</v>
      </c>
      <c r="O126" s="94">
        <f>N126/N146</f>
        <v>0.021307331166486095</v>
      </c>
      <c r="P126" s="93">
        <f t="shared" si="4"/>
        <v>160</v>
      </c>
      <c r="Q126" s="97">
        <f>P126/P146</f>
        <v>0.015239546623487952</v>
      </c>
      <c r="S126" s="87" t="s">
        <v>139</v>
      </c>
      <c r="T126" s="93">
        <f>SUM(L124:L126)</f>
        <v>48</v>
      </c>
      <c r="U126" s="96">
        <f>T126/L146</f>
        <v>0.009675468655513001</v>
      </c>
      <c r="V126" s="93">
        <f>SUM(N124:N126)</f>
        <v>174</v>
      </c>
      <c r="W126" s="94">
        <f>V126/N146</f>
        <v>0.0314192849404117</v>
      </c>
      <c r="X126" s="93">
        <f>SUM(P124:P126)</f>
        <v>222</v>
      </c>
      <c r="Y126" s="97">
        <f>X126/P146</f>
        <v>0.021144870940089534</v>
      </c>
    </row>
    <row r="127" spans="11:25" ht="13.5">
      <c r="K127" s="87" t="s">
        <v>115</v>
      </c>
      <c r="L127" s="93">
        <f>'地区別5歳毎'!T62</f>
        <v>101</v>
      </c>
      <c r="M127" s="96">
        <f>L127/L146</f>
        <v>0.020358798629308606</v>
      </c>
      <c r="N127" s="93">
        <f>'地区別5歳毎'!T63</f>
        <v>243</v>
      </c>
      <c r="O127" s="94">
        <f>N127/N146</f>
        <v>0.043878656554712896</v>
      </c>
      <c r="P127" s="93">
        <f t="shared" si="4"/>
        <v>344</v>
      </c>
      <c r="Q127" s="97">
        <f>P127/P146</f>
        <v>0.032765025240499096</v>
      </c>
      <c r="S127" s="87" t="s">
        <v>140</v>
      </c>
      <c r="T127" s="93">
        <f>SUM(L124:L127)</f>
        <v>149</v>
      </c>
      <c r="U127" s="96">
        <f>T127/L146</f>
        <v>0.030034267284821607</v>
      </c>
      <c r="V127" s="93">
        <f>SUM(N124:N127)</f>
        <v>417</v>
      </c>
      <c r="W127" s="94">
        <f>V127/N146</f>
        <v>0.07529794149512459</v>
      </c>
      <c r="X127" s="93">
        <f>SUM(P124:P127)</f>
        <v>566</v>
      </c>
      <c r="Y127" s="97">
        <f>X127/P146</f>
        <v>0.053909896180588626</v>
      </c>
    </row>
    <row r="128" spans="11:25" ht="13.5">
      <c r="K128" s="87" t="s">
        <v>116</v>
      </c>
      <c r="L128" s="93">
        <f>'地区別5歳毎'!S62</f>
        <v>194</v>
      </c>
      <c r="M128" s="96">
        <f>L128/L146</f>
        <v>0.039105019149365046</v>
      </c>
      <c r="N128" s="93">
        <f>'地区別5歳毎'!S63</f>
        <v>357</v>
      </c>
      <c r="O128" s="94">
        <f>N128/N146</f>
        <v>0.06446370530877574</v>
      </c>
      <c r="P128" s="93">
        <f t="shared" si="4"/>
        <v>551</v>
      </c>
      <c r="Q128" s="97">
        <f>P128/P146</f>
        <v>0.05248118868463663</v>
      </c>
      <c r="S128" s="87" t="s">
        <v>141</v>
      </c>
      <c r="T128" s="93">
        <f>SUM(L124:L128)</f>
        <v>343</v>
      </c>
      <c r="U128" s="96">
        <f>T128/L146</f>
        <v>0.06913928643418665</v>
      </c>
      <c r="V128" s="93">
        <f>SUM(N124:N128)</f>
        <v>774</v>
      </c>
      <c r="W128" s="94">
        <f>V128/N146</f>
        <v>0.13976164680390032</v>
      </c>
      <c r="X128" s="93">
        <f>SUM(P124:P128)</f>
        <v>1117</v>
      </c>
      <c r="Y128" s="97">
        <f>X128/P146</f>
        <v>0.10639108486522526</v>
      </c>
    </row>
    <row r="129" spans="11:25" ht="13.5">
      <c r="K129" s="87" t="s">
        <v>117</v>
      </c>
      <c r="L129" s="93">
        <f>'地区別5歳毎'!R62</f>
        <v>265</v>
      </c>
      <c r="M129" s="96">
        <f>L129/L146</f>
        <v>0.05341664986897803</v>
      </c>
      <c r="N129" s="93">
        <f>'地区別5歳毎'!R63</f>
        <v>363</v>
      </c>
      <c r="O129" s="94">
        <f>N129/N146</f>
        <v>0.06554712892741062</v>
      </c>
      <c r="P129" s="93">
        <f t="shared" si="4"/>
        <v>628</v>
      </c>
      <c r="Q129" s="97">
        <f>P129/P146</f>
        <v>0.05981522049719021</v>
      </c>
      <c r="S129" s="87" t="s">
        <v>142</v>
      </c>
      <c r="T129" s="93">
        <f>SUM(L124:L129)</f>
        <v>608</v>
      </c>
      <c r="U129" s="96">
        <f>T129/L146</f>
        <v>0.12255593630316468</v>
      </c>
      <c r="V129" s="93">
        <f>SUM(N124:N129)</f>
        <v>1137</v>
      </c>
      <c r="W129" s="94">
        <f>V129/N146</f>
        <v>0.20530877573131096</v>
      </c>
      <c r="X129" s="93">
        <f>SUM(P124:P129)</f>
        <v>1745</v>
      </c>
      <c r="Y129" s="97">
        <f>X129/P146</f>
        <v>0.16620630536241546</v>
      </c>
    </row>
    <row r="130" spans="11:25" ht="13.5">
      <c r="K130" s="87" t="s">
        <v>118</v>
      </c>
      <c r="L130" s="93">
        <f>'地区別5歳毎'!Q62</f>
        <v>270</v>
      </c>
      <c r="M130" s="96">
        <f>L130/L146</f>
        <v>0.05442451118726063</v>
      </c>
      <c r="N130" s="93">
        <f>'地区別5歳毎'!Q63</f>
        <v>321</v>
      </c>
      <c r="O130" s="94">
        <f>N130/N146</f>
        <v>0.05796316359696641</v>
      </c>
      <c r="P130" s="93">
        <f t="shared" si="4"/>
        <v>591</v>
      </c>
      <c r="Q130" s="97">
        <f>P130/P146</f>
        <v>0.05629107534050862</v>
      </c>
      <c r="S130" s="87" t="s">
        <v>143</v>
      </c>
      <c r="T130" s="93">
        <f>SUM(L124:L130)</f>
        <v>878</v>
      </c>
      <c r="U130" s="96">
        <f>T130/L146</f>
        <v>0.17698044749042532</v>
      </c>
      <c r="V130" s="93">
        <f>SUM(N124:N130)</f>
        <v>1458</v>
      </c>
      <c r="W130" s="94">
        <f>V130/N146</f>
        <v>0.26327193932827736</v>
      </c>
      <c r="X130" s="93">
        <f>SUM(P124:P130)</f>
        <v>2336</v>
      </c>
      <c r="Y130" s="97">
        <f>X130/P146</f>
        <v>0.22249738070292407</v>
      </c>
    </row>
    <row r="131" spans="11:25" ht="13.5">
      <c r="K131" s="87" t="s">
        <v>119</v>
      </c>
      <c r="L131" s="93">
        <f>'地区別5歳毎'!P62</f>
        <v>326</v>
      </c>
      <c r="M131" s="96">
        <f>L131/L146</f>
        <v>0.0657125579520258</v>
      </c>
      <c r="N131" s="93">
        <f>'地区別5歳毎'!P63</f>
        <v>347</v>
      </c>
      <c r="O131" s="94">
        <f>N131/N146</f>
        <v>0.06265799927771759</v>
      </c>
      <c r="P131" s="93">
        <f t="shared" si="4"/>
        <v>673</v>
      </c>
      <c r="Q131" s="97">
        <f>P131/P146</f>
        <v>0.06410134298504619</v>
      </c>
      <c r="S131" s="87" t="s">
        <v>144</v>
      </c>
      <c r="T131" s="93">
        <f>SUM(L124:L131)</f>
        <v>1204</v>
      </c>
      <c r="U131" s="96">
        <f>T131/L146</f>
        <v>0.24269300544245112</v>
      </c>
      <c r="V131" s="93">
        <f>SUM(N124:N131)</f>
        <v>1805</v>
      </c>
      <c r="W131" s="94">
        <f>V131/N146</f>
        <v>0.32592993860599495</v>
      </c>
      <c r="X131" s="93">
        <f>SUM(P124:P131)</f>
        <v>3009</v>
      </c>
      <c r="Y131" s="97">
        <f>X131/P146</f>
        <v>0.2865987236879703</v>
      </c>
    </row>
    <row r="132" spans="11:25" ht="13.5">
      <c r="K132" s="87" t="s">
        <v>120</v>
      </c>
      <c r="L132" s="93">
        <f>'地区別5歳毎'!O62</f>
        <v>459</v>
      </c>
      <c r="M132" s="96">
        <f>L132/L146</f>
        <v>0.09252166901834308</v>
      </c>
      <c r="N132" s="93">
        <f>'地区別5歳毎'!O63</f>
        <v>435</v>
      </c>
      <c r="O132" s="94">
        <f>N132/N146</f>
        <v>0.07854821235102925</v>
      </c>
      <c r="P132" s="93">
        <f t="shared" si="4"/>
        <v>894</v>
      </c>
      <c r="Q132" s="97">
        <f>P132/P146</f>
        <v>0.08515096675873893</v>
      </c>
      <c r="S132" s="87" t="s">
        <v>145</v>
      </c>
      <c r="T132" s="93">
        <f>SUM(L124:L132)</f>
        <v>1663</v>
      </c>
      <c r="U132" s="96">
        <f>T132/L146</f>
        <v>0.33521467446079417</v>
      </c>
      <c r="V132" s="93">
        <f>SUM(N124:N132)</f>
        <v>2240</v>
      </c>
      <c r="W132" s="94">
        <f>V132/N146</f>
        <v>0.4044781509570242</v>
      </c>
      <c r="X132" s="93">
        <f>SUM(P124:P132)</f>
        <v>3903</v>
      </c>
      <c r="Y132" s="97">
        <f>X132/P146</f>
        <v>0.3717496904467092</v>
      </c>
    </row>
    <row r="133" spans="11:25" ht="13.5">
      <c r="K133" s="87" t="s">
        <v>121</v>
      </c>
      <c r="L133" s="93">
        <f>'地区別5歳毎'!N62</f>
        <v>423</v>
      </c>
      <c r="M133" s="96">
        <f>L133/L146</f>
        <v>0.08526506752670833</v>
      </c>
      <c r="N133" s="93">
        <f>'地区別5歳毎'!N63</f>
        <v>378</v>
      </c>
      <c r="O133" s="94">
        <f>N133/N146</f>
        <v>0.06825568797399784</v>
      </c>
      <c r="P133" s="93">
        <f t="shared" si="4"/>
        <v>801</v>
      </c>
      <c r="Q133" s="97">
        <f>P133/P146</f>
        <v>0.07629298028383656</v>
      </c>
      <c r="S133" s="87" t="s">
        <v>146</v>
      </c>
      <c r="T133" s="93">
        <f>SUM(L124:L133)</f>
        <v>2086</v>
      </c>
      <c r="U133" s="96">
        <f>T133/L146</f>
        <v>0.42047974198750254</v>
      </c>
      <c r="V133" s="93">
        <f>SUM(N124:N133)</f>
        <v>2618</v>
      </c>
      <c r="W133" s="94">
        <f>V133/N146</f>
        <v>0.47273383893102205</v>
      </c>
      <c r="X133" s="93">
        <f>SUM(P124:P133)</f>
        <v>4704</v>
      </c>
      <c r="Y133" s="97">
        <f>X133/P146</f>
        <v>0.44804267073054577</v>
      </c>
    </row>
    <row r="134" spans="11:25" ht="13.5">
      <c r="K134" s="87" t="s">
        <v>122</v>
      </c>
      <c r="L134" s="93">
        <f>'地区別5歳毎'!M62</f>
        <v>382</v>
      </c>
      <c r="M134" s="96">
        <f>L134/L146</f>
        <v>0.07700060471679097</v>
      </c>
      <c r="N134" s="93">
        <f>'地区別5歳毎'!M63</f>
        <v>417</v>
      </c>
      <c r="O134" s="94">
        <f>N134/N146</f>
        <v>0.07529794149512459</v>
      </c>
      <c r="P134" s="93">
        <f t="shared" si="4"/>
        <v>799</v>
      </c>
      <c r="Q134" s="97">
        <f>P134/P146</f>
        <v>0.07610248595104295</v>
      </c>
      <c r="S134" s="87" t="s">
        <v>147</v>
      </c>
      <c r="T134" s="93">
        <f>SUM(L124:L134)</f>
        <v>2468</v>
      </c>
      <c r="U134" s="96">
        <f>T134/L146</f>
        <v>0.4974803467042935</v>
      </c>
      <c r="V134" s="93">
        <f>SUM(N124:N134)</f>
        <v>3035</v>
      </c>
      <c r="W134" s="94">
        <f>V134/N146</f>
        <v>0.5480317804261466</v>
      </c>
      <c r="X134" s="93">
        <f>SUM(P124:P134)</f>
        <v>5503</v>
      </c>
      <c r="Y134" s="97">
        <f>X134/P146</f>
        <v>0.5241451566815887</v>
      </c>
    </row>
    <row r="135" spans="11:25" ht="13.5">
      <c r="K135" s="87" t="s">
        <v>123</v>
      </c>
      <c r="L135" s="93">
        <f>'地区別5歳毎'!L62</f>
        <v>317</v>
      </c>
      <c r="M135" s="96">
        <f>L135/L146</f>
        <v>0.06389840757911712</v>
      </c>
      <c r="N135" s="93">
        <f>'地区別5歳毎'!L63</f>
        <v>320</v>
      </c>
      <c r="O135" s="94">
        <f>N135/N146</f>
        <v>0.0577825929938606</v>
      </c>
      <c r="P135" s="93">
        <f t="shared" si="4"/>
        <v>637</v>
      </c>
      <c r="Q135" s="97">
        <f>P135/P146</f>
        <v>0.060672444994761404</v>
      </c>
      <c r="S135" s="87" t="s">
        <v>148</v>
      </c>
      <c r="T135" s="93">
        <f>SUM(L124:L135)</f>
        <v>2785</v>
      </c>
      <c r="U135" s="96">
        <f>T135/L146</f>
        <v>0.5613787542834106</v>
      </c>
      <c r="V135" s="93">
        <f>SUM(N124:N135)</f>
        <v>3355</v>
      </c>
      <c r="W135" s="94">
        <f>V135/N146</f>
        <v>0.6058143734200072</v>
      </c>
      <c r="X135" s="93">
        <f>SUM(P124:P135)</f>
        <v>6140</v>
      </c>
      <c r="Y135" s="97">
        <f>X135/P146</f>
        <v>0.5848176016763501</v>
      </c>
    </row>
    <row r="136" spans="11:25" ht="13.5">
      <c r="K136" s="87" t="s">
        <v>124</v>
      </c>
      <c r="L136" s="93">
        <f>'地区別5歳毎'!K62</f>
        <v>259</v>
      </c>
      <c r="M136" s="96">
        <f>L136/L146</f>
        <v>0.0522072162870389</v>
      </c>
      <c r="N136" s="93">
        <f>'地区別5歳毎'!K63</f>
        <v>286</v>
      </c>
      <c r="O136" s="94">
        <f>N136/N146</f>
        <v>0.051643192488262914</v>
      </c>
      <c r="P136" s="93">
        <f t="shared" si="4"/>
        <v>545</v>
      </c>
      <c r="Q136" s="97">
        <f>P136/P146</f>
        <v>0.05190970568625584</v>
      </c>
      <c r="S136" s="87" t="s">
        <v>105</v>
      </c>
      <c r="T136" s="93">
        <f>SUM(L136:L144)</f>
        <v>2176</v>
      </c>
      <c r="U136" s="96">
        <f>T136/L146</f>
        <v>0.4386212457165894</v>
      </c>
      <c r="V136" s="93">
        <f>SUM(N136:N144)</f>
        <v>2183</v>
      </c>
      <c r="W136" s="94">
        <f>V136/N146</f>
        <v>0.3941856265799928</v>
      </c>
      <c r="X136" s="93">
        <f>SUM(P136:P144)</f>
        <v>4359</v>
      </c>
      <c r="Y136" s="97">
        <f>X136/P146</f>
        <v>0.4151823983236499</v>
      </c>
    </row>
    <row r="137" spans="11:25" ht="13.5">
      <c r="K137" s="87" t="s">
        <v>125</v>
      </c>
      <c r="L137" s="93">
        <f>'地区別5歳毎'!J62</f>
        <v>288</v>
      </c>
      <c r="M137" s="96">
        <f>L137/L146</f>
        <v>0.058052811933078007</v>
      </c>
      <c r="N137" s="93">
        <f>'地区別5歳毎'!J63</f>
        <v>280</v>
      </c>
      <c r="O137" s="94">
        <f>N137/N146</f>
        <v>0.05055976886962803</v>
      </c>
      <c r="P137" s="93">
        <f t="shared" si="4"/>
        <v>568</v>
      </c>
      <c r="Q137" s="97">
        <f>P137/P146</f>
        <v>0.054100390513382224</v>
      </c>
      <c r="S137" s="87" t="s">
        <v>106</v>
      </c>
      <c r="T137" s="93">
        <f>SUM(L137:L144)</f>
        <v>1917</v>
      </c>
      <c r="U137" s="96">
        <f>T137/L146</f>
        <v>0.3864140294295505</v>
      </c>
      <c r="V137" s="93">
        <f>SUM(N137:N144)</f>
        <v>1897</v>
      </c>
      <c r="W137" s="94">
        <f>V137/N146</f>
        <v>0.34254243409172985</v>
      </c>
      <c r="X137" s="93">
        <f>SUM(P137:P144)</f>
        <v>3814</v>
      </c>
      <c r="Y137" s="97">
        <f>X137/P146</f>
        <v>0.36327269263739403</v>
      </c>
    </row>
    <row r="138" spans="11:25" ht="13.5">
      <c r="K138" s="87" t="s">
        <v>126</v>
      </c>
      <c r="L138" s="93">
        <f>'地区別5歳毎'!I62</f>
        <v>250</v>
      </c>
      <c r="M138" s="96">
        <f>L138/L146</f>
        <v>0.05039306591413022</v>
      </c>
      <c r="N138" s="93">
        <f>'地区別5歳毎'!I63</f>
        <v>246</v>
      </c>
      <c r="O138" s="94">
        <f>N138/N146</f>
        <v>0.044420368364030335</v>
      </c>
      <c r="P138" s="93">
        <f t="shared" si="4"/>
        <v>496</v>
      </c>
      <c r="Q138" s="97">
        <f>P138/P146</f>
        <v>0.04724259453281265</v>
      </c>
      <c r="S138" s="87" t="s">
        <v>107</v>
      </c>
      <c r="T138" s="93">
        <f>SUM(L138:L144)</f>
        <v>1629</v>
      </c>
      <c r="U138" s="96">
        <f>T138/L146</f>
        <v>0.3283612174964725</v>
      </c>
      <c r="V138" s="93">
        <f>SUM(N138:N144)</f>
        <v>1617</v>
      </c>
      <c r="W138" s="94">
        <f>V138/N146</f>
        <v>0.29198266522210187</v>
      </c>
      <c r="X138" s="93">
        <f>SUM(P138:P144)</f>
        <v>3246</v>
      </c>
      <c r="Y138" s="97">
        <f>X138/P146</f>
        <v>0.3091723021240118</v>
      </c>
    </row>
    <row r="139" spans="11:25" ht="13.5">
      <c r="K139" s="87" t="s">
        <v>127</v>
      </c>
      <c r="L139" s="93">
        <f>'地区別5歳毎'!H62</f>
        <v>202</v>
      </c>
      <c r="M139" s="96">
        <f>L139/L146</f>
        <v>0.04071759725861721</v>
      </c>
      <c r="N139" s="93">
        <f>'地区別5歳毎'!H63</f>
        <v>213</v>
      </c>
      <c r="O139" s="94">
        <f>N139/N146</f>
        <v>0.038461538461538464</v>
      </c>
      <c r="P139" s="93">
        <f t="shared" si="4"/>
        <v>415</v>
      </c>
      <c r="Q139" s="97">
        <f>P139/P146</f>
        <v>0.039527574054671874</v>
      </c>
      <c r="S139" s="87" t="s">
        <v>108</v>
      </c>
      <c r="T139" s="93">
        <f>SUM(L139:L144)</f>
        <v>1379</v>
      </c>
      <c r="U139" s="96">
        <f>T139/L146</f>
        <v>0.2779681515823423</v>
      </c>
      <c r="V139" s="93">
        <f>SUM(N139:N144)</f>
        <v>1371</v>
      </c>
      <c r="W139" s="94">
        <f>V139/N146</f>
        <v>0.24756229685807152</v>
      </c>
      <c r="X139" s="93">
        <f>SUM(P139:P144)</f>
        <v>2750</v>
      </c>
      <c r="Y139" s="97">
        <f>X139/P146</f>
        <v>0.26192970759119916</v>
      </c>
    </row>
    <row r="140" spans="11:25" ht="13.5">
      <c r="K140" s="87" t="s">
        <v>128</v>
      </c>
      <c r="L140" s="93">
        <f>'地区別5歳毎'!G62</f>
        <v>228</v>
      </c>
      <c r="M140" s="96">
        <f>L140/L146</f>
        <v>0.04595847611368676</v>
      </c>
      <c r="N140" s="93">
        <f>'地区別5歳毎'!G63</f>
        <v>282</v>
      </c>
      <c r="O140" s="94">
        <f>N140/N146</f>
        <v>0.050920910075839654</v>
      </c>
      <c r="P140" s="93">
        <f t="shared" si="4"/>
        <v>510</v>
      </c>
      <c r="Q140" s="97">
        <f>P140/P146</f>
        <v>0.048576054862367844</v>
      </c>
      <c r="S140" s="87" t="s">
        <v>109</v>
      </c>
      <c r="T140" s="93">
        <f>SUM(L140:L144)</f>
        <v>1177</v>
      </c>
      <c r="U140" s="96">
        <f>T140/L146</f>
        <v>0.23725055432372505</v>
      </c>
      <c r="V140" s="93">
        <f>SUM(N140:N144)</f>
        <v>1158</v>
      </c>
      <c r="W140" s="94">
        <f>V140/N146</f>
        <v>0.20910075839653305</v>
      </c>
      <c r="X140" s="93">
        <f>SUM(P140:P144)</f>
        <v>2335</v>
      </c>
      <c r="Y140" s="97">
        <f>X140/P146</f>
        <v>0.2224021335365273</v>
      </c>
    </row>
    <row r="141" spans="11:25" ht="13.5">
      <c r="K141" s="87" t="s">
        <v>129</v>
      </c>
      <c r="L141" s="93">
        <f>'地区別5歳毎'!F62</f>
        <v>296</v>
      </c>
      <c r="M141" s="96">
        <f>L141/L146</f>
        <v>0.05966539004233017</v>
      </c>
      <c r="N141" s="93">
        <f>'地区別5歳毎'!F63</f>
        <v>286</v>
      </c>
      <c r="O141" s="94">
        <f>N141/N146</f>
        <v>0.051643192488262914</v>
      </c>
      <c r="P141" s="93">
        <f t="shared" si="4"/>
        <v>582</v>
      </c>
      <c r="Q141" s="97">
        <f>P141/P146</f>
        <v>0.05543385084293742</v>
      </c>
      <c r="S141" s="87" t="s">
        <v>110</v>
      </c>
      <c r="T141" s="93">
        <f>SUM(L141:L144)</f>
        <v>949</v>
      </c>
      <c r="U141" s="96">
        <f>T141/L146</f>
        <v>0.1912920782100383</v>
      </c>
      <c r="V141" s="93">
        <f>SUM(N141:N144)</f>
        <v>876</v>
      </c>
      <c r="W141" s="94">
        <f>V141/N146</f>
        <v>0.1581798483206934</v>
      </c>
      <c r="X141" s="93">
        <f>SUM(P141:P144)</f>
        <v>1825</v>
      </c>
      <c r="Y141" s="97">
        <f>X141/P146</f>
        <v>0.17382607867415945</v>
      </c>
    </row>
    <row r="142" spans="11:25" ht="13.5">
      <c r="K142" s="87" t="s">
        <v>130</v>
      </c>
      <c r="L142" s="93">
        <f>'地区別5歳毎'!E62</f>
        <v>240</v>
      </c>
      <c r="M142" s="96">
        <f>L142/L146</f>
        <v>0.04837734327756501</v>
      </c>
      <c r="N142" s="93">
        <f>'地区別5歳毎'!E63</f>
        <v>244</v>
      </c>
      <c r="O142" s="94">
        <f>N142/N146</f>
        <v>0.04405922715781871</v>
      </c>
      <c r="P142" s="93">
        <f t="shared" si="4"/>
        <v>484</v>
      </c>
      <c r="Q142" s="97">
        <f>P142/P146</f>
        <v>0.046099628536051054</v>
      </c>
      <c r="S142" s="87" t="s">
        <v>111</v>
      </c>
      <c r="T142" s="93">
        <f>SUM(L142:L144)</f>
        <v>653</v>
      </c>
      <c r="U142" s="96">
        <f>T142/L146</f>
        <v>0.13162668816770812</v>
      </c>
      <c r="V142" s="93">
        <f>SUM(N142:N144)</f>
        <v>590</v>
      </c>
      <c r="W142" s="94">
        <f>V142/N146</f>
        <v>0.10653665583243048</v>
      </c>
      <c r="X142" s="93">
        <f>SUM(P142:P144)</f>
        <v>1243</v>
      </c>
      <c r="Y142" s="97">
        <f>X142/P146</f>
        <v>0.11839222783122202</v>
      </c>
    </row>
    <row r="143" spans="11:25" ht="13.5">
      <c r="K143" s="87" t="s">
        <v>131</v>
      </c>
      <c r="L143" s="93">
        <f>'地区別5歳毎'!D62</f>
        <v>213</v>
      </c>
      <c r="M143" s="96">
        <f>L143/L146</f>
        <v>0.042934892158838944</v>
      </c>
      <c r="N143" s="93">
        <f>'地区別5歳毎'!D63</f>
        <v>168</v>
      </c>
      <c r="O143" s="94">
        <f>N143/N146</f>
        <v>0.030335861321776816</v>
      </c>
      <c r="P143" s="93">
        <f t="shared" si="4"/>
        <v>381</v>
      </c>
      <c r="Q143" s="97">
        <f>P143/P146</f>
        <v>0.03628917039718069</v>
      </c>
      <c r="S143" s="87" t="s">
        <v>3</v>
      </c>
      <c r="T143" s="93">
        <f>SUM(L143:L144)</f>
        <v>413</v>
      </c>
      <c r="U143" s="96">
        <f>T143/L146</f>
        <v>0.08324934489014311</v>
      </c>
      <c r="V143" s="93">
        <f>SUM(N143:N144)</f>
        <v>346</v>
      </c>
      <c r="W143" s="94">
        <f>V143/N146</f>
        <v>0.06247742867461177</v>
      </c>
      <c r="X143" s="93">
        <f>SUM(P143:P144)</f>
        <v>759</v>
      </c>
      <c r="Y143" s="97">
        <f>X143/P146</f>
        <v>0.07229259929517097</v>
      </c>
    </row>
    <row r="144" spans="11:25" ht="13.5">
      <c r="K144" s="87" t="s">
        <v>132</v>
      </c>
      <c r="L144" s="93">
        <f>'地区別5歳毎'!C62</f>
        <v>200</v>
      </c>
      <c r="M144" s="96">
        <f>L144/L146</f>
        <v>0.04031445273130417</v>
      </c>
      <c r="N144" s="93">
        <f>'地区別5歳毎'!C63</f>
        <v>178</v>
      </c>
      <c r="O144" s="94">
        <f>N144/N146</f>
        <v>0.03214156735283496</v>
      </c>
      <c r="P144" s="93">
        <f t="shared" si="4"/>
        <v>378</v>
      </c>
      <c r="Q144" s="97">
        <f>P144/P146</f>
        <v>0.03600342889799028</v>
      </c>
      <c r="S144" s="87" t="s">
        <v>112</v>
      </c>
      <c r="T144" s="93">
        <f>SUM(L144:L144)</f>
        <v>200</v>
      </c>
      <c r="U144" s="96">
        <f>T144/L146</f>
        <v>0.04031445273130417</v>
      </c>
      <c r="V144" s="93">
        <f>SUM(N144:N144)</f>
        <v>178</v>
      </c>
      <c r="W144" s="94">
        <f>V144/N146</f>
        <v>0.03214156735283496</v>
      </c>
      <c r="X144" s="93">
        <f>SUM(P144:P144)</f>
        <v>378</v>
      </c>
      <c r="Y144" s="97">
        <f>X144/P146</f>
        <v>0.03600342889799028</v>
      </c>
    </row>
    <row r="145" ht="13.5">
      <c r="K145" s="87"/>
    </row>
    <row r="146" spans="11:17" ht="13.5">
      <c r="K146" s="87"/>
      <c r="L146" s="93">
        <f>SUM(L124:L144)</f>
        <v>4961</v>
      </c>
      <c r="M146" s="92"/>
      <c r="N146" s="93">
        <f>SUM(N124:N144)</f>
        <v>5538</v>
      </c>
      <c r="O146" s="88"/>
      <c r="P146" s="93">
        <f>SUM(P124:P144)</f>
        <v>10499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0.002499218994064355</v>
      </c>
      <c r="P154" s="93">
        <f aca="true" t="shared" si="5" ref="P154:P174">L154+N154</f>
        <v>8</v>
      </c>
      <c r="Q154" s="97">
        <f>P154/P176</f>
        <v>0.001367053998632946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0.002499218994064355</v>
      </c>
      <c r="X154" s="93">
        <f>SUM(P154:P154)</f>
        <v>8</v>
      </c>
      <c r="Y154" s="97">
        <f>X154/P176</f>
        <v>0.001367053998632946</v>
      </c>
    </row>
    <row r="155" spans="11:25" ht="13.5">
      <c r="K155" s="87" t="s">
        <v>113</v>
      </c>
      <c r="L155" s="93">
        <f>'地区別5歳毎'!V65</f>
        <v>7</v>
      </c>
      <c r="M155" s="96">
        <f>L155/L176</f>
        <v>0.002640513013956997</v>
      </c>
      <c r="N155" s="93">
        <f>'地区別5歳毎'!V66</f>
        <v>26</v>
      </c>
      <c r="O155" s="94">
        <f>N155/N176</f>
        <v>0.008122461730709154</v>
      </c>
      <c r="P155" s="93">
        <f t="shared" si="5"/>
        <v>33</v>
      </c>
      <c r="Q155" s="97">
        <f>P155/P176</f>
        <v>0.005639097744360902</v>
      </c>
      <c r="S155" s="87" t="s">
        <v>138</v>
      </c>
      <c r="T155" s="93">
        <f>SUM(L154:L155)</f>
        <v>7</v>
      </c>
      <c r="U155" s="96">
        <f>T155/L176</f>
        <v>0.002640513013956997</v>
      </c>
      <c r="V155" s="93">
        <f>SUM(N154:N155)</f>
        <v>34</v>
      </c>
      <c r="W155" s="94">
        <f>V155/N176</f>
        <v>0.010621680724773508</v>
      </c>
      <c r="X155" s="93">
        <f>SUM(P154:P155)</f>
        <v>41</v>
      </c>
      <c r="Y155" s="97">
        <f>X155/P176</f>
        <v>0.007006151742993848</v>
      </c>
    </row>
    <row r="156" spans="11:25" ht="13.5">
      <c r="K156" s="87" t="s">
        <v>114</v>
      </c>
      <c r="L156" s="93">
        <f>'地区別5歳毎'!U65</f>
        <v>19</v>
      </c>
      <c r="M156" s="96">
        <f>L156/L176</f>
        <v>0.007167106752168993</v>
      </c>
      <c r="N156" s="93">
        <f>'地区別5歳毎'!U66</f>
        <v>59</v>
      </c>
      <c r="O156" s="94">
        <f>N156/N176</f>
        <v>0.018431740081224616</v>
      </c>
      <c r="P156" s="93">
        <f t="shared" si="5"/>
        <v>78</v>
      </c>
      <c r="Q156" s="97">
        <f>P156/P176</f>
        <v>0.013328776486671223</v>
      </c>
      <c r="S156" s="87" t="s">
        <v>139</v>
      </c>
      <c r="T156" s="93">
        <f>SUM(L154:L156)</f>
        <v>26</v>
      </c>
      <c r="U156" s="96">
        <f>T156/L176</f>
        <v>0.00980761976612599</v>
      </c>
      <c r="V156" s="93">
        <f>SUM(N154:N156)</f>
        <v>93</v>
      </c>
      <c r="W156" s="94">
        <f>V156/N176</f>
        <v>0.029053420805998126</v>
      </c>
      <c r="X156" s="93">
        <f>SUM(P154:P156)</f>
        <v>119</v>
      </c>
      <c r="Y156" s="97">
        <f>X156/P176</f>
        <v>0.02033492822966507</v>
      </c>
    </row>
    <row r="157" spans="11:25" ht="13.5">
      <c r="K157" s="87" t="s">
        <v>115</v>
      </c>
      <c r="L157" s="93">
        <f>'地区別5歳毎'!T65</f>
        <v>71</v>
      </c>
      <c r="M157" s="96">
        <f>L157/L176</f>
        <v>0.026782346284420975</v>
      </c>
      <c r="N157" s="93">
        <f>'地区別5歳毎'!T66</f>
        <v>144</v>
      </c>
      <c r="O157" s="94">
        <f>N157/N176</f>
        <v>0.04498594189315839</v>
      </c>
      <c r="P157" s="93">
        <f t="shared" si="5"/>
        <v>215</v>
      </c>
      <c r="Q157" s="97">
        <f>P157/P176</f>
        <v>0.036739576213260426</v>
      </c>
      <c r="S157" s="87" t="s">
        <v>140</v>
      </c>
      <c r="T157" s="93">
        <f>SUM(L154:L157)</f>
        <v>97</v>
      </c>
      <c r="U157" s="96">
        <f>T157/L176</f>
        <v>0.036589966050546964</v>
      </c>
      <c r="V157" s="93">
        <f>SUM(N154:N157)</f>
        <v>237</v>
      </c>
      <c r="W157" s="94">
        <f>V157/N176</f>
        <v>0.07403936269915651</v>
      </c>
      <c r="X157" s="93">
        <f>SUM(P154:P157)</f>
        <v>334</v>
      </c>
      <c r="Y157" s="97">
        <f>X157/P176</f>
        <v>0.05707450444292549</v>
      </c>
    </row>
    <row r="158" spans="11:25" ht="13.5">
      <c r="K158" s="87" t="s">
        <v>116</v>
      </c>
      <c r="L158" s="93">
        <f>'地区別5歳毎'!S65</f>
        <v>99</v>
      </c>
      <c r="M158" s="96">
        <f>L158/L176</f>
        <v>0.03734439834024896</v>
      </c>
      <c r="N158" s="93">
        <f>'地区別5歳毎'!S66</f>
        <v>257</v>
      </c>
      <c r="O158" s="94">
        <f>N158/N176</f>
        <v>0.0802874101843174</v>
      </c>
      <c r="P158" s="93">
        <f t="shared" si="5"/>
        <v>356</v>
      </c>
      <c r="Q158" s="97">
        <f>P158/P176</f>
        <v>0.060833902939166094</v>
      </c>
      <c r="S158" s="87" t="s">
        <v>141</v>
      </c>
      <c r="T158" s="93">
        <f>SUM(L154:L158)</f>
        <v>196</v>
      </c>
      <c r="U158" s="96">
        <f>T158/L176</f>
        <v>0.07393436439079593</v>
      </c>
      <c r="V158" s="93">
        <f>SUM(N154:N158)</f>
        <v>494</v>
      </c>
      <c r="W158" s="94">
        <f>V158/N176</f>
        <v>0.1543267728834739</v>
      </c>
      <c r="X158" s="93">
        <f>SUM(P154:P158)</f>
        <v>690</v>
      </c>
      <c r="Y158" s="97">
        <f>X158/P176</f>
        <v>0.11790840738209159</v>
      </c>
    </row>
    <row r="159" spans="11:25" ht="13.5">
      <c r="K159" s="87" t="s">
        <v>117</v>
      </c>
      <c r="L159" s="93">
        <f>'地区別5歳毎'!R65</f>
        <v>136</v>
      </c>
      <c r="M159" s="96">
        <f>L159/L176</f>
        <v>0.05130139569973595</v>
      </c>
      <c r="N159" s="93">
        <f>'地区別5歳毎'!R66</f>
        <v>212</v>
      </c>
      <c r="O159" s="94">
        <f>N159/N176</f>
        <v>0.06622930334270541</v>
      </c>
      <c r="P159" s="93">
        <f t="shared" si="5"/>
        <v>348</v>
      </c>
      <c r="Q159" s="97">
        <f>P159/P176</f>
        <v>0.059466848940533154</v>
      </c>
      <c r="S159" s="87" t="s">
        <v>142</v>
      </c>
      <c r="T159" s="93">
        <f>SUM(L154:L159)</f>
        <v>332</v>
      </c>
      <c r="U159" s="96">
        <f>T159/L176</f>
        <v>0.12523576009053186</v>
      </c>
      <c r="V159" s="93">
        <f>SUM(N154:N159)</f>
        <v>706</v>
      </c>
      <c r="W159" s="94">
        <f>V159/N176</f>
        <v>0.22055607622617932</v>
      </c>
      <c r="X159" s="93">
        <f>SUM(P154:P159)</f>
        <v>1038</v>
      </c>
      <c r="Y159" s="97">
        <f>X159/P176</f>
        <v>0.17737525632262474</v>
      </c>
    </row>
    <row r="160" spans="11:25" ht="13.5">
      <c r="K160" s="87" t="s">
        <v>118</v>
      </c>
      <c r="L160" s="93">
        <f>'地区別5歳毎'!Q65</f>
        <v>117</v>
      </c>
      <c r="M160" s="96">
        <f>L160/L176</f>
        <v>0.044134288947566956</v>
      </c>
      <c r="N160" s="93">
        <f>'地区別5歳毎'!Q66</f>
        <v>168</v>
      </c>
      <c r="O160" s="94">
        <f>N160/N176</f>
        <v>0.05248359887535145</v>
      </c>
      <c r="P160" s="93">
        <f t="shared" si="5"/>
        <v>285</v>
      </c>
      <c r="Q160" s="97">
        <f>P160/P176</f>
        <v>0.048701298701298704</v>
      </c>
      <c r="S160" s="87" t="s">
        <v>143</v>
      </c>
      <c r="T160" s="93">
        <f>SUM(L154:L160)</f>
        <v>449</v>
      </c>
      <c r="U160" s="96">
        <f>T160/L176</f>
        <v>0.16937004903809882</v>
      </c>
      <c r="V160" s="93">
        <f>SUM(N154:N160)</f>
        <v>874</v>
      </c>
      <c r="W160" s="94">
        <f>V160/N176</f>
        <v>0.27303967510153077</v>
      </c>
      <c r="X160" s="93">
        <f>SUM(P154:P160)</f>
        <v>1323</v>
      </c>
      <c r="Y160" s="97">
        <f>X160/P176</f>
        <v>0.22607655502392343</v>
      </c>
    </row>
    <row r="161" spans="11:25" ht="13.5">
      <c r="K161" s="87" t="s">
        <v>119</v>
      </c>
      <c r="L161" s="93">
        <f>'地区別5歳毎'!P65</f>
        <v>158</v>
      </c>
      <c r="M161" s="96">
        <f>L161/L176</f>
        <v>0.05960015088645794</v>
      </c>
      <c r="N161" s="93">
        <f>'地区別5歳毎'!P66</f>
        <v>180</v>
      </c>
      <c r="O161" s="94">
        <f>N161/N176</f>
        <v>0.056232427366447985</v>
      </c>
      <c r="P161" s="93">
        <f t="shared" si="5"/>
        <v>338</v>
      </c>
      <c r="Q161" s="97">
        <f>P161/P176</f>
        <v>0.05775803144224197</v>
      </c>
      <c r="S161" s="87" t="s">
        <v>144</v>
      </c>
      <c r="T161" s="93">
        <f>SUM(L154:L161)</f>
        <v>607</v>
      </c>
      <c r="U161" s="96">
        <f>T161/L176</f>
        <v>0.22897019992455678</v>
      </c>
      <c r="V161" s="93">
        <f>SUM(N154:N161)</f>
        <v>1054</v>
      </c>
      <c r="W161" s="94">
        <f>V161/N176</f>
        <v>0.3292721024679788</v>
      </c>
      <c r="X161" s="93">
        <f>SUM(P154:P161)</f>
        <v>1661</v>
      </c>
      <c r="Y161" s="97">
        <f>X161/P176</f>
        <v>0.28383458646616544</v>
      </c>
    </row>
    <row r="162" spans="11:25" ht="13.5">
      <c r="K162" s="87" t="s">
        <v>120</v>
      </c>
      <c r="L162" s="93">
        <f>'地区別5歳毎'!O65</f>
        <v>250</v>
      </c>
      <c r="M162" s="96">
        <f>L162/L176</f>
        <v>0.09430403621274991</v>
      </c>
      <c r="N162" s="93">
        <f>'地区別5歳毎'!O66</f>
        <v>271</v>
      </c>
      <c r="O162" s="94">
        <f>N162/N176</f>
        <v>0.08466104342393002</v>
      </c>
      <c r="P162" s="93">
        <f t="shared" si="5"/>
        <v>521</v>
      </c>
      <c r="Q162" s="97">
        <f>P162/P176</f>
        <v>0.08902939166097061</v>
      </c>
      <c r="S162" s="87" t="s">
        <v>145</v>
      </c>
      <c r="T162" s="93">
        <f>SUM(L154:L162)</f>
        <v>857</v>
      </c>
      <c r="U162" s="96">
        <f>T162/L176</f>
        <v>0.32327423613730666</v>
      </c>
      <c r="V162" s="93">
        <f>SUM(N154:N162)</f>
        <v>1325</v>
      </c>
      <c r="W162" s="94">
        <f>V162/N176</f>
        <v>0.41393314589190877</v>
      </c>
      <c r="X162" s="93">
        <f>SUM(P154:P162)</f>
        <v>2182</v>
      </c>
      <c r="Y162" s="97">
        <f>X162/P176</f>
        <v>0.372863978127136</v>
      </c>
    </row>
    <row r="163" spans="11:25" ht="13.5">
      <c r="K163" s="87" t="s">
        <v>121</v>
      </c>
      <c r="L163" s="93">
        <f>'地区別5歳毎'!N65</f>
        <v>248</v>
      </c>
      <c r="M163" s="96">
        <f>L163/L176</f>
        <v>0.09354960392304791</v>
      </c>
      <c r="N163" s="93">
        <f>'地区別5歳毎'!N66</f>
        <v>267</v>
      </c>
      <c r="O163" s="94">
        <f>N163/N176</f>
        <v>0.08341143392689784</v>
      </c>
      <c r="P163" s="93">
        <f t="shared" si="5"/>
        <v>515</v>
      </c>
      <c r="Q163" s="97">
        <f>P163/P176</f>
        <v>0.0880041011619959</v>
      </c>
      <c r="S163" s="87" t="s">
        <v>146</v>
      </c>
      <c r="T163" s="93">
        <f>SUM(L154:L163)</f>
        <v>1105</v>
      </c>
      <c r="U163" s="96">
        <f>T163/L176</f>
        <v>0.41682384006035456</v>
      </c>
      <c r="V163" s="93">
        <f>SUM(N154:N163)</f>
        <v>1592</v>
      </c>
      <c r="W163" s="94">
        <f>V163/N176</f>
        <v>0.49734457981880664</v>
      </c>
      <c r="X163" s="93">
        <f>SUM(P154:P163)</f>
        <v>2697</v>
      </c>
      <c r="Y163" s="97">
        <f>X163/P176</f>
        <v>0.4608680792891319</v>
      </c>
    </row>
    <row r="164" spans="11:25" ht="13.5">
      <c r="K164" s="87" t="s">
        <v>122</v>
      </c>
      <c r="L164" s="93">
        <f>'地区別5歳毎'!M65</f>
        <v>240</v>
      </c>
      <c r="M164" s="96">
        <f>L164/L176</f>
        <v>0.0905318747642399</v>
      </c>
      <c r="N164" s="93">
        <f>'地区別5歳毎'!M66</f>
        <v>266</v>
      </c>
      <c r="O164" s="94">
        <f>N164/N176</f>
        <v>0.0830990315526398</v>
      </c>
      <c r="P164" s="93">
        <f t="shared" si="5"/>
        <v>506</v>
      </c>
      <c r="Q164" s="97">
        <f>P164/P176</f>
        <v>0.08646616541353383</v>
      </c>
      <c r="S164" s="87" t="s">
        <v>147</v>
      </c>
      <c r="T164" s="93">
        <f>SUM(L154:L164)</f>
        <v>1345</v>
      </c>
      <c r="U164" s="96">
        <f>T164/L176</f>
        <v>0.5073557148245945</v>
      </c>
      <c r="V164" s="93">
        <f>SUM(N154:N164)</f>
        <v>1858</v>
      </c>
      <c r="W164" s="94">
        <f>V164/N176</f>
        <v>0.5804436113714464</v>
      </c>
      <c r="X164" s="93">
        <f>SUM(P154:P164)</f>
        <v>3203</v>
      </c>
      <c r="Y164" s="97">
        <f>X164/P176</f>
        <v>0.5473342447026658</v>
      </c>
    </row>
    <row r="165" spans="11:25" ht="13.5">
      <c r="K165" s="87" t="s">
        <v>123</v>
      </c>
      <c r="L165" s="93">
        <f>'地区別5歳毎'!L65</f>
        <v>181</v>
      </c>
      <c r="M165" s="96">
        <f>L165/L176</f>
        <v>0.06827612221803094</v>
      </c>
      <c r="N165" s="93">
        <f>'地区別5歳毎'!L66</f>
        <v>211</v>
      </c>
      <c r="O165" s="94">
        <f>N165/N176</f>
        <v>0.06591690096844736</v>
      </c>
      <c r="P165" s="93">
        <f t="shared" si="5"/>
        <v>392</v>
      </c>
      <c r="Q165" s="97">
        <f>P165/P176</f>
        <v>0.06698564593301436</v>
      </c>
      <c r="S165" s="87" t="s">
        <v>148</v>
      </c>
      <c r="T165" s="93">
        <f>SUM(L154:L165)</f>
        <v>1526</v>
      </c>
      <c r="U165" s="96">
        <f>T165/L176</f>
        <v>0.5756318370426254</v>
      </c>
      <c r="V165" s="93">
        <f>SUM(N154:N165)</f>
        <v>2069</v>
      </c>
      <c r="W165" s="94">
        <f>V165/N176</f>
        <v>0.6463605123398938</v>
      </c>
      <c r="X165" s="93">
        <f>SUM(P154:P165)</f>
        <v>3595</v>
      </c>
      <c r="Y165" s="97">
        <f>X165/P176</f>
        <v>0.6143198906356802</v>
      </c>
    </row>
    <row r="166" spans="11:25" ht="13.5">
      <c r="K166" s="87" t="s">
        <v>124</v>
      </c>
      <c r="L166" s="93">
        <f>'地区別5歳毎'!K65</f>
        <v>144</v>
      </c>
      <c r="M166" s="96">
        <f>L166/L176</f>
        <v>0.05431912485854395</v>
      </c>
      <c r="N166" s="93">
        <f>'地区別5歳毎'!K66</f>
        <v>163</v>
      </c>
      <c r="O166" s="94">
        <f>N166/N176</f>
        <v>0.05092158700406123</v>
      </c>
      <c r="P166" s="93">
        <f t="shared" si="5"/>
        <v>307</v>
      </c>
      <c r="Q166" s="97">
        <f>P166/P176</f>
        <v>0.052460697197539305</v>
      </c>
      <c r="S166" s="87" t="s">
        <v>105</v>
      </c>
      <c r="T166" s="93">
        <f>SUM(L166:L174)</f>
        <v>1125</v>
      </c>
      <c r="U166" s="96">
        <f>T166/L176</f>
        <v>0.42436816295737456</v>
      </c>
      <c r="V166" s="93">
        <f>SUM(N166:N174)</f>
        <v>1132</v>
      </c>
      <c r="W166" s="94">
        <f>V166/N176</f>
        <v>0.3536394876601062</v>
      </c>
      <c r="X166" s="93">
        <f>SUM(P166:P174)</f>
        <v>2257</v>
      </c>
      <c r="Y166" s="97">
        <f>X166/P176</f>
        <v>0.3856801093643199</v>
      </c>
    </row>
    <row r="167" spans="11:25" ht="13.5">
      <c r="K167" s="87" t="s">
        <v>125</v>
      </c>
      <c r="L167" s="93">
        <f>'地区別5歳毎'!J65</f>
        <v>145</v>
      </c>
      <c r="M167" s="96">
        <f>L167/L176</f>
        <v>0.05469634100339495</v>
      </c>
      <c r="N167" s="93">
        <f>'地区別5歳毎'!J66</f>
        <v>148</v>
      </c>
      <c r="O167" s="94">
        <f>N167/N176</f>
        <v>0.04623555139019057</v>
      </c>
      <c r="P167" s="93">
        <f t="shared" si="5"/>
        <v>293</v>
      </c>
      <c r="Q167" s="97">
        <f>P167/P176</f>
        <v>0.050068352699931644</v>
      </c>
      <c r="S167" s="87" t="s">
        <v>106</v>
      </c>
      <c r="T167" s="93">
        <f>SUM(L167:L174)</f>
        <v>981</v>
      </c>
      <c r="U167" s="96">
        <f>T167/L176</f>
        <v>0.3700490380988306</v>
      </c>
      <c r="V167" s="93">
        <f>SUM(N167:N174)</f>
        <v>969</v>
      </c>
      <c r="W167" s="94">
        <f>V167/N176</f>
        <v>0.302717900656045</v>
      </c>
      <c r="X167" s="93">
        <f>SUM(P167:P174)</f>
        <v>1950</v>
      </c>
      <c r="Y167" s="97">
        <f>X167/P176</f>
        <v>0.3332194121667806</v>
      </c>
    </row>
    <row r="168" spans="11:25" ht="13.5">
      <c r="K168" s="87" t="s">
        <v>126</v>
      </c>
      <c r="L168" s="93">
        <f>'地区別5歳毎'!I65</f>
        <v>120</v>
      </c>
      <c r="M168" s="96">
        <f>L168/L176</f>
        <v>0.04526593738211995</v>
      </c>
      <c r="N168" s="93">
        <f>'地区別5歳毎'!I66</f>
        <v>116</v>
      </c>
      <c r="O168" s="94">
        <f>N168/N176</f>
        <v>0.03623867541393314</v>
      </c>
      <c r="P168" s="93">
        <f t="shared" si="5"/>
        <v>236</v>
      </c>
      <c r="Q168" s="97">
        <f>P168/P176</f>
        <v>0.04032809295967191</v>
      </c>
      <c r="S168" s="87" t="s">
        <v>107</v>
      </c>
      <c r="T168" s="93">
        <f>SUM(L168:L174)</f>
        <v>836</v>
      </c>
      <c r="U168" s="96">
        <f>T168/L176</f>
        <v>0.3153526970954357</v>
      </c>
      <c r="V168" s="93">
        <f>SUM(N168:N174)</f>
        <v>821</v>
      </c>
      <c r="W168" s="94">
        <f>V168/N176</f>
        <v>0.25648234926585445</v>
      </c>
      <c r="X168" s="93">
        <f>SUM(P168:P174)</f>
        <v>1657</v>
      </c>
      <c r="Y168" s="97">
        <f>X168/P176</f>
        <v>0.28315105946684893</v>
      </c>
    </row>
    <row r="169" spans="11:25" ht="13.5">
      <c r="K169" s="87" t="s">
        <v>127</v>
      </c>
      <c r="L169" s="93">
        <f>'地区別5歳毎'!H65</f>
        <v>112</v>
      </c>
      <c r="M169" s="96">
        <f>L169/L176</f>
        <v>0.042248208223311955</v>
      </c>
      <c r="N169" s="93">
        <f>'地区別5歳毎'!H66</f>
        <v>120</v>
      </c>
      <c r="O169" s="94">
        <f>N169/N176</f>
        <v>0.03748828491096532</v>
      </c>
      <c r="P169" s="93">
        <f t="shared" si="5"/>
        <v>232</v>
      </c>
      <c r="Q169" s="97">
        <f>P169/P176</f>
        <v>0.039644565960355434</v>
      </c>
      <c r="S169" s="87" t="s">
        <v>108</v>
      </c>
      <c r="T169" s="93">
        <f>SUM(L169:L174)</f>
        <v>716</v>
      </c>
      <c r="U169" s="96">
        <f>T169/L176</f>
        <v>0.27008675971331575</v>
      </c>
      <c r="V169" s="93">
        <f>SUM(N169:N174)</f>
        <v>705</v>
      </c>
      <c r="W169" s="94">
        <f>V169/N176</f>
        <v>0.22024367385192128</v>
      </c>
      <c r="X169" s="93">
        <f>SUM(P169:P174)</f>
        <v>1421</v>
      </c>
      <c r="Y169" s="97">
        <f>X169/P176</f>
        <v>0.24282296650717702</v>
      </c>
    </row>
    <row r="170" spans="11:25" ht="13.5">
      <c r="K170" s="87" t="s">
        <v>128</v>
      </c>
      <c r="L170" s="93">
        <f>'地区別5歳毎'!G65</f>
        <v>101</v>
      </c>
      <c r="M170" s="96">
        <f>L170/L176</f>
        <v>0.03809883062995096</v>
      </c>
      <c r="N170" s="93">
        <f>'地区別5歳毎'!G66</f>
        <v>109</v>
      </c>
      <c r="O170" s="94">
        <f>N170/N176</f>
        <v>0.03405185879412684</v>
      </c>
      <c r="P170" s="93">
        <f t="shared" si="5"/>
        <v>210</v>
      </c>
      <c r="Q170" s="97">
        <f>P170/P176</f>
        <v>0.03588516746411483</v>
      </c>
      <c r="S170" s="87" t="s">
        <v>109</v>
      </c>
      <c r="T170" s="93">
        <f>SUM(L170:L174)</f>
        <v>604</v>
      </c>
      <c r="U170" s="96">
        <f>T170/L176</f>
        <v>0.22783855149000376</v>
      </c>
      <c r="V170" s="93">
        <f>SUM(N170:N174)</f>
        <v>585</v>
      </c>
      <c r="W170" s="94">
        <f>V170/N176</f>
        <v>0.18275538894095594</v>
      </c>
      <c r="X170" s="93">
        <f>SUM(P170:P174)</f>
        <v>1189</v>
      </c>
      <c r="Y170" s="97">
        <f>X170/P176</f>
        <v>0.2031784005468216</v>
      </c>
    </row>
    <row r="171" spans="11:25" ht="13.5">
      <c r="K171" s="87" t="s">
        <v>129</v>
      </c>
      <c r="L171" s="93">
        <f>'地区別5歳毎'!F65</f>
        <v>172</v>
      </c>
      <c r="M171" s="96">
        <f>L171/L176</f>
        <v>0.06488117691437194</v>
      </c>
      <c r="N171" s="93">
        <f>'地区別5歳毎'!F66</f>
        <v>175</v>
      </c>
      <c r="O171" s="94">
        <f>N171/N176</f>
        <v>0.05467041549515776</v>
      </c>
      <c r="P171" s="93">
        <f t="shared" si="5"/>
        <v>347</v>
      </c>
      <c r="Q171" s="97">
        <f>P171/P176</f>
        <v>0.059295967190704034</v>
      </c>
      <c r="S171" s="87" t="s">
        <v>110</v>
      </c>
      <c r="T171" s="93">
        <f>SUM(L171:L174)</f>
        <v>503</v>
      </c>
      <c r="U171" s="96">
        <f>T171/L176</f>
        <v>0.1897397208600528</v>
      </c>
      <c r="V171" s="93">
        <f>SUM(N171:N174)</f>
        <v>476</v>
      </c>
      <c r="W171" s="94">
        <f>V171/N176</f>
        <v>0.1487035301468291</v>
      </c>
      <c r="X171" s="93">
        <f>SUM(P171:P174)</f>
        <v>979</v>
      </c>
      <c r="Y171" s="97">
        <f>X171/P176</f>
        <v>0.16729323308270677</v>
      </c>
    </row>
    <row r="172" spans="11:25" ht="13.5">
      <c r="K172" s="87" t="s">
        <v>130</v>
      </c>
      <c r="L172" s="93">
        <f>'地区別5歳毎'!E65</f>
        <v>139</v>
      </c>
      <c r="M172" s="96">
        <f>L172/L176</f>
        <v>0.052433044134288946</v>
      </c>
      <c r="N172" s="93">
        <f>'地区別5歳毎'!E66</f>
        <v>125</v>
      </c>
      <c r="O172" s="94">
        <f>N172/N176</f>
        <v>0.03905029678225554</v>
      </c>
      <c r="P172" s="93">
        <f t="shared" si="5"/>
        <v>264</v>
      </c>
      <c r="Q172" s="97">
        <f>P172/P176</f>
        <v>0.045112781954887216</v>
      </c>
      <c r="S172" s="87" t="s">
        <v>111</v>
      </c>
      <c r="T172" s="93">
        <f>SUM(L172:L174)</f>
        <v>331</v>
      </c>
      <c r="U172" s="96">
        <f>T172/L176</f>
        <v>0.12485854394568087</v>
      </c>
      <c r="V172" s="93">
        <f>SUM(N172:N174)</f>
        <v>301</v>
      </c>
      <c r="W172" s="94">
        <f>V172/N176</f>
        <v>0.09403311465167136</v>
      </c>
      <c r="X172" s="93">
        <f>SUM(P172:P174)</f>
        <v>632</v>
      </c>
      <c r="Y172" s="97">
        <f>X172/P176</f>
        <v>0.10799726589200273</v>
      </c>
    </row>
    <row r="173" spans="11:25" ht="13.5">
      <c r="K173" s="87" t="s">
        <v>131</v>
      </c>
      <c r="L173" s="93">
        <f>'地区別5歳毎'!D65</f>
        <v>109</v>
      </c>
      <c r="M173" s="96">
        <f>L173/L176</f>
        <v>0.04111655978875896</v>
      </c>
      <c r="N173" s="93">
        <f>'地区別5歳毎'!D66</f>
        <v>102</v>
      </c>
      <c r="O173" s="94">
        <f>N173/N176</f>
        <v>0.031865042174320526</v>
      </c>
      <c r="P173" s="93">
        <f t="shared" si="5"/>
        <v>211</v>
      </c>
      <c r="Q173" s="97">
        <f>P173/P176</f>
        <v>0.03605604921394395</v>
      </c>
      <c r="S173" s="87" t="s">
        <v>3</v>
      </c>
      <c r="T173" s="93">
        <f>SUM(L173:L174)</f>
        <v>192</v>
      </c>
      <c r="U173" s="96">
        <f>T173/L176</f>
        <v>0.07242549981139193</v>
      </c>
      <c r="V173" s="93">
        <f>SUM(N173:N174)</f>
        <v>176</v>
      </c>
      <c r="W173" s="94">
        <f>V173/N176</f>
        <v>0.054982817869415807</v>
      </c>
      <c r="X173" s="93">
        <f>SUM(P173:P174)</f>
        <v>368</v>
      </c>
      <c r="Y173" s="97">
        <f>X173/P176</f>
        <v>0.06288448393711552</v>
      </c>
    </row>
    <row r="174" spans="11:25" ht="13.5">
      <c r="K174" s="87" t="s">
        <v>132</v>
      </c>
      <c r="L174" s="93">
        <f>'地区別5歳毎'!C65</f>
        <v>83</v>
      </c>
      <c r="M174" s="96">
        <f>L174/L176</f>
        <v>0.031308940022632965</v>
      </c>
      <c r="N174" s="93">
        <f>'地区別5歳毎'!C66</f>
        <v>74</v>
      </c>
      <c r="O174" s="94">
        <f>N174/N176</f>
        <v>0.023117775695095284</v>
      </c>
      <c r="P174" s="93">
        <f t="shared" si="5"/>
        <v>157</v>
      </c>
      <c r="Q174" s="97">
        <f>P174/P176</f>
        <v>0.026828434723171566</v>
      </c>
      <c r="S174" s="87" t="s">
        <v>112</v>
      </c>
      <c r="T174" s="93">
        <f>SUM(L174:L174)</f>
        <v>83</v>
      </c>
      <c r="U174" s="96">
        <f>T174/L176</f>
        <v>0.031308940022632965</v>
      </c>
      <c r="V174" s="93">
        <f>SUM(N174:N174)</f>
        <v>74</v>
      </c>
      <c r="W174" s="94">
        <f>V174/N176</f>
        <v>0.023117775695095284</v>
      </c>
      <c r="X174" s="93">
        <f>SUM(P174:P174)</f>
        <v>157</v>
      </c>
      <c r="Y174" s="97">
        <f>X174/P176</f>
        <v>0.026828434723171566</v>
      </c>
    </row>
    <row r="175" ht="13.5">
      <c r="K175" s="87"/>
    </row>
    <row r="176" spans="11:17" ht="13.5">
      <c r="K176" s="87"/>
      <c r="L176" s="93">
        <f>SUM(L154:L174)</f>
        <v>2651</v>
      </c>
      <c r="M176" s="92"/>
      <c r="N176" s="93">
        <f>SUM(N154:N174)</f>
        <v>3201</v>
      </c>
      <c r="O176" s="88"/>
      <c r="P176" s="93">
        <f>SUM(P154:P174)</f>
        <v>5852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5</v>
      </c>
      <c r="M184" s="96">
        <f>L184/L206</f>
        <v>7.538635506973238E-05</v>
      </c>
      <c r="N184" s="93">
        <f>'地区別5歳毎'!W69</f>
        <v>81</v>
      </c>
      <c r="O184" s="94">
        <f>N184/N206</f>
        <v>0.0010904097786872005</v>
      </c>
      <c r="P184" s="93">
        <f aca="true" t="shared" si="6" ref="P184:P204">L184+N184</f>
        <v>86</v>
      </c>
      <c r="Q184" s="97">
        <f>P184/P206</f>
        <v>0.0006116251449053759</v>
      </c>
      <c r="S184" s="87" t="s">
        <v>1</v>
      </c>
      <c r="T184" s="93">
        <f>SUM(L184:L184)</f>
        <v>5</v>
      </c>
      <c r="U184" s="96">
        <f>T184/L206</f>
        <v>7.538635506973238E-05</v>
      </c>
      <c r="V184" s="93">
        <f>SUM(N184:N184)</f>
        <v>81</v>
      </c>
      <c r="W184" s="94">
        <f>V184/N206</f>
        <v>0.0010904097786872005</v>
      </c>
      <c r="X184" s="93">
        <f>SUM(P184:P184)</f>
        <v>86</v>
      </c>
      <c r="Y184" s="97">
        <f>X184/P206</f>
        <v>0.0006116251449053759</v>
      </c>
    </row>
    <row r="185" spans="11:25" ht="13.5">
      <c r="K185" s="87" t="s">
        <v>113</v>
      </c>
      <c r="L185" s="93">
        <f>'地区別5歳毎'!V68</f>
        <v>62</v>
      </c>
      <c r="M185" s="96">
        <f>L185/L206</f>
        <v>0.0009347908028646815</v>
      </c>
      <c r="N185" s="93">
        <f>'地区別5歳毎'!V69</f>
        <v>370</v>
      </c>
      <c r="O185" s="94">
        <f>N185/N206</f>
        <v>0.004980884174250175</v>
      </c>
      <c r="P185" s="93">
        <f t="shared" si="6"/>
        <v>432</v>
      </c>
      <c r="Q185" s="97">
        <f>P185/P206</f>
        <v>0.003072349565106074</v>
      </c>
      <c r="S185" s="87" t="s">
        <v>138</v>
      </c>
      <c r="T185" s="93">
        <f>SUM(L184:L185)</f>
        <v>67</v>
      </c>
      <c r="U185" s="96">
        <f>T185/L206</f>
        <v>0.001010177157934414</v>
      </c>
      <c r="V185" s="93">
        <f>SUM(N184:N185)</f>
        <v>451</v>
      </c>
      <c r="W185" s="94">
        <f>V185/N206</f>
        <v>0.006071293952937376</v>
      </c>
      <c r="X185" s="93">
        <f>SUM(P184:P185)</f>
        <v>518</v>
      </c>
      <c r="Y185" s="97">
        <f>X185/P206</f>
        <v>0.0036839747100114503</v>
      </c>
    </row>
    <row r="186" spans="11:25" ht="13.5">
      <c r="K186" s="87" t="s">
        <v>114</v>
      </c>
      <c r="L186" s="93">
        <f>'地区別5歳毎'!U68</f>
        <v>315</v>
      </c>
      <c r="M186" s="96">
        <f>L186/L206</f>
        <v>0.00474934036939314</v>
      </c>
      <c r="N186" s="93">
        <f>'地区別5歳毎'!U69</f>
        <v>1175</v>
      </c>
      <c r="O186" s="94">
        <f>N186/N206</f>
        <v>0.015817672715524204</v>
      </c>
      <c r="P186" s="93">
        <f t="shared" si="6"/>
        <v>1490</v>
      </c>
      <c r="Q186" s="97">
        <f>P186/P206</f>
        <v>0.010596761231500117</v>
      </c>
      <c r="S186" s="87" t="s">
        <v>139</v>
      </c>
      <c r="T186" s="93">
        <f>SUM(L184:L186)</f>
        <v>382</v>
      </c>
      <c r="U186" s="96">
        <f>T186/L206</f>
        <v>0.005759517527327554</v>
      </c>
      <c r="V186" s="93">
        <f>SUM(N184:N186)</f>
        <v>1626</v>
      </c>
      <c r="W186" s="94">
        <f>V186/N206</f>
        <v>0.02188896666846158</v>
      </c>
      <c r="X186" s="93">
        <f>SUM(P184:P186)</f>
        <v>2008</v>
      </c>
      <c r="Y186" s="97">
        <f>X186/P206</f>
        <v>0.014280735941511568</v>
      </c>
    </row>
    <row r="187" spans="11:25" ht="13.5">
      <c r="K187" s="87" t="s">
        <v>115</v>
      </c>
      <c r="L187" s="93">
        <f>'地区別5歳毎'!T68</f>
        <v>1125</v>
      </c>
      <c r="M187" s="96">
        <f>L187/L206</f>
        <v>0.016961929890689786</v>
      </c>
      <c r="N187" s="93">
        <f>'地区別5歳毎'!T69</f>
        <v>2476</v>
      </c>
      <c r="O187" s="94">
        <f>N187/N206</f>
        <v>0.033331538420117386</v>
      </c>
      <c r="P187" s="93">
        <f t="shared" si="6"/>
        <v>3601</v>
      </c>
      <c r="Q187" s="97">
        <f>P187/P206</f>
        <v>0.025610024962840216</v>
      </c>
      <c r="S187" s="87" t="s">
        <v>140</v>
      </c>
      <c r="T187" s="93">
        <f>SUM(L184:L187)</f>
        <v>1507</v>
      </c>
      <c r="U187" s="96">
        <f>T187/L206</f>
        <v>0.02272144741801734</v>
      </c>
      <c r="V187" s="93">
        <f>SUM(N184:N187)</f>
        <v>4102</v>
      </c>
      <c r="W187" s="94">
        <f>V187/N206</f>
        <v>0.05522050508857897</v>
      </c>
      <c r="X187" s="93">
        <f>SUM(P184:P187)</f>
        <v>5609</v>
      </c>
      <c r="Y187" s="97">
        <f>X187/P206</f>
        <v>0.039890760904351785</v>
      </c>
    </row>
    <row r="188" spans="11:25" ht="13.5">
      <c r="K188" s="87" t="s">
        <v>116</v>
      </c>
      <c r="L188" s="93">
        <f>'地区別5歳毎'!S68</f>
        <v>2031</v>
      </c>
      <c r="M188" s="96">
        <f>L188/L206</f>
        <v>0.030621937429325292</v>
      </c>
      <c r="N188" s="93">
        <f>'地区別5歳毎'!S69</f>
        <v>3489</v>
      </c>
      <c r="O188" s="94">
        <f>N188/N206</f>
        <v>0.04696839157826719</v>
      </c>
      <c r="P188" s="93">
        <f t="shared" si="6"/>
        <v>5520</v>
      </c>
      <c r="Q188" s="97">
        <f>P188/P206</f>
        <v>0.03925779999857762</v>
      </c>
      <c r="S188" s="87" t="s">
        <v>141</v>
      </c>
      <c r="T188" s="93">
        <f>SUM(L184:L188)</f>
        <v>3538</v>
      </c>
      <c r="U188" s="96">
        <f>T188/L206</f>
        <v>0.053343384847342634</v>
      </c>
      <c r="V188" s="93">
        <f>SUM(N184:N188)</f>
        <v>7591</v>
      </c>
      <c r="W188" s="94">
        <f>V188/N206</f>
        <v>0.10218889666684616</v>
      </c>
      <c r="X188" s="93">
        <f>SUM(P184:P188)</f>
        <v>11129</v>
      </c>
      <c r="Y188" s="97">
        <f>X188/P206</f>
        <v>0.0791485609029294</v>
      </c>
    </row>
    <row r="189" spans="11:25" ht="13.5">
      <c r="K189" s="87" t="s">
        <v>117</v>
      </c>
      <c r="L189" s="93">
        <f>'地区別5歳毎'!R68</f>
        <v>2983</v>
      </c>
      <c r="M189" s="96">
        <f>L189/L206</f>
        <v>0.044975499434602335</v>
      </c>
      <c r="N189" s="93">
        <f>'地区別5歳毎'!R69</f>
        <v>3932</v>
      </c>
      <c r="O189" s="94">
        <f>N189/N206</f>
        <v>0.05293199073824781</v>
      </c>
      <c r="P189" s="93">
        <f t="shared" si="6"/>
        <v>6915</v>
      </c>
      <c r="Q189" s="97">
        <f>P189/P206</f>
        <v>0.04917892880256598</v>
      </c>
      <c r="S189" s="87" t="s">
        <v>142</v>
      </c>
      <c r="T189" s="93">
        <f>SUM(L184:L189)</f>
        <v>6521</v>
      </c>
      <c r="U189" s="96">
        <f>T189/L206</f>
        <v>0.09831888428194496</v>
      </c>
      <c r="V189" s="93">
        <f>SUM(N184:N189)</f>
        <v>11523</v>
      </c>
      <c r="W189" s="94">
        <f>V189/N206</f>
        <v>0.15512088740509397</v>
      </c>
      <c r="X189" s="93">
        <f>SUM(P184:P189)</f>
        <v>18044</v>
      </c>
      <c r="Y189" s="97">
        <f>X189/P206</f>
        <v>0.12832748970549537</v>
      </c>
    </row>
    <row r="190" spans="11:25" ht="13.5">
      <c r="K190" s="87" t="s">
        <v>118</v>
      </c>
      <c r="L190" s="93">
        <f>'地区別5歳毎'!Q68</f>
        <v>3455</v>
      </c>
      <c r="M190" s="96">
        <f>L190/L206</f>
        <v>0.05209197135318507</v>
      </c>
      <c r="N190" s="93">
        <f>'地区別5歳毎'!Q69</f>
        <v>4259</v>
      </c>
      <c r="O190" s="94">
        <f>N190/N206</f>
        <v>0.05733401540035539</v>
      </c>
      <c r="P190" s="93">
        <f t="shared" si="6"/>
        <v>7714</v>
      </c>
      <c r="Q190" s="97">
        <f>P190/P206</f>
        <v>0.0548613531139543</v>
      </c>
      <c r="S190" s="87" t="s">
        <v>143</v>
      </c>
      <c r="T190" s="93">
        <f>SUM(L184:L190)</f>
        <v>9976</v>
      </c>
      <c r="U190" s="96">
        <f>T190/L206</f>
        <v>0.15041085563513004</v>
      </c>
      <c r="V190" s="93">
        <f>SUM(N184:N190)</f>
        <v>15782</v>
      </c>
      <c r="W190" s="94">
        <f>V190/N206</f>
        <v>0.21245490280544935</v>
      </c>
      <c r="X190" s="93">
        <f>SUM(P184:P190)</f>
        <v>25758</v>
      </c>
      <c r="Y190" s="97">
        <f>X190/P206</f>
        <v>0.1831888428194497</v>
      </c>
    </row>
    <row r="191" spans="11:25" ht="13.5">
      <c r="K191" s="87" t="s">
        <v>119</v>
      </c>
      <c r="L191" s="93">
        <f>'地区別5歳毎'!P68</f>
        <v>4224</v>
      </c>
      <c r="M191" s="96">
        <f>L191/L206</f>
        <v>0.06368639276290991</v>
      </c>
      <c r="N191" s="93">
        <f>'地区別5歳毎'!P69</f>
        <v>4627</v>
      </c>
      <c r="O191" s="94">
        <f>N191/N206</f>
        <v>0.06228797587636638</v>
      </c>
      <c r="P191" s="93">
        <f t="shared" si="6"/>
        <v>8851</v>
      </c>
      <c r="Q191" s="97">
        <f>P191/P206</f>
        <v>0.06294760648322653</v>
      </c>
      <c r="S191" s="87" t="s">
        <v>144</v>
      </c>
      <c r="T191" s="93">
        <f>SUM(L184:L191)</f>
        <v>14200</v>
      </c>
      <c r="U191" s="96">
        <f>T191/L206</f>
        <v>0.21409724839803995</v>
      </c>
      <c r="V191" s="93">
        <f>SUM(N184:N191)</f>
        <v>20409</v>
      </c>
      <c r="W191" s="94">
        <f>V191/N206</f>
        <v>0.27474287868181574</v>
      </c>
      <c r="X191" s="93">
        <f>SUM(P184:P191)</f>
        <v>34609</v>
      </c>
      <c r="Y191" s="97">
        <f>X191/P206</f>
        <v>0.24613644930267622</v>
      </c>
    </row>
    <row r="192" spans="11:25" ht="13.5">
      <c r="K192" s="87" t="s">
        <v>120</v>
      </c>
      <c r="L192" s="93">
        <f>'地区別5歳毎'!O68</f>
        <v>5614</v>
      </c>
      <c r="M192" s="96">
        <f>L192/L206</f>
        <v>0.08464379947229551</v>
      </c>
      <c r="N192" s="93">
        <f>'地区別5歳毎'!O69</f>
        <v>5941</v>
      </c>
      <c r="O192" s="94">
        <f>N192/N206</f>
        <v>0.07997684561951429</v>
      </c>
      <c r="P192" s="93">
        <f t="shared" si="6"/>
        <v>11555</v>
      </c>
      <c r="Q192" s="97">
        <f>P192/P206</f>
        <v>0.08217823894629789</v>
      </c>
      <c r="S192" s="87" t="s">
        <v>145</v>
      </c>
      <c r="T192" s="93">
        <f>SUM(L184:L192)</f>
        <v>19814</v>
      </c>
      <c r="U192" s="96">
        <f>T192/L206</f>
        <v>0.29874104787033545</v>
      </c>
      <c r="V192" s="93">
        <f>SUM(N184:N192)</f>
        <v>26350</v>
      </c>
      <c r="W192" s="94">
        <f>V192/N206</f>
        <v>0.35471972430133003</v>
      </c>
      <c r="X192" s="93">
        <f>SUM(P184:P192)</f>
        <v>46164</v>
      </c>
      <c r="Y192" s="97">
        <f>X192/P206</f>
        <v>0.3283146882489741</v>
      </c>
    </row>
    <row r="193" spans="11:25" ht="13.5">
      <c r="K193" s="87" t="s">
        <v>121</v>
      </c>
      <c r="L193" s="93">
        <f>'地区別5歳毎'!N68</f>
        <v>4859</v>
      </c>
      <c r="M193" s="96">
        <f>L193/L206</f>
        <v>0.07326045985676592</v>
      </c>
      <c r="N193" s="93">
        <f>'地区別5歳毎'!N69</f>
        <v>5010</v>
      </c>
      <c r="O193" s="94">
        <f>N193/N206</f>
        <v>0.06744386408917129</v>
      </c>
      <c r="P193" s="93">
        <f t="shared" si="6"/>
        <v>9869</v>
      </c>
      <c r="Q193" s="97">
        <f>P193/P206</f>
        <v>0.07018754133803669</v>
      </c>
      <c r="S193" s="87" t="s">
        <v>146</v>
      </c>
      <c r="T193" s="93">
        <f>SUM(L184:L193)</f>
        <v>24673</v>
      </c>
      <c r="U193" s="96">
        <f>T193/L206</f>
        <v>0.3720015077271014</v>
      </c>
      <c r="V193" s="93">
        <f>SUM(N184:N193)</f>
        <v>31360</v>
      </c>
      <c r="W193" s="94">
        <f>V193/N206</f>
        <v>0.42216358839050133</v>
      </c>
      <c r="X193" s="93">
        <f>SUM(P184:P193)</f>
        <v>56033</v>
      </c>
      <c r="Y193" s="97">
        <f>X193/P206</f>
        <v>0.3985022295870108</v>
      </c>
    </row>
    <row r="194" spans="11:25" ht="13.5">
      <c r="K194" s="87" t="s">
        <v>122</v>
      </c>
      <c r="L194" s="93">
        <f>'地区別5歳毎'!M68</f>
        <v>4428</v>
      </c>
      <c r="M194" s="96">
        <f>L194/L206</f>
        <v>0.066762156049755</v>
      </c>
      <c r="N194" s="93">
        <f>'地区別5歳毎'!M69</f>
        <v>4848</v>
      </c>
      <c r="O194" s="94">
        <f>N194/N206</f>
        <v>0.06526304453179689</v>
      </c>
      <c r="P194" s="93">
        <f t="shared" si="6"/>
        <v>9276</v>
      </c>
      <c r="Q194" s="97">
        <f>P194/P206</f>
        <v>0.06597017260630543</v>
      </c>
      <c r="S194" s="87" t="s">
        <v>147</v>
      </c>
      <c r="T194" s="93">
        <f>SUM(L184:L194)</f>
        <v>29101</v>
      </c>
      <c r="U194" s="96">
        <f>T194/L206</f>
        <v>0.4387636637768564</v>
      </c>
      <c r="V194" s="93">
        <f>SUM(N184:N194)</f>
        <v>36208</v>
      </c>
      <c r="W194" s="94">
        <f>V194/N206</f>
        <v>0.4874266329222982</v>
      </c>
      <c r="X194" s="93">
        <f>SUM(P184:P194)</f>
        <v>65309</v>
      </c>
      <c r="Y194" s="97">
        <f>X194/P206</f>
        <v>0.4644724021933162</v>
      </c>
    </row>
    <row r="195" spans="11:25" ht="13.5">
      <c r="K195" s="87" t="s">
        <v>123</v>
      </c>
      <c r="L195" s="93">
        <f>'地区別5歳毎'!L68</f>
        <v>4126</v>
      </c>
      <c r="M195" s="96">
        <f>L195/L206</f>
        <v>0.06220882020354316</v>
      </c>
      <c r="N195" s="93">
        <f>'地区別5歳毎'!L69</f>
        <v>4602</v>
      </c>
      <c r="O195" s="94">
        <f>N195/N206</f>
        <v>0.0619514296483765</v>
      </c>
      <c r="P195" s="93">
        <f t="shared" si="6"/>
        <v>8728</v>
      </c>
      <c r="Q195" s="97">
        <f>P195/P206</f>
        <v>0.062072840287606054</v>
      </c>
      <c r="S195" s="87" t="s">
        <v>148</v>
      </c>
      <c r="T195" s="93">
        <f>SUM(L184:L195)</f>
        <v>33227</v>
      </c>
      <c r="U195" s="96">
        <f>T195/L206</f>
        <v>0.5009724839803995</v>
      </c>
      <c r="V195" s="93">
        <f>SUM(N184:N195)</f>
        <v>40810</v>
      </c>
      <c r="W195" s="94">
        <f>V195/N206</f>
        <v>0.5493780625706747</v>
      </c>
      <c r="X195" s="93">
        <f>SUM(P184:P195)</f>
        <v>74037</v>
      </c>
      <c r="Y195" s="97">
        <f>X195/P206</f>
        <v>0.5265452424809223</v>
      </c>
    </row>
    <row r="196" spans="11:25" ht="13.5">
      <c r="K196" s="87" t="s">
        <v>124</v>
      </c>
      <c r="L196" s="93">
        <f>'地区別5歳毎'!K68</f>
        <v>4439</v>
      </c>
      <c r="M196" s="96">
        <f>L196/L206</f>
        <v>0.0669280060309084</v>
      </c>
      <c r="N196" s="93">
        <f>'地区別5歳毎'!K69</f>
        <v>4803</v>
      </c>
      <c r="O196" s="94">
        <f>N196/N206</f>
        <v>0.06465726132141511</v>
      </c>
      <c r="P196" s="93">
        <f t="shared" si="6"/>
        <v>9242</v>
      </c>
      <c r="Q196" s="97">
        <f>P196/P206</f>
        <v>0.06572836731645912</v>
      </c>
      <c r="S196" s="87" t="s">
        <v>105</v>
      </c>
      <c r="T196" s="93">
        <f>SUM(L196:L204)</f>
        <v>33098</v>
      </c>
      <c r="U196" s="96">
        <f>T196/L206</f>
        <v>0.49902751601960044</v>
      </c>
      <c r="V196" s="93">
        <f>SUM(N196:N204)</f>
        <v>33474</v>
      </c>
      <c r="W196" s="94">
        <f>V196/N206</f>
        <v>0.45062193742932527</v>
      </c>
      <c r="X196" s="93">
        <f>SUM(P196:P204)</f>
        <v>66572</v>
      </c>
      <c r="Y196" s="97">
        <f>X196/P206</f>
        <v>0.47345475751907773</v>
      </c>
    </row>
    <row r="197" spans="11:25" ht="13.5">
      <c r="K197" s="87" t="s">
        <v>125</v>
      </c>
      <c r="L197" s="93">
        <f>'地区別5歳毎'!J68</f>
        <v>4413</v>
      </c>
      <c r="M197" s="96">
        <f>L197/L206</f>
        <v>0.06653599698454579</v>
      </c>
      <c r="N197" s="93">
        <f>'地区別5歳毎'!J69</f>
        <v>4499</v>
      </c>
      <c r="O197" s="94">
        <f>N197/N206</f>
        <v>0.06056485918905821</v>
      </c>
      <c r="P197" s="93">
        <f t="shared" si="6"/>
        <v>8912</v>
      </c>
      <c r="Q197" s="97">
        <f>P197/P206</f>
        <v>0.06338143362089198</v>
      </c>
      <c r="S197" s="87" t="s">
        <v>106</v>
      </c>
      <c r="T197" s="93">
        <f>SUM(L197:L204)</f>
        <v>28659</v>
      </c>
      <c r="U197" s="96">
        <f>T197/L206</f>
        <v>0.43209950998869207</v>
      </c>
      <c r="V197" s="93">
        <f>SUM(N197:N204)</f>
        <v>28671</v>
      </c>
      <c r="W197" s="94">
        <f>V197/N206</f>
        <v>0.3859646761079102</v>
      </c>
      <c r="X197" s="93">
        <f>SUM(P197:P204)</f>
        <v>57330</v>
      </c>
      <c r="Y197" s="97">
        <f>X197/P206</f>
        <v>0.4077263902026186</v>
      </c>
    </row>
    <row r="198" spans="11:25" ht="13.5">
      <c r="K198" s="87" t="s">
        <v>126</v>
      </c>
      <c r="L198" s="93">
        <f>'地区別5歳毎'!I68</f>
        <v>3859</v>
      </c>
      <c r="M198" s="96">
        <f>L198/L206</f>
        <v>0.05818318884281945</v>
      </c>
      <c r="N198" s="93">
        <f>'地区別5歳毎'!I69</f>
        <v>3982</v>
      </c>
      <c r="O198" s="94">
        <f>N198/N206</f>
        <v>0.05360508319422756</v>
      </c>
      <c r="P198" s="93">
        <f t="shared" si="6"/>
        <v>7841</v>
      </c>
      <c r="Q198" s="97">
        <f>P198/P206</f>
        <v>0.05576456699073317</v>
      </c>
      <c r="S198" s="87" t="s">
        <v>107</v>
      </c>
      <c r="T198" s="93">
        <f>SUM(L198:L204)</f>
        <v>24246</v>
      </c>
      <c r="U198" s="96">
        <f>T198/L206</f>
        <v>0.36556351300414625</v>
      </c>
      <c r="V198" s="93">
        <f>SUM(N198:N204)</f>
        <v>24172</v>
      </c>
      <c r="W198" s="94">
        <f>V198/N206</f>
        <v>0.32539981691885195</v>
      </c>
      <c r="X198" s="93">
        <f>SUM(P198:P204)</f>
        <v>48418</v>
      </c>
      <c r="Y198" s="97">
        <f>X198/P206</f>
        <v>0.34434495658172665</v>
      </c>
    </row>
    <row r="199" spans="11:25" ht="13.5">
      <c r="K199" s="87" t="s">
        <v>127</v>
      </c>
      <c r="L199" s="93">
        <f>'地区別5歳毎'!H68</f>
        <v>3406</v>
      </c>
      <c r="M199" s="96">
        <f>L199/L206</f>
        <v>0.05135318507350169</v>
      </c>
      <c r="N199" s="93">
        <f>'地区別5歳毎'!H69</f>
        <v>3585</v>
      </c>
      <c r="O199" s="94">
        <f>N199/N206</f>
        <v>0.04826072909374832</v>
      </c>
      <c r="P199" s="93">
        <f t="shared" si="6"/>
        <v>6991</v>
      </c>
      <c r="Q199" s="97">
        <f>P199/P206</f>
        <v>0.04971943474457538</v>
      </c>
      <c r="S199" s="87" t="s">
        <v>108</v>
      </c>
      <c r="T199" s="93">
        <f>SUM(L199:L204)</f>
        <v>20387</v>
      </c>
      <c r="U199" s="96">
        <f>T199/L206</f>
        <v>0.3073803241613268</v>
      </c>
      <c r="V199" s="93">
        <f>SUM(N199:N204)</f>
        <v>20190</v>
      </c>
      <c r="W199" s="94">
        <f>V199/N206</f>
        <v>0.2717947337246244</v>
      </c>
      <c r="X199" s="93">
        <f>SUM(P199:P204)</f>
        <v>40577</v>
      </c>
      <c r="Y199" s="97">
        <f>X199/P206</f>
        <v>0.28858038959099347</v>
      </c>
    </row>
    <row r="200" spans="11:25" ht="13.5">
      <c r="K200" s="87" t="s">
        <v>128</v>
      </c>
      <c r="L200" s="93">
        <f>'地区別5歳毎'!G68</f>
        <v>3056</v>
      </c>
      <c r="M200" s="96">
        <f>L200/L206</f>
        <v>0.04607614021862043</v>
      </c>
      <c r="N200" s="93">
        <f>'地区別5歳毎'!G69</f>
        <v>3258</v>
      </c>
      <c r="O200" s="94">
        <f>N200/N206</f>
        <v>0.04385870443164073</v>
      </c>
      <c r="P200" s="93">
        <f t="shared" si="6"/>
        <v>6314</v>
      </c>
      <c r="Q200" s="97">
        <f>P200/P206</f>
        <v>0.04490466470851795</v>
      </c>
      <c r="S200" s="87" t="s">
        <v>109</v>
      </c>
      <c r="T200" s="93">
        <f>SUM(L200:L204)</f>
        <v>16981</v>
      </c>
      <c r="U200" s="96">
        <f>T200/L206</f>
        <v>0.2560271390878251</v>
      </c>
      <c r="V200" s="93">
        <f>SUM(N200:N204)</f>
        <v>16605</v>
      </c>
      <c r="W200" s="94">
        <f>V200/N206</f>
        <v>0.2235340046308761</v>
      </c>
      <c r="X200" s="93">
        <f>SUM(P200:P204)</f>
        <v>33586</v>
      </c>
      <c r="Y200" s="97">
        <f>X200/P206</f>
        <v>0.2388609548464181</v>
      </c>
    </row>
    <row r="201" spans="11:25" ht="13.5">
      <c r="K201" s="87" t="s">
        <v>129</v>
      </c>
      <c r="L201" s="93">
        <f>'地区別5歳毎'!F68</f>
        <v>3762</v>
      </c>
      <c r="M201" s="96">
        <f>L201/L206</f>
        <v>0.05672069355446664</v>
      </c>
      <c r="N201" s="93">
        <f>'地区別5歳毎'!F69</f>
        <v>3736</v>
      </c>
      <c r="O201" s="94">
        <f>N201/N206</f>
        <v>0.05029346831080717</v>
      </c>
      <c r="P201" s="93">
        <f t="shared" si="6"/>
        <v>7498</v>
      </c>
      <c r="Q201" s="97">
        <f>P201/P206</f>
        <v>0.05332517833140126</v>
      </c>
      <c r="S201" s="87" t="s">
        <v>110</v>
      </c>
      <c r="T201" s="93">
        <f>SUM(L201:L204)</f>
        <v>13925</v>
      </c>
      <c r="U201" s="96">
        <f>T201/L206</f>
        <v>0.20995099886920468</v>
      </c>
      <c r="V201" s="93">
        <f>SUM(N201:N204)</f>
        <v>13347</v>
      </c>
      <c r="W201" s="94">
        <f>V201/N206</f>
        <v>0.17967530019923536</v>
      </c>
      <c r="X201" s="93">
        <f>SUM(P201:P204)</f>
        <v>27272</v>
      </c>
      <c r="Y201" s="97">
        <f>X201/P206</f>
        <v>0.19395629013790014</v>
      </c>
    </row>
    <row r="202" spans="11:25" ht="13.5">
      <c r="K202" s="87" t="s">
        <v>130</v>
      </c>
      <c r="L202" s="93">
        <f>'地区別5歳毎'!E68</f>
        <v>3567</v>
      </c>
      <c r="M202" s="96">
        <f>L202/L206</f>
        <v>0.053780625706747076</v>
      </c>
      <c r="N202" s="93">
        <f>'地区別5歳毎'!E69</f>
        <v>3498</v>
      </c>
      <c r="O202" s="94">
        <f>N202/N206</f>
        <v>0.047089548220343544</v>
      </c>
      <c r="P202" s="93">
        <f t="shared" si="6"/>
        <v>7065</v>
      </c>
      <c r="Q202" s="97">
        <f>P202/P206</f>
        <v>0.05024571684600559</v>
      </c>
      <c r="S202" s="87" t="s">
        <v>111</v>
      </c>
      <c r="T202" s="93">
        <f>SUM(L202:L204)</f>
        <v>10163</v>
      </c>
      <c r="U202" s="96">
        <f>T202/L206</f>
        <v>0.15323030531473802</v>
      </c>
      <c r="V202" s="93">
        <f>SUM(N202:N204)</f>
        <v>9611</v>
      </c>
      <c r="W202" s="94">
        <f>V202/N206</f>
        <v>0.1293818318884282</v>
      </c>
      <c r="X202" s="93">
        <f>SUM(P202:P204)</f>
        <v>19774</v>
      </c>
      <c r="Y202" s="97">
        <f>X202/P206</f>
        <v>0.14063111180649887</v>
      </c>
    </row>
    <row r="203" spans="11:25" ht="13.5">
      <c r="K203" s="87" t="s">
        <v>131</v>
      </c>
      <c r="L203" s="93">
        <f>'地区別5歳毎'!D68</f>
        <v>3363</v>
      </c>
      <c r="M203" s="96">
        <f>L203/L206</f>
        <v>0.050704862419902</v>
      </c>
      <c r="N203" s="93">
        <f>'地区別5歳毎'!D69</f>
        <v>3154</v>
      </c>
      <c r="O203" s="94">
        <f>N203/N206</f>
        <v>0.04245867212320284</v>
      </c>
      <c r="P203" s="93">
        <f t="shared" si="6"/>
        <v>6517</v>
      </c>
      <c r="Q203" s="97">
        <f>P203/P206</f>
        <v>0.04634838452730622</v>
      </c>
      <c r="S203" s="87" t="s">
        <v>3</v>
      </c>
      <c r="T203" s="93">
        <f>SUM(L203:L204)</f>
        <v>6596</v>
      </c>
      <c r="U203" s="96">
        <f>T203/L206</f>
        <v>0.09944967960799095</v>
      </c>
      <c r="V203" s="93">
        <f>SUM(N203:N204)</f>
        <v>6113</v>
      </c>
      <c r="W203" s="94">
        <f>V203/N206</f>
        <v>0.08229228366808465</v>
      </c>
      <c r="X203" s="93">
        <f>SUM(P203:P204)</f>
        <v>12709</v>
      </c>
      <c r="Y203" s="97">
        <f>X203/P206</f>
        <v>0.09038539496049328</v>
      </c>
    </row>
    <row r="204" spans="11:25" ht="13.5">
      <c r="K204" s="87" t="s">
        <v>132</v>
      </c>
      <c r="L204" s="93">
        <f>'地区別5歳毎'!C68</f>
        <v>3233</v>
      </c>
      <c r="M204" s="96">
        <f>L204/L206</f>
        <v>0.04874481718808896</v>
      </c>
      <c r="N204" s="93">
        <f>'地区別5歳毎'!C69</f>
        <v>2959</v>
      </c>
      <c r="O204" s="94">
        <f>N204/N206</f>
        <v>0.039833611544881804</v>
      </c>
      <c r="P204" s="93">
        <f t="shared" si="6"/>
        <v>6192</v>
      </c>
      <c r="Q204" s="97">
        <f>P204/P206</f>
        <v>0.044037010433187064</v>
      </c>
      <c r="S204" s="87" t="s">
        <v>112</v>
      </c>
      <c r="T204" s="93">
        <f>SUM(L204:L204)</f>
        <v>3233</v>
      </c>
      <c r="U204" s="96">
        <f>T204/L206</f>
        <v>0.04874481718808896</v>
      </c>
      <c r="V204" s="93">
        <f>SUM(N204:N204)</f>
        <v>2959</v>
      </c>
      <c r="W204" s="94">
        <f>V204/N206</f>
        <v>0.039833611544881804</v>
      </c>
      <c r="X204" s="93">
        <f>SUM(P204:P204)</f>
        <v>6192</v>
      </c>
      <c r="Y204" s="97">
        <f>X204/P206</f>
        <v>0.044037010433187064</v>
      </c>
    </row>
    <row r="205" ht="13.5">
      <c r="K205" s="87"/>
    </row>
    <row r="206" spans="11:17" ht="13.5">
      <c r="K206" s="87"/>
      <c r="L206" s="93">
        <f>SUM(L184:L204)</f>
        <v>66325</v>
      </c>
      <c r="M206" s="92"/>
      <c r="N206" s="93">
        <f>SUM(N184:N204)</f>
        <v>74284</v>
      </c>
      <c r="O206" s="88"/>
      <c r="P206" s="93">
        <f>SUM(P184:P204)</f>
        <v>140609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2013-06-17T07:47:48Z</cp:lastPrinted>
  <dcterms:created xsi:type="dcterms:W3CDTF">2005-03-14T09:58:22Z</dcterms:created>
  <dcterms:modified xsi:type="dcterms:W3CDTF">2013-06-18T01:19:57Z</dcterms:modified>
  <cp:category/>
  <cp:version/>
  <cp:contentType/>
  <cp:contentStatus/>
</cp:coreProperties>
</file>