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5775" windowHeight="712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<sst xmlns="http://schemas.openxmlformats.org/spreadsheetml/2006/main" count="1061" uniqueCount="149">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</sst>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1964846"/>
        <c:axId val="63465887"/>
      </c:barChart>
      <c:catAx>
        <c:axId val="219648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381864"/>
        <c:axId val="30436777"/>
      </c:barChart>
      <c:catAx>
        <c:axId val="33818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495538"/>
        <c:axId val="49459843"/>
      </c:barChart>
      <c:catAx>
        <c:axId val="54955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2485404"/>
        <c:axId val="46824317"/>
      </c:barChart>
      <c:catAx>
        <c:axId val="424854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8765670"/>
        <c:axId val="34673303"/>
      </c:barChart>
      <c:catAx>
        <c:axId val="187656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67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3624272"/>
        <c:axId val="57074129"/>
      </c:barChart>
      <c:catAx>
        <c:axId val="436242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3905114"/>
        <c:axId val="59601707"/>
      </c:barChart>
      <c:catAx>
        <c:axId val="439051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6653316"/>
        <c:axId val="63008933"/>
      </c:barChart>
      <c:catAx>
        <c:axId val="666533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0209486"/>
        <c:axId val="3449919"/>
      </c:barChart>
      <c:catAx>
        <c:axId val="302094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1049272"/>
        <c:axId val="11007993"/>
      </c:barChart>
      <c:catAx>
        <c:axId val="310492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8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1963074"/>
        <c:axId val="19232211"/>
      </c:barChart>
      <c:catAx>
        <c:axId val="319630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4322072"/>
        <c:axId val="40463193"/>
      </c:barChart>
      <c:catAx>
        <c:axId val="343220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8872172"/>
        <c:axId val="14305229"/>
      </c:barChart>
      <c:catAx>
        <c:axId val="388721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1638198"/>
        <c:axId val="17872871"/>
      </c:barChart>
      <c:catAx>
        <c:axId val="616381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6638112"/>
        <c:axId val="38416417"/>
      </c:barChart>
      <c:catAx>
        <c:axId val="26638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0203434"/>
        <c:axId val="24722043"/>
      </c:barChart>
      <c:catAx>
        <c:axId val="102034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1171796"/>
        <c:axId val="56328437"/>
      </c:barChart>
      <c:catAx>
        <c:axId val="211717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7193886"/>
        <c:axId val="66309519"/>
      </c:barChart>
      <c:catAx>
        <c:axId val="371938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914760"/>
        <c:axId val="2361929"/>
      </c:barChart>
      <c:catAx>
        <c:axId val="599147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1257362"/>
        <c:axId val="57098531"/>
      </c:barChart>
      <c:catAx>
        <c:axId val="21257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4124732"/>
        <c:axId val="61578269"/>
      </c:barChart>
      <c:catAx>
        <c:axId val="441247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8624418"/>
        <c:axId val="56293171"/>
      </c:barChart>
      <c:catAx>
        <c:axId val="28624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6876492"/>
        <c:axId val="63452973"/>
      </c:barChart>
      <c:catAx>
        <c:axId val="368764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4205846"/>
        <c:axId val="39417159"/>
      </c:barChart>
      <c:catAx>
        <c:axId val="34205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9210112"/>
        <c:axId val="38673281"/>
      </c:barChart>
      <c:catAx>
        <c:axId val="19210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2515210"/>
        <c:axId val="45528027"/>
      </c:barChart>
      <c:catAx>
        <c:axId val="125152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7099060"/>
        <c:axId val="63891541"/>
      </c:barChart>
      <c:catAx>
        <c:axId val="70990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8152958"/>
        <c:axId val="7832303"/>
      </c:barChart>
      <c:catAx>
        <c:axId val="381529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29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1029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032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190500</xdr:colOff>
      <xdr:row>181</xdr:row>
      <xdr:rowOff>28575</xdr:rowOff>
    </xdr:from>
    <xdr:to>
      <xdr:col>9</xdr:col>
      <xdr:colOff>285750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933700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50" t="s">
        <v>0</v>
      </c>
      <c r="B1" s="150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7" t="s">
        <v>24</v>
      </c>
      <c r="B3" s="3" t="s">
        <v>13</v>
      </c>
      <c r="C3" s="84">
        <v>468</v>
      </c>
      <c r="D3" s="84">
        <v>466</v>
      </c>
      <c r="E3" s="84">
        <v>482</v>
      </c>
      <c r="F3" s="84">
        <v>463</v>
      </c>
      <c r="G3" s="84">
        <v>480</v>
      </c>
      <c r="H3" s="84">
        <v>497</v>
      </c>
      <c r="I3" s="84">
        <v>454</v>
      </c>
      <c r="J3" s="85">
        <v>481</v>
      </c>
      <c r="K3" s="85">
        <v>492</v>
      </c>
      <c r="L3" s="85">
        <v>465</v>
      </c>
      <c r="M3" s="85">
        <v>509</v>
      </c>
      <c r="N3" s="85">
        <v>501</v>
      </c>
      <c r="O3" s="85">
        <v>538</v>
      </c>
      <c r="P3" s="85">
        <v>514</v>
      </c>
      <c r="Q3" s="85">
        <v>511</v>
      </c>
      <c r="R3" s="85">
        <v>526</v>
      </c>
      <c r="S3" s="85">
        <v>512</v>
      </c>
      <c r="T3" s="85">
        <v>566</v>
      </c>
      <c r="U3" s="85">
        <v>502</v>
      </c>
      <c r="V3" s="85">
        <v>504</v>
      </c>
      <c r="W3" s="85">
        <v>472</v>
      </c>
      <c r="X3" s="85">
        <v>425</v>
      </c>
      <c r="Y3" s="85">
        <v>443</v>
      </c>
      <c r="Z3" s="85">
        <v>452</v>
      </c>
      <c r="AA3" s="85">
        <v>441</v>
      </c>
      <c r="AB3" s="85">
        <v>455</v>
      </c>
      <c r="AC3" s="85">
        <v>510</v>
      </c>
      <c r="AD3" s="85">
        <v>529</v>
      </c>
      <c r="AE3" s="85">
        <v>511</v>
      </c>
      <c r="AF3" s="85">
        <v>503</v>
      </c>
      <c r="AG3" s="85">
        <v>548</v>
      </c>
      <c r="AH3" s="85">
        <v>568</v>
      </c>
      <c r="AI3" s="85">
        <v>609</v>
      </c>
      <c r="AJ3" s="85">
        <v>571</v>
      </c>
      <c r="AK3" s="85">
        <v>586</v>
      </c>
      <c r="AL3" s="85">
        <v>623</v>
      </c>
      <c r="AM3" s="85">
        <v>671</v>
      </c>
      <c r="AN3" s="85">
        <v>711</v>
      </c>
      <c r="AO3" s="85">
        <v>625</v>
      </c>
      <c r="AP3" s="85">
        <v>660</v>
      </c>
      <c r="AQ3" s="85">
        <v>606</v>
      </c>
      <c r="AR3" s="85">
        <v>588</v>
      </c>
      <c r="AS3" s="85">
        <v>624</v>
      </c>
      <c r="AT3" s="85">
        <v>631</v>
      </c>
      <c r="AU3" s="85">
        <v>502</v>
      </c>
      <c r="AV3" s="85">
        <v>538</v>
      </c>
      <c r="AW3" s="85">
        <v>575</v>
      </c>
      <c r="AX3" s="85">
        <v>573</v>
      </c>
      <c r="AY3" s="85">
        <v>536</v>
      </c>
      <c r="AZ3" s="85">
        <v>602</v>
      </c>
      <c r="BA3" s="85">
        <v>601</v>
      </c>
      <c r="BB3" s="85">
        <v>582</v>
      </c>
      <c r="BC3" s="85">
        <v>584</v>
      </c>
      <c r="BD3" s="85">
        <v>607</v>
      </c>
      <c r="BE3" s="85">
        <v>610</v>
      </c>
      <c r="BF3" s="85">
        <v>638</v>
      </c>
      <c r="BG3" s="85">
        <v>654</v>
      </c>
      <c r="BH3" s="85">
        <v>654</v>
      </c>
      <c r="BI3" s="85">
        <v>716</v>
      </c>
      <c r="BJ3" s="85">
        <v>681</v>
      </c>
      <c r="BK3" s="85">
        <v>715</v>
      </c>
      <c r="BL3" s="85">
        <v>704</v>
      </c>
      <c r="BM3" s="85">
        <v>738</v>
      </c>
      <c r="BN3" s="85">
        <v>664</v>
      </c>
      <c r="BO3" s="85">
        <v>440</v>
      </c>
      <c r="BP3" s="85">
        <v>471</v>
      </c>
      <c r="BQ3" s="85">
        <v>538</v>
      </c>
      <c r="BR3" s="85">
        <v>502</v>
      </c>
      <c r="BS3" s="85">
        <v>484</v>
      </c>
      <c r="BT3" s="85">
        <v>483</v>
      </c>
      <c r="BU3" s="85">
        <v>505</v>
      </c>
      <c r="BV3" s="85">
        <v>456</v>
      </c>
      <c r="BW3" s="85">
        <v>401</v>
      </c>
      <c r="BX3" s="85">
        <v>470</v>
      </c>
      <c r="BY3" s="85">
        <v>393</v>
      </c>
      <c r="BZ3" s="85">
        <v>432</v>
      </c>
      <c r="CA3" s="85">
        <v>388</v>
      </c>
      <c r="CB3" s="85">
        <v>391</v>
      </c>
      <c r="CC3" s="85">
        <v>329</v>
      </c>
      <c r="CD3" s="85">
        <v>287</v>
      </c>
      <c r="CE3" s="85">
        <v>318</v>
      </c>
      <c r="CF3" s="85">
        <v>252</v>
      </c>
      <c r="CG3" s="85">
        <v>206</v>
      </c>
      <c r="CH3" s="85">
        <v>224</v>
      </c>
      <c r="CI3" s="85">
        <v>198</v>
      </c>
      <c r="CJ3" s="85">
        <v>156</v>
      </c>
      <c r="CK3" s="85">
        <v>148</v>
      </c>
      <c r="CL3" s="85">
        <v>98</v>
      </c>
      <c r="CM3" s="85">
        <v>67</v>
      </c>
      <c r="CN3" s="85">
        <v>58</v>
      </c>
      <c r="CO3" s="85">
        <v>55</v>
      </c>
      <c r="CP3" s="85">
        <v>39</v>
      </c>
      <c r="CQ3" s="85">
        <v>21</v>
      </c>
      <c r="CR3" s="85">
        <v>19</v>
      </c>
      <c r="CS3" s="85">
        <v>13</v>
      </c>
      <c r="CT3" s="85">
        <v>22</v>
      </c>
      <c r="CU3" s="85">
        <v>11</v>
      </c>
      <c r="CV3" s="85">
        <v>2</v>
      </c>
      <c r="CW3" s="85">
        <v>6</v>
      </c>
      <c r="CX3" s="85">
        <v>2</v>
      </c>
      <c r="CY3" s="85">
        <v>2</v>
      </c>
      <c r="CZ3" s="76">
        <f aca="true" t="shared" si="0" ref="CZ3:CZ23">SUM(C3:CY3)</f>
        <v>44654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7"/>
      <c r="B4" s="4" t="s">
        <v>14</v>
      </c>
      <c r="C4" s="86">
        <v>419</v>
      </c>
      <c r="D4" s="86">
        <v>435</v>
      </c>
      <c r="E4" s="86">
        <v>436</v>
      </c>
      <c r="F4" s="86">
        <v>454</v>
      </c>
      <c r="G4" s="86">
        <v>444</v>
      </c>
      <c r="H4" s="86">
        <v>434</v>
      </c>
      <c r="I4" s="86">
        <v>454</v>
      </c>
      <c r="J4" s="87">
        <v>459</v>
      </c>
      <c r="K4" s="87">
        <v>463</v>
      </c>
      <c r="L4" s="87">
        <v>474</v>
      </c>
      <c r="M4" s="87">
        <v>505</v>
      </c>
      <c r="N4" s="87">
        <v>470</v>
      </c>
      <c r="O4" s="87">
        <v>520</v>
      </c>
      <c r="P4" s="87">
        <v>522</v>
      </c>
      <c r="Q4" s="87">
        <v>495</v>
      </c>
      <c r="R4" s="87">
        <v>558</v>
      </c>
      <c r="S4" s="87">
        <v>540</v>
      </c>
      <c r="T4" s="87">
        <v>525</v>
      </c>
      <c r="U4" s="87">
        <v>482</v>
      </c>
      <c r="V4" s="87">
        <v>478</v>
      </c>
      <c r="W4" s="87">
        <v>487</v>
      </c>
      <c r="X4" s="87">
        <v>476</v>
      </c>
      <c r="Y4" s="87">
        <v>448</v>
      </c>
      <c r="Z4" s="87">
        <v>495</v>
      </c>
      <c r="AA4" s="87">
        <v>484</v>
      </c>
      <c r="AB4" s="87">
        <v>470</v>
      </c>
      <c r="AC4" s="87">
        <v>519</v>
      </c>
      <c r="AD4" s="87">
        <v>512</v>
      </c>
      <c r="AE4" s="87">
        <v>537</v>
      </c>
      <c r="AF4" s="87">
        <v>500</v>
      </c>
      <c r="AG4" s="87">
        <v>587</v>
      </c>
      <c r="AH4" s="87">
        <v>565</v>
      </c>
      <c r="AI4" s="87">
        <v>595</v>
      </c>
      <c r="AJ4" s="87">
        <v>616</v>
      </c>
      <c r="AK4" s="87">
        <v>658</v>
      </c>
      <c r="AL4" s="87">
        <v>677</v>
      </c>
      <c r="AM4" s="87">
        <v>673</v>
      </c>
      <c r="AN4" s="87">
        <v>702</v>
      </c>
      <c r="AO4" s="87">
        <v>673</v>
      </c>
      <c r="AP4" s="87">
        <v>685</v>
      </c>
      <c r="AQ4" s="87">
        <v>622</v>
      </c>
      <c r="AR4" s="87">
        <v>684</v>
      </c>
      <c r="AS4" s="87">
        <v>662</v>
      </c>
      <c r="AT4" s="87">
        <v>669</v>
      </c>
      <c r="AU4" s="87">
        <v>535</v>
      </c>
      <c r="AV4" s="87">
        <v>666</v>
      </c>
      <c r="AW4" s="87">
        <v>645</v>
      </c>
      <c r="AX4" s="87">
        <v>669</v>
      </c>
      <c r="AY4" s="87">
        <v>630</v>
      </c>
      <c r="AZ4" s="87">
        <v>601</v>
      </c>
      <c r="BA4" s="87">
        <v>690</v>
      </c>
      <c r="BB4" s="87">
        <v>599</v>
      </c>
      <c r="BC4" s="87">
        <v>668</v>
      </c>
      <c r="BD4" s="87">
        <v>602</v>
      </c>
      <c r="BE4" s="87">
        <v>630</v>
      </c>
      <c r="BF4" s="87">
        <v>633</v>
      </c>
      <c r="BG4" s="87">
        <v>672</v>
      </c>
      <c r="BH4" s="87">
        <v>698</v>
      </c>
      <c r="BI4" s="87">
        <v>727</v>
      </c>
      <c r="BJ4" s="87">
        <v>779</v>
      </c>
      <c r="BK4" s="87">
        <v>734</v>
      </c>
      <c r="BL4" s="87">
        <v>849</v>
      </c>
      <c r="BM4" s="87">
        <v>836</v>
      </c>
      <c r="BN4" s="87">
        <v>735</v>
      </c>
      <c r="BO4" s="87">
        <v>437</v>
      </c>
      <c r="BP4" s="87">
        <v>524</v>
      </c>
      <c r="BQ4" s="87">
        <v>634</v>
      </c>
      <c r="BR4" s="87">
        <v>589</v>
      </c>
      <c r="BS4" s="87">
        <v>620</v>
      </c>
      <c r="BT4" s="87">
        <v>606</v>
      </c>
      <c r="BU4" s="87">
        <v>605</v>
      </c>
      <c r="BV4" s="87">
        <v>536</v>
      </c>
      <c r="BW4" s="87">
        <v>543</v>
      </c>
      <c r="BX4" s="87">
        <v>507</v>
      </c>
      <c r="BY4" s="87">
        <v>474</v>
      </c>
      <c r="BZ4" s="87">
        <v>530</v>
      </c>
      <c r="CA4" s="87">
        <v>535</v>
      </c>
      <c r="CB4" s="87">
        <v>493</v>
      </c>
      <c r="CC4" s="87">
        <v>482</v>
      </c>
      <c r="CD4" s="87">
        <v>437</v>
      </c>
      <c r="CE4" s="87">
        <v>424</v>
      </c>
      <c r="CF4" s="87">
        <v>402</v>
      </c>
      <c r="CG4" s="87">
        <v>406</v>
      </c>
      <c r="CH4" s="87">
        <v>363</v>
      </c>
      <c r="CI4" s="87">
        <v>364</v>
      </c>
      <c r="CJ4" s="87">
        <v>316</v>
      </c>
      <c r="CK4" s="87">
        <v>278</v>
      </c>
      <c r="CL4" s="87">
        <v>262</v>
      </c>
      <c r="CM4" s="87">
        <v>215</v>
      </c>
      <c r="CN4" s="87">
        <v>198</v>
      </c>
      <c r="CO4" s="87">
        <v>163</v>
      </c>
      <c r="CP4" s="87">
        <v>141</v>
      </c>
      <c r="CQ4" s="87">
        <v>118</v>
      </c>
      <c r="CR4" s="87">
        <v>109</v>
      </c>
      <c r="CS4" s="87">
        <v>77</v>
      </c>
      <c r="CT4" s="87">
        <v>72</v>
      </c>
      <c r="CU4" s="87">
        <v>63</v>
      </c>
      <c r="CV4" s="87">
        <v>41</v>
      </c>
      <c r="CW4" s="87">
        <v>23</v>
      </c>
      <c r="CX4" s="87">
        <v>23</v>
      </c>
      <c r="CY4" s="87">
        <v>39</v>
      </c>
      <c r="CZ4" s="78">
        <f t="shared" si="0"/>
        <v>49810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7"/>
      <c r="B5" s="5" t="s">
        <v>15</v>
      </c>
      <c r="C5" s="88">
        <v>887</v>
      </c>
      <c r="D5" s="88">
        <v>901</v>
      </c>
      <c r="E5" s="88">
        <v>918</v>
      </c>
      <c r="F5" s="88">
        <v>917</v>
      </c>
      <c r="G5" s="88">
        <v>924</v>
      </c>
      <c r="H5" s="88">
        <v>931</v>
      </c>
      <c r="I5" s="88">
        <v>908</v>
      </c>
      <c r="J5" s="88">
        <v>940</v>
      </c>
      <c r="K5" s="88">
        <v>955</v>
      </c>
      <c r="L5" s="88">
        <v>939</v>
      </c>
      <c r="M5" s="88">
        <v>1014</v>
      </c>
      <c r="N5" s="88">
        <v>971</v>
      </c>
      <c r="O5" s="88">
        <v>1058</v>
      </c>
      <c r="P5" s="88">
        <v>1036</v>
      </c>
      <c r="Q5" s="88">
        <v>1006</v>
      </c>
      <c r="R5" s="88">
        <v>1084</v>
      </c>
      <c r="S5" s="88">
        <v>1052</v>
      </c>
      <c r="T5" s="88">
        <v>1091</v>
      </c>
      <c r="U5" s="88">
        <v>984</v>
      </c>
      <c r="V5" s="88">
        <v>982</v>
      </c>
      <c r="W5" s="88">
        <v>959</v>
      </c>
      <c r="X5" s="88">
        <v>901</v>
      </c>
      <c r="Y5" s="88">
        <v>891</v>
      </c>
      <c r="Z5" s="88">
        <v>947</v>
      </c>
      <c r="AA5" s="88">
        <v>925</v>
      </c>
      <c r="AB5" s="88">
        <v>925</v>
      </c>
      <c r="AC5" s="88">
        <v>1029</v>
      </c>
      <c r="AD5" s="88">
        <v>1041</v>
      </c>
      <c r="AE5" s="88">
        <v>1048</v>
      </c>
      <c r="AF5" s="88">
        <v>1003</v>
      </c>
      <c r="AG5" s="88">
        <v>1135</v>
      </c>
      <c r="AH5" s="88">
        <v>1133</v>
      </c>
      <c r="AI5" s="88">
        <v>1204</v>
      </c>
      <c r="AJ5" s="88">
        <v>1187</v>
      </c>
      <c r="AK5" s="88">
        <v>1244</v>
      </c>
      <c r="AL5" s="88">
        <v>1300</v>
      </c>
      <c r="AM5" s="88">
        <v>1344</v>
      </c>
      <c r="AN5" s="88">
        <v>1413</v>
      </c>
      <c r="AO5" s="88">
        <v>1298</v>
      </c>
      <c r="AP5" s="88">
        <v>1345</v>
      </c>
      <c r="AQ5" s="88">
        <v>1228</v>
      </c>
      <c r="AR5" s="88">
        <v>1272</v>
      </c>
      <c r="AS5" s="88">
        <v>1286</v>
      </c>
      <c r="AT5" s="88">
        <v>1300</v>
      </c>
      <c r="AU5" s="88">
        <v>1037</v>
      </c>
      <c r="AV5" s="88">
        <v>1204</v>
      </c>
      <c r="AW5" s="88">
        <v>1220</v>
      </c>
      <c r="AX5" s="88">
        <v>1242</v>
      </c>
      <c r="AY5" s="88">
        <v>1166</v>
      </c>
      <c r="AZ5" s="88">
        <v>1203</v>
      </c>
      <c r="BA5" s="88">
        <v>1291</v>
      </c>
      <c r="BB5" s="88">
        <v>1181</v>
      </c>
      <c r="BC5" s="88">
        <v>1252</v>
      </c>
      <c r="BD5" s="88">
        <v>1209</v>
      </c>
      <c r="BE5" s="88">
        <v>1240</v>
      </c>
      <c r="BF5" s="88">
        <v>1271</v>
      </c>
      <c r="BG5" s="88">
        <v>1326</v>
      </c>
      <c r="BH5" s="88">
        <v>1352</v>
      </c>
      <c r="BI5" s="88">
        <v>1443</v>
      </c>
      <c r="BJ5" s="88">
        <v>1460</v>
      </c>
      <c r="BK5" s="88">
        <v>1449</v>
      </c>
      <c r="BL5" s="88">
        <v>1553</v>
      </c>
      <c r="BM5" s="88">
        <v>1574</v>
      </c>
      <c r="BN5" s="88">
        <v>1399</v>
      </c>
      <c r="BO5" s="88">
        <v>877</v>
      </c>
      <c r="BP5" s="88">
        <v>995</v>
      </c>
      <c r="BQ5" s="88">
        <v>1172</v>
      </c>
      <c r="BR5" s="88">
        <v>1091</v>
      </c>
      <c r="BS5" s="88">
        <v>1104</v>
      </c>
      <c r="BT5" s="88">
        <v>1089</v>
      </c>
      <c r="BU5" s="88">
        <v>1110</v>
      </c>
      <c r="BV5" s="88">
        <v>992</v>
      </c>
      <c r="BW5" s="88">
        <v>944</v>
      </c>
      <c r="BX5" s="88">
        <v>977</v>
      </c>
      <c r="BY5" s="88">
        <v>867</v>
      </c>
      <c r="BZ5" s="88">
        <v>962</v>
      </c>
      <c r="CA5" s="88">
        <v>923</v>
      </c>
      <c r="CB5" s="88">
        <v>884</v>
      </c>
      <c r="CC5" s="88">
        <v>811</v>
      </c>
      <c r="CD5" s="88">
        <v>724</v>
      </c>
      <c r="CE5" s="88">
        <v>742</v>
      </c>
      <c r="CF5" s="88">
        <v>654</v>
      </c>
      <c r="CG5" s="88">
        <v>612</v>
      </c>
      <c r="CH5" s="88">
        <v>587</v>
      </c>
      <c r="CI5" s="88">
        <v>562</v>
      </c>
      <c r="CJ5" s="88">
        <v>472</v>
      </c>
      <c r="CK5" s="88">
        <v>426</v>
      </c>
      <c r="CL5" s="88">
        <v>360</v>
      </c>
      <c r="CM5" s="88">
        <v>282</v>
      </c>
      <c r="CN5" s="88">
        <v>256</v>
      </c>
      <c r="CO5" s="88">
        <v>218</v>
      </c>
      <c r="CP5" s="88">
        <v>180</v>
      </c>
      <c r="CQ5" s="88">
        <v>139</v>
      </c>
      <c r="CR5" s="88">
        <v>128</v>
      </c>
      <c r="CS5" s="88">
        <v>90</v>
      </c>
      <c r="CT5" s="88">
        <v>94</v>
      </c>
      <c r="CU5" s="88">
        <v>74</v>
      </c>
      <c r="CV5" s="88">
        <v>43</v>
      </c>
      <c r="CW5" s="88">
        <v>29</v>
      </c>
      <c r="CX5" s="88">
        <v>25</v>
      </c>
      <c r="CY5" s="88">
        <v>41</v>
      </c>
      <c r="CZ5" s="78">
        <f t="shared" si="0"/>
        <v>94464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7" t="s">
        <v>25</v>
      </c>
      <c r="B6" s="3" t="s">
        <v>13</v>
      </c>
      <c r="C6" s="84">
        <v>83</v>
      </c>
      <c r="D6" s="84">
        <v>80</v>
      </c>
      <c r="E6" s="84">
        <v>79</v>
      </c>
      <c r="F6" s="84">
        <v>65</v>
      </c>
      <c r="G6" s="84">
        <v>86</v>
      </c>
      <c r="H6" s="84">
        <v>89</v>
      </c>
      <c r="I6" s="84">
        <v>79</v>
      </c>
      <c r="J6" s="84">
        <v>77</v>
      </c>
      <c r="K6" s="84">
        <v>87</v>
      </c>
      <c r="L6" s="84">
        <v>75</v>
      </c>
      <c r="M6" s="84">
        <v>65</v>
      </c>
      <c r="N6" s="84">
        <v>75</v>
      </c>
      <c r="O6" s="84">
        <v>78</v>
      </c>
      <c r="P6" s="84">
        <v>64</v>
      </c>
      <c r="Q6" s="84">
        <v>85</v>
      </c>
      <c r="R6" s="84">
        <v>98</v>
      </c>
      <c r="S6" s="84">
        <v>95</v>
      </c>
      <c r="T6" s="84">
        <v>104</v>
      </c>
      <c r="U6" s="84">
        <v>79</v>
      </c>
      <c r="V6" s="84">
        <v>85</v>
      </c>
      <c r="W6" s="84">
        <v>69</v>
      </c>
      <c r="X6" s="84">
        <v>75</v>
      </c>
      <c r="Y6" s="84">
        <v>82</v>
      </c>
      <c r="Z6" s="84">
        <v>95</v>
      </c>
      <c r="AA6" s="84">
        <v>85</v>
      </c>
      <c r="AB6" s="84">
        <v>80</v>
      </c>
      <c r="AC6" s="84">
        <v>96</v>
      </c>
      <c r="AD6" s="84">
        <v>75</v>
      </c>
      <c r="AE6" s="84">
        <v>77</v>
      </c>
      <c r="AF6" s="84">
        <v>88</v>
      </c>
      <c r="AG6" s="84">
        <v>95</v>
      </c>
      <c r="AH6" s="84">
        <v>121</v>
      </c>
      <c r="AI6" s="84">
        <v>106</v>
      </c>
      <c r="AJ6" s="84">
        <v>105</v>
      </c>
      <c r="AK6" s="84">
        <v>91</v>
      </c>
      <c r="AL6" s="84">
        <v>107</v>
      </c>
      <c r="AM6" s="84">
        <v>112</v>
      </c>
      <c r="AN6" s="84">
        <v>111</v>
      </c>
      <c r="AO6" s="84">
        <v>99</v>
      </c>
      <c r="AP6" s="84">
        <v>92</v>
      </c>
      <c r="AQ6" s="84">
        <v>109</v>
      </c>
      <c r="AR6" s="84">
        <v>104</v>
      </c>
      <c r="AS6" s="84">
        <v>86</v>
      </c>
      <c r="AT6" s="84">
        <v>75</v>
      </c>
      <c r="AU6" s="84">
        <v>81</v>
      </c>
      <c r="AV6" s="84">
        <v>83</v>
      </c>
      <c r="AW6" s="84">
        <v>88</v>
      </c>
      <c r="AX6" s="84">
        <v>80</v>
      </c>
      <c r="AY6" s="84">
        <v>77</v>
      </c>
      <c r="AZ6" s="84">
        <v>93</v>
      </c>
      <c r="BA6" s="84">
        <v>93</v>
      </c>
      <c r="BB6" s="84">
        <v>96</v>
      </c>
      <c r="BC6" s="84">
        <v>114</v>
      </c>
      <c r="BD6" s="84">
        <v>106</v>
      </c>
      <c r="BE6" s="84">
        <v>111</v>
      </c>
      <c r="BF6" s="84">
        <v>132</v>
      </c>
      <c r="BG6" s="84">
        <v>134</v>
      </c>
      <c r="BH6" s="84">
        <v>158</v>
      </c>
      <c r="BI6" s="84">
        <v>139</v>
      </c>
      <c r="BJ6" s="84">
        <v>165</v>
      </c>
      <c r="BK6" s="84">
        <v>174</v>
      </c>
      <c r="BL6" s="84">
        <v>207</v>
      </c>
      <c r="BM6" s="84">
        <v>183</v>
      </c>
      <c r="BN6" s="84">
        <v>149</v>
      </c>
      <c r="BO6" s="84">
        <v>93</v>
      </c>
      <c r="BP6" s="84">
        <v>117</v>
      </c>
      <c r="BQ6" s="84">
        <v>111</v>
      </c>
      <c r="BR6" s="84">
        <v>92</v>
      </c>
      <c r="BS6" s="84">
        <v>102</v>
      </c>
      <c r="BT6" s="84">
        <v>99</v>
      </c>
      <c r="BU6" s="84">
        <v>78</v>
      </c>
      <c r="BV6" s="84">
        <v>78</v>
      </c>
      <c r="BW6" s="84">
        <v>72</v>
      </c>
      <c r="BX6" s="84">
        <v>77</v>
      </c>
      <c r="BY6" s="84">
        <v>57</v>
      </c>
      <c r="BZ6" s="84">
        <v>55</v>
      </c>
      <c r="CA6" s="84">
        <v>62</v>
      </c>
      <c r="CB6" s="84">
        <v>58</v>
      </c>
      <c r="CC6" s="84">
        <v>63</v>
      </c>
      <c r="CD6" s="84">
        <v>50</v>
      </c>
      <c r="CE6" s="84">
        <v>61</v>
      </c>
      <c r="CF6" s="84">
        <v>29</v>
      </c>
      <c r="CG6" s="84">
        <v>46</v>
      </c>
      <c r="CH6" s="84">
        <v>46</v>
      </c>
      <c r="CI6" s="84">
        <v>35</v>
      </c>
      <c r="CJ6" s="84">
        <v>23</v>
      </c>
      <c r="CK6" s="84">
        <v>27</v>
      </c>
      <c r="CL6" s="84">
        <v>23</v>
      </c>
      <c r="CM6" s="84">
        <v>13</v>
      </c>
      <c r="CN6" s="84">
        <v>14</v>
      </c>
      <c r="CO6" s="84">
        <v>14</v>
      </c>
      <c r="CP6" s="84">
        <v>8</v>
      </c>
      <c r="CQ6" s="84">
        <v>2</v>
      </c>
      <c r="CR6" s="84">
        <v>4</v>
      </c>
      <c r="CS6" s="84">
        <v>3</v>
      </c>
      <c r="CT6" s="84">
        <v>3</v>
      </c>
      <c r="CU6" s="84">
        <v>3</v>
      </c>
      <c r="CV6" s="84">
        <v>1</v>
      </c>
      <c r="CW6" s="84">
        <v>2</v>
      </c>
      <c r="CX6" s="84">
        <v>0</v>
      </c>
      <c r="CY6" s="84">
        <v>1</v>
      </c>
      <c r="CZ6" s="76">
        <f t="shared" si="0"/>
        <v>7948</v>
      </c>
      <c r="DA6" s="79"/>
    </row>
    <row r="7" spans="1:105" s="12" customFormat="1" ht="11.25" customHeight="1">
      <c r="A7" s="147"/>
      <c r="B7" s="4" t="s">
        <v>14</v>
      </c>
      <c r="C7" s="86">
        <v>54</v>
      </c>
      <c r="D7" s="86">
        <v>59</v>
      </c>
      <c r="E7" s="86">
        <v>70</v>
      </c>
      <c r="F7" s="86">
        <v>50</v>
      </c>
      <c r="G7" s="86">
        <v>67</v>
      </c>
      <c r="H7" s="86">
        <v>59</v>
      </c>
      <c r="I7" s="86">
        <v>83</v>
      </c>
      <c r="J7" s="86">
        <v>71</v>
      </c>
      <c r="K7" s="86">
        <v>87</v>
      </c>
      <c r="L7" s="86">
        <v>77</v>
      </c>
      <c r="M7" s="86">
        <v>88</v>
      </c>
      <c r="N7" s="86">
        <v>64</v>
      </c>
      <c r="O7" s="86">
        <v>100</v>
      </c>
      <c r="P7" s="86">
        <v>77</v>
      </c>
      <c r="Q7" s="86">
        <v>73</v>
      </c>
      <c r="R7" s="86">
        <v>87</v>
      </c>
      <c r="S7" s="86">
        <v>94</v>
      </c>
      <c r="T7" s="86">
        <v>80</v>
      </c>
      <c r="U7" s="86">
        <v>82</v>
      </c>
      <c r="V7" s="86">
        <v>86</v>
      </c>
      <c r="W7" s="86">
        <v>90</v>
      </c>
      <c r="X7" s="86">
        <v>92</v>
      </c>
      <c r="Y7" s="86">
        <v>98</v>
      </c>
      <c r="Z7" s="86">
        <v>85</v>
      </c>
      <c r="AA7" s="86">
        <v>81</v>
      </c>
      <c r="AB7" s="86">
        <v>111</v>
      </c>
      <c r="AC7" s="86">
        <v>115</v>
      </c>
      <c r="AD7" s="86">
        <v>116</v>
      </c>
      <c r="AE7" s="86">
        <v>109</v>
      </c>
      <c r="AF7" s="86">
        <v>99</v>
      </c>
      <c r="AG7" s="86">
        <v>109</v>
      </c>
      <c r="AH7" s="86">
        <v>102</v>
      </c>
      <c r="AI7" s="86">
        <v>108</v>
      </c>
      <c r="AJ7" s="86">
        <v>123</v>
      </c>
      <c r="AK7" s="86">
        <v>95</v>
      </c>
      <c r="AL7" s="86">
        <v>117</v>
      </c>
      <c r="AM7" s="86">
        <v>110</v>
      </c>
      <c r="AN7" s="86">
        <v>123</v>
      </c>
      <c r="AO7" s="86">
        <v>104</v>
      </c>
      <c r="AP7" s="86">
        <v>111</v>
      </c>
      <c r="AQ7" s="86">
        <v>104</v>
      </c>
      <c r="AR7" s="86">
        <v>105</v>
      </c>
      <c r="AS7" s="86">
        <v>113</v>
      </c>
      <c r="AT7" s="86">
        <v>99</v>
      </c>
      <c r="AU7" s="86">
        <v>86</v>
      </c>
      <c r="AV7" s="86">
        <v>97</v>
      </c>
      <c r="AW7" s="86">
        <v>83</v>
      </c>
      <c r="AX7" s="86">
        <v>87</v>
      </c>
      <c r="AY7" s="86">
        <v>101</v>
      </c>
      <c r="AZ7" s="86">
        <v>99</v>
      </c>
      <c r="BA7" s="86">
        <v>118</v>
      </c>
      <c r="BB7" s="86">
        <v>129</v>
      </c>
      <c r="BC7" s="86">
        <v>124</v>
      </c>
      <c r="BD7" s="86">
        <v>117</v>
      </c>
      <c r="BE7" s="86">
        <v>129</v>
      </c>
      <c r="BF7" s="86">
        <v>113</v>
      </c>
      <c r="BG7" s="86">
        <v>149</v>
      </c>
      <c r="BH7" s="86">
        <v>160</v>
      </c>
      <c r="BI7" s="86">
        <v>174</v>
      </c>
      <c r="BJ7" s="86">
        <v>190</v>
      </c>
      <c r="BK7" s="86">
        <v>180</v>
      </c>
      <c r="BL7" s="86">
        <v>168</v>
      </c>
      <c r="BM7" s="86">
        <v>173</v>
      </c>
      <c r="BN7" s="86">
        <v>168</v>
      </c>
      <c r="BO7" s="86">
        <v>105</v>
      </c>
      <c r="BP7" s="86">
        <v>75</v>
      </c>
      <c r="BQ7" s="86">
        <v>111</v>
      </c>
      <c r="BR7" s="86">
        <v>94</v>
      </c>
      <c r="BS7" s="86">
        <v>105</v>
      </c>
      <c r="BT7" s="86">
        <v>95</v>
      </c>
      <c r="BU7" s="86">
        <v>85</v>
      </c>
      <c r="BV7" s="86">
        <v>81</v>
      </c>
      <c r="BW7" s="86">
        <v>100</v>
      </c>
      <c r="BX7" s="86">
        <v>79</v>
      </c>
      <c r="BY7" s="86">
        <v>79</v>
      </c>
      <c r="BZ7" s="86">
        <v>78</v>
      </c>
      <c r="CA7" s="86">
        <v>94</v>
      </c>
      <c r="CB7" s="86">
        <v>86</v>
      </c>
      <c r="CC7" s="86">
        <v>66</v>
      </c>
      <c r="CD7" s="86">
        <v>71</v>
      </c>
      <c r="CE7" s="86">
        <v>85</v>
      </c>
      <c r="CF7" s="86">
        <v>81</v>
      </c>
      <c r="CG7" s="86">
        <v>56</v>
      </c>
      <c r="CH7" s="86">
        <v>63</v>
      </c>
      <c r="CI7" s="86">
        <v>84</v>
      </c>
      <c r="CJ7" s="86">
        <v>64</v>
      </c>
      <c r="CK7" s="86">
        <v>47</v>
      </c>
      <c r="CL7" s="86">
        <v>49</v>
      </c>
      <c r="CM7" s="86">
        <v>45</v>
      </c>
      <c r="CN7" s="86">
        <v>28</v>
      </c>
      <c r="CO7" s="86">
        <v>38</v>
      </c>
      <c r="CP7" s="86">
        <v>22</v>
      </c>
      <c r="CQ7" s="86">
        <v>24</v>
      </c>
      <c r="CR7" s="86">
        <v>20</v>
      </c>
      <c r="CS7" s="86">
        <v>18</v>
      </c>
      <c r="CT7" s="86">
        <v>13</v>
      </c>
      <c r="CU7" s="86">
        <v>10</v>
      </c>
      <c r="CV7" s="86">
        <v>9</v>
      </c>
      <c r="CW7" s="86">
        <v>4</v>
      </c>
      <c r="CX7" s="86">
        <v>3</v>
      </c>
      <c r="CY7" s="86">
        <v>6</v>
      </c>
      <c r="CZ7" s="78">
        <f t="shared" si="0"/>
        <v>8845</v>
      </c>
      <c r="DA7" s="79"/>
    </row>
    <row r="8" spans="1:105" s="12" customFormat="1" ht="11.25" customHeight="1">
      <c r="A8" s="147"/>
      <c r="B8" s="5" t="s">
        <v>15</v>
      </c>
      <c r="C8" s="88">
        <v>137</v>
      </c>
      <c r="D8" s="88">
        <v>139</v>
      </c>
      <c r="E8" s="88">
        <v>149</v>
      </c>
      <c r="F8" s="88">
        <v>115</v>
      </c>
      <c r="G8" s="88">
        <v>153</v>
      </c>
      <c r="H8" s="88">
        <v>148</v>
      </c>
      <c r="I8" s="88">
        <v>162</v>
      </c>
      <c r="J8" s="88">
        <v>148</v>
      </c>
      <c r="K8" s="88">
        <v>174</v>
      </c>
      <c r="L8" s="88">
        <v>152</v>
      </c>
      <c r="M8" s="88">
        <v>153</v>
      </c>
      <c r="N8" s="88">
        <v>139</v>
      </c>
      <c r="O8" s="88">
        <v>178</v>
      </c>
      <c r="P8" s="88">
        <v>141</v>
      </c>
      <c r="Q8" s="88">
        <v>158</v>
      </c>
      <c r="R8" s="88">
        <v>185</v>
      </c>
      <c r="S8" s="88">
        <v>189</v>
      </c>
      <c r="T8" s="88">
        <v>184</v>
      </c>
      <c r="U8" s="88">
        <v>161</v>
      </c>
      <c r="V8" s="88">
        <v>171</v>
      </c>
      <c r="W8" s="88">
        <v>159</v>
      </c>
      <c r="X8" s="88">
        <v>167</v>
      </c>
      <c r="Y8" s="88">
        <v>180</v>
      </c>
      <c r="Z8" s="88">
        <v>180</v>
      </c>
      <c r="AA8" s="88">
        <v>166</v>
      </c>
      <c r="AB8" s="88">
        <v>191</v>
      </c>
      <c r="AC8" s="88">
        <v>211</v>
      </c>
      <c r="AD8" s="88">
        <v>191</v>
      </c>
      <c r="AE8" s="88">
        <v>186</v>
      </c>
      <c r="AF8" s="88">
        <v>187</v>
      </c>
      <c r="AG8" s="88">
        <v>204</v>
      </c>
      <c r="AH8" s="88">
        <v>223</v>
      </c>
      <c r="AI8" s="88">
        <v>214</v>
      </c>
      <c r="AJ8" s="88">
        <v>228</v>
      </c>
      <c r="AK8" s="88">
        <v>186</v>
      </c>
      <c r="AL8" s="88">
        <v>224</v>
      </c>
      <c r="AM8" s="88">
        <v>222</v>
      </c>
      <c r="AN8" s="88">
        <v>234</v>
      </c>
      <c r="AO8" s="88">
        <v>203</v>
      </c>
      <c r="AP8" s="88">
        <v>203</v>
      </c>
      <c r="AQ8" s="88">
        <v>213</v>
      </c>
      <c r="AR8" s="88">
        <v>209</v>
      </c>
      <c r="AS8" s="88">
        <v>199</v>
      </c>
      <c r="AT8" s="88">
        <v>174</v>
      </c>
      <c r="AU8" s="88">
        <v>167</v>
      </c>
      <c r="AV8" s="88">
        <v>180</v>
      </c>
      <c r="AW8" s="88">
        <v>171</v>
      </c>
      <c r="AX8" s="88">
        <v>167</v>
      </c>
      <c r="AY8" s="88">
        <v>178</v>
      </c>
      <c r="AZ8" s="88">
        <v>192</v>
      </c>
      <c r="BA8" s="88">
        <v>211</v>
      </c>
      <c r="BB8" s="88">
        <v>225</v>
      </c>
      <c r="BC8" s="88">
        <v>238</v>
      </c>
      <c r="BD8" s="88">
        <v>223</v>
      </c>
      <c r="BE8" s="88">
        <v>240</v>
      </c>
      <c r="BF8" s="88">
        <v>245</v>
      </c>
      <c r="BG8" s="88">
        <v>283</v>
      </c>
      <c r="BH8" s="88">
        <v>318</v>
      </c>
      <c r="BI8" s="88">
        <v>313</v>
      </c>
      <c r="BJ8" s="88">
        <v>355</v>
      </c>
      <c r="BK8" s="88">
        <v>354</v>
      </c>
      <c r="BL8" s="88">
        <v>375</v>
      </c>
      <c r="BM8" s="88">
        <v>356</v>
      </c>
      <c r="BN8" s="88">
        <v>317</v>
      </c>
      <c r="BO8" s="88">
        <v>198</v>
      </c>
      <c r="BP8" s="88">
        <v>192</v>
      </c>
      <c r="BQ8" s="88">
        <v>222</v>
      </c>
      <c r="BR8" s="88">
        <v>186</v>
      </c>
      <c r="BS8" s="88">
        <v>207</v>
      </c>
      <c r="BT8" s="88">
        <v>194</v>
      </c>
      <c r="BU8" s="88">
        <v>163</v>
      </c>
      <c r="BV8" s="88">
        <v>159</v>
      </c>
      <c r="BW8" s="88">
        <v>172</v>
      </c>
      <c r="BX8" s="88">
        <v>156</v>
      </c>
      <c r="BY8" s="88">
        <v>136</v>
      </c>
      <c r="BZ8" s="88">
        <v>133</v>
      </c>
      <c r="CA8" s="88">
        <v>156</v>
      </c>
      <c r="CB8" s="88">
        <v>144</v>
      </c>
      <c r="CC8" s="88">
        <v>129</v>
      </c>
      <c r="CD8" s="88">
        <v>121</v>
      </c>
      <c r="CE8" s="88">
        <v>146</v>
      </c>
      <c r="CF8" s="88">
        <v>110</v>
      </c>
      <c r="CG8" s="88">
        <v>102</v>
      </c>
      <c r="CH8" s="88">
        <v>109</v>
      </c>
      <c r="CI8" s="88">
        <v>119</v>
      </c>
      <c r="CJ8" s="88">
        <v>87</v>
      </c>
      <c r="CK8" s="88">
        <v>74</v>
      </c>
      <c r="CL8" s="88">
        <v>72</v>
      </c>
      <c r="CM8" s="88">
        <v>58</v>
      </c>
      <c r="CN8" s="88">
        <v>42</v>
      </c>
      <c r="CO8" s="88">
        <v>52</v>
      </c>
      <c r="CP8" s="88">
        <v>30</v>
      </c>
      <c r="CQ8" s="88">
        <v>26</v>
      </c>
      <c r="CR8" s="88">
        <v>24</v>
      </c>
      <c r="CS8" s="88">
        <v>21</v>
      </c>
      <c r="CT8" s="88">
        <v>16</v>
      </c>
      <c r="CU8" s="88">
        <v>13</v>
      </c>
      <c r="CV8" s="88">
        <v>10</v>
      </c>
      <c r="CW8" s="88">
        <v>6</v>
      </c>
      <c r="CX8" s="88">
        <v>3</v>
      </c>
      <c r="CY8" s="88">
        <v>7</v>
      </c>
      <c r="CZ8" s="78">
        <f t="shared" si="0"/>
        <v>16793</v>
      </c>
      <c r="DA8" s="79"/>
    </row>
    <row r="9" spans="1:113" s="12" customFormat="1" ht="11.25" customHeight="1">
      <c r="A9" s="147" t="s">
        <v>26</v>
      </c>
      <c r="B9" s="3" t="s">
        <v>13</v>
      </c>
      <c r="C9" s="84">
        <v>20</v>
      </c>
      <c r="D9" s="84">
        <v>22</v>
      </c>
      <c r="E9" s="84">
        <v>36</v>
      </c>
      <c r="F9" s="84">
        <v>24</v>
      </c>
      <c r="G9" s="84">
        <v>24</v>
      </c>
      <c r="H9" s="84">
        <v>21</v>
      </c>
      <c r="I9" s="84">
        <v>27</v>
      </c>
      <c r="J9" s="84">
        <v>36</v>
      </c>
      <c r="K9" s="84">
        <v>26</v>
      </c>
      <c r="L9" s="84">
        <v>21</v>
      </c>
      <c r="M9" s="84">
        <v>21</v>
      </c>
      <c r="N9" s="84">
        <v>34</v>
      </c>
      <c r="O9" s="84">
        <v>31</v>
      </c>
      <c r="P9" s="84">
        <v>32</v>
      </c>
      <c r="Q9" s="84">
        <v>39</v>
      </c>
      <c r="R9" s="84">
        <v>38</v>
      </c>
      <c r="S9" s="84">
        <v>46</v>
      </c>
      <c r="T9" s="84">
        <v>41</v>
      </c>
      <c r="U9" s="84">
        <v>24</v>
      </c>
      <c r="V9" s="84">
        <v>27</v>
      </c>
      <c r="W9" s="84">
        <v>19</v>
      </c>
      <c r="X9" s="84">
        <v>31</v>
      </c>
      <c r="Y9" s="84">
        <v>27</v>
      </c>
      <c r="Z9" s="84">
        <v>27</v>
      </c>
      <c r="AA9" s="84">
        <v>30</v>
      </c>
      <c r="AB9" s="84">
        <v>35</v>
      </c>
      <c r="AC9" s="84">
        <v>28</v>
      </c>
      <c r="AD9" s="84">
        <v>21</v>
      </c>
      <c r="AE9" s="84">
        <v>26</v>
      </c>
      <c r="AF9" s="84">
        <v>23</v>
      </c>
      <c r="AG9" s="84">
        <v>24</v>
      </c>
      <c r="AH9" s="84">
        <v>30</v>
      </c>
      <c r="AI9" s="84">
        <v>25</v>
      </c>
      <c r="AJ9" s="84">
        <v>28</v>
      </c>
      <c r="AK9" s="84">
        <v>24</v>
      </c>
      <c r="AL9" s="84">
        <v>38</v>
      </c>
      <c r="AM9" s="84">
        <v>29</v>
      </c>
      <c r="AN9" s="84">
        <v>31</v>
      </c>
      <c r="AO9" s="84">
        <v>26</v>
      </c>
      <c r="AP9" s="84">
        <v>36</v>
      </c>
      <c r="AQ9" s="84">
        <v>32</v>
      </c>
      <c r="AR9" s="84">
        <v>22</v>
      </c>
      <c r="AS9" s="84">
        <v>26</v>
      </c>
      <c r="AT9" s="84">
        <v>32</v>
      </c>
      <c r="AU9" s="84">
        <v>24</v>
      </c>
      <c r="AV9" s="84">
        <v>25</v>
      </c>
      <c r="AW9" s="84">
        <v>38</v>
      </c>
      <c r="AX9" s="84">
        <v>24</v>
      </c>
      <c r="AY9" s="84">
        <v>38</v>
      </c>
      <c r="AZ9" s="84">
        <v>54</v>
      </c>
      <c r="BA9" s="84">
        <v>41</v>
      </c>
      <c r="BB9" s="84">
        <v>56</v>
      </c>
      <c r="BC9" s="84">
        <v>48</v>
      </c>
      <c r="BD9" s="84">
        <v>35</v>
      </c>
      <c r="BE9" s="84">
        <v>52</v>
      </c>
      <c r="BF9" s="84">
        <v>49</v>
      </c>
      <c r="BG9" s="84">
        <v>51</v>
      </c>
      <c r="BH9" s="84">
        <v>49</v>
      </c>
      <c r="BI9" s="84">
        <v>55</v>
      </c>
      <c r="BJ9" s="84">
        <v>49</v>
      </c>
      <c r="BK9" s="84">
        <v>46</v>
      </c>
      <c r="BL9" s="84">
        <v>44</v>
      </c>
      <c r="BM9" s="84">
        <v>58</v>
      </c>
      <c r="BN9" s="84">
        <v>48</v>
      </c>
      <c r="BO9" s="84">
        <v>28</v>
      </c>
      <c r="BP9" s="84">
        <v>23</v>
      </c>
      <c r="BQ9" s="84">
        <v>38</v>
      </c>
      <c r="BR9" s="84">
        <v>27</v>
      </c>
      <c r="BS9" s="84">
        <v>28</v>
      </c>
      <c r="BT9" s="84">
        <v>38</v>
      </c>
      <c r="BU9" s="84">
        <v>22</v>
      </c>
      <c r="BV9" s="84">
        <v>28</v>
      </c>
      <c r="BW9" s="84">
        <v>37</v>
      </c>
      <c r="BX9" s="84">
        <v>35</v>
      </c>
      <c r="BY9" s="84">
        <v>28</v>
      </c>
      <c r="BZ9" s="84">
        <v>33</v>
      </c>
      <c r="CA9" s="84">
        <v>20</v>
      </c>
      <c r="CB9" s="84">
        <v>25</v>
      </c>
      <c r="CC9" s="84">
        <v>17</v>
      </c>
      <c r="CD9" s="84">
        <v>19</v>
      </c>
      <c r="CE9" s="84">
        <v>22</v>
      </c>
      <c r="CF9" s="84">
        <v>18</v>
      </c>
      <c r="CG9" s="84">
        <v>22</v>
      </c>
      <c r="CH9" s="84">
        <v>21</v>
      </c>
      <c r="CI9" s="84">
        <v>12</v>
      </c>
      <c r="CJ9" s="84">
        <v>7</v>
      </c>
      <c r="CK9" s="84">
        <v>8</v>
      </c>
      <c r="CL9" s="84">
        <v>10</v>
      </c>
      <c r="CM9" s="84">
        <v>6</v>
      </c>
      <c r="CN9" s="84">
        <v>3</v>
      </c>
      <c r="CO9" s="84">
        <v>6</v>
      </c>
      <c r="CP9" s="84">
        <v>1</v>
      </c>
      <c r="CQ9" s="84">
        <v>3</v>
      </c>
      <c r="CR9" s="84">
        <v>1</v>
      </c>
      <c r="CS9" s="84">
        <v>1</v>
      </c>
      <c r="CT9" s="84">
        <v>2</v>
      </c>
      <c r="CU9" s="84">
        <v>2</v>
      </c>
      <c r="CV9" s="84">
        <v>1</v>
      </c>
      <c r="CW9" s="84">
        <v>1</v>
      </c>
      <c r="CX9" s="84">
        <v>1</v>
      </c>
      <c r="CY9" s="84">
        <v>2</v>
      </c>
      <c r="CZ9" s="76">
        <f t="shared" si="0"/>
        <v>2740</v>
      </c>
      <c r="DA9" s="79"/>
      <c r="DI9" s="79"/>
    </row>
    <row r="10" spans="1:113" s="12" customFormat="1" ht="11.25" customHeight="1">
      <c r="A10" s="147"/>
      <c r="B10" s="4" t="s">
        <v>14</v>
      </c>
      <c r="C10" s="86">
        <v>17</v>
      </c>
      <c r="D10" s="86">
        <v>22</v>
      </c>
      <c r="E10" s="86">
        <v>20</v>
      </c>
      <c r="F10" s="86">
        <v>21</v>
      </c>
      <c r="G10" s="86">
        <v>29</v>
      </c>
      <c r="H10" s="86">
        <v>23</v>
      </c>
      <c r="I10" s="86">
        <v>23</v>
      </c>
      <c r="J10" s="86">
        <v>20</v>
      </c>
      <c r="K10" s="86">
        <v>19</v>
      </c>
      <c r="L10" s="86">
        <v>23</v>
      </c>
      <c r="M10" s="86">
        <v>29</v>
      </c>
      <c r="N10" s="86">
        <v>33</v>
      </c>
      <c r="O10" s="86">
        <v>30</v>
      </c>
      <c r="P10" s="86">
        <v>32</v>
      </c>
      <c r="Q10" s="86">
        <v>34</v>
      </c>
      <c r="R10" s="86">
        <v>24</v>
      </c>
      <c r="S10" s="86">
        <v>28</v>
      </c>
      <c r="T10" s="86">
        <v>28</v>
      </c>
      <c r="U10" s="86">
        <v>33</v>
      </c>
      <c r="V10" s="86">
        <v>41</v>
      </c>
      <c r="W10" s="86">
        <v>29</v>
      </c>
      <c r="X10" s="86">
        <v>34</v>
      </c>
      <c r="Y10" s="86">
        <v>28</v>
      </c>
      <c r="Z10" s="86">
        <v>37</v>
      </c>
      <c r="AA10" s="86">
        <v>23</v>
      </c>
      <c r="AB10" s="86">
        <v>24</v>
      </c>
      <c r="AC10" s="86">
        <v>25</v>
      </c>
      <c r="AD10" s="86">
        <v>25</v>
      </c>
      <c r="AE10" s="86">
        <v>25</v>
      </c>
      <c r="AF10" s="86">
        <v>30</v>
      </c>
      <c r="AG10" s="86">
        <v>37</v>
      </c>
      <c r="AH10" s="86">
        <v>23</v>
      </c>
      <c r="AI10" s="86">
        <v>20</v>
      </c>
      <c r="AJ10" s="86">
        <v>26</v>
      </c>
      <c r="AK10" s="86">
        <v>25</v>
      </c>
      <c r="AL10" s="86">
        <v>30</v>
      </c>
      <c r="AM10" s="86">
        <v>29</v>
      </c>
      <c r="AN10" s="86">
        <v>25</v>
      </c>
      <c r="AO10" s="86">
        <v>35</v>
      </c>
      <c r="AP10" s="86">
        <v>28</v>
      </c>
      <c r="AQ10" s="86">
        <v>35</v>
      </c>
      <c r="AR10" s="86">
        <v>40</v>
      </c>
      <c r="AS10" s="86">
        <v>42</v>
      </c>
      <c r="AT10" s="86">
        <v>35</v>
      </c>
      <c r="AU10" s="86">
        <v>27</v>
      </c>
      <c r="AV10" s="86">
        <v>34</v>
      </c>
      <c r="AW10" s="86">
        <v>31</v>
      </c>
      <c r="AX10" s="86">
        <v>49</v>
      </c>
      <c r="AY10" s="86">
        <v>54</v>
      </c>
      <c r="AZ10" s="86">
        <v>40</v>
      </c>
      <c r="BA10" s="86">
        <v>41</v>
      </c>
      <c r="BB10" s="86">
        <v>38</v>
      </c>
      <c r="BC10" s="86">
        <v>42</v>
      </c>
      <c r="BD10" s="86">
        <v>45</v>
      </c>
      <c r="BE10" s="86">
        <v>36</v>
      </c>
      <c r="BF10" s="86">
        <v>55</v>
      </c>
      <c r="BG10" s="86">
        <v>48</v>
      </c>
      <c r="BH10" s="86">
        <v>30</v>
      </c>
      <c r="BI10" s="86">
        <v>45</v>
      </c>
      <c r="BJ10" s="86">
        <v>50</v>
      </c>
      <c r="BK10" s="86">
        <v>44</v>
      </c>
      <c r="BL10" s="86">
        <v>52</v>
      </c>
      <c r="BM10" s="86">
        <v>59</v>
      </c>
      <c r="BN10" s="86">
        <v>44</v>
      </c>
      <c r="BO10" s="86">
        <v>26</v>
      </c>
      <c r="BP10" s="86">
        <v>15</v>
      </c>
      <c r="BQ10" s="86">
        <v>40</v>
      </c>
      <c r="BR10" s="86">
        <v>40</v>
      </c>
      <c r="BS10" s="86">
        <v>29</v>
      </c>
      <c r="BT10" s="86">
        <v>33</v>
      </c>
      <c r="BU10" s="86">
        <v>46</v>
      </c>
      <c r="BV10" s="86">
        <v>37</v>
      </c>
      <c r="BW10" s="86">
        <v>41</v>
      </c>
      <c r="BX10" s="86">
        <v>33</v>
      </c>
      <c r="BY10" s="86">
        <v>37</v>
      </c>
      <c r="BZ10" s="86">
        <v>42</v>
      </c>
      <c r="CA10" s="86">
        <v>52</v>
      </c>
      <c r="CB10" s="86">
        <v>47</v>
      </c>
      <c r="CC10" s="86">
        <v>34</v>
      </c>
      <c r="CD10" s="86">
        <v>35</v>
      </c>
      <c r="CE10" s="86">
        <v>43</v>
      </c>
      <c r="CF10" s="86">
        <v>27</v>
      </c>
      <c r="CG10" s="86">
        <v>39</v>
      </c>
      <c r="CH10" s="86">
        <v>44</v>
      </c>
      <c r="CI10" s="86">
        <v>34</v>
      </c>
      <c r="CJ10" s="86">
        <v>35</v>
      </c>
      <c r="CK10" s="86">
        <v>21</v>
      </c>
      <c r="CL10" s="86">
        <v>27</v>
      </c>
      <c r="CM10" s="86">
        <v>20</v>
      </c>
      <c r="CN10" s="86">
        <v>15</v>
      </c>
      <c r="CO10" s="86">
        <v>17</v>
      </c>
      <c r="CP10" s="86">
        <v>11</v>
      </c>
      <c r="CQ10" s="86">
        <v>9</v>
      </c>
      <c r="CR10" s="86">
        <v>6</v>
      </c>
      <c r="CS10" s="86">
        <v>7</v>
      </c>
      <c r="CT10" s="86">
        <v>4</v>
      </c>
      <c r="CU10" s="86">
        <v>2</v>
      </c>
      <c r="CV10" s="86">
        <v>4</v>
      </c>
      <c r="CW10" s="86">
        <v>2</v>
      </c>
      <c r="CX10" s="86">
        <v>2</v>
      </c>
      <c r="CY10" s="86">
        <v>4</v>
      </c>
      <c r="CZ10" s="78">
        <f t="shared" si="0"/>
        <v>3063</v>
      </c>
      <c r="DA10" s="79"/>
      <c r="DI10" s="9"/>
    </row>
    <row r="11" spans="1:113" s="12" customFormat="1" ht="11.25" customHeight="1">
      <c r="A11" s="147"/>
      <c r="B11" s="5" t="s">
        <v>15</v>
      </c>
      <c r="C11" s="88">
        <v>37</v>
      </c>
      <c r="D11" s="88">
        <v>44</v>
      </c>
      <c r="E11" s="88">
        <v>56</v>
      </c>
      <c r="F11" s="88">
        <v>45</v>
      </c>
      <c r="G11" s="88">
        <v>53</v>
      </c>
      <c r="H11" s="88">
        <v>44</v>
      </c>
      <c r="I11" s="88">
        <v>50</v>
      </c>
      <c r="J11" s="88">
        <v>56</v>
      </c>
      <c r="K11" s="88">
        <v>45</v>
      </c>
      <c r="L11" s="88">
        <v>44</v>
      </c>
      <c r="M11" s="88">
        <v>50</v>
      </c>
      <c r="N11" s="88">
        <v>67</v>
      </c>
      <c r="O11" s="88">
        <v>61</v>
      </c>
      <c r="P11" s="88">
        <v>64</v>
      </c>
      <c r="Q11" s="88">
        <v>73</v>
      </c>
      <c r="R11" s="88">
        <v>62</v>
      </c>
      <c r="S11" s="88">
        <v>74</v>
      </c>
      <c r="T11" s="88">
        <v>69</v>
      </c>
      <c r="U11" s="88">
        <v>57</v>
      </c>
      <c r="V11" s="88">
        <v>68</v>
      </c>
      <c r="W11" s="88">
        <v>48</v>
      </c>
      <c r="X11" s="88">
        <v>65</v>
      </c>
      <c r="Y11" s="88">
        <v>55</v>
      </c>
      <c r="Z11" s="88">
        <v>64</v>
      </c>
      <c r="AA11" s="88">
        <v>53</v>
      </c>
      <c r="AB11" s="88">
        <v>59</v>
      </c>
      <c r="AC11" s="88">
        <v>53</v>
      </c>
      <c r="AD11" s="88">
        <v>46</v>
      </c>
      <c r="AE11" s="88">
        <v>51</v>
      </c>
      <c r="AF11" s="88">
        <v>53</v>
      </c>
      <c r="AG11" s="88">
        <v>61</v>
      </c>
      <c r="AH11" s="88">
        <v>53</v>
      </c>
      <c r="AI11" s="88">
        <v>45</v>
      </c>
      <c r="AJ11" s="88">
        <v>54</v>
      </c>
      <c r="AK11" s="88">
        <v>49</v>
      </c>
      <c r="AL11" s="88">
        <v>68</v>
      </c>
      <c r="AM11" s="88">
        <v>58</v>
      </c>
      <c r="AN11" s="88">
        <v>56</v>
      </c>
      <c r="AO11" s="88">
        <v>61</v>
      </c>
      <c r="AP11" s="88">
        <v>64</v>
      </c>
      <c r="AQ11" s="88">
        <v>67</v>
      </c>
      <c r="AR11" s="88">
        <v>62</v>
      </c>
      <c r="AS11" s="88">
        <v>68</v>
      </c>
      <c r="AT11" s="88">
        <v>67</v>
      </c>
      <c r="AU11" s="88">
        <v>51</v>
      </c>
      <c r="AV11" s="88">
        <v>59</v>
      </c>
      <c r="AW11" s="88">
        <v>69</v>
      </c>
      <c r="AX11" s="88">
        <v>73</v>
      </c>
      <c r="AY11" s="88">
        <v>92</v>
      </c>
      <c r="AZ11" s="88">
        <v>94</v>
      </c>
      <c r="BA11" s="88">
        <v>82</v>
      </c>
      <c r="BB11" s="88">
        <v>94</v>
      </c>
      <c r="BC11" s="88">
        <v>90</v>
      </c>
      <c r="BD11" s="88">
        <v>80</v>
      </c>
      <c r="BE11" s="88">
        <v>88</v>
      </c>
      <c r="BF11" s="88">
        <v>104</v>
      </c>
      <c r="BG11" s="88">
        <v>99</v>
      </c>
      <c r="BH11" s="88">
        <v>79</v>
      </c>
      <c r="BI11" s="88">
        <v>100</v>
      </c>
      <c r="BJ11" s="88">
        <v>99</v>
      </c>
      <c r="BK11" s="88">
        <v>90</v>
      </c>
      <c r="BL11" s="88">
        <v>96</v>
      </c>
      <c r="BM11" s="88">
        <v>117</v>
      </c>
      <c r="BN11" s="88">
        <v>92</v>
      </c>
      <c r="BO11" s="88">
        <v>54</v>
      </c>
      <c r="BP11" s="88">
        <v>38</v>
      </c>
      <c r="BQ11" s="88">
        <v>78</v>
      </c>
      <c r="BR11" s="88">
        <v>67</v>
      </c>
      <c r="BS11" s="88">
        <v>57</v>
      </c>
      <c r="BT11" s="88">
        <v>71</v>
      </c>
      <c r="BU11" s="88">
        <v>68</v>
      </c>
      <c r="BV11" s="88">
        <v>65</v>
      </c>
      <c r="BW11" s="88">
        <v>78</v>
      </c>
      <c r="BX11" s="88">
        <v>68</v>
      </c>
      <c r="BY11" s="88">
        <v>65</v>
      </c>
      <c r="BZ11" s="88">
        <v>75</v>
      </c>
      <c r="CA11" s="88">
        <v>72</v>
      </c>
      <c r="CB11" s="88">
        <v>72</v>
      </c>
      <c r="CC11" s="88">
        <v>51</v>
      </c>
      <c r="CD11" s="88">
        <v>54</v>
      </c>
      <c r="CE11" s="88">
        <v>65</v>
      </c>
      <c r="CF11" s="88">
        <v>45</v>
      </c>
      <c r="CG11" s="88">
        <v>61</v>
      </c>
      <c r="CH11" s="88">
        <v>65</v>
      </c>
      <c r="CI11" s="88">
        <v>46</v>
      </c>
      <c r="CJ11" s="88">
        <v>42</v>
      </c>
      <c r="CK11" s="88">
        <v>29</v>
      </c>
      <c r="CL11" s="88">
        <v>37</v>
      </c>
      <c r="CM11" s="88">
        <v>26</v>
      </c>
      <c r="CN11" s="88">
        <v>18</v>
      </c>
      <c r="CO11" s="88">
        <v>23</v>
      </c>
      <c r="CP11" s="88">
        <v>12</v>
      </c>
      <c r="CQ11" s="88">
        <v>12</v>
      </c>
      <c r="CR11" s="88">
        <v>7</v>
      </c>
      <c r="CS11" s="88">
        <v>8</v>
      </c>
      <c r="CT11" s="88">
        <v>6</v>
      </c>
      <c r="CU11" s="88">
        <v>4</v>
      </c>
      <c r="CV11" s="88">
        <v>5</v>
      </c>
      <c r="CW11" s="88">
        <v>3</v>
      </c>
      <c r="CX11" s="88">
        <v>3</v>
      </c>
      <c r="CY11" s="88">
        <v>6</v>
      </c>
      <c r="CZ11" s="78">
        <f t="shared" si="0"/>
        <v>5803</v>
      </c>
      <c r="DA11" s="79"/>
      <c r="DI11" s="9"/>
    </row>
    <row r="12" spans="1:105" s="12" customFormat="1" ht="11.25" customHeight="1">
      <c r="A12" s="147" t="s">
        <v>27</v>
      </c>
      <c r="B12" s="3" t="s">
        <v>13</v>
      </c>
      <c r="C12" s="84">
        <v>25</v>
      </c>
      <c r="D12" s="84">
        <v>26</v>
      </c>
      <c r="E12" s="84">
        <v>28</v>
      </c>
      <c r="F12" s="84">
        <v>30</v>
      </c>
      <c r="G12" s="84">
        <v>29</v>
      </c>
      <c r="H12" s="84">
        <v>22</v>
      </c>
      <c r="I12" s="84">
        <v>34</v>
      </c>
      <c r="J12" s="84">
        <v>34</v>
      </c>
      <c r="K12" s="84">
        <v>27</v>
      </c>
      <c r="L12" s="84">
        <v>35</v>
      </c>
      <c r="M12" s="84">
        <v>49</v>
      </c>
      <c r="N12" s="84">
        <v>43</v>
      </c>
      <c r="O12" s="84">
        <v>40</v>
      </c>
      <c r="P12" s="84">
        <v>46</v>
      </c>
      <c r="Q12" s="84">
        <v>41</v>
      </c>
      <c r="R12" s="84">
        <v>43</v>
      </c>
      <c r="S12" s="84">
        <v>49</v>
      </c>
      <c r="T12" s="84">
        <v>52</v>
      </c>
      <c r="U12" s="84">
        <v>49</v>
      </c>
      <c r="V12" s="84">
        <v>34</v>
      </c>
      <c r="W12" s="84">
        <v>30</v>
      </c>
      <c r="X12" s="84">
        <v>40</v>
      </c>
      <c r="Y12" s="84">
        <v>31</v>
      </c>
      <c r="Z12" s="84">
        <v>40</v>
      </c>
      <c r="AA12" s="84">
        <v>38</v>
      </c>
      <c r="AB12" s="84">
        <v>43</v>
      </c>
      <c r="AC12" s="84">
        <v>33</v>
      </c>
      <c r="AD12" s="84">
        <v>42</v>
      </c>
      <c r="AE12" s="84">
        <v>47</v>
      </c>
      <c r="AF12" s="84">
        <v>40</v>
      </c>
      <c r="AG12" s="84">
        <v>43</v>
      </c>
      <c r="AH12" s="84">
        <v>41</v>
      </c>
      <c r="AI12" s="84">
        <v>21</v>
      </c>
      <c r="AJ12" s="84">
        <v>33</v>
      </c>
      <c r="AK12" s="84">
        <v>46</v>
      </c>
      <c r="AL12" s="84">
        <v>43</v>
      </c>
      <c r="AM12" s="84">
        <v>38</v>
      </c>
      <c r="AN12" s="84">
        <v>58</v>
      </c>
      <c r="AO12" s="84">
        <v>36</v>
      </c>
      <c r="AP12" s="84">
        <v>45</v>
      </c>
      <c r="AQ12" s="84">
        <v>48</v>
      </c>
      <c r="AR12" s="84">
        <v>51</v>
      </c>
      <c r="AS12" s="84">
        <v>47</v>
      </c>
      <c r="AT12" s="84">
        <v>44</v>
      </c>
      <c r="AU12" s="84">
        <v>45</v>
      </c>
      <c r="AV12" s="84">
        <v>44</v>
      </c>
      <c r="AW12" s="84">
        <v>37</v>
      </c>
      <c r="AX12" s="84">
        <v>55</v>
      </c>
      <c r="AY12" s="84">
        <v>63</v>
      </c>
      <c r="AZ12" s="84">
        <v>48</v>
      </c>
      <c r="BA12" s="84">
        <v>63</v>
      </c>
      <c r="BB12" s="84">
        <v>45</v>
      </c>
      <c r="BC12" s="84">
        <v>49</v>
      </c>
      <c r="BD12" s="84">
        <v>65</v>
      </c>
      <c r="BE12" s="84">
        <v>66</v>
      </c>
      <c r="BF12" s="84">
        <v>67</v>
      </c>
      <c r="BG12" s="84">
        <v>65</v>
      </c>
      <c r="BH12" s="84">
        <v>64</v>
      </c>
      <c r="BI12" s="84">
        <v>91</v>
      </c>
      <c r="BJ12" s="84">
        <v>77</v>
      </c>
      <c r="BK12" s="84">
        <v>75</v>
      </c>
      <c r="BL12" s="84">
        <v>70</v>
      </c>
      <c r="BM12" s="84">
        <v>73</v>
      </c>
      <c r="BN12" s="84">
        <v>54</v>
      </c>
      <c r="BO12" s="84">
        <v>29</v>
      </c>
      <c r="BP12" s="84">
        <v>37</v>
      </c>
      <c r="BQ12" s="84">
        <v>38</v>
      </c>
      <c r="BR12" s="84">
        <v>47</v>
      </c>
      <c r="BS12" s="84">
        <v>39</v>
      </c>
      <c r="BT12" s="84">
        <v>54</v>
      </c>
      <c r="BU12" s="84">
        <v>39</v>
      </c>
      <c r="BV12" s="84">
        <v>41</v>
      </c>
      <c r="BW12" s="84">
        <v>49</v>
      </c>
      <c r="BX12" s="84">
        <v>37</v>
      </c>
      <c r="BY12" s="84">
        <v>51</v>
      </c>
      <c r="BZ12" s="84">
        <v>31</v>
      </c>
      <c r="CA12" s="84">
        <v>42</v>
      </c>
      <c r="CB12" s="84">
        <v>28</v>
      </c>
      <c r="CC12" s="84">
        <v>42</v>
      </c>
      <c r="CD12" s="84">
        <v>27</v>
      </c>
      <c r="CE12" s="84">
        <v>28</v>
      </c>
      <c r="CF12" s="84">
        <v>45</v>
      </c>
      <c r="CG12" s="84">
        <v>25</v>
      </c>
      <c r="CH12" s="84">
        <v>25</v>
      </c>
      <c r="CI12" s="84">
        <v>31</v>
      </c>
      <c r="CJ12" s="84">
        <v>17</v>
      </c>
      <c r="CK12" s="84">
        <v>17</v>
      </c>
      <c r="CL12" s="84">
        <v>13</v>
      </c>
      <c r="CM12" s="84">
        <v>7</v>
      </c>
      <c r="CN12" s="84">
        <v>9</v>
      </c>
      <c r="CO12" s="84">
        <v>2</v>
      </c>
      <c r="CP12" s="84">
        <v>5</v>
      </c>
      <c r="CQ12" s="84">
        <v>5</v>
      </c>
      <c r="CR12" s="84">
        <v>4</v>
      </c>
      <c r="CS12" s="84">
        <v>2</v>
      </c>
      <c r="CT12" s="84">
        <v>5</v>
      </c>
      <c r="CU12" s="84">
        <v>2</v>
      </c>
      <c r="CV12" s="84">
        <v>0</v>
      </c>
      <c r="CW12" s="84">
        <v>3</v>
      </c>
      <c r="CX12" s="84">
        <v>0</v>
      </c>
      <c r="CY12" s="84">
        <v>2</v>
      </c>
      <c r="CZ12" s="76">
        <f t="shared" si="0"/>
        <v>3808</v>
      </c>
      <c r="DA12" s="79"/>
    </row>
    <row r="13" spans="1:105" s="12" customFormat="1" ht="11.25" customHeight="1">
      <c r="A13" s="147"/>
      <c r="B13" s="4" t="s">
        <v>14</v>
      </c>
      <c r="C13" s="86">
        <v>22</v>
      </c>
      <c r="D13" s="86">
        <v>21</v>
      </c>
      <c r="E13" s="86">
        <v>37</v>
      </c>
      <c r="F13" s="86">
        <v>22</v>
      </c>
      <c r="G13" s="86">
        <v>41</v>
      </c>
      <c r="H13" s="86">
        <v>27</v>
      </c>
      <c r="I13" s="86">
        <v>39</v>
      </c>
      <c r="J13" s="86">
        <v>35</v>
      </c>
      <c r="K13" s="86">
        <v>32</v>
      </c>
      <c r="L13" s="86">
        <v>36</v>
      </c>
      <c r="M13" s="86">
        <v>39</v>
      </c>
      <c r="N13" s="86">
        <v>35</v>
      </c>
      <c r="O13" s="86">
        <v>39</v>
      </c>
      <c r="P13" s="86">
        <v>46</v>
      </c>
      <c r="Q13" s="86">
        <v>50</v>
      </c>
      <c r="R13" s="86">
        <v>45</v>
      </c>
      <c r="S13" s="86">
        <v>45</v>
      </c>
      <c r="T13" s="86">
        <v>68</v>
      </c>
      <c r="U13" s="86">
        <v>47</v>
      </c>
      <c r="V13" s="86">
        <v>42</v>
      </c>
      <c r="W13" s="86">
        <v>44</v>
      </c>
      <c r="X13" s="86">
        <v>49</v>
      </c>
      <c r="Y13" s="86">
        <v>39</v>
      </c>
      <c r="Z13" s="86">
        <v>45</v>
      </c>
      <c r="AA13" s="86">
        <v>38</v>
      </c>
      <c r="AB13" s="86">
        <v>41</v>
      </c>
      <c r="AC13" s="86">
        <v>44</v>
      </c>
      <c r="AD13" s="86">
        <v>32</v>
      </c>
      <c r="AE13" s="86">
        <v>35</v>
      </c>
      <c r="AF13" s="86">
        <v>35</v>
      </c>
      <c r="AG13" s="86">
        <v>46</v>
      </c>
      <c r="AH13" s="86">
        <v>34</v>
      </c>
      <c r="AI13" s="86">
        <v>41</v>
      </c>
      <c r="AJ13" s="86">
        <v>25</v>
      </c>
      <c r="AK13" s="86">
        <v>48</v>
      </c>
      <c r="AL13" s="86">
        <v>33</v>
      </c>
      <c r="AM13" s="86">
        <v>42</v>
      </c>
      <c r="AN13" s="86">
        <v>42</v>
      </c>
      <c r="AO13" s="86">
        <v>48</v>
      </c>
      <c r="AP13" s="86">
        <v>48</v>
      </c>
      <c r="AQ13" s="86">
        <v>42</v>
      </c>
      <c r="AR13" s="86">
        <v>42</v>
      </c>
      <c r="AS13" s="86">
        <v>47</v>
      </c>
      <c r="AT13" s="86">
        <v>47</v>
      </c>
      <c r="AU13" s="86">
        <v>44</v>
      </c>
      <c r="AV13" s="86">
        <v>46</v>
      </c>
      <c r="AW13" s="86">
        <v>51</v>
      </c>
      <c r="AX13" s="86">
        <v>46</v>
      </c>
      <c r="AY13" s="86">
        <v>55</v>
      </c>
      <c r="AZ13" s="86">
        <v>45</v>
      </c>
      <c r="BA13" s="86">
        <v>67</v>
      </c>
      <c r="BB13" s="86">
        <v>49</v>
      </c>
      <c r="BC13" s="86">
        <v>43</v>
      </c>
      <c r="BD13" s="86">
        <v>65</v>
      </c>
      <c r="BE13" s="86">
        <v>59</v>
      </c>
      <c r="BF13" s="86">
        <v>56</v>
      </c>
      <c r="BG13" s="86">
        <v>63</v>
      </c>
      <c r="BH13" s="86">
        <v>68</v>
      </c>
      <c r="BI13" s="86">
        <v>70</v>
      </c>
      <c r="BJ13" s="86">
        <v>76</v>
      </c>
      <c r="BK13" s="86">
        <v>64</v>
      </c>
      <c r="BL13" s="86">
        <v>72</v>
      </c>
      <c r="BM13" s="86">
        <v>65</v>
      </c>
      <c r="BN13" s="86">
        <v>62</v>
      </c>
      <c r="BO13" s="86">
        <v>32</v>
      </c>
      <c r="BP13" s="86">
        <v>56</v>
      </c>
      <c r="BQ13" s="86">
        <v>49</v>
      </c>
      <c r="BR13" s="86">
        <v>47</v>
      </c>
      <c r="BS13" s="86">
        <v>52</v>
      </c>
      <c r="BT13" s="86">
        <v>55</v>
      </c>
      <c r="BU13" s="86">
        <v>51</v>
      </c>
      <c r="BV13" s="86">
        <v>51</v>
      </c>
      <c r="BW13" s="86">
        <v>55</v>
      </c>
      <c r="BX13" s="86">
        <v>41</v>
      </c>
      <c r="BY13" s="86">
        <v>47</v>
      </c>
      <c r="BZ13" s="86">
        <v>59</v>
      </c>
      <c r="CA13" s="86">
        <v>50</v>
      </c>
      <c r="CB13" s="86">
        <v>56</v>
      </c>
      <c r="CC13" s="86">
        <v>50</v>
      </c>
      <c r="CD13" s="86">
        <v>55</v>
      </c>
      <c r="CE13" s="86">
        <v>55</v>
      </c>
      <c r="CF13" s="86">
        <v>56</v>
      </c>
      <c r="CG13" s="86">
        <v>51</v>
      </c>
      <c r="CH13" s="86">
        <v>43</v>
      </c>
      <c r="CI13" s="86">
        <v>46</v>
      </c>
      <c r="CJ13" s="86">
        <v>32</v>
      </c>
      <c r="CK13" s="86">
        <v>39</v>
      </c>
      <c r="CL13" s="86">
        <v>33</v>
      </c>
      <c r="CM13" s="86">
        <v>26</v>
      </c>
      <c r="CN13" s="86">
        <v>24</v>
      </c>
      <c r="CO13" s="86">
        <v>20</v>
      </c>
      <c r="CP13" s="86">
        <v>18</v>
      </c>
      <c r="CQ13" s="86">
        <v>12</v>
      </c>
      <c r="CR13" s="86">
        <v>13</v>
      </c>
      <c r="CS13" s="86">
        <v>7</v>
      </c>
      <c r="CT13" s="86">
        <v>4</v>
      </c>
      <c r="CU13" s="86">
        <v>6</v>
      </c>
      <c r="CV13" s="86">
        <v>7</v>
      </c>
      <c r="CW13" s="86">
        <v>3</v>
      </c>
      <c r="CX13" s="86">
        <v>5</v>
      </c>
      <c r="CY13" s="86">
        <v>5</v>
      </c>
      <c r="CZ13" s="78">
        <f t="shared" si="0"/>
        <v>4232</v>
      </c>
      <c r="DA13" s="79"/>
    </row>
    <row r="14" spans="1:105" s="12" customFormat="1" ht="11.25" customHeight="1">
      <c r="A14" s="147"/>
      <c r="B14" s="5" t="s">
        <v>15</v>
      </c>
      <c r="C14" s="88">
        <v>47</v>
      </c>
      <c r="D14" s="88">
        <v>47</v>
      </c>
      <c r="E14" s="88">
        <v>65</v>
      </c>
      <c r="F14" s="88">
        <v>52</v>
      </c>
      <c r="G14" s="88">
        <v>70</v>
      </c>
      <c r="H14" s="88">
        <v>49</v>
      </c>
      <c r="I14" s="88">
        <v>73</v>
      </c>
      <c r="J14" s="88">
        <v>69</v>
      </c>
      <c r="K14" s="88">
        <v>59</v>
      </c>
      <c r="L14" s="88">
        <v>71</v>
      </c>
      <c r="M14" s="88">
        <v>88</v>
      </c>
      <c r="N14" s="88">
        <v>78</v>
      </c>
      <c r="O14" s="88">
        <v>79</v>
      </c>
      <c r="P14" s="88">
        <v>92</v>
      </c>
      <c r="Q14" s="88">
        <v>91</v>
      </c>
      <c r="R14" s="88">
        <v>88</v>
      </c>
      <c r="S14" s="88">
        <v>94</v>
      </c>
      <c r="T14" s="88">
        <v>120</v>
      </c>
      <c r="U14" s="88">
        <v>96</v>
      </c>
      <c r="V14" s="88">
        <v>76</v>
      </c>
      <c r="W14" s="88">
        <v>74</v>
      </c>
      <c r="X14" s="88">
        <v>89</v>
      </c>
      <c r="Y14" s="88">
        <v>70</v>
      </c>
      <c r="Z14" s="88">
        <v>85</v>
      </c>
      <c r="AA14" s="88">
        <v>76</v>
      </c>
      <c r="AB14" s="88">
        <v>84</v>
      </c>
      <c r="AC14" s="88">
        <v>77</v>
      </c>
      <c r="AD14" s="88">
        <v>74</v>
      </c>
      <c r="AE14" s="88">
        <v>82</v>
      </c>
      <c r="AF14" s="88">
        <v>75</v>
      </c>
      <c r="AG14" s="88">
        <v>89</v>
      </c>
      <c r="AH14" s="88">
        <v>75</v>
      </c>
      <c r="AI14" s="88">
        <v>62</v>
      </c>
      <c r="AJ14" s="88">
        <v>58</v>
      </c>
      <c r="AK14" s="88">
        <v>94</v>
      </c>
      <c r="AL14" s="88">
        <v>76</v>
      </c>
      <c r="AM14" s="88">
        <v>80</v>
      </c>
      <c r="AN14" s="88">
        <v>100</v>
      </c>
      <c r="AO14" s="88">
        <v>84</v>
      </c>
      <c r="AP14" s="88">
        <v>93</v>
      </c>
      <c r="AQ14" s="88">
        <v>90</v>
      </c>
      <c r="AR14" s="88">
        <v>93</v>
      </c>
      <c r="AS14" s="88">
        <v>94</v>
      </c>
      <c r="AT14" s="88">
        <v>91</v>
      </c>
      <c r="AU14" s="88">
        <v>89</v>
      </c>
      <c r="AV14" s="88">
        <v>90</v>
      </c>
      <c r="AW14" s="88">
        <v>88</v>
      </c>
      <c r="AX14" s="88">
        <v>101</v>
      </c>
      <c r="AY14" s="88">
        <v>118</v>
      </c>
      <c r="AZ14" s="88">
        <v>93</v>
      </c>
      <c r="BA14" s="88">
        <v>130</v>
      </c>
      <c r="BB14" s="88">
        <v>94</v>
      </c>
      <c r="BC14" s="88">
        <v>92</v>
      </c>
      <c r="BD14" s="88">
        <v>130</v>
      </c>
      <c r="BE14" s="88">
        <v>125</v>
      </c>
      <c r="BF14" s="88">
        <v>123</v>
      </c>
      <c r="BG14" s="88">
        <v>128</v>
      </c>
      <c r="BH14" s="88">
        <v>132</v>
      </c>
      <c r="BI14" s="88">
        <v>161</v>
      </c>
      <c r="BJ14" s="88">
        <v>153</v>
      </c>
      <c r="BK14" s="88">
        <v>139</v>
      </c>
      <c r="BL14" s="88">
        <v>142</v>
      </c>
      <c r="BM14" s="88">
        <v>138</v>
      </c>
      <c r="BN14" s="88">
        <v>116</v>
      </c>
      <c r="BO14" s="88">
        <v>61</v>
      </c>
      <c r="BP14" s="88">
        <v>93</v>
      </c>
      <c r="BQ14" s="88">
        <v>87</v>
      </c>
      <c r="BR14" s="88">
        <v>94</v>
      </c>
      <c r="BS14" s="88">
        <v>91</v>
      </c>
      <c r="BT14" s="88">
        <v>109</v>
      </c>
      <c r="BU14" s="88">
        <v>90</v>
      </c>
      <c r="BV14" s="88">
        <v>92</v>
      </c>
      <c r="BW14" s="88">
        <v>104</v>
      </c>
      <c r="BX14" s="88">
        <v>78</v>
      </c>
      <c r="BY14" s="88">
        <v>98</v>
      </c>
      <c r="BZ14" s="88">
        <v>90</v>
      </c>
      <c r="CA14" s="88">
        <v>92</v>
      </c>
      <c r="CB14" s="88">
        <v>84</v>
      </c>
      <c r="CC14" s="88">
        <v>92</v>
      </c>
      <c r="CD14" s="88">
        <v>82</v>
      </c>
      <c r="CE14" s="88">
        <v>83</v>
      </c>
      <c r="CF14" s="88">
        <v>101</v>
      </c>
      <c r="CG14" s="88">
        <v>76</v>
      </c>
      <c r="CH14" s="88">
        <v>68</v>
      </c>
      <c r="CI14" s="88">
        <v>77</v>
      </c>
      <c r="CJ14" s="88">
        <v>49</v>
      </c>
      <c r="CK14" s="88">
        <v>56</v>
      </c>
      <c r="CL14" s="88">
        <v>46</v>
      </c>
      <c r="CM14" s="88">
        <v>33</v>
      </c>
      <c r="CN14" s="88">
        <v>33</v>
      </c>
      <c r="CO14" s="88">
        <v>22</v>
      </c>
      <c r="CP14" s="88">
        <v>23</v>
      </c>
      <c r="CQ14" s="88">
        <v>17</v>
      </c>
      <c r="CR14" s="88">
        <v>17</v>
      </c>
      <c r="CS14" s="88">
        <v>9</v>
      </c>
      <c r="CT14" s="88">
        <v>9</v>
      </c>
      <c r="CU14" s="88">
        <v>8</v>
      </c>
      <c r="CV14" s="88">
        <v>7</v>
      </c>
      <c r="CW14" s="88">
        <v>6</v>
      </c>
      <c r="CX14" s="88">
        <v>5</v>
      </c>
      <c r="CY14" s="88">
        <v>7</v>
      </c>
      <c r="CZ14" s="78">
        <f t="shared" si="0"/>
        <v>8040</v>
      </c>
      <c r="DA14" s="79"/>
    </row>
    <row r="15" spans="1:105" s="12" customFormat="1" ht="11.25" customHeight="1">
      <c r="A15" s="147" t="s">
        <v>28</v>
      </c>
      <c r="B15" s="3" t="s">
        <v>13</v>
      </c>
      <c r="C15" s="89">
        <v>43</v>
      </c>
      <c r="D15" s="89">
        <v>39</v>
      </c>
      <c r="E15" s="89">
        <v>35</v>
      </c>
      <c r="F15" s="89">
        <v>42</v>
      </c>
      <c r="G15" s="89">
        <v>34</v>
      </c>
      <c r="H15" s="89">
        <v>42</v>
      </c>
      <c r="I15" s="89">
        <v>49</v>
      </c>
      <c r="J15" s="89">
        <v>39</v>
      </c>
      <c r="K15" s="89">
        <v>47</v>
      </c>
      <c r="L15" s="89">
        <v>39</v>
      </c>
      <c r="M15" s="89">
        <v>50</v>
      </c>
      <c r="N15" s="89">
        <v>56</v>
      </c>
      <c r="O15" s="89">
        <v>56</v>
      </c>
      <c r="P15" s="89">
        <v>62</v>
      </c>
      <c r="Q15" s="89">
        <v>57</v>
      </c>
      <c r="R15" s="89">
        <v>60</v>
      </c>
      <c r="S15" s="89">
        <v>82</v>
      </c>
      <c r="T15" s="89">
        <v>64</v>
      </c>
      <c r="U15" s="89">
        <v>67</v>
      </c>
      <c r="V15" s="89">
        <v>49</v>
      </c>
      <c r="W15" s="89">
        <v>53</v>
      </c>
      <c r="X15" s="89">
        <v>41</v>
      </c>
      <c r="Y15" s="89">
        <v>44</v>
      </c>
      <c r="Z15" s="89">
        <v>45</v>
      </c>
      <c r="AA15" s="89">
        <v>54</v>
      </c>
      <c r="AB15" s="89">
        <v>31</v>
      </c>
      <c r="AC15" s="89">
        <v>44</v>
      </c>
      <c r="AD15" s="89">
        <v>53</v>
      </c>
      <c r="AE15" s="89">
        <v>47</v>
      </c>
      <c r="AF15" s="89">
        <v>56</v>
      </c>
      <c r="AG15" s="89">
        <v>49</v>
      </c>
      <c r="AH15" s="89">
        <v>63</v>
      </c>
      <c r="AI15" s="89">
        <v>60</v>
      </c>
      <c r="AJ15" s="89">
        <v>45</v>
      </c>
      <c r="AK15" s="89">
        <v>61</v>
      </c>
      <c r="AL15" s="89">
        <v>53</v>
      </c>
      <c r="AM15" s="89">
        <v>41</v>
      </c>
      <c r="AN15" s="89">
        <v>52</v>
      </c>
      <c r="AO15" s="89">
        <v>65</v>
      </c>
      <c r="AP15" s="89">
        <v>57</v>
      </c>
      <c r="AQ15" s="89">
        <v>45</v>
      </c>
      <c r="AR15" s="89">
        <v>58</v>
      </c>
      <c r="AS15" s="89">
        <v>56</v>
      </c>
      <c r="AT15" s="89">
        <v>79</v>
      </c>
      <c r="AU15" s="89">
        <v>49</v>
      </c>
      <c r="AV15" s="89">
        <v>61</v>
      </c>
      <c r="AW15" s="89">
        <v>59</v>
      </c>
      <c r="AX15" s="89">
        <v>83</v>
      </c>
      <c r="AY15" s="89">
        <v>73</v>
      </c>
      <c r="AZ15" s="89">
        <v>68</v>
      </c>
      <c r="BA15" s="89">
        <v>79</v>
      </c>
      <c r="BB15" s="89">
        <v>73</v>
      </c>
      <c r="BC15" s="89">
        <v>88</v>
      </c>
      <c r="BD15" s="89">
        <v>76</v>
      </c>
      <c r="BE15" s="89">
        <v>76</v>
      </c>
      <c r="BF15" s="89">
        <v>88</v>
      </c>
      <c r="BG15" s="89">
        <v>105</v>
      </c>
      <c r="BH15" s="89">
        <v>84</v>
      </c>
      <c r="BI15" s="89">
        <v>93</v>
      </c>
      <c r="BJ15" s="89">
        <v>86</v>
      </c>
      <c r="BK15" s="89">
        <v>100</v>
      </c>
      <c r="BL15" s="89">
        <v>91</v>
      </c>
      <c r="BM15" s="89">
        <v>93</v>
      </c>
      <c r="BN15" s="89">
        <v>81</v>
      </c>
      <c r="BO15" s="89">
        <v>48</v>
      </c>
      <c r="BP15" s="89">
        <v>59</v>
      </c>
      <c r="BQ15" s="89">
        <v>58</v>
      </c>
      <c r="BR15" s="89">
        <v>67</v>
      </c>
      <c r="BS15" s="89">
        <v>71</v>
      </c>
      <c r="BT15" s="89">
        <v>59</v>
      </c>
      <c r="BU15" s="89">
        <v>54</v>
      </c>
      <c r="BV15" s="89">
        <v>44</v>
      </c>
      <c r="BW15" s="89">
        <v>52</v>
      </c>
      <c r="BX15" s="89">
        <v>54</v>
      </c>
      <c r="BY15" s="89">
        <v>57</v>
      </c>
      <c r="BZ15" s="89">
        <v>69</v>
      </c>
      <c r="CA15" s="89">
        <v>55</v>
      </c>
      <c r="CB15" s="89">
        <v>50</v>
      </c>
      <c r="CC15" s="89">
        <v>49</v>
      </c>
      <c r="CD15" s="89">
        <v>46</v>
      </c>
      <c r="CE15" s="89">
        <v>48</v>
      </c>
      <c r="CF15" s="89">
        <v>42</v>
      </c>
      <c r="CG15" s="89">
        <v>30</v>
      </c>
      <c r="CH15" s="89">
        <v>38</v>
      </c>
      <c r="CI15" s="89">
        <v>28</v>
      </c>
      <c r="CJ15" s="89">
        <v>29</v>
      </c>
      <c r="CK15" s="89">
        <v>22</v>
      </c>
      <c r="CL15" s="89">
        <v>14</v>
      </c>
      <c r="CM15" s="89">
        <v>14</v>
      </c>
      <c r="CN15" s="89">
        <v>11</v>
      </c>
      <c r="CO15" s="89">
        <v>11</v>
      </c>
      <c r="CP15" s="89">
        <v>7</v>
      </c>
      <c r="CQ15" s="89">
        <v>9</v>
      </c>
      <c r="CR15" s="89">
        <v>5</v>
      </c>
      <c r="CS15" s="89">
        <v>3</v>
      </c>
      <c r="CT15" s="89">
        <v>1</v>
      </c>
      <c r="CU15" s="89">
        <v>1</v>
      </c>
      <c r="CV15" s="89">
        <v>0</v>
      </c>
      <c r="CW15" s="89">
        <v>1</v>
      </c>
      <c r="CX15" s="89">
        <v>1</v>
      </c>
      <c r="CY15" s="89">
        <v>0</v>
      </c>
      <c r="CZ15" s="76">
        <f t="shared" si="0"/>
        <v>5077</v>
      </c>
      <c r="DA15" s="79"/>
    </row>
    <row r="16" spans="1:113" s="12" customFormat="1" ht="11.25" customHeight="1">
      <c r="A16" s="147"/>
      <c r="B16" s="4" t="s">
        <v>14</v>
      </c>
      <c r="C16" s="90">
        <v>38</v>
      </c>
      <c r="D16" s="90">
        <v>41</v>
      </c>
      <c r="E16" s="90">
        <v>41</v>
      </c>
      <c r="F16" s="90">
        <v>33</v>
      </c>
      <c r="G16" s="90">
        <v>27</v>
      </c>
      <c r="H16" s="90">
        <v>30</v>
      </c>
      <c r="I16" s="90">
        <v>35</v>
      </c>
      <c r="J16" s="90">
        <v>34</v>
      </c>
      <c r="K16" s="90">
        <v>38</v>
      </c>
      <c r="L16" s="90">
        <v>49</v>
      </c>
      <c r="M16" s="90">
        <v>60</v>
      </c>
      <c r="N16" s="90">
        <v>57</v>
      </c>
      <c r="O16" s="90">
        <v>63</v>
      </c>
      <c r="P16" s="90">
        <v>53</v>
      </c>
      <c r="Q16" s="90">
        <v>61</v>
      </c>
      <c r="R16" s="90">
        <v>55</v>
      </c>
      <c r="S16" s="90">
        <v>63</v>
      </c>
      <c r="T16" s="90">
        <v>75</v>
      </c>
      <c r="U16" s="90">
        <v>83</v>
      </c>
      <c r="V16" s="90">
        <v>61</v>
      </c>
      <c r="W16" s="90">
        <v>51</v>
      </c>
      <c r="X16" s="90">
        <v>64</v>
      </c>
      <c r="Y16" s="90">
        <v>55</v>
      </c>
      <c r="Z16" s="90">
        <v>50</v>
      </c>
      <c r="AA16" s="90">
        <v>43</v>
      </c>
      <c r="AB16" s="90">
        <v>52</v>
      </c>
      <c r="AC16" s="90">
        <v>47</v>
      </c>
      <c r="AD16" s="90">
        <v>49</v>
      </c>
      <c r="AE16" s="90">
        <v>53</v>
      </c>
      <c r="AF16" s="90">
        <v>49</v>
      </c>
      <c r="AG16" s="90">
        <v>46</v>
      </c>
      <c r="AH16" s="90">
        <v>55</v>
      </c>
      <c r="AI16" s="90">
        <v>57</v>
      </c>
      <c r="AJ16" s="90">
        <v>47</v>
      </c>
      <c r="AK16" s="90">
        <v>52</v>
      </c>
      <c r="AL16" s="90">
        <v>72</v>
      </c>
      <c r="AM16" s="90">
        <v>61</v>
      </c>
      <c r="AN16" s="90">
        <v>61</v>
      </c>
      <c r="AO16" s="90">
        <v>58</v>
      </c>
      <c r="AP16" s="90">
        <v>62</v>
      </c>
      <c r="AQ16" s="90">
        <v>62</v>
      </c>
      <c r="AR16" s="90">
        <v>45</v>
      </c>
      <c r="AS16" s="90">
        <v>49</v>
      </c>
      <c r="AT16" s="90">
        <v>73</v>
      </c>
      <c r="AU16" s="90">
        <v>60</v>
      </c>
      <c r="AV16" s="90">
        <v>50</v>
      </c>
      <c r="AW16" s="90">
        <v>69</v>
      </c>
      <c r="AX16" s="90">
        <v>78</v>
      </c>
      <c r="AY16" s="90">
        <v>80</v>
      </c>
      <c r="AZ16" s="90">
        <v>81</v>
      </c>
      <c r="BA16" s="90">
        <v>85</v>
      </c>
      <c r="BB16" s="90">
        <v>95</v>
      </c>
      <c r="BC16" s="90">
        <v>78</v>
      </c>
      <c r="BD16" s="90">
        <v>78</v>
      </c>
      <c r="BE16" s="90">
        <v>73</v>
      </c>
      <c r="BF16" s="90">
        <v>80</v>
      </c>
      <c r="BG16" s="90">
        <v>67</v>
      </c>
      <c r="BH16" s="90">
        <v>79</v>
      </c>
      <c r="BI16" s="90">
        <v>86</v>
      </c>
      <c r="BJ16" s="90">
        <v>90</v>
      </c>
      <c r="BK16" s="90">
        <v>98</v>
      </c>
      <c r="BL16" s="90">
        <v>78</v>
      </c>
      <c r="BM16" s="90">
        <v>92</v>
      </c>
      <c r="BN16" s="90">
        <v>92</v>
      </c>
      <c r="BO16" s="90">
        <v>53</v>
      </c>
      <c r="BP16" s="90">
        <v>57</v>
      </c>
      <c r="BQ16" s="90">
        <v>67</v>
      </c>
      <c r="BR16" s="90">
        <v>61</v>
      </c>
      <c r="BS16" s="90">
        <v>70</v>
      </c>
      <c r="BT16" s="90">
        <v>68</v>
      </c>
      <c r="BU16" s="90">
        <v>71</v>
      </c>
      <c r="BV16" s="90">
        <v>54</v>
      </c>
      <c r="BW16" s="90">
        <v>81</v>
      </c>
      <c r="BX16" s="90">
        <v>75</v>
      </c>
      <c r="BY16" s="90">
        <v>75</v>
      </c>
      <c r="BZ16" s="90">
        <v>64</v>
      </c>
      <c r="CA16" s="90">
        <v>69</v>
      </c>
      <c r="CB16" s="90">
        <v>70</v>
      </c>
      <c r="CC16" s="90">
        <v>76</v>
      </c>
      <c r="CD16" s="90">
        <v>77</v>
      </c>
      <c r="CE16" s="90">
        <v>78</v>
      </c>
      <c r="CF16" s="90">
        <v>71</v>
      </c>
      <c r="CG16" s="90">
        <v>59</v>
      </c>
      <c r="CH16" s="90">
        <v>57</v>
      </c>
      <c r="CI16" s="90">
        <v>68</v>
      </c>
      <c r="CJ16" s="90">
        <v>52</v>
      </c>
      <c r="CK16" s="90">
        <v>53</v>
      </c>
      <c r="CL16" s="90">
        <v>44</v>
      </c>
      <c r="CM16" s="90">
        <v>32</v>
      </c>
      <c r="CN16" s="90">
        <v>29</v>
      </c>
      <c r="CO16" s="90">
        <v>37</v>
      </c>
      <c r="CP16" s="90">
        <v>22</v>
      </c>
      <c r="CQ16" s="90">
        <v>17</v>
      </c>
      <c r="CR16" s="90">
        <v>21</v>
      </c>
      <c r="CS16" s="90">
        <v>18</v>
      </c>
      <c r="CT16" s="90">
        <v>14</v>
      </c>
      <c r="CU16" s="90">
        <v>6</v>
      </c>
      <c r="CV16" s="90">
        <v>11</v>
      </c>
      <c r="CW16" s="90">
        <v>5</v>
      </c>
      <c r="CX16" s="90">
        <v>2</v>
      </c>
      <c r="CY16" s="90">
        <v>10</v>
      </c>
      <c r="CZ16" s="78">
        <f t="shared" si="0"/>
        <v>5693</v>
      </c>
      <c r="DA16" s="79"/>
      <c r="DI16" s="79"/>
    </row>
    <row r="17" spans="1:104" s="12" customFormat="1" ht="11.25" customHeight="1">
      <c r="A17" s="147"/>
      <c r="B17" s="5" t="s">
        <v>15</v>
      </c>
      <c r="C17" s="91">
        <v>81</v>
      </c>
      <c r="D17" s="91">
        <v>80</v>
      </c>
      <c r="E17" s="91">
        <v>76</v>
      </c>
      <c r="F17" s="91">
        <v>75</v>
      </c>
      <c r="G17" s="91">
        <v>61</v>
      </c>
      <c r="H17" s="91">
        <v>72</v>
      </c>
      <c r="I17" s="91">
        <v>84</v>
      </c>
      <c r="J17" s="91">
        <v>73</v>
      </c>
      <c r="K17" s="91">
        <v>85</v>
      </c>
      <c r="L17" s="91">
        <v>88</v>
      </c>
      <c r="M17" s="91">
        <v>110</v>
      </c>
      <c r="N17" s="91">
        <v>113</v>
      </c>
      <c r="O17" s="91">
        <v>119</v>
      </c>
      <c r="P17" s="91">
        <v>115</v>
      </c>
      <c r="Q17" s="91">
        <v>118</v>
      </c>
      <c r="R17" s="91">
        <v>115</v>
      </c>
      <c r="S17" s="91">
        <v>145</v>
      </c>
      <c r="T17" s="91">
        <v>139</v>
      </c>
      <c r="U17" s="91">
        <v>150</v>
      </c>
      <c r="V17" s="91">
        <v>110</v>
      </c>
      <c r="W17" s="91">
        <v>104</v>
      </c>
      <c r="X17" s="91">
        <v>105</v>
      </c>
      <c r="Y17" s="91">
        <v>99</v>
      </c>
      <c r="Z17" s="91">
        <v>95</v>
      </c>
      <c r="AA17" s="91">
        <v>97</v>
      </c>
      <c r="AB17" s="91">
        <v>83</v>
      </c>
      <c r="AC17" s="91">
        <v>91</v>
      </c>
      <c r="AD17" s="91">
        <v>102</v>
      </c>
      <c r="AE17" s="91">
        <v>100</v>
      </c>
      <c r="AF17" s="91">
        <v>105</v>
      </c>
      <c r="AG17" s="91">
        <v>95</v>
      </c>
      <c r="AH17" s="91">
        <v>118</v>
      </c>
      <c r="AI17" s="91">
        <v>117</v>
      </c>
      <c r="AJ17" s="91">
        <v>92</v>
      </c>
      <c r="AK17" s="91">
        <v>113</v>
      </c>
      <c r="AL17" s="91">
        <v>125</v>
      </c>
      <c r="AM17" s="91">
        <v>102</v>
      </c>
      <c r="AN17" s="91">
        <v>113</v>
      </c>
      <c r="AO17" s="91">
        <v>123</v>
      </c>
      <c r="AP17" s="91">
        <v>119</v>
      </c>
      <c r="AQ17" s="91">
        <v>107</v>
      </c>
      <c r="AR17" s="91">
        <v>103</v>
      </c>
      <c r="AS17" s="91">
        <v>105</v>
      </c>
      <c r="AT17" s="91">
        <v>152</v>
      </c>
      <c r="AU17" s="91">
        <v>109</v>
      </c>
      <c r="AV17" s="91">
        <v>111</v>
      </c>
      <c r="AW17" s="91">
        <v>128</v>
      </c>
      <c r="AX17" s="91">
        <v>161</v>
      </c>
      <c r="AY17" s="91">
        <v>153</v>
      </c>
      <c r="AZ17" s="91">
        <v>149</v>
      </c>
      <c r="BA17" s="91">
        <v>164</v>
      </c>
      <c r="BB17" s="91">
        <v>168</v>
      </c>
      <c r="BC17" s="91">
        <v>166</v>
      </c>
      <c r="BD17" s="91">
        <v>154</v>
      </c>
      <c r="BE17" s="91">
        <v>149</v>
      </c>
      <c r="BF17" s="91">
        <v>168</v>
      </c>
      <c r="BG17" s="91">
        <v>172</v>
      </c>
      <c r="BH17" s="91">
        <v>163</v>
      </c>
      <c r="BI17" s="91">
        <v>179</v>
      </c>
      <c r="BJ17" s="91">
        <v>176</v>
      </c>
      <c r="BK17" s="91">
        <v>198</v>
      </c>
      <c r="BL17" s="91">
        <v>169</v>
      </c>
      <c r="BM17" s="91">
        <v>185</v>
      </c>
      <c r="BN17" s="91">
        <v>173</v>
      </c>
      <c r="BO17" s="91">
        <v>101</v>
      </c>
      <c r="BP17" s="91">
        <v>116</v>
      </c>
      <c r="BQ17" s="91">
        <v>125</v>
      </c>
      <c r="BR17" s="91">
        <v>128</v>
      </c>
      <c r="BS17" s="91">
        <v>141</v>
      </c>
      <c r="BT17" s="91">
        <v>127</v>
      </c>
      <c r="BU17" s="91">
        <v>125</v>
      </c>
      <c r="BV17" s="91">
        <v>98</v>
      </c>
      <c r="BW17" s="91">
        <v>133</v>
      </c>
      <c r="BX17" s="91">
        <v>129</v>
      </c>
      <c r="BY17" s="91">
        <v>132</v>
      </c>
      <c r="BZ17" s="91">
        <v>133</v>
      </c>
      <c r="CA17" s="91">
        <v>124</v>
      </c>
      <c r="CB17" s="91">
        <v>120</v>
      </c>
      <c r="CC17" s="91">
        <v>125</v>
      </c>
      <c r="CD17" s="91">
        <v>123</v>
      </c>
      <c r="CE17" s="91">
        <v>126</v>
      </c>
      <c r="CF17" s="91">
        <v>113</v>
      </c>
      <c r="CG17" s="91">
        <v>89</v>
      </c>
      <c r="CH17" s="91">
        <v>95</v>
      </c>
      <c r="CI17" s="91">
        <v>96</v>
      </c>
      <c r="CJ17" s="91">
        <v>81</v>
      </c>
      <c r="CK17" s="91">
        <v>75</v>
      </c>
      <c r="CL17" s="91">
        <v>58</v>
      </c>
      <c r="CM17" s="91">
        <v>46</v>
      </c>
      <c r="CN17" s="91">
        <v>40</v>
      </c>
      <c r="CO17" s="91">
        <v>48</v>
      </c>
      <c r="CP17" s="91">
        <v>29</v>
      </c>
      <c r="CQ17" s="91">
        <v>26</v>
      </c>
      <c r="CR17" s="91">
        <v>26</v>
      </c>
      <c r="CS17" s="91">
        <v>21</v>
      </c>
      <c r="CT17" s="91">
        <v>15</v>
      </c>
      <c r="CU17" s="91">
        <v>7</v>
      </c>
      <c r="CV17" s="91">
        <v>11</v>
      </c>
      <c r="CW17" s="91">
        <v>6</v>
      </c>
      <c r="CX17" s="91">
        <v>3</v>
      </c>
      <c r="CY17" s="91">
        <v>10</v>
      </c>
      <c r="CZ17" s="78">
        <f t="shared" si="0"/>
        <v>10770</v>
      </c>
    </row>
    <row r="18" spans="1:227" s="12" customFormat="1" ht="11.25" customHeight="1">
      <c r="A18" s="147" t="s">
        <v>29</v>
      </c>
      <c r="B18" s="3" t="s">
        <v>13</v>
      </c>
      <c r="C18" s="84">
        <v>15</v>
      </c>
      <c r="D18" s="84">
        <v>21</v>
      </c>
      <c r="E18" s="84">
        <v>23</v>
      </c>
      <c r="F18" s="84">
        <v>20</v>
      </c>
      <c r="G18" s="84">
        <v>21</v>
      </c>
      <c r="H18" s="84">
        <v>12</v>
      </c>
      <c r="I18" s="84">
        <v>30</v>
      </c>
      <c r="J18" s="84">
        <v>24</v>
      </c>
      <c r="K18" s="84">
        <v>34</v>
      </c>
      <c r="L18" s="84">
        <v>25</v>
      </c>
      <c r="M18" s="84">
        <v>26</v>
      </c>
      <c r="N18" s="84">
        <v>33</v>
      </c>
      <c r="O18" s="84">
        <v>41</v>
      </c>
      <c r="P18" s="84">
        <v>41</v>
      </c>
      <c r="Q18" s="84">
        <v>40</v>
      </c>
      <c r="R18" s="84">
        <v>28</v>
      </c>
      <c r="S18" s="84">
        <v>43</v>
      </c>
      <c r="T18" s="84">
        <v>40</v>
      </c>
      <c r="U18" s="84">
        <v>27</v>
      </c>
      <c r="V18" s="84">
        <v>24</v>
      </c>
      <c r="W18" s="84">
        <v>26</v>
      </c>
      <c r="X18" s="84">
        <v>24</v>
      </c>
      <c r="Y18" s="84">
        <v>28</v>
      </c>
      <c r="Z18" s="84">
        <v>31</v>
      </c>
      <c r="AA18" s="84">
        <v>25</v>
      </c>
      <c r="AB18" s="84">
        <v>12</v>
      </c>
      <c r="AC18" s="84">
        <v>37</v>
      </c>
      <c r="AD18" s="84">
        <v>17</v>
      </c>
      <c r="AE18" s="84">
        <v>31</v>
      </c>
      <c r="AF18" s="84">
        <v>26</v>
      </c>
      <c r="AG18" s="84">
        <v>27</v>
      </c>
      <c r="AH18" s="84">
        <v>26</v>
      </c>
      <c r="AI18" s="84">
        <v>36</v>
      </c>
      <c r="AJ18" s="84">
        <v>28</v>
      </c>
      <c r="AK18" s="84">
        <v>22</v>
      </c>
      <c r="AL18" s="84">
        <v>29</v>
      </c>
      <c r="AM18" s="84">
        <v>24</v>
      </c>
      <c r="AN18" s="84">
        <v>29</v>
      </c>
      <c r="AO18" s="84">
        <v>31</v>
      </c>
      <c r="AP18" s="84">
        <v>22</v>
      </c>
      <c r="AQ18" s="84">
        <v>30</v>
      </c>
      <c r="AR18" s="84">
        <v>29</v>
      </c>
      <c r="AS18" s="84">
        <v>29</v>
      </c>
      <c r="AT18" s="84">
        <v>42</v>
      </c>
      <c r="AU18" s="84">
        <v>21</v>
      </c>
      <c r="AV18" s="84">
        <v>39</v>
      </c>
      <c r="AW18" s="84">
        <v>43</v>
      </c>
      <c r="AX18" s="84">
        <v>54</v>
      </c>
      <c r="AY18" s="84">
        <v>37</v>
      </c>
      <c r="AZ18" s="84">
        <v>54</v>
      </c>
      <c r="BA18" s="84">
        <v>48</v>
      </c>
      <c r="BB18" s="84">
        <v>58</v>
      </c>
      <c r="BC18" s="84">
        <v>43</v>
      </c>
      <c r="BD18" s="84">
        <v>47</v>
      </c>
      <c r="BE18" s="84">
        <v>55</v>
      </c>
      <c r="BF18" s="84">
        <v>50</v>
      </c>
      <c r="BG18" s="84">
        <v>48</v>
      </c>
      <c r="BH18" s="84">
        <v>46</v>
      </c>
      <c r="BI18" s="84">
        <v>50</v>
      </c>
      <c r="BJ18" s="84">
        <v>52</v>
      </c>
      <c r="BK18" s="84">
        <v>48</v>
      </c>
      <c r="BL18" s="84">
        <v>55</v>
      </c>
      <c r="BM18" s="84">
        <v>58</v>
      </c>
      <c r="BN18" s="84">
        <v>38</v>
      </c>
      <c r="BO18" s="84">
        <v>22</v>
      </c>
      <c r="BP18" s="84">
        <v>22</v>
      </c>
      <c r="BQ18" s="84">
        <v>26</v>
      </c>
      <c r="BR18" s="84">
        <v>26</v>
      </c>
      <c r="BS18" s="84">
        <v>22</v>
      </c>
      <c r="BT18" s="84">
        <v>29</v>
      </c>
      <c r="BU18" s="84">
        <v>33</v>
      </c>
      <c r="BV18" s="84">
        <v>16</v>
      </c>
      <c r="BW18" s="84">
        <v>25</v>
      </c>
      <c r="BX18" s="84">
        <v>32</v>
      </c>
      <c r="BY18" s="84">
        <v>30</v>
      </c>
      <c r="BZ18" s="84">
        <v>36</v>
      </c>
      <c r="CA18" s="84">
        <v>27</v>
      </c>
      <c r="CB18" s="84">
        <v>27</v>
      </c>
      <c r="CC18" s="84">
        <v>29</v>
      </c>
      <c r="CD18" s="84">
        <v>22</v>
      </c>
      <c r="CE18" s="84">
        <v>21</v>
      </c>
      <c r="CF18" s="84">
        <v>23</v>
      </c>
      <c r="CG18" s="84">
        <v>20</v>
      </c>
      <c r="CH18" s="84">
        <v>24</v>
      </c>
      <c r="CI18" s="84">
        <v>20</v>
      </c>
      <c r="CJ18" s="84">
        <v>14</v>
      </c>
      <c r="CK18" s="84">
        <v>14</v>
      </c>
      <c r="CL18" s="84">
        <v>15</v>
      </c>
      <c r="CM18" s="84">
        <v>5</v>
      </c>
      <c r="CN18" s="84">
        <v>8</v>
      </c>
      <c r="CO18" s="84">
        <v>6</v>
      </c>
      <c r="CP18" s="84">
        <v>5</v>
      </c>
      <c r="CQ18" s="84">
        <v>5</v>
      </c>
      <c r="CR18" s="84">
        <v>5</v>
      </c>
      <c r="CS18" s="84">
        <v>3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0"/>
        <v>2785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7"/>
      <c r="B19" s="4" t="s">
        <v>14</v>
      </c>
      <c r="C19" s="86">
        <v>18</v>
      </c>
      <c r="D19" s="86">
        <v>11</v>
      </c>
      <c r="E19" s="86">
        <v>21</v>
      </c>
      <c r="F19" s="86">
        <v>23</v>
      </c>
      <c r="G19" s="86">
        <v>26</v>
      </c>
      <c r="H19" s="86">
        <v>17</v>
      </c>
      <c r="I19" s="86">
        <v>15</v>
      </c>
      <c r="J19" s="86">
        <v>17</v>
      </c>
      <c r="K19" s="86">
        <v>26</v>
      </c>
      <c r="L19" s="86">
        <v>22</v>
      </c>
      <c r="M19" s="86">
        <v>28</v>
      </c>
      <c r="N19" s="86">
        <v>27</v>
      </c>
      <c r="O19" s="86">
        <v>34</v>
      </c>
      <c r="P19" s="86">
        <v>41</v>
      </c>
      <c r="Q19" s="86">
        <v>36</v>
      </c>
      <c r="R19" s="86">
        <v>43</v>
      </c>
      <c r="S19" s="86">
        <v>40</v>
      </c>
      <c r="T19" s="86">
        <v>38</v>
      </c>
      <c r="U19" s="86">
        <v>40</v>
      </c>
      <c r="V19" s="86">
        <v>23</v>
      </c>
      <c r="W19" s="86">
        <v>21</v>
      </c>
      <c r="X19" s="86">
        <v>24</v>
      </c>
      <c r="Y19" s="86">
        <v>31</v>
      </c>
      <c r="Z19" s="86">
        <v>29</v>
      </c>
      <c r="AA19" s="86">
        <v>28</v>
      </c>
      <c r="AB19" s="86">
        <v>26</v>
      </c>
      <c r="AC19" s="86">
        <v>29</v>
      </c>
      <c r="AD19" s="86">
        <v>27</v>
      </c>
      <c r="AE19" s="86">
        <v>34</v>
      </c>
      <c r="AF19" s="86">
        <v>16</v>
      </c>
      <c r="AG19" s="86">
        <v>16</v>
      </c>
      <c r="AH19" s="86">
        <v>26</v>
      </c>
      <c r="AI19" s="86">
        <v>22</v>
      </c>
      <c r="AJ19" s="86">
        <v>28</v>
      </c>
      <c r="AK19" s="86">
        <v>29</v>
      </c>
      <c r="AL19" s="86">
        <v>29</v>
      </c>
      <c r="AM19" s="86">
        <v>39</v>
      </c>
      <c r="AN19" s="86">
        <v>29</v>
      </c>
      <c r="AO19" s="86">
        <v>32</v>
      </c>
      <c r="AP19" s="86">
        <v>36</v>
      </c>
      <c r="AQ19" s="86">
        <v>47</v>
      </c>
      <c r="AR19" s="86">
        <v>32</v>
      </c>
      <c r="AS19" s="86">
        <v>44</v>
      </c>
      <c r="AT19" s="86">
        <v>40</v>
      </c>
      <c r="AU19" s="86">
        <v>33</v>
      </c>
      <c r="AV19" s="86">
        <v>40</v>
      </c>
      <c r="AW19" s="86">
        <v>58</v>
      </c>
      <c r="AX19" s="86">
        <v>54</v>
      </c>
      <c r="AY19" s="86">
        <v>47</v>
      </c>
      <c r="AZ19" s="86">
        <v>52</v>
      </c>
      <c r="BA19" s="86">
        <v>63</v>
      </c>
      <c r="BB19" s="86">
        <v>57</v>
      </c>
      <c r="BC19" s="86">
        <v>42</v>
      </c>
      <c r="BD19" s="86">
        <v>55</v>
      </c>
      <c r="BE19" s="86">
        <v>53</v>
      </c>
      <c r="BF19" s="86">
        <v>59</v>
      </c>
      <c r="BG19" s="86">
        <v>56</v>
      </c>
      <c r="BH19" s="86">
        <v>54</v>
      </c>
      <c r="BI19" s="86">
        <v>51</v>
      </c>
      <c r="BJ19" s="86">
        <v>67</v>
      </c>
      <c r="BK19" s="86">
        <v>48</v>
      </c>
      <c r="BL19" s="86">
        <v>54</v>
      </c>
      <c r="BM19" s="86">
        <v>53</v>
      </c>
      <c r="BN19" s="86">
        <v>37</v>
      </c>
      <c r="BO19" s="86">
        <v>36</v>
      </c>
      <c r="BP19" s="86">
        <v>32</v>
      </c>
      <c r="BQ19" s="86">
        <v>35</v>
      </c>
      <c r="BR19" s="86">
        <v>31</v>
      </c>
      <c r="BS19" s="86">
        <v>36</v>
      </c>
      <c r="BT19" s="86">
        <v>28</v>
      </c>
      <c r="BU19" s="86">
        <v>45</v>
      </c>
      <c r="BV19" s="86">
        <v>38</v>
      </c>
      <c r="BW19" s="86">
        <v>30</v>
      </c>
      <c r="BX19" s="86">
        <v>45</v>
      </c>
      <c r="BY19" s="86">
        <v>37</v>
      </c>
      <c r="BZ19" s="86">
        <v>49</v>
      </c>
      <c r="CA19" s="86">
        <v>50</v>
      </c>
      <c r="CB19" s="86">
        <v>51</v>
      </c>
      <c r="CC19" s="86">
        <v>56</v>
      </c>
      <c r="CD19" s="86">
        <v>46</v>
      </c>
      <c r="CE19" s="86">
        <v>58</v>
      </c>
      <c r="CF19" s="86">
        <v>53</v>
      </c>
      <c r="CG19" s="86">
        <v>48</v>
      </c>
      <c r="CH19" s="86">
        <v>39</v>
      </c>
      <c r="CI19" s="86">
        <v>35</v>
      </c>
      <c r="CJ19" s="86">
        <v>20</v>
      </c>
      <c r="CK19" s="86">
        <v>32</v>
      </c>
      <c r="CL19" s="86">
        <v>19</v>
      </c>
      <c r="CM19" s="86">
        <v>17</v>
      </c>
      <c r="CN19" s="86">
        <v>20</v>
      </c>
      <c r="CO19" s="86">
        <v>14</v>
      </c>
      <c r="CP19" s="86">
        <v>15</v>
      </c>
      <c r="CQ19" s="86">
        <v>11</v>
      </c>
      <c r="CR19" s="86">
        <v>7</v>
      </c>
      <c r="CS19" s="86">
        <v>10</v>
      </c>
      <c r="CT19" s="86">
        <v>3</v>
      </c>
      <c r="CU19" s="86">
        <v>10</v>
      </c>
      <c r="CV19" s="86">
        <v>5</v>
      </c>
      <c r="CW19" s="86">
        <v>2</v>
      </c>
      <c r="CX19" s="86">
        <v>0</v>
      </c>
      <c r="CY19" s="86">
        <v>12</v>
      </c>
      <c r="CZ19" s="78">
        <f t="shared" si="0"/>
        <v>3368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7"/>
      <c r="B20" s="5" t="s">
        <v>15</v>
      </c>
      <c r="C20" s="88">
        <v>33</v>
      </c>
      <c r="D20" s="88">
        <v>32</v>
      </c>
      <c r="E20" s="88">
        <v>44</v>
      </c>
      <c r="F20" s="88">
        <v>43</v>
      </c>
      <c r="G20" s="88">
        <v>47</v>
      </c>
      <c r="H20" s="88">
        <v>29</v>
      </c>
      <c r="I20" s="88">
        <v>45</v>
      </c>
      <c r="J20" s="88">
        <v>41</v>
      </c>
      <c r="K20" s="88">
        <v>60</v>
      </c>
      <c r="L20" s="88">
        <v>47</v>
      </c>
      <c r="M20" s="88">
        <v>54</v>
      </c>
      <c r="N20" s="88">
        <v>60</v>
      </c>
      <c r="O20" s="88">
        <v>75</v>
      </c>
      <c r="P20" s="88">
        <v>82</v>
      </c>
      <c r="Q20" s="88">
        <v>76</v>
      </c>
      <c r="R20" s="88">
        <v>71</v>
      </c>
      <c r="S20" s="88">
        <v>83</v>
      </c>
      <c r="T20" s="88">
        <v>78</v>
      </c>
      <c r="U20" s="88">
        <v>67</v>
      </c>
      <c r="V20" s="88">
        <v>47</v>
      </c>
      <c r="W20" s="88">
        <v>47</v>
      </c>
      <c r="X20" s="88">
        <v>48</v>
      </c>
      <c r="Y20" s="88">
        <v>59</v>
      </c>
      <c r="Z20" s="88">
        <v>60</v>
      </c>
      <c r="AA20" s="88">
        <v>53</v>
      </c>
      <c r="AB20" s="88">
        <v>38</v>
      </c>
      <c r="AC20" s="88">
        <v>66</v>
      </c>
      <c r="AD20" s="88">
        <v>44</v>
      </c>
      <c r="AE20" s="88">
        <v>65</v>
      </c>
      <c r="AF20" s="88">
        <v>42</v>
      </c>
      <c r="AG20" s="88">
        <v>43</v>
      </c>
      <c r="AH20" s="88">
        <v>52</v>
      </c>
      <c r="AI20" s="88">
        <v>58</v>
      </c>
      <c r="AJ20" s="88">
        <v>56</v>
      </c>
      <c r="AK20" s="88">
        <v>51</v>
      </c>
      <c r="AL20" s="88">
        <v>58</v>
      </c>
      <c r="AM20" s="88">
        <v>63</v>
      </c>
      <c r="AN20" s="88">
        <v>58</v>
      </c>
      <c r="AO20" s="88">
        <v>63</v>
      </c>
      <c r="AP20" s="88">
        <v>58</v>
      </c>
      <c r="AQ20" s="88">
        <v>77</v>
      </c>
      <c r="AR20" s="88">
        <v>61</v>
      </c>
      <c r="AS20" s="88">
        <v>73</v>
      </c>
      <c r="AT20" s="88">
        <v>82</v>
      </c>
      <c r="AU20" s="88">
        <v>54</v>
      </c>
      <c r="AV20" s="88">
        <v>79</v>
      </c>
      <c r="AW20" s="88">
        <v>101</v>
      </c>
      <c r="AX20" s="88">
        <v>108</v>
      </c>
      <c r="AY20" s="88">
        <v>84</v>
      </c>
      <c r="AZ20" s="88">
        <v>106</v>
      </c>
      <c r="BA20" s="88">
        <v>111</v>
      </c>
      <c r="BB20" s="88">
        <v>115</v>
      </c>
      <c r="BC20" s="88">
        <v>85</v>
      </c>
      <c r="BD20" s="88">
        <v>102</v>
      </c>
      <c r="BE20" s="88">
        <v>108</v>
      </c>
      <c r="BF20" s="88">
        <v>109</v>
      </c>
      <c r="BG20" s="88">
        <v>104</v>
      </c>
      <c r="BH20" s="88">
        <v>100</v>
      </c>
      <c r="BI20" s="88">
        <v>101</v>
      </c>
      <c r="BJ20" s="88">
        <v>119</v>
      </c>
      <c r="BK20" s="88">
        <v>96</v>
      </c>
      <c r="BL20" s="88">
        <v>109</v>
      </c>
      <c r="BM20" s="88">
        <v>111</v>
      </c>
      <c r="BN20" s="88">
        <v>75</v>
      </c>
      <c r="BO20" s="88">
        <v>58</v>
      </c>
      <c r="BP20" s="88">
        <v>54</v>
      </c>
      <c r="BQ20" s="88">
        <v>61</v>
      </c>
      <c r="BR20" s="88">
        <v>57</v>
      </c>
      <c r="BS20" s="88">
        <v>58</v>
      </c>
      <c r="BT20" s="88">
        <v>57</v>
      </c>
      <c r="BU20" s="88">
        <v>78</v>
      </c>
      <c r="BV20" s="88">
        <v>54</v>
      </c>
      <c r="BW20" s="88">
        <v>55</v>
      </c>
      <c r="BX20" s="88">
        <v>77</v>
      </c>
      <c r="BY20" s="88">
        <v>67</v>
      </c>
      <c r="BZ20" s="88">
        <v>85</v>
      </c>
      <c r="CA20" s="88">
        <v>77</v>
      </c>
      <c r="CB20" s="88">
        <v>78</v>
      </c>
      <c r="CC20" s="88">
        <v>85</v>
      </c>
      <c r="CD20" s="88">
        <v>68</v>
      </c>
      <c r="CE20" s="88">
        <v>79</v>
      </c>
      <c r="CF20" s="88">
        <v>76</v>
      </c>
      <c r="CG20" s="88">
        <v>68</v>
      </c>
      <c r="CH20" s="88">
        <v>63</v>
      </c>
      <c r="CI20" s="88">
        <v>55</v>
      </c>
      <c r="CJ20" s="88">
        <v>34</v>
      </c>
      <c r="CK20" s="88">
        <v>46</v>
      </c>
      <c r="CL20" s="88">
        <v>34</v>
      </c>
      <c r="CM20" s="88">
        <v>22</v>
      </c>
      <c r="CN20" s="88">
        <v>28</v>
      </c>
      <c r="CO20" s="88">
        <v>20</v>
      </c>
      <c r="CP20" s="88">
        <v>20</v>
      </c>
      <c r="CQ20" s="88">
        <v>16</v>
      </c>
      <c r="CR20" s="88">
        <v>12</v>
      </c>
      <c r="CS20" s="88">
        <v>13</v>
      </c>
      <c r="CT20" s="88">
        <v>3</v>
      </c>
      <c r="CU20" s="88">
        <v>10</v>
      </c>
      <c r="CV20" s="88">
        <v>5</v>
      </c>
      <c r="CW20" s="88">
        <v>2</v>
      </c>
      <c r="CX20" s="88">
        <v>0</v>
      </c>
      <c r="CY20" s="88">
        <v>12</v>
      </c>
      <c r="CZ20" s="78">
        <f t="shared" si="0"/>
        <v>6153</v>
      </c>
    </row>
    <row r="21" spans="1:104" s="12" customFormat="1" ht="11.25" customHeight="1">
      <c r="A21" s="148" t="s">
        <v>2</v>
      </c>
      <c r="B21" s="6" t="s">
        <v>13</v>
      </c>
      <c r="C21" s="41">
        <f>SUM(C3,C6,C9,C12,C15,C18)</f>
        <v>654</v>
      </c>
      <c r="D21" s="41">
        <f aca="true" t="shared" si="1" ref="D21:BO22">SUM(D3,D6,D9,D12,D15,D18)</f>
        <v>654</v>
      </c>
      <c r="E21" s="41">
        <f t="shared" si="1"/>
        <v>683</v>
      </c>
      <c r="F21" s="41">
        <f t="shared" si="1"/>
        <v>644</v>
      </c>
      <c r="G21" s="41">
        <f t="shared" si="1"/>
        <v>674</v>
      </c>
      <c r="H21" s="41">
        <f t="shared" si="1"/>
        <v>683</v>
      </c>
      <c r="I21" s="41">
        <f t="shared" si="1"/>
        <v>673</v>
      </c>
      <c r="J21" s="41">
        <f t="shared" si="1"/>
        <v>691</v>
      </c>
      <c r="K21" s="41">
        <f t="shared" si="1"/>
        <v>713</v>
      </c>
      <c r="L21" s="41">
        <f t="shared" si="1"/>
        <v>660</v>
      </c>
      <c r="M21" s="41">
        <f t="shared" si="1"/>
        <v>720</v>
      </c>
      <c r="N21" s="41">
        <f t="shared" si="1"/>
        <v>742</v>
      </c>
      <c r="O21" s="41">
        <f t="shared" si="1"/>
        <v>784</v>
      </c>
      <c r="P21" s="41">
        <f t="shared" si="1"/>
        <v>759</v>
      </c>
      <c r="Q21" s="41">
        <f t="shared" si="1"/>
        <v>773</v>
      </c>
      <c r="R21" s="41">
        <f t="shared" si="1"/>
        <v>793</v>
      </c>
      <c r="S21" s="41">
        <f t="shared" si="1"/>
        <v>827</v>
      </c>
      <c r="T21" s="41">
        <f t="shared" si="1"/>
        <v>867</v>
      </c>
      <c r="U21" s="41">
        <f t="shared" si="1"/>
        <v>748</v>
      </c>
      <c r="V21" s="41">
        <f t="shared" si="1"/>
        <v>723</v>
      </c>
      <c r="W21" s="41">
        <f t="shared" si="1"/>
        <v>669</v>
      </c>
      <c r="X21" s="41">
        <f t="shared" si="1"/>
        <v>636</v>
      </c>
      <c r="Y21" s="41">
        <f t="shared" si="1"/>
        <v>655</v>
      </c>
      <c r="Z21" s="41">
        <f t="shared" si="1"/>
        <v>690</v>
      </c>
      <c r="AA21" s="41">
        <f t="shared" si="1"/>
        <v>673</v>
      </c>
      <c r="AB21" s="41">
        <f t="shared" si="1"/>
        <v>656</v>
      </c>
      <c r="AC21" s="41">
        <f t="shared" si="1"/>
        <v>748</v>
      </c>
      <c r="AD21" s="41">
        <f t="shared" si="1"/>
        <v>737</v>
      </c>
      <c r="AE21" s="41">
        <f t="shared" si="1"/>
        <v>739</v>
      </c>
      <c r="AF21" s="41">
        <f t="shared" si="1"/>
        <v>736</v>
      </c>
      <c r="AG21" s="41">
        <f t="shared" si="1"/>
        <v>786</v>
      </c>
      <c r="AH21" s="41">
        <f t="shared" si="1"/>
        <v>849</v>
      </c>
      <c r="AI21" s="41">
        <f t="shared" si="1"/>
        <v>857</v>
      </c>
      <c r="AJ21" s="41">
        <f t="shared" si="1"/>
        <v>810</v>
      </c>
      <c r="AK21" s="41">
        <f t="shared" si="1"/>
        <v>830</v>
      </c>
      <c r="AL21" s="41">
        <f t="shared" si="1"/>
        <v>893</v>
      </c>
      <c r="AM21" s="41">
        <f t="shared" si="1"/>
        <v>915</v>
      </c>
      <c r="AN21" s="41">
        <f t="shared" si="1"/>
        <v>992</v>
      </c>
      <c r="AO21" s="41">
        <f t="shared" si="1"/>
        <v>882</v>
      </c>
      <c r="AP21" s="41">
        <f t="shared" si="1"/>
        <v>912</v>
      </c>
      <c r="AQ21" s="41">
        <f t="shared" si="1"/>
        <v>870</v>
      </c>
      <c r="AR21" s="41">
        <f t="shared" si="1"/>
        <v>852</v>
      </c>
      <c r="AS21" s="41">
        <f t="shared" si="1"/>
        <v>868</v>
      </c>
      <c r="AT21" s="41">
        <f t="shared" si="1"/>
        <v>903</v>
      </c>
      <c r="AU21" s="41">
        <f t="shared" si="1"/>
        <v>722</v>
      </c>
      <c r="AV21" s="41">
        <f t="shared" si="1"/>
        <v>790</v>
      </c>
      <c r="AW21" s="41">
        <f t="shared" si="1"/>
        <v>840</v>
      </c>
      <c r="AX21" s="41">
        <f t="shared" si="1"/>
        <v>869</v>
      </c>
      <c r="AY21" s="41">
        <f t="shared" si="1"/>
        <v>824</v>
      </c>
      <c r="AZ21" s="41">
        <f t="shared" si="1"/>
        <v>919</v>
      </c>
      <c r="BA21" s="41">
        <f t="shared" si="1"/>
        <v>925</v>
      </c>
      <c r="BB21" s="41">
        <f t="shared" si="1"/>
        <v>910</v>
      </c>
      <c r="BC21" s="41">
        <f t="shared" si="1"/>
        <v>926</v>
      </c>
      <c r="BD21" s="41">
        <f t="shared" si="1"/>
        <v>936</v>
      </c>
      <c r="BE21" s="41">
        <f t="shared" si="1"/>
        <v>970</v>
      </c>
      <c r="BF21" s="41">
        <f t="shared" si="1"/>
        <v>1024</v>
      </c>
      <c r="BG21" s="41">
        <f t="shared" si="1"/>
        <v>1057</v>
      </c>
      <c r="BH21" s="41">
        <f t="shared" si="1"/>
        <v>1055</v>
      </c>
      <c r="BI21" s="41">
        <f t="shared" si="1"/>
        <v>1144</v>
      </c>
      <c r="BJ21" s="41">
        <f t="shared" si="1"/>
        <v>1110</v>
      </c>
      <c r="BK21" s="41">
        <f t="shared" si="1"/>
        <v>1158</v>
      </c>
      <c r="BL21" s="41">
        <f t="shared" si="1"/>
        <v>1171</v>
      </c>
      <c r="BM21" s="41">
        <f t="shared" si="1"/>
        <v>1203</v>
      </c>
      <c r="BN21" s="41">
        <f t="shared" si="1"/>
        <v>1034</v>
      </c>
      <c r="BO21" s="41">
        <f t="shared" si="1"/>
        <v>660</v>
      </c>
      <c r="BP21" s="41">
        <f aca="true" t="shared" si="2" ref="BP21:CY23">SUM(BP3,BP6,BP9,BP12,BP15,BP18)</f>
        <v>729</v>
      </c>
      <c r="BQ21" s="41">
        <f t="shared" si="2"/>
        <v>809</v>
      </c>
      <c r="BR21" s="41">
        <f t="shared" si="2"/>
        <v>761</v>
      </c>
      <c r="BS21" s="41">
        <f t="shared" si="2"/>
        <v>746</v>
      </c>
      <c r="BT21" s="41">
        <f t="shared" si="2"/>
        <v>762</v>
      </c>
      <c r="BU21" s="41">
        <f t="shared" si="2"/>
        <v>731</v>
      </c>
      <c r="BV21" s="41">
        <f t="shared" si="2"/>
        <v>663</v>
      </c>
      <c r="BW21" s="41">
        <f t="shared" si="2"/>
        <v>636</v>
      </c>
      <c r="BX21" s="41">
        <f t="shared" si="2"/>
        <v>705</v>
      </c>
      <c r="BY21" s="41">
        <f t="shared" si="2"/>
        <v>616</v>
      </c>
      <c r="BZ21" s="41">
        <f t="shared" si="2"/>
        <v>656</v>
      </c>
      <c r="CA21" s="41">
        <f t="shared" si="2"/>
        <v>594</v>
      </c>
      <c r="CB21" s="41">
        <f t="shared" si="2"/>
        <v>579</v>
      </c>
      <c r="CC21" s="41">
        <f t="shared" si="2"/>
        <v>529</v>
      </c>
      <c r="CD21" s="41">
        <f t="shared" si="2"/>
        <v>451</v>
      </c>
      <c r="CE21" s="41">
        <f t="shared" si="2"/>
        <v>498</v>
      </c>
      <c r="CF21" s="41">
        <f t="shared" si="2"/>
        <v>409</v>
      </c>
      <c r="CG21" s="41">
        <f t="shared" si="2"/>
        <v>349</v>
      </c>
      <c r="CH21" s="41">
        <f t="shared" si="2"/>
        <v>378</v>
      </c>
      <c r="CI21" s="41">
        <f t="shared" si="2"/>
        <v>324</v>
      </c>
      <c r="CJ21" s="41">
        <f t="shared" si="2"/>
        <v>246</v>
      </c>
      <c r="CK21" s="41">
        <f t="shared" si="2"/>
        <v>236</v>
      </c>
      <c r="CL21" s="41">
        <f t="shared" si="2"/>
        <v>173</v>
      </c>
      <c r="CM21" s="41">
        <f t="shared" si="2"/>
        <v>112</v>
      </c>
      <c r="CN21" s="41">
        <f t="shared" si="2"/>
        <v>103</v>
      </c>
      <c r="CO21" s="41">
        <f t="shared" si="2"/>
        <v>94</v>
      </c>
      <c r="CP21" s="41">
        <f t="shared" si="2"/>
        <v>65</v>
      </c>
      <c r="CQ21" s="41">
        <f t="shared" si="2"/>
        <v>45</v>
      </c>
      <c r="CR21" s="41">
        <f t="shared" si="2"/>
        <v>38</v>
      </c>
      <c r="CS21" s="41">
        <f t="shared" si="2"/>
        <v>25</v>
      </c>
      <c r="CT21" s="41">
        <f t="shared" si="2"/>
        <v>33</v>
      </c>
      <c r="CU21" s="41">
        <f t="shared" si="2"/>
        <v>19</v>
      </c>
      <c r="CV21" s="41">
        <f t="shared" si="2"/>
        <v>4</v>
      </c>
      <c r="CW21" s="41">
        <f t="shared" si="2"/>
        <v>13</v>
      </c>
      <c r="CX21" s="41">
        <f t="shared" si="2"/>
        <v>4</v>
      </c>
      <c r="CY21" s="41">
        <f>SUM(CY3,CY6,CY9,CY12,CY15,CY18)</f>
        <v>7</v>
      </c>
      <c r="CZ21" s="80">
        <f t="shared" si="0"/>
        <v>67012</v>
      </c>
    </row>
    <row r="22" spans="1:104" s="12" customFormat="1" ht="11.25" customHeight="1">
      <c r="A22" s="149"/>
      <c r="B22" s="7" t="s">
        <v>14</v>
      </c>
      <c r="C22" s="46">
        <f aca="true" t="shared" si="3" ref="C22:R23">SUM(C4,C7,C10,C13,C16,C19)</f>
        <v>568</v>
      </c>
      <c r="D22" s="46">
        <f t="shared" si="3"/>
        <v>589</v>
      </c>
      <c r="E22" s="46">
        <f t="shared" si="3"/>
        <v>625</v>
      </c>
      <c r="F22" s="46">
        <f t="shared" si="3"/>
        <v>603</v>
      </c>
      <c r="G22" s="46">
        <f t="shared" si="3"/>
        <v>634</v>
      </c>
      <c r="H22" s="46">
        <f t="shared" si="3"/>
        <v>590</v>
      </c>
      <c r="I22" s="46">
        <f t="shared" si="3"/>
        <v>649</v>
      </c>
      <c r="J22" s="46">
        <f t="shared" si="3"/>
        <v>636</v>
      </c>
      <c r="K22" s="46">
        <f t="shared" si="3"/>
        <v>665</v>
      </c>
      <c r="L22" s="46">
        <f t="shared" si="3"/>
        <v>681</v>
      </c>
      <c r="M22" s="46">
        <f t="shared" si="3"/>
        <v>749</v>
      </c>
      <c r="N22" s="46">
        <f t="shared" si="3"/>
        <v>686</v>
      </c>
      <c r="O22" s="46">
        <f t="shared" si="3"/>
        <v>786</v>
      </c>
      <c r="P22" s="46">
        <f t="shared" si="3"/>
        <v>771</v>
      </c>
      <c r="Q22" s="46">
        <f t="shared" si="3"/>
        <v>749</v>
      </c>
      <c r="R22" s="46">
        <f t="shared" si="3"/>
        <v>812</v>
      </c>
      <c r="S22" s="46">
        <f t="shared" si="1"/>
        <v>810</v>
      </c>
      <c r="T22" s="46">
        <f t="shared" si="1"/>
        <v>814</v>
      </c>
      <c r="U22" s="46">
        <f t="shared" si="1"/>
        <v>767</v>
      </c>
      <c r="V22" s="46">
        <f t="shared" si="1"/>
        <v>731</v>
      </c>
      <c r="W22" s="46">
        <f t="shared" si="1"/>
        <v>722</v>
      </c>
      <c r="X22" s="46">
        <f t="shared" si="1"/>
        <v>739</v>
      </c>
      <c r="Y22" s="46">
        <f t="shared" si="1"/>
        <v>699</v>
      </c>
      <c r="Z22" s="46">
        <f t="shared" si="1"/>
        <v>741</v>
      </c>
      <c r="AA22" s="46">
        <f t="shared" si="1"/>
        <v>697</v>
      </c>
      <c r="AB22" s="46">
        <f t="shared" si="1"/>
        <v>724</v>
      </c>
      <c r="AC22" s="46">
        <f t="shared" si="1"/>
        <v>779</v>
      </c>
      <c r="AD22" s="46">
        <f t="shared" si="1"/>
        <v>761</v>
      </c>
      <c r="AE22" s="46">
        <f t="shared" si="1"/>
        <v>793</v>
      </c>
      <c r="AF22" s="46">
        <f t="shared" si="1"/>
        <v>729</v>
      </c>
      <c r="AG22" s="46">
        <f t="shared" si="1"/>
        <v>841</v>
      </c>
      <c r="AH22" s="46">
        <f t="shared" si="1"/>
        <v>805</v>
      </c>
      <c r="AI22" s="46">
        <f t="shared" si="1"/>
        <v>843</v>
      </c>
      <c r="AJ22" s="46">
        <f t="shared" si="1"/>
        <v>865</v>
      </c>
      <c r="AK22" s="46">
        <f t="shared" si="1"/>
        <v>907</v>
      </c>
      <c r="AL22" s="46">
        <f t="shared" si="1"/>
        <v>958</v>
      </c>
      <c r="AM22" s="46">
        <f t="shared" si="1"/>
        <v>954</v>
      </c>
      <c r="AN22" s="46">
        <f t="shared" si="1"/>
        <v>982</v>
      </c>
      <c r="AO22" s="46">
        <f t="shared" si="1"/>
        <v>950</v>
      </c>
      <c r="AP22" s="46">
        <f t="shared" si="1"/>
        <v>970</v>
      </c>
      <c r="AQ22" s="46">
        <f t="shared" si="1"/>
        <v>912</v>
      </c>
      <c r="AR22" s="46">
        <f t="shared" si="1"/>
        <v>948</v>
      </c>
      <c r="AS22" s="46">
        <f t="shared" si="1"/>
        <v>957</v>
      </c>
      <c r="AT22" s="46">
        <f t="shared" si="1"/>
        <v>963</v>
      </c>
      <c r="AU22" s="46">
        <f t="shared" si="1"/>
        <v>785</v>
      </c>
      <c r="AV22" s="46">
        <f t="shared" si="1"/>
        <v>933</v>
      </c>
      <c r="AW22" s="46">
        <f t="shared" si="1"/>
        <v>937</v>
      </c>
      <c r="AX22" s="46">
        <f t="shared" si="1"/>
        <v>983</v>
      </c>
      <c r="AY22" s="46">
        <f t="shared" si="1"/>
        <v>967</v>
      </c>
      <c r="AZ22" s="46">
        <f t="shared" si="1"/>
        <v>918</v>
      </c>
      <c r="BA22" s="46">
        <f t="shared" si="1"/>
        <v>1064</v>
      </c>
      <c r="BB22" s="46">
        <f t="shared" si="1"/>
        <v>967</v>
      </c>
      <c r="BC22" s="46">
        <f t="shared" si="1"/>
        <v>997</v>
      </c>
      <c r="BD22" s="46">
        <f t="shared" si="1"/>
        <v>962</v>
      </c>
      <c r="BE22" s="46">
        <f t="shared" si="1"/>
        <v>980</v>
      </c>
      <c r="BF22" s="46">
        <f t="shared" si="1"/>
        <v>996</v>
      </c>
      <c r="BG22" s="46">
        <f t="shared" si="1"/>
        <v>1055</v>
      </c>
      <c r="BH22" s="46">
        <f t="shared" si="1"/>
        <v>1089</v>
      </c>
      <c r="BI22" s="46">
        <f t="shared" si="1"/>
        <v>1153</v>
      </c>
      <c r="BJ22" s="46">
        <f t="shared" si="1"/>
        <v>1252</v>
      </c>
      <c r="BK22" s="46">
        <f t="shared" si="1"/>
        <v>1168</v>
      </c>
      <c r="BL22" s="46">
        <f t="shared" si="1"/>
        <v>1273</v>
      </c>
      <c r="BM22" s="46">
        <f t="shared" si="1"/>
        <v>1278</v>
      </c>
      <c r="BN22" s="46">
        <f t="shared" si="1"/>
        <v>1138</v>
      </c>
      <c r="BO22" s="46">
        <f t="shared" si="1"/>
        <v>689</v>
      </c>
      <c r="BP22" s="46">
        <f t="shared" si="2"/>
        <v>759</v>
      </c>
      <c r="BQ22" s="46">
        <f t="shared" si="2"/>
        <v>936</v>
      </c>
      <c r="BR22" s="46">
        <f t="shared" si="2"/>
        <v>862</v>
      </c>
      <c r="BS22" s="46">
        <f t="shared" si="2"/>
        <v>912</v>
      </c>
      <c r="BT22" s="46">
        <f t="shared" si="2"/>
        <v>885</v>
      </c>
      <c r="BU22" s="46">
        <f t="shared" si="2"/>
        <v>903</v>
      </c>
      <c r="BV22" s="46">
        <f t="shared" si="2"/>
        <v>797</v>
      </c>
      <c r="BW22" s="46">
        <f t="shared" si="2"/>
        <v>850</v>
      </c>
      <c r="BX22" s="46">
        <f t="shared" si="2"/>
        <v>780</v>
      </c>
      <c r="BY22" s="46">
        <f t="shared" si="2"/>
        <v>749</v>
      </c>
      <c r="BZ22" s="46">
        <f t="shared" si="2"/>
        <v>822</v>
      </c>
      <c r="CA22" s="46">
        <f t="shared" si="2"/>
        <v>850</v>
      </c>
      <c r="CB22" s="46">
        <f t="shared" si="2"/>
        <v>803</v>
      </c>
      <c r="CC22" s="46">
        <f t="shared" si="2"/>
        <v>764</v>
      </c>
      <c r="CD22" s="46">
        <f t="shared" si="2"/>
        <v>721</v>
      </c>
      <c r="CE22" s="46">
        <f t="shared" si="2"/>
        <v>743</v>
      </c>
      <c r="CF22" s="46">
        <f t="shared" si="2"/>
        <v>690</v>
      </c>
      <c r="CG22" s="46">
        <f t="shared" si="2"/>
        <v>659</v>
      </c>
      <c r="CH22" s="46">
        <f t="shared" si="2"/>
        <v>609</v>
      </c>
      <c r="CI22" s="46">
        <f t="shared" si="2"/>
        <v>631</v>
      </c>
      <c r="CJ22" s="46">
        <f t="shared" si="2"/>
        <v>519</v>
      </c>
      <c r="CK22" s="46">
        <f t="shared" si="2"/>
        <v>470</v>
      </c>
      <c r="CL22" s="46">
        <f t="shared" si="2"/>
        <v>434</v>
      </c>
      <c r="CM22" s="46">
        <f t="shared" si="2"/>
        <v>355</v>
      </c>
      <c r="CN22" s="46">
        <f t="shared" si="2"/>
        <v>314</v>
      </c>
      <c r="CO22" s="46">
        <f t="shared" si="2"/>
        <v>289</v>
      </c>
      <c r="CP22" s="46">
        <f t="shared" si="2"/>
        <v>229</v>
      </c>
      <c r="CQ22" s="46">
        <f t="shared" si="2"/>
        <v>191</v>
      </c>
      <c r="CR22" s="46">
        <f t="shared" si="2"/>
        <v>176</v>
      </c>
      <c r="CS22" s="46">
        <f t="shared" si="2"/>
        <v>137</v>
      </c>
      <c r="CT22" s="46">
        <f t="shared" si="2"/>
        <v>110</v>
      </c>
      <c r="CU22" s="46">
        <f t="shared" si="2"/>
        <v>97</v>
      </c>
      <c r="CV22" s="46">
        <f t="shared" si="2"/>
        <v>77</v>
      </c>
      <c r="CW22" s="46">
        <f t="shared" si="2"/>
        <v>39</v>
      </c>
      <c r="CX22" s="46">
        <f t="shared" si="2"/>
        <v>35</v>
      </c>
      <c r="CY22" s="46">
        <f t="shared" si="2"/>
        <v>76</v>
      </c>
      <c r="CZ22" s="81">
        <f t="shared" si="0"/>
        <v>75011</v>
      </c>
    </row>
    <row r="23" spans="1:104" s="12" customFormat="1" ht="11.25" customHeight="1">
      <c r="A23" s="149"/>
      <c r="B23" s="8" t="s">
        <v>15</v>
      </c>
      <c r="C23" s="82">
        <f t="shared" si="3"/>
        <v>1222</v>
      </c>
      <c r="D23" s="82">
        <f aca="true" t="shared" si="4" ref="D23:BO23">SUM(D5,D8,D11,D14,D17,D20)</f>
        <v>1243</v>
      </c>
      <c r="E23" s="82">
        <f t="shared" si="4"/>
        <v>1308</v>
      </c>
      <c r="F23" s="82">
        <f t="shared" si="4"/>
        <v>1247</v>
      </c>
      <c r="G23" s="82">
        <f t="shared" si="4"/>
        <v>1308</v>
      </c>
      <c r="H23" s="82">
        <f t="shared" si="4"/>
        <v>1273</v>
      </c>
      <c r="I23" s="82">
        <f t="shared" si="4"/>
        <v>1322</v>
      </c>
      <c r="J23" s="82">
        <f t="shared" si="4"/>
        <v>1327</v>
      </c>
      <c r="K23" s="82">
        <f t="shared" si="4"/>
        <v>1378</v>
      </c>
      <c r="L23" s="82">
        <f t="shared" si="4"/>
        <v>1341</v>
      </c>
      <c r="M23" s="82">
        <f t="shared" si="4"/>
        <v>1469</v>
      </c>
      <c r="N23" s="82">
        <f t="shared" si="4"/>
        <v>1428</v>
      </c>
      <c r="O23" s="82">
        <f t="shared" si="4"/>
        <v>1570</v>
      </c>
      <c r="P23" s="82">
        <f t="shared" si="4"/>
        <v>1530</v>
      </c>
      <c r="Q23" s="82">
        <f t="shared" si="4"/>
        <v>1522</v>
      </c>
      <c r="R23" s="82">
        <f t="shared" si="4"/>
        <v>1605</v>
      </c>
      <c r="S23" s="82">
        <f t="shared" si="4"/>
        <v>1637</v>
      </c>
      <c r="T23" s="82">
        <f t="shared" si="4"/>
        <v>1681</v>
      </c>
      <c r="U23" s="82">
        <f t="shared" si="4"/>
        <v>1515</v>
      </c>
      <c r="V23" s="82">
        <f t="shared" si="4"/>
        <v>1454</v>
      </c>
      <c r="W23" s="82">
        <f t="shared" si="4"/>
        <v>1391</v>
      </c>
      <c r="X23" s="82">
        <f t="shared" si="4"/>
        <v>1375</v>
      </c>
      <c r="Y23" s="82">
        <f t="shared" si="4"/>
        <v>1354</v>
      </c>
      <c r="Z23" s="82">
        <f t="shared" si="4"/>
        <v>1431</v>
      </c>
      <c r="AA23" s="82">
        <f t="shared" si="4"/>
        <v>1370</v>
      </c>
      <c r="AB23" s="82">
        <f t="shared" si="4"/>
        <v>1380</v>
      </c>
      <c r="AC23" s="82">
        <f t="shared" si="4"/>
        <v>1527</v>
      </c>
      <c r="AD23" s="82">
        <f t="shared" si="4"/>
        <v>1498</v>
      </c>
      <c r="AE23" s="82">
        <f t="shared" si="4"/>
        <v>1532</v>
      </c>
      <c r="AF23" s="82">
        <f t="shared" si="4"/>
        <v>1465</v>
      </c>
      <c r="AG23" s="82">
        <f t="shared" si="4"/>
        <v>1627</v>
      </c>
      <c r="AH23" s="82">
        <f t="shared" si="4"/>
        <v>1654</v>
      </c>
      <c r="AI23" s="82">
        <f t="shared" si="4"/>
        <v>1700</v>
      </c>
      <c r="AJ23" s="82">
        <f t="shared" si="4"/>
        <v>1675</v>
      </c>
      <c r="AK23" s="82">
        <f t="shared" si="4"/>
        <v>1737</v>
      </c>
      <c r="AL23" s="82">
        <f t="shared" si="4"/>
        <v>1851</v>
      </c>
      <c r="AM23" s="82">
        <f t="shared" si="4"/>
        <v>1869</v>
      </c>
      <c r="AN23" s="82">
        <f t="shared" si="4"/>
        <v>1974</v>
      </c>
      <c r="AO23" s="82">
        <f t="shared" si="4"/>
        <v>1832</v>
      </c>
      <c r="AP23" s="82">
        <f t="shared" si="4"/>
        <v>1882</v>
      </c>
      <c r="AQ23" s="82">
        <f t="shared" si="4"/>
        <v>1782</v>
      </c>
      <c r="AR23" s="82">
        <f t="shared" si="4"/>
        <v>1800</v>
      </c>
      <c r="AS23" s="82">
        <f t="shared" si="4"/>
        <v>1825</v>
      </c>
      <c r="AT23" s="82">
        <f t="shared" si="4"/>
        <v>1866</v>
      </c>
      <c r="AU23" s="82">
        <f t="shared" si="4"/>
        <v>1507</v>
      </c>
      <c r="AV23" s="82">
        <f t="shared" si="4"/>
        <v>1723</v>
      </c>
      <c r="AW23" s="82">
        <f t="shared" si="4"/>
        <v>1777</v>
      </c>
      <c r="AX23" s="82">
        <f t="shared" si="4"/>
        <v>1852</v>
      </c>
      <c r="AY23" s="82">
        <f t="shared" si="4"/>
        <v>1791</v>
      </c>
      <c r="AZ23" s="82">
        <f t="shared" si="4"/>
        <v>1837</v>
      </c>
      <c r="BA23" s="82">
        <f t="shared" si="4"/>
        <v>1989</v>
      </c>
      <c r="BB23" s="82">
        <f t="shared" si="4"/>
        <v>1877</v>
      </c>
      <c r="BC23" s="82">
        <f t="shared" si="4"/>
        <v>1923</v>
      </c>
      <c r="BD23" s="82">
        <f t="shared" si="4"/>
        <v>1898</v>
      </c>
      <c r="BE23" s="82">
        <f t="shared" si="4"/>
        <v>1950</v>
      </c>
      <c r="BF23" s="82">
        <f t="shared" si="4"/>
        <v>2020</v>
      </c>
      <c r="BG23" s="82">
        <f t="shared" si="4"/>
        <v>2112</v>
      </c>
      <c r="BH23" s="82">
        <f t="shared" si="4"/>
        <v>2144</v>
      </c>
      <c r="BI23" s="82">
        <f t="shared" si="4"/>
        <v>2297</v>
      </c>
      <c r="BJ23" s="82">
        <f t="shared" si="4"/>
        <v>2362</v>
      </c>
      <c r="BK23" s="82">
        <f t="shared" si="4"/>
        <v>2326</v>
      </c>
      <c r="BL23" s="82">
        <f t="shared" si="4"/>
        <v>2444</v>
      </c>
      <c r="BM23" s="82">
        <f t="shared" si="4"/>
        <v>2481</v>
      </c>
      <c r="BN23" s="82">
        <f t="shared" si="4"/>
        <v>2172</v>
      </c>
      <c r="BO23" s="82">
        <f t="shared" si="4"/>
        <v>1349</v>
      </c>
      <c r="BP23" s="82">
        <f t="shared" si="2"/>
        <v>1488</v>
      </c>
      <c r="BQ23" s="82">
        <f t="shared" si="2"/>
        <v>1745</v>
      </c>
      <c r="BR23" s="82">
        <f t="shared" si="2"/>
        <v>1623</v>
      </c>
      <c r="BS23" s="82">
        <f t="shared" si="2"/>
        <v>1658</v>
      </c>
      <c r="BT23" s="82">
        <f t="shared" si="2"/>
        <v>1647</v>
      </c>
      <c r="BU23" s="82">
        <f t="shared" si="2"/>
        <v>1634</v>
      </c>
      <c r="BV23" s="82">
        <f t="shared" si="2"/>
        <v>1460</v>
      </c>
      <c r="BW23" s="82">
        <f t="shared" si="2"/>
        <v>1486</v>
      </c>
      <c r="BX23" s="82">
        <f t="shared" si="2"/>
        <v>1485</v>
      </c>
      <c r="BY23" s="82">
        <f t="shared" si="2"/>
        <v>1365</v>
      </c>
      <c r="BZ23" s="82">
        <f t="shared" si="2"/>
        <v>1478</v>
      </c>
      <c r="CA23" s="82">
        <f t="shared" si="2"/>
        <v>1444</v>
      </c>
      <c r="CB23" s="82">
        <f t="shared" si="2"/>
        <v>1382</v>
      </c>
      <c r="CC23" s="82">
        <f t="shared" si="2"/>
        <v>1293</v>
      </c>
      <c r="CD23" s="82">
        <f t="shared" si="2"/>
        <v>1172</v>
      </c>
      <c r="CE23" s="82">
        <f t="shared" si="2"/>
        <v>1241</v>
      </c>
      <c r="CF23" s="82">
        <f t="shared" si="2"/>
        <v>1099</v>
      </c>
      <c r="CG23" s="82">
        <f t="shared" si="2"/>
        <v>1008</v>
      </c>
      <c r="CH23" s="82">
        <f t="shared" si="2"/>
        <v>987</v>
      </c>
      <c r="CI23" s="82">
        <f t="shared" si="2"/>
        <v>955</v>
      </c>
      <c r="CJ23" s="82">
        <f t="shared" si="2"/>
        <v>765</v>
      </c>
      <c r="CK23" s="82">
        <f t="shared" si="2"/>
        <v>706</v>
      </c>
      <c r="CL23" s="82">
        <f t="shared" si="2"/>
        <v>607</v>
      </c>
      <c r="CM23" s="82">
        <f t="shared" si="2"/>
        <v>467</v>
      </c>
      <c r="CN23" s="82">
        <f t="shared" si="2"/>
        <v>417</v>
      </c>
      <c r="CO23" s="82">
        <f t="shared" si="2"/>
        <v>383</v>
      </c>
      <c r="CP23" s="82">
        <f t="shared" si="2"/>
        <v>294</v>
      </c>
      <c r="CQ23" s="82">
        <f t="shared" si="2"/>
        <v>236</v>
      </c>
      <c r="CR23" s="82">
        <f t="shared" si="2"/>
        <v>214</v>
      </c>
      <c r="CS23" s="82">
        <f t="shared" si="2"/>
        <v>162</v>
      </c>
      <c r="CT23" s="82">
        <f t="shared" si="2"/>
        <v>143</v>
      </c>
      <c r="CU23" s="82">
        <f t="shared" si="2"/>
        <v>116</v>
      </c>
      <c r="CV23" s="82">
        <f t="shared" si="2"/>
        <v>81</v>
      </c>
      <c r="CW23" s="82">
        <f t="shared" si="2"/>
        <v>52</v>
      </c>
      <c r="CX23" s="82">
        <f t="shared" si="2"/>
        <v>39</v>
      </c>
      <c r="CY23" s="82">
        <f t="shared" si="2"/>
        <v>83</v>
      </c>
      <c r="CZ23" s="83">
        <f t="shared" si="0"/>
        <v>142023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&amp;L&amp;P/5&amp;C町別・年齢各歳別（1歳毎）人口&amp;R平成22年9月1日現在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61">
      <selection activeCell="F10" sqref="F10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9" t="s">
        <v>16</v>
      </c>
      <c r="B1" s="159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1" t="s">
        <v>45</v>
      </c>
      <c r="B2" s="20" t="s">
        <v>13</v>
      </c>
      <c r="C2" s="110">
        <v>1868</v>
      </c>
      <c r="D2" s="110">
        <v>1960</v>
      </c>
      <c r="E2" s="110">
        <v>1817</v>
      </c>
      <c r="F2" s="110">
        <v>2446</v>
      </c>
      <c r="G2" s="110">
        <v>2327</v>
      </c>
      <c r="H2" s="110">
        <v>2591</v>
      </c>
      <c r="I2" s="110">
        <v>2233</v>
      </c>
      <c r="J2" s="110">
        <v>1537</v>
      </c>
      <c r="K2" s="110">
        <v>711</v>
      </c>
      <c r="L2" s="110">
        <v>75</v>
      </c>
      <c r="M2" s="110">
        <v>1</v>
      </c>
      <c r="N2" s="42">
        <f aca="true" t="shared" si="0" ref="N2:N25">SUM(C2:M2)</f>
        <v>17566</v>
      </c>
    </row>
    <row r="3" spans="1:14" s="66" customFormat="1" ht="13.5" customHeight="1" outlineLevel="1">
      <c r="A3" s="152"/>
      <c r="B3" s="21" t="s">
        <v>14</v>
      </c>
      <c r="C3" s="119">
        <v>1675</v>
      </c>
      <c r="D3" s="119">
        <v>1997</v>
      </c>
      <c r="E3" s="119">
        <v>2090</v>
      </c>
      <c r="F3" s="119">
        <v>2586</v>
      </c>
      <c r="G3" s="119">
        <v>2596</v>
      </c>
      <c r="H3" s="119">
        <v>2747</v>
      </c>
      <c r="I3" s="119">
        <v>2632</v>
      </c>
      <c r="J3" s="119">
        <v>2059</v>
      </c>
      <c r="K3" s="119">
        <v>1317</v>
      </c>
      <c r="L3" s="119">
        <v>332</v>
      </c>
      <c r="M3" s="119">
        <v>17</v>
      </c>
      <c r="N3" s="47">
        <f t="shared" si="0"/>
        <v>20048</v>
      </c>
    </row>
    <row r="4" spans="1:14" s="66" customFormat="1" ht="13.5" customHeight="1" outlineLevel="1">
      <c r="A4" s="153"/>
      <c r="B4" s="22" t="s">
        <v>15</v>
      </c>
      <c r="C4" s="120">
        <v>3543</v>
      </c>
      <c r="D4" s="120">
        <v>3957</v>
      </c>
      <c r="E4" s="120">
        <v>3907</v>
      </c>
      <c r="F4" s="120">
        <v>5032</v>
      </c>
      <c r="G4" s="120">
        <v>4923</v>
      </c>
      <c r="H4" s="120">
        <v>5338</v>
      </c>
      <c r="I4" s="120">
        <v>4865</v>
      </c>
      <c r="J4" s="120">
        <v>3596</v>
      </c>
      <c r="K4" s="120">
        <v>2028</v>
      </c>
      <c r="L4" s="120">
        <v>407</v>
      </c>
      <c r="M4" s="120">
        <v>18</v>
      </c>
      <c r="N4" s="51">
        <f t="shared" si="0"/>
        <v>37614</v>
      </c>
    </row>
    <row r="5" spans="1:14" s="68" customFormat="1" ht="12" outlineLevel="1">
      <c r="A5" s="151" t="s">
        <v>44</v>
      </c>
      <c r="B5" s="20" t="s">
        <v>13</v>
      </c>
      <c r="C5" s="110">
        <v>663</v>
      </c>
      <c r="D5" s="110">
        <v>572</v>
      </c>
      <c r="E5" s="110">
        <v>627</v>
      </c>
      <c r="F5" s="110">
        <v>771</v>
      </c>
      <c r="G5" s="110">
        <v>621</v>
      </c>
      <c r="H5" s="110">
        <v>644</v>
      </c>
      <c r="I5" s="110">
        <v>529</v>
      </c>
      <c r="J5" s="110">
        <v>342</v>
      </c>
      <c r="K5" s="110">
        <v>120</v>
      </c>
      <c r="L5" s="110">
        <v>18</v>
      </c>
      <c r="M5" s="110">
        <v>0</v>
      </c>
      <c r="N5" s="42">
        <f t="shared" si="0"/>
        <v>4907</v>
      </c>
    </row>
    <row r="6" spans="1:14" s="68" customFormat="1" ht="12" outlineLevel="1">
      <c r="A6" s="152"/>
      <c r="B6" s="21" t="s">
        <v>14</v>
      </c>
      <c r="C6" s="119">
        <v>595</v>
      </c>
      <c r="D6" s="119">
        <v>585</v>
      </c>
      <c r="E6" s="119">
        <v>535</v>
      </c>
      <c r="F6" s="119">
        <v>779</v>
      </c>
      <c r="G6" s="119">
        <v>670</v>
      </c>
      <c r="H6" s="119">
        <v>632</v>
      </c>
      <c r="I6" s="119">
        <v>624</v>
      </c>
      <c r="J6" s="119">
        <v>400</v>
      </c>
      <c r="K6" s="119">
        <v>242</v>
      </c>
      <c r="L6" s="119">
        <v>50</v>
      </c>
      <c r="M6" s="119">
        <v>2</v>
      </c>
      <c r="N6" s="47">
        <f t="shared" si="0"/>
        <v>5114</v>
      </c>
    </row>
    <row r="7" spans="1:14" s="68" customFormat="1" ht="12" outlineLevel="1">
      <c r="A7" s="153"/>
      <c r="B7" s="22" t="s">
        <v>15</v>
      </c>
      <c r="C7" s="120">
        <v>1258</v>
      </c>
      <c r="D7" s="120">
        <v>1157</v>
      </c>
      <c r="E7" s="120">
        <v>1162</v>
      </c>
      <c r="F7" s="120">
        <v>1550</v>
      </c>
      <c r="G7" s="120">
        <v>1291</v>
      </c>
      <c r="H7" s="120">
        <v>1276</v>
      </c>
      <c r="I7" s="120">
        <v>1153</v>
      </c>
      <c r="J7" s="120">
        <v>742</v>
      </c>
      <c r="K7" s="120">
        <v>362</v>
      </c>
      <c r="L7" s="120">
        <v>68</v>
      </c>
      <c r="M7" s="120">
        <v>2</v>
      </c>
      <c r="N7" s="51">
        <f t="shared" si="0"/>
        <v>10021</v>
      </c>
    </row>
    <row r="8" spans="1:14" s="68" customFormat="1" ht="12" outlineLevel="1">
      <c r="A8" s="151" t="s">
        <v>43</v>
      </c>
      <c r="B8" s="20" t="s">
        <v>13</v>
      </c>
      <c r="C8" s="110">
        <v>262</v>
      </c>
      <c r="D8" s="110">
        <v>296</v>
      </c>
      <c r="E8" s="110">
        <v>305</v>
      </c>
      <c r="F8" s="110">
        <v>380</v>
      </c>
      <c r="G8" s="110">
        <v>341</v>
      </c>
      <c r="H8" s="110">
        <v>442</v>
      </c>
      <c r="I8" s="110">
        <v>425</v>
      </c>
      <c r="J8" s="110">
        <v>255</v>
      </c>
      <c r="K8" s="110">
        <v>128</v>
      </c>
      <c r="L8" s="110">
        <v>15</v>
      </c>
      <c r="M8" s="110">
        <v>0</v>
      </c>
      <c r="N8" s="42">
        <f t="shared" si="0"/>
        <v>2849</v>
      </c>
    </row>
    <row r="9" spans="1:14" s="68" customFormat="1" ht="12" outlineLevel="1">
      <c r="A9" s="152"/>
      <c r="B9" s="21" t="s">
        <v>14</v>
      </c>
      <c r="C9" s="119">
        <v>234</v>
      </c>
      <c r="D9" s="119">
        <v>299</v>
      </c>
      <c r="E9" s="119">
        <v>291</v>
      </c>
      <c r="F9" s="119">
        <v>376</v>
      </c>
      <c r="G9" s="119">
        <v>348</v>
      </c>
      <c r="H9" s="119">
        <v>449</v>
      </c>
      <c r="I9" s="119">
        <v>418</v>
      </c>
      <c r="J9" s="119">
        <v>355</v>
      </c>
      <c r="K9" s="119">
        <v>246</v>
      </c>
      <c r="L9" s="119">
        <v>63</v>
      </c>
      <c r="M9" s="119">
        <v>1</v>
      </c>
      <c r="N9" s="47">
        <f t="shared" si="0"/>
        <v>3080</v>
      </c>
    </row>
    <row r="10" spans="1:14" s="68" customFormat="1" ht="12" outlineLevel="1">
      <c r="A10" s="153"/>
      <c r="B10" s="22" t="s">
        <v>15</v>
      </c>
      <c r="C10" s="120">
        <v>496</v>
      </c>
      <c r="D10" s="120">
        <v>595</v>
      </c>
      <c r="E10" s="120">
        <v>596</v>
      </c>
      <c r="F10" s="120">
        <v>756</v>
      </c>
      <c r="G10" s="120">
        <v>689</v>
      </c>
      <c r="H10" s="120">
        <v>891</v>
      </c>
      <c r="I10" s="120">
        <v>843</v>
      </c>
      <c r="J10" s="120">
        <v>610</v>
      </c>
      <c r="K10" s="120">
        <v>374</v>
      </c>
      <c r="L10" s="120">
        <v>78</v>
      </c>
      <c r="M10" s="120">
        <v>1</v>
      </c>
      <c r="N10" s="51">
        <f t="shared" si="0"/>
        <v>5929</v>
      </c>
    </row>
    <row r="11" spans="1:14" s="68" customFormat="1" ht="12" outlineLevel="1">
      <c r="A11" s="151" t="s">
        <v>42</v>
      </c>
      <c r="B11" s="20" t="s">
        <v>13</v>
      </c>
      <c r="C11" s="110">
        <v>144</v>
      </c>
      <c r="D11" s="110">
        <v>227</v>
      </c>
      <c r="E11" s="110">
        <v>174</v>
      </c>
      <c r="F11" s="110">
        <v>199</v>
      </c>
      <c r="G11" s="110">
        <v>283</v>
      </c>
      <c r="H11" s="110">
        <v>342</v>
      </c>
      <c r="I11" s="110">
        <v>324</v>
      </c>
      <c r="J11" s="110">
        <v>284</v>
      </c>
      <c r="K11" s="110">
        <v>152</v>
      </c>
      <c r="L11" s="110">
        <v>16</v>
      </c>
      <c r="M11" s="110">
        <v>1</v>
      </c>
      <c r="N11" s="42">
        <f t="shared" si="0"/>
        <v>2146</v>
      </c>
    </row>
    <row r="12" spans="1:14" s="68" customFormat="1" ht="12" outlineLevel="1">
      <c r="A12" s="152"/>
      <c r="B12" s="21" t="s">
        <v>14</v>
      </c>
      <c r="C12" s="119">
        <v>145</v>
      </c>
      <c r="D12" s="119">
        <v>222</v>
      </c>
      <c r="E12" s="119">
        <v>188</v>
      </c>
      <c r="F12" s="119">
        <v>213</v>
      </c>
      <c r="G12" s="119">
        <v>275</v>
      </c>
      <c r="H12" s="119">
        <v>331</v>
      </c>
      <c r="I12" s="119">
        <v>324</v>
      </c>
      <c r="J12" s="119">
        <v>390</v>
      </c>
      <c r="K12" s="119">
        <v>321</v>
      </c>
      <c r="L12" s="119">
        <v>116</v>
      </c>
      <c r="M12" s="119">
        <v>6</v>
      </c>
      <c r="N12" s="47">
        <f t="shared" si="0"/>
        <v>2531</v>
      </c>
    </row>
    <row r="13" spans="1:14" s="68" customFormat="1" ht="12" outlineLevel="1">
      <c r="A13" s="153"/>
      <c r="B13" s="22" t="s">
        <v>15</v>
      </c>
      <c r="C13" s="120">
        <v>289</v>
      </c>
      <c r="D13" s="120">
        <v>449</v>
      </c>
      <c r="E13" s="120">
        <v>362</v>
      </c>
      <c r="F13" s="120">
        <v>412</v>
      </c>
      <c r="G13" s="120">
        <v>558</v>
      </c>
      <c r="H13" s="120">
        <v>673</v>
      </c>
      <c r="I13" s="120">
        <v>648</v>
      </c>
      <c r="J13" s="120">
        <v>674</v>
      </c>
      <c r="K13" s="120">
        <v>473</v>
      </c>
      <c r="L13" s="120">
        <v>132</v>
      </c>
      <c r="M13" s="120">
        <v>7</v>
      </c>
      <c r="N13" s="51">
        <f t="shared" si="0"/>
        <v>4677</v>
      </c>
    </row>
    <row r="14" spans="1:14" s="68" customFormat="1" ht="12" outlineLevel="1">
      <c r="A14" s="151" t="s">
        <v>41</v>
      </c>
      <c r="B14" s="20" t="s">
        <v>13</v>
      </c>
      <c r="C14" s="110">
        <v>1558</v>
      </c>
      <c r="D14" s="110">
        <v>1683</v>
      </c>
      <c r="E14" s="110">
        <v>1430</v>
      </c>
      <c r="F14" s="110">
        <v>1959</v>
      </c>
      <c r="G14" s="110">
        <v>1718</v>
      </c>
      <c r="H14" s="110">
        <v>1622</v>
      </c>
      <c r="I14" s="110">
        <v>1683</v>
      </c>
      <c r="J14" s="110">
        <v>1195</v>
      </c>
      <c r="K14" s="110">
        <v>388</v>
      </c>
      <c r="L14" s="110">
        <v>47</v>
      </c>
      <c r="M14" s="110">
        <v>0</v>
      </c>
      <c r="N14" s="42">
        <f t="shared" si="0"/>
        <v>13283</v>
      </c>
    </row>
    <row r="15" spans="1:14" s="68" customFormat="1" ht="12" outlineLevel="1">
      <c r="A15" s="152"/>
      <c r="B15" s="21" t="s">
        <v>14</v>
      </c>
      <c r="C15" s="119">
        <v>1599</v>
      </c>
      <c r="D15" s="119">
        <v>1569</v>
      </c>
      <c r="E15" s="119">
        <v>1436</v>
      </c>
      <c r="F15" s="119">
        <v>2086</v>
      </c>
      <c r="G15" s="119">
        <v>1979</v>
      </c>
      <c r="H15" s="119">
        <v>1903</v>
      </c>
      <c r="I15" s="119">
        <v>1955</v>
      </c>
      <c r="J15" s="119">
        <v>1347</v>
      </c>
      <c r="K15" s="119">
        <v>648</v>
      </c>
      <c r="L15" s="119">
        <v>168</v>
      </c>
      <c r="M15" s="119">
        <v>10</v>
      </c>
      <c r="N15" s="47">
        <f t="shared" si="0"/>
        <v>14700</v>
      </c>
    </row>
    <row r="16" spans="1:14" s="68" customFormat="1" ht="12" outlineLevel="1">
      <c r="A16" s="153"/>
      <c r="B16" s="22" t="s">
        <v>15</v>
      </c>
      <c r="C16" s="120">
        <v>3157</v>
      </c>
      <c r="D16" s="120">
        <v>3252</v>
      </c>
      <c r="E16" s="120">
        <v>2866</v>
      </c>
      <c r="F16" s="120">
        <v>4045</v>
      </c>
      <c r="G16" s="120">
        <v>3697</v>
      </c>
      <c r="H16" s="120">
        <v>3525</v>
      </c>
      <c r="I16" s="120">
        <v>3638</v>
      </c>
      <c r="J16" s="120">
        <v>2542</v>
      </c>
      <c r="K16" s="120">
        <v>1036</v>
      </c>
      <c r="L16" s="120">
        <v>215</v>
      </c>
      <c r="M16" s="120">
        <v>10</v>
      </c>
      <c r="N16" s="51">
        <f t="shared" si="0"/>
        <v>27983</v>
      </c>
    </row>
    <row r="17" spans="1:14" s="68" customFormat="1" ht="12" outlineLevel="1">
      <c r="A17" s="151" t="s">
        <v>40</v>
      </c>
      <c r="B17" s="20" t="s">
        <v>13</v>
      </c>
      <c r="C17" s="110">
        <v>70</v>
      </c>
      <c r="D17" s="110">
        <v>141</v>
      </c>
      <c r="E17" s="110">
        <v>103</v>
      </c>
      <c r="F17" s="110">
        <v>128</v>
      </c>
      <c r="G17" s="110">
        <v>160</v>
      </c>
      <c r="H17" s="110">
        <v>205</v>
      </c>
      <c r="I17" s="110">
        <v>160</v>
      </c>
      <c r="J17" s="110">
        <v>133</v>
      </c>
      <c r="K17" s="110">
        <v>77</v>
      </c>
      <c r="L17" s="110">
        <v>8</v>
      </c>
      <c r="M17" s="110">
        <v>0</v>
      </c>
      <c r="N17" s="42">
        <f t="shared" si="0"/>
        <v>1185</v>
      </c>
    </row>
    <row r="18" spans="1:14" s="68" customFormat="1" ht="12" outlineLevel="1">
      <c r="A18" s="152"/>
      <c r="B18" s="21" t="s">
        <v>14</v>
      </c>
      <c r="C18" s="119">
        <v>59</v>
      </c>
      <c r="D18" s="119">
        <v>121</v>
      </c>
      <c r="E18" s="119">
        <v>98</v>
      </c>
      <c r="F18" s="119">
        <v>109</v>
      </c>
      <c r="G18" s="119">
        <v>145</v>
      </c>
      <c r="H18" s="119">
        <v>188</v>
      </c>
      <c r="I18" s="119">
        <v>189</v>
      </c>
      <c r="J18" s="119">
        <v>189</v>
      </c>
      <c r="K18" s="119">
        <v>137</v>
      </c>
      <c r="L18" s="119">
        <v>34</v>
      </c>
      <c r="M18" s="119">
        <v>1</v>
      </c>
      <c r="N18" s="47">
        <f t="shared" si="0"/>
        <v>1270</v>
      </c>
    </row>
    <row r="19" spans="1:14" s="68" customFormat="1" ht="12" outlineLevel="1">
      <c r="A19" s="153"/>
      <c r="B19" s="22" t="s">
        <v>15</v>
      </c>
      <c r="C19" s="120">
        <v>129</v>
      </c>
      <c r="D19" s="120">
        <v>262</v>
      </c>
      <c r="E19" s="120">
        <v>201</v>
      </c>
      <c r="F19" s="120">
        <v>237</v>
      </c>
      <c r="G19" s="120">
        <v>305</v>
      </c>
      <c r="H19" s="120">
        <v>393</v>
      </c>
      <c r="I19" s="120">
        <v>349</v>
      </c>
      <c r="J19" s="120">
        <v>322</v>
      </c>
      <c r="K19" s="120">
        <v>214</v>
      </c>
      <c r="L19" s="120">
        <v>42</v>
      </c>
      <c r="M19" s="120">
        <v>1</v>
      </c>
      <c r="N19" s="51">
        <f t="shared" si="0"/>
        <v>2455</v>
      </c>
    </row>
    <row r="20" spans="1:14" s="68" customFormat="1" ht="12" outlineLevel="1">
      <c r="A20" s="151" t="s">
        <v>39</v>
      </c>
      <c r="B20" s="20" t="s">
        <v>13</v>
      </c>
      <c r="C20" s="110">
        <v>183</v>
      </c>
      <c r="D20" s="110">
        <v>304</v>
      </c>
      <c r="E20" s="110">
        <v>285</v>
      </c>
      <c r="F20" s="110">
        <v>289</v>
      </c>
      <c r="G20" s="110">
        <v>325</v>
      </c>
      <c r="H20" s="110">
        <v>481</v>
      </c>
      <c r="I20" s="110">
        <v>385</v>
      </c>
      <c r="J20" s="110">
        <v>306</v>
      </c>
      <c r="K20" s="110">
        <v>149</v>
      </c>
      <c r="L20" s="110">
        <v>11</v>
      </c>
      <c r="M20" s="110">
        <v>0</v>
      </c>
      <c r="N20" s="42">
        <f t="shared" si="0"/>
        <v>2718</v>
      </c>
    </row>
    <row r="21" spans="1:14" s="68" customFormat="1" ht="12" outlineLevel="1">
      <c r="A21" s="152"/>
      <c r="B21" s="21" t="s">
        <v>14</v>
      </c>
      <c r="C21" s="111">
        <v>165</v>
      </c>
      <c r="D21" s="111">
        <v>302</v>
      </c>
      <c r="E21" s="111">
        <v>290</v>
      </c>
      <c r="F21" s="111">
        <v>282</v>
      </c>
      <c r="G21" s="111">
        <v>370</v>
      </c>
      <c r="H21" s="111">
        <v>448</v>
      </c>
      <c r="I21" s="111">
        <v>422</v>
      </c>
      <c r="J21" s="111">
        <v>402</v>
      </c>
      <c r="K21" s="111">
        <v>317</v>
      </c>
      <c r="L21" s="111">
        <v>67</v>
      </c>
      <c r="M21" s="111">
        <v>2</v>
      </c>
      <c r="N21" s="47">
        <f t="shared" si="0"/>
        <v>3067</v>
      </c>
    </row>
    <row r="22" spans="1:14" s="68" customFormat="1" ht="12" outlineLevel="1">
      <c r="A22" s="153"/>
      <c r="B22" s="22" t="s">
        <v>15</v>
      </c>
      <c r="C22" s="120">
        <v>348</v>
      </c>
      <c r="D22" s="120">
        <v>606</v>
      </c>
      <c r="E22" s="120">
        <v>575</v>
      </c>
      <c r="F22" s="120">
        <v>571</v>
      </c>
      <c r="G22" s="120">
        <v>695</v>
      </c>
      <c r="H22" s="120">
        <v>929</v>
      </c>
      <c r="I22" s="120">
        <v>807</v>
      </c>
      <c r="J22" s="120">
        <v>708</v>
      </c>
      <c r="K22" s="120">
        <v>466</v>
      </c>
      <c r="L22" s="120">
        <v>78</v>
      </c>
      <c r="M22" s="120">
        <v>2</v>
      </c>
      <c r="N22" s="51">
        <f t="shared" si="0"/>
        <v>5785</v>
      </c>
    </row>
    <row r="23" spans="1:14" s="66" customFormat="1" ht="13.5" customHeight="1">
      <c r="A23" s="154" t="s">
        <v>32</v>
      </c>
      <c r="B23" s="6" t="s">
        <v>13</v>
      </c>
      <c r="C23" s="41">
        <f>SUM(C2,C5,C8,C11,C14,C17,C20)</f>
        <v>4748</v>
      </c>
      <c r="D23" s="41">
        <f aca="true" t="shared" si="1" ref="D23:M23">SUM(D2,D5,D8,D11,D14,D17,D20)</f>
        <v>5183</v>
      </c>
      <c r="E23" s="41">
        <f t="shared" si="1"/>
        <v>4741</v>
      </c>
      <c r="F23" s="41">
        <f t="shared" si="1"/>
        <v>6172</v>
      </c>
      <c r="G23" s="41">
        <f t="shared" si="1"/>
        <v>5775</v>
      </c>
      <c r="H23" s="41">
        <f t="shared" si="1"/>
        <v>6327</v>
      </c>
      <c r="I23" s="41">
        <f t="shared" si="1"/>
        <v>5739</v>
      </c>
      <c r="J23" s="41">
        <f t="shared" si="1"/>
        <v>4052</v>
      </c>
      <c r="K23" s="41">
        <f t="shared" si="1"/>
        <v>1725</v>
      </c>
      <c r="L23" s="41">
        <f t="shared" si="1"/>
        <v>190</v>
      </c>
      <c r="M23" s="41">
        <f t="shared" si="1"/>
        <v>2</v>
      </c>
      <c r="N23" s="41">
        <f t="shared" si="0"/>
        <v>44654</v>
      </c>
    </row>
    <row r="24" spans="1:14" s="66" customFormat="1" ht="13.5" customHeight="1">
      <c r="A24" s="155"/>
      <c r="B24" s="7" t="s">
        <v>14</v>
      </c>
      <c r="C24" s="46">
        <f>SUM(C3,C6,C9,C12,C15,C18,C21)</f>
        <v>4472</v>
      </c>
      <c r="D24" s="46">
        <f aca="true" t="shared" si="2" ref="D24:M24">SUM(D3,D6,D9,D12,D15,D18,D21)</f>
        <v>5095</v>
      </c>
      <c r="E24" s="46">
        <f t="shared" si="2"/>
        <v>4928</v>
      </c>
      <c r="F24" s="46">
        <f t="shared" si="2"/>
        <v>6431</v>
      </c>
      <c r="G24" s="46">
        <f t="shared" si="2"/>
        <v>6383</v>
      </c>
      <c r="H24" s="46">
        <f t="shared" si="2"/>
        <v>6698</v>
      </c>
      <c r="I24" s="46">
        <f t="shared" si="2"/>
        <v>6564</v>
      </c>
      <c r="J24" s="46">
        <f t="shared" si="2"/>
        <v>5142</v>
      </c>
      <c r="K24" s="46">
        <f t="shared" si="2"/>
        <v>3228</v>
      </c>
      <c r="L24" s="46">
        <f t="shared" si="2"/>
        <v>830</v>
      </c>
      <c r="M24" s="46">
        <f t="shared" si="2"/>
        <v>39</v>
      </c>
      <c r="N24" s="46">
        <f t="shared" si="0"/>
        <v>49810</v>
      </c>
    </row>
    <row r="25" spans="1:14" s="66" customFormat="1" ht="13.5" customHeight="1">
      <c r="A25" s="156"/>
      <c r="B25" s="8" t="s">
        <v>15</v>
      </c>
      <c r="C25" s="50">
        <f>SUM(C4,C7,C10,C13,C16,C19,C22)</f>
        <v>9220</v>
      </c>
      <c r="D25" s="50">
        <f aca="true" t="shared" si="3" ref="D25:M25">SUM(D4,D7,D10,D13,D16,D19,D22)</f>
        <v>10278</v>
      </c>
      <c r="E25" s="50">
        <f t="shared" si="3"/>
        <v>9669</v>
      </c>
      <c r="F25" s="50">
        <f t="shared" si="3"/>
        <v>12603</v>
      </c>
      <c r="G25" s="50">
        <f t="shared" si="3"/>
        <v>12158</v>
      </c>
      <c r="H25" s="50">
        <f t="shared" si="3"/>
        <v>13025</v>
      </c>
      <c r="I25" s="50">
        <f t="shared" si="3"/>
        <v>12303</v>
      </c>
      <c r="J25" s="50">
        <f t="shared" si="3"/>
        <v>9194</v>
      </c>
      <c r="K25" s="50">
        <f t="shared" si="3"/>
        <v>4953</v>
      </c>
      <c r="L25" s="50">
        <f t="shared" si="3"/>
        <v>1020</v>
      </c>
      <c r="M25" s="50">
        <f t="shared" si="3"/>
        <v>41</v>
      </c>
      <c r="N25" s="50">
        <f t="shared" si="0"/>
        <v>94464</v>
      </c>
    </row>
    <row r="26" spans="1:14" s="68" customFormat="1" ht="12" outlineLevel="1">
      <c r="A26" s="151" t="s">
        <v>52</v>
      </c>
      <c r="B26" s="20" t="s">
        <v>13</v>
      </c>
      <c r="C26" s="101">
        <v>683</v>
      </c>
      <c r="D26" s="101">
        <v>659</v>
      </c>
      <c r="E26" s="101">
        <v>693</v>
      </c>
      <c r="F26" s="101">
        <v>907</v>
      </c>
      <c r="G26" s="101">
        <v>702</v>
      </c>
      <c r="H26" s="101">
        <v>1025</v>
      </c>
      <c r="I26" s="101">
        <v>1122</v>
      </c>
      <c r="J26" s="101">
        <v>489</v>
      </c>
      <c r="K26" s="101">
        <v>233</v>
      </c>
      <c r="L26" s="101">
        <v>26</v>
      </c>
      <c r="M26" s="101">
        <v>1</v>
      </c>
      <c r="N26" s="42">
        <f aca="true" t="shared" si="4" ref="N26:N34">SUM(C26:M26)</f>
        <v>6540</v>
      </c>
    </row>
    <row r="27" spans="1:14" s="68" customFormat="1" ht="12" outlineLevel="1">
      <c r="A27" s="152"/>
      <c r="B27" s="21" t="s">
        <v>14</v>
      </c>
      <c r="C27" s="102">
        <v>571</v>
      </c>
      <c r="D27" s="102">
        <v>650</v>
      </c>
      <c r="E27" s="102">
        <v>832</v>
      </c>
      <c r="F27" s="102">
        <v>948</v>
      </c>
      <c r="G27" s="102">
        <v>785</v>
      </c>
      <c r="H27" s="102">
        <v>1202</v>
      </c>
      <c r="I27" s="102">
        <v>1060</v>
      </c>
      <c r="J27" s="102">
        <v>615</v>
      </c>
      <c r="K27" s="102">
        <v>425</v>
      </c>
      <c r="L27" s="102">
        <v>95</v>
      </c>
      <c r="M27" s="102">
        <v>5</v>
      </c>
      <c r="N27" s="47">
        <f t="shared" si="4"/>
        <v>7188</v>
      </c>
    </row>
    <row r="28" spans="1:14" s="68" customFormat="1" ht="12" outlineLevel="1">
      <c r="A28" s="153"/>
      <c r="B28" s="22" t="s">
        <v>15</v>
      </c>
      <c r="C28" s="103">
        <v>1254</v>
      </c>
      <c r="D28" s="103">
        <v>1309</v>
      </c>
      <c r="E28" s="103">
        <v>1525</v>
      </c>
      <c r="F28" s="103">
        <v>1855</v>
      </c>
      <c r="G28" s="103">
        <v>1487</v>
      </c>
      <c r="H28" s="103">
        <v>2227</v>
      </c>
      <c r="I28" s="103">
        <v>2182</v>
      </c>
      <c r="J28" s="103">
        <v>1104</v>
      </c>
      <c r="K28" s="103">
        <v>658</v>
      </c>
      <c r="L28" s="103">
        <v>121</v>
      </c>
      <c r="M28" s="103">
        <v>6</v>
      </c>
      <c r="N28" s="51">
        <f>SUM(C28:M28)</f>
        <v>13728</v>
      </c>
    </row>
    <row r="29" spans="1:14" s="68" customFormat="1" ht="12" outlineLevel="1">
      <c r="A29" s="151" t="s">
        <v>53</v>
      </c>
      <c r="B29" s="20" t="s">
        <v>13</v>
      </c>
      <c r="C29" s="101">
        <v>58</v>
      </c>
      <c r="D29" s="101">
        <v>73</v>
      </c>
      <c r="E29" s="101">
        <v>61</v>
      </c>
      <c r="F29" s="101">
        <v>59</v>
      </c>
      <c r="G29" s="101">
        <v>76</v>
      </c>
      <c r="H29" s="101">
        <v>112</v>
      </c>
      <c r="I29" s="101">
        <v>89</v>
      </c>
      <c r="J29" s="101">
        <v>79</v>
      </c>
      <c r="K29" s="101">
        <v>45</v>
      </c>
      <c r="L29" s="101">
        <v>6</v>
      </c>
      <c r="M29" s="101">
        <v>0</v>
      </c>
      <c r="N29" s="42">
        <f>SUM(C29:M29)</f>
        <v>658</v>
      </c>
    </row>
    <row r="30" spans="1:14" s="68" customFormat="1" ht="12" outlineLevel="1">
      <c r="A30" s="152"/>
      <c r="B30" s="21" t="s">
        <v>14</v>
      </c>
      <c r="C30" s="102">
        <v>35</v>
      </c>
      <c r="D30" s="102">
        <v>84</v>
      </c>
      <c r="E30" s="102">
        <v>85</v>
      </c>
      <c r="F30" s="102">
        <v>77</v>
      </c>
      <c r="G30" s="102">
        <v>80</v>
      </c>
      <c r="H30" s="102">
        <v>104</v>
      </c>
      <c r="I30" s="102">
        <v>96</v>
      </c>
      <c r="J30" s="102">
        <v>99</v>
      </c>
      <c r="K30" s="102">
        <v>95</v>
      </c>
      <c r="L30" s="102">
        <v>45</v>
      </c>
      <c r="M30" s="102">
        <v>1</v>
      </c>
      <c r="N30" s="47">
        <f t="shared" si="4"/>
        <v>801</v>
      </c>
    </row>
    <row r="31" spans="1:14" s="68" customFormat="1" ht="12" outlineLevel="1">
      <c r="A31" s="153"/>
      <c r="B31" s="22" t="s">
        <v>15</v>
      </c>
      <c r="C31" s="103">
        <v>93</v>
      </c>
      <c r="D31" s="103">
        <v>157</v>
      </c>
      <c r="E31" s="103">
        <v>146</v>
      </c>
      <c r="F31" s="103">
        <v>136</v>
      </c>
      <c r="G31" s="103">
        <v>156</v>
      </c>
      <c r="H31" s="103">
        <v>216</v>
      </c>
      <c r="I31" s="103">
        <v>185</v>
      </c>
      <c r="J31" s="103">
        <v>178</v>
      </c>
      <c r="K31" s="103">
        <v>140</v>
      </c>
      <c r="L31" s="103">
        <v>51</v>
      </c>
      <c r="M31" s="103">
        <v>1</v>
      </c>
      <c r="N31" s="51">
        <f t="shared" si="4"/>
        <v>1459</v>
      </c>
    </row>
    <row r="32" spans="1:14" s="68" customFormat="1" ht="12" outlineLevel="1">
      <c r="A32" s="151" t="s">
        <v>54</v>
      </c>
      <c r="B32" s="20" t="s">
        <v>13</v>
      </c>
      <c r="C32" s="101">
        <v>59</v>
      </c>
      <c r="D32" s="101">
        <v>96</v>
      </c>
      <c r="E32" s="101">
        <v>68</v>
      </c>
      <c r="F32" s="101">
        <v>73</v>
      </c>
      <c r="G32" s="101">
        <v>98</v>
      </c>
      <c r="H32" s="101">
        <v>111</v>
      </c>
      <c r="I32" s="101">
        <v>116</v>
      </c>
      <c r="J32" s="101">
        <v>82</v>
      </c>
      <c r="K32" s="101">
        <v>39</v>
      </c>
      <c r="L32" s="101">
        <v>8</v>
      </c>
      <c r="M32" s="101">
        <v>0</v>
      </c>
      <c r="N32" s="42">
        <f t="shared" si="4"/>
        <v>750</v>
      </c>
    </row>
    <row r="33" spans="1:14" s="68" customFormat="1" ht="12" outlineLevel="1">
      <c r="A33" s="152"/>
      <c r="B33" s="21" t="s">
        <v>14</v>
      </c>
      <c r="C33" s="102">
        <v>71</v>
      </c>
      <c r="D33" s="102">
        <v>97</v>
      </c>
      <c r="E33" s="102">
        <v>79</v>
      </c>
      <c r="F33" s="102">
        <v>77</v>
      </c>
      <c r="G33" s="102">
        <v>109</v>
      </c>
      <c r="H33" s="102">
        <v>97</v>
      </c>
      <c r="I33" s="102">
        <v>118</v>
      </c>
      <c r="J33" s="102">
        <v>105</v>
      </c>
      <c r="K33" s="102">
        <v>82</v>
      </c>
      <c r="L33" s="102">
        <v>21</v>
      </c>
      <c r="M33" s="102">
        <v>0</v>
      </c>
      <c r="N33" s="47">
        <f t="shared" si="4"/>
        <v>856</v>
      </c>
    </row>
    <row r="34" spans="1:14" s="68" customFormat="1" ht="12" outlineLevel="1">
      <c r="A34" s="153"/>
      <c r="B34" s="22" t="s">
        <v>15</v>
      </c>
      <c r="C34" s="103">
        <v>130</v>
      </c>
      <c r="D34" s="103">
        <v>193</v>
      </c>
      <c r="E34" s="103">
        <v>147</v>
      </c>
      <c r="F34" s="103">
        <v>150</v>
      </c>
      <c r="G34" s="103">
        <v>207</v>
      </c>
      <c r="H34" s="103">
        <v>208</v>
      </c>
      <c r="I34" s="103">
        <v>234</v>
      </c>
      <c r="J34" s="103">
        <v>187</v>
      </c>
      <c r="K34" s="103">
        <v>121</v>
      </c>
      <c r="L34" s="103">
        <v>29</v>
      </c>
      <c r="M34" s="103">
        <v>0</v>
      </c>
      <c r="N34" s="51">
        <f t="shared" si="4"/>
        <v>1606</v>
      </c>
    </row>
    <row r="35" spans="1:14" s="66" customFormat="1" ht="13.5" customHeight="1">
      <c r="A35" s="148" t="s">
        <v>30</v>
      </c>
      <c r="B35" s="6" t="s">
        <v>13</v>
      </c>
      <c r="C35" s="41">
        <f>SUM(C26,C29,C32)</f>
        <v>800</v>
      </c>
      <c r="D35" s="41">
        <f aca="true" t="shared" si="5" ref="D35:M35">SUM(D26,D29,D32)</f>
        <v>828</v>
      </c>
      <c r="E35" s="41">
        <f t="shared" si="5"/>
        <v>822</v>
      </c>
      <c r="F35" s="41">
        <f t="shared" si="5"/>
        <v>1039</v>
      </c>
      <c r="G35" s="41">
        <f t="shared" si="5"/>
        <v>876</v>
      </c>
      <c r="H35" s="41">
        <f t="shared" si="5"/>
        <v>1248</v>
      </c>
      <c r="I35" s="41">
        <f t="shared" si="5"/>
        <v>1327</v>
      </c>
      <c r="J35" s="41">
        <f t="shared" si="5"/>
        <v>650</v>
      </c>
      <c r="K35" s="41">
        <f t="shared" si="5"/>
        <v>317</v>
      </c>
      <c r="L35" s="41">
        <f t="shared" si="5"/>
        <v>40</v>
      </c>
      <c r="M35" s="41">
        <f t="shared" si="5"/>
        <v>1</v>
      </c>
      <c r="N35" s="41">
        <f aca="true" t="shared" si="6" ref="N35:N40">SUM(C35:M35)</f>
        <v>7948</v>
      </c>
    </row>
    <row r="36" spans="1:14" s="66" customFormat="1" ht="13.5" customHeight="1">
      <c r="A36" s="149"/>
      <c r="B36" s="7" t="s">
        <v>14</v>
      </c>
      <c r="C36" s="46">
        <f aca="true" t="shared" si="7" ref="C36:M37">SUM(C27,C30,C33)</f>
        <v>677</v>
      </c>
      <c r="D36" s="46">
        <f t="shared" si="7"/>
        <v>831</v>
      </c>
      <c r="E36" s="46">
        <f t="shared" si="7"/>
        <v>996</v>
      </c>
      <c r="F36" s="46">
        <f t="shared" si="7"/>
        <v>1102</v>
      </c>
      <c r="G36" s="46">
        <f t="shared" si="7"/>
        <v>974</v>
      </c>
      <c r="H36" s="46">
        <f t="shared" si="7"/>
        <v>1403</v>
      </c>
      <c r="I36" s="46">
        <f t="shared" si="7"/>
        <v>1274</v>
      </c>
      <c r="J36" s="46">
        <f t="shared" si="7"/>
        <v>819</v>
      </c>
      <c r="K36" s="46">
        <f t="shared" si="7"/>
        <v>602</v>
      </c>
      <c r="L36" s="46">
        <f t="shared" si="7"/>
        <v>161</v>
      </c>
      <c r="M36" s="46">
        <f t="shared" si="7"/>
        <v>6</v>
      </c>
      <c r="N36" s="46">
        <f t="shared" si="6"/>
        <v>8845</v>
      </c>
    </row>
    <row r="37" spans="1:14" s="66" customFormat="1" ht="13.5" customHeight="1">
      <c r="A37" s="149"/>
      <c r="B37" s="8" t="s">
        <v>15</v>
      </c>
      <c r="C37" s="50">
        <f t="shared" si="7"/>
        <v>1477</v>
      </c>
      <c r="D37" s="50">
        <f t="shared" si="7"/>
        <v>1659</v>
      </c>
      <c r="E37" s="50">
        <f t="shared" si="7"/>
        <v>1818</v>
      </c>
      <c r="F37" s="50">
        <f t="shared" si="7"/>
        <v>2141</v>
      </c>
      <c r="G37" s="50">
        <f t="shared" si="7"/>
        <v>1850</v>
      </c>
      <c r="H37" s="50">
        <f t="shared" si="7"/>
        <v>2651</v>
      </c>
      <c r="I37" s="50">
        <f t="shared" si="7"/>
        <v>2601</v>
      </c>
      <c r="J37" s="50">
        <f t="shared" si="7"/>
        <v>1469</v>
      </c>
      <c r="K37" s="50">
        <f t="shared" si="7"/>
        <v>919</v>
      </c>
      <c r="L37" s="50">
        <f t="shared" si="7"/>
        <v>201</v>
      </c>
      <c r="M37" s="50">
        <f t="shared" si="7"/>
        <v>7</v>
      </c>
      <c r="N37" s="50">
        <f t="shared" si="6"/>
        <v>16793</v>
      </c>
    </row>
    <row r="38" spans="1:14" s="66" customFormat="1" ht="13.5" customHeight="1">
      <c r="A38" s="154" t="s">
        <v>31</v>
      </c>
      <c r="B38" s="6" t="s">
        <v>13</v>
      </c>
      <c r="C38" s="92">
        <v>257</v>
      </c>
      <c r="D38" s="92">
        <v>333</v>
      </c>
      <c r="E38" s="92">
        <v>267</v>
      </c>
      <c r="F38" s="92">
        <v>291</v>
      </c>
      <c r="G38" s="92">
        <v>315</v>
      </c>
      <c r="H38" s="92">
        <v>485</v>
      </c>
      <c r="I38" s="92">
        <v>378</v>
      </c>
      <c r="J38" s="92">
        <v>264</v>
      </c>
      <c r="K38" s="92">
        <v>129</v>
      </c>
      <c r="L38" s="92">
        <v>19</v>
      </c>
      <c r="M38" s="92">
        <v>2</v>
      </c>
      <c r="N38" s="41">
        <f t="shared" si="6"/>
        <v>2740</v>
      </c>
    </row>
    <row r="39" spans="1:14" s="66" customFormat="1" ht="13.5" customHeight="1">
      <c r="A39" s="155"/>
      <c r="B39" s="7" t="s">
        <v>14</v>
      </c>
      <c r="C39" s="93">
        <v>217</v>
      </c>
      <c r="D39" s="93">
        <v>312</v>
      </c>
      <c r="E39" s="93">
        <v>280</v>
      </c>
      <c r="F39" s="93">
        <v>278</v>
      </c>
      <c r="G39" s="93">
        <v>387</v>
      </c>
      <c r="H39" s="93">
        <v>430</v>
      </c>
      <c r="I39" s="93">
        <v>382</v>
      </c>
      <c r="J39" s="93">
        <v>404</v>
      </c>
      <c r="K39" s="93">
        <v>305</v>
      </c>
      <c r="L39" s="93">
        <v>64</v>
      </c>
      <c r="M39" s="93">
        <v>4</v>
      </c>
      <c r="N39" s="46">
        <f t="shared" si="6"/>
        <v>3063</v>
      </c>
    </row>
    <row r="40" spans="1:14" s="66" customFormat="1" ht="13.5" customHeight="1">
      <c r="A40" s="156"/>
      <c r="B40" s="8" t="s">
        <v>15</v>
      </c>
      <c r="C40" s="94">
        <v>474</v>
      </c>
      <c r="D40" s="94">
        <v>645</v>
      </c>
      <c r="E40" s="94">
        <v>547</v>
      </c>
      <c r="F40" s="94">
        <v>569</v>
      </c>
      <c r="G40" s="94">
        <v>702</v>
      </c>
      <c r="H40" s="94">
        <v>915</v>
      </c>
      <c r="I40" s="94">
        <v>760</v>
      </c>
      <c r="J40" s="94">
        <v>668</v>
      </c>
      <c r="K40" s="94">
        <v>434</v>
      </c>
      <c r="L40" s="94">
        <v>83</v>
      </c>
      <c r="M40" s="94">
        <v>6</v>
      </c>
      <c r="N40" s="50">
        <f t="shared" si="6"/>
        <v>5803</v>
      </c>
    </row>
    <row r="41" spans="1:14" s="68" customFormat="1" ht="12" outlineLevel="1">
      <c r="A41" s="151" t="s">
        <v>55</v>
      </c>
      <c r="B41" s="20" t="s">
        <v>13</v>
      </c>
      <c r="C41" s="110">
        <v>239</v>
      </c>
      <c r="D41" s="110">
        <v>331</v>
      </c>
      <c r="E41" s="110">
        <v>300</v>
      </c>
      <c r="F41" s="110">
        <v>316</v>
      </c>
      <c r="G41" s="110">
        <v>352</v>
      </c>
      <c r="H41" s="110">
        <v>478</v>
      </c>
      <c r="I41" s="110">
        <v>395</v>
      </c>
      <c r="J41" s="110">
        <v>276</v>
      </c>
      <c r="K41" s="110">
        <v>155</v>
      </c>
      <c r="L41" s="110">
        <v>18</v>
      </c>
      <c r="M41" s="110">
        <v>2</v>
      </c>
      <c r="N41" s="42">
        <f aca="true" t="shared" si="8" ref="N41:N46">SUM(C41:M41)</f>
        <v>2862</v>
      </c>
    </row>
    <row r="42" spans="1:14" s="68" customFormat="1" ht="12" outlineLevel="1">
      <c r="A42" s="152"/>
      <c r="B42" s="21" t="s">
        <v>14</v>
      </c>
      <c r="C42" s="111">
        <v>251</v>
      </c>
      <c r="D42" s="111">
        <v>346</v>
      </c>
      <c r="E42" s="111">
        <v>289</v>
      </c>
      <c r="F42" s="111">
        <v>324</v>
      </c>
      <c r="G42" s="111">
        <v>340</v>
      </c>
      <c r="H42" s="111">
        <v>462</v>
      </c>
      <c r="I42" s="111">
        <v>422</v>
      </c>
      <c r="J42" s="111">
        <v>366</v>
      </c>
      <c r="K42" s="111">
        <v>298</v>
      </c>
      <c r="L42" s="111">
        <v>72</v>
      </c>
      <c r="M42" s="111">
        <v>3</v>
      </c>
      <c r="N42" s="47">
        <f t="shared" si="8"/>
        <v>3173</v>
      </c>
    </row>
    <row r="43" spans="1:14" s="68" customFormat="1" ht="12" outlineLevel="1">
      <c r="A43" s="153"/>
      <c r="B43" s="22" t="s">
        <v>15</v>
      </c>
      <c r="C43" s="112">
        <v>490</v>
      </c>
      <c r="D43" s="112">
        <v>677</v>
      </c>
      <c r="E43" s="112">
        <v>589</v>
      </c>
      <c r="F43" s="112">
        <v>640</v>
      </c>
      <c r="G43" s="112">
        <v>692</v>
      </c>
      <c r="H43" s="112">
        <v>940</v>
      </c>
      <c r="I43" s="112">
        <v>817</v>
      </c>
      <c r="J43" s="112">
        <v>642</v>
      </c>
      <c r="K43" s="112">
        <v>453</v>
      </c>
      <c r="L43" s="112">
        <v>90</v>
      </c>
      <c r="M43" s="112">
        <v>5</v>
      </c>
      <c r="N43" s="51">
        <f t="shared" si="8"/>
        <v>6035</v>
      </c>
    </row>
    <row r="44" spans="1:14" s="68" customFormat="1" ht="12" outlineLevel="1">
      <c r="A44" s="151" t="s">
        <v>56</v>
      </c>
      <c r="B44" s="20" t="s">
        <v>13</v>
      </c>
      <c r="C44" s="110">
        <v>51</v>
      </c>
      <c r="D44" s="110">
        <v>115</v>
      </c>
      <c r="E44" s="110">
        <v>84</v>
      </c>
      <c r="F44" s="110">
        <v>88</v>
      </c>
      <c r="G44" s="110">
        <v>130</v>
      </c>
      <c r="H44" s="110">
        <v>174</v>
      </c>
      <c r="I44" s="110">
        <v>121</v>
      </c>
      <c r="J44" s="110">
        <v>111</v>
      </c>
      <c r="K44" s="110">
        <v>62</v>
      </c>
      <c r="L44" s="110">
        <v>10</v>
      </c>
      <c r="M44" s="110">
        <v>0</v>
      </c>
      <c r="N44" s="42">
        <f t="shared" si="8"/>
        <v>946</v>
      </c>
    </row>
    <row r="45" spans="1:14" s="68" customFormat="1" ht="12" outlineLevel="1">
      <c r="A45" s="152"/>
      <c r="B45" s="21" t="s">
        <v>14</v>
      </c>
      <c r="C45" s="111">
        <v>61</v>
      </c>
      <c r="D45" s="111">
        <v>110</v>
      </c>
      <c r="E45" s="111">
        <v>113</v>
      </c>
      <c r="F45" s="111">
        <v>83</v>
      </c>
      <c r="G45" s="111">
        <v>125</v>
      </c>
      <c r="H45" s="111">
        <v>154</v>
      </c>
      <c r="I45" s="111">
        <v>132</v>
      </c>
      <c r="J45" s="111">
        <v>149</v>
      </c>
      <c r="K45" s="111">
        <v>107</v>
      </c>
      <c r="L45" s="111">
        <v>23</v>
      </c>
      <c r="M45" s="111">
        <v>2</v>
      </c>
      <c r="N45" s="47">
        <f t="shared" si="8"/>
        <v>1059</v>
      </c>
    </row>
    <row r="46" spans="1:14" s="68" customFormat="1" ht="12" outlineLevel="1">
      <c r="A46" s="153"/>
      <c r="B46" s="22" t="s">
        <v>15</v>
      </c>
      <c r="C46" s="112">
        <v>112</v>
      </c>
      <c r="D46" s="112">
        <v>225</v>
      </c>
      <c r="E46" s="112">
        <v>197</v>
      </c>
      <c r="F46" s="112">
        <v>171</v>
      </c>
      <c r="G46" s="112">
        <v>255</v>
      </c>
      <c r="H46" s="112">
        <v>328</v>
      </c>
      <c r="I46" s="112">
        <v>253</v>
      </c>
      <c r="J46" s="112">
        <v>260</v>
      </c>
      <c r="K46" s="112">
        <v>169</v>
      </c>
      <c r="L46" s="112">
        <v>33</v>
      </c>
      <c r="M46" s="112">
        <v>2</v>
      </c>
      <c r="N46" s="51">
        <f t="shared" si="8"/>
        <v>2005</v>
      </c>
    </row>
    <row r="47" spans="1:14" s="66" customFormat="1" ht="13.5" customHeight="1">
      <c r="A47" s="154" t="s">
        <v>33</v>
      </c>
      <c r="B47" s="6" t="s">
        <v>13</v>
      </c>
      <c r="C47" s="41">
        <f aca="true" t="shared" si="9" ref="C47:M47">SUM(C41,C44)</f>
        <v>290</v>
      </c>
      <c r="D47" s="41">
        <f t="shared" si="9"/>
        <v>446</v>
      </c>
      <c r="E47" s="41">
        <f t="shared" si="9"/>
        <v>384</v>
      </c>
      <c r="F47" s="41">
        <f t="shared" si="9"/>
        <v>404</v>
      </c>
      <c r="G47" s="41">
        <f t="shared" si="9"/>
        <v>482</v>
      </c>
      <c r="H47" s="41">
        <f t="shared" si="9"/>
        <v>652</v>
      </c>
      <c r="I47" s="41">
        <f t="shared" si="9"/>
        <v>516</v>
      </c>
      <c r="J47" s="41">
        <f t="shared" si="9"/>
        <v>387</v>
      </c>
      <c r="K47" s="41">
        <f t="shared" si="9"/>
        <v>217</v>
      </c>
      <c r="L47" s="41">
        <f t="shared" si="9"/>
        <v>28</v>
      </c>
      <c r="M47" s="41">
        <f t="shared" si="9"/>
        <v>2</v>
      </c>
      <c r="N47" s="41">
        <f>SUM(C47:M47)</f>
        <v>3808</v>
      </c>
    </row>
    <row r="48" spans="1:14" s="66" customFormat="1" ht="13.5" customHeight="1">
      <c r="A48" s="155"/>
      <c r="B48" s="7" t="s">
        <v>14</v>
      </c>
      <c r="C48" s="46">
        <f>SUM(C42,C45)</f>
        <v>312</v>
      </c>
      <c r="D48" s="46">
        <f>SUM(D42,D45)</f>
        <v>456</v>
      </c>
      <c r="E48" s="46">
        <f aca="true" t="shared" si="10" ref="E48:M48">SUM(E42,E45)</f>
        <v>402</v>
      </c>
      <c r="F48" s="46">
        <f t="shared" si="10"/>
        <v>407</v>
      </c>
      <c r="G48" s="46">
        <f t="shared" si="10"/>
        <v>465</v>
      </c>
      <c r="H48" s="46">
        <f t="shared" si="10"/>
        <v>616</v>
      </c>
      <c r="I48" s="46">
        <f t="shared" si="10"/>
        <v>554</v>
      </c>
      <c r="J48" s="46">
        <f t="shared" si="10"/>
        <v>515</v>
      </c>
      <c r="K48" s="46">
        <f t="shared" si="10"/>
        <v>405</v>
      </c>
      <c r="L48" s="46">
        <f t="shared" si="10"/>
        <v>95</v>
      </c>
      <c r="M48" s="46">
        <f t="shared" si="10"/>
        <v>5</v>
      </c>
      <c r="N48" s="46">
        <f>SUM(C48:M48)</f>
        <v>4232</v>
      </c>
    </row>
    <row r="49" spans="1:14" s="66" customFormat="1" ht="13.5" customHeight="1">
      <c r="A49" s="156"/>
      <c r="B49" s="8" t="s">
        <v>15</v>
      </c>
      <c r="C49" s="50">
        <f>SUM(C43,C46)</f>
        <v>602</v>
      </c>
      <c r="D49" s="50">
        <f>SUM(D43,D46)</f>
        <v>902</v>
      </c>
      <c r="E49" s="50">
        <f aca="true" t="shared" si="11" ref="E49:M49">SUM(E43,E46)</f>
        <v>786</v>
      </c>
      <c r="F49" s="50">
        <f t="shared" si="11"/>
        <v>811</v>
      </c>
      <c r="G49" s="50">
        <f t="shared" si="11"/>
        <v>947</v>
      </c>
      <c r="H49" s="50">
        <f t="shared" si="11"/>
        <v>1268</v>
      </c>
      <c r="I49" s="50">
        <f t="shared" si="11"/>
        <v>1070</v>
      </c>
      <c r="J49" s="50">
        <f t="shared" si="11"/>
        <v>902</v>
      </c>
      <c r="K49" s="50">
        <f t="shared" si="11"/>
        <v>622</v>
      </c>
      <c r="L49" s="50">
        <f t="shared" si="11"/>
        <v>123</v>
      </c>
      <c r="M49" s="50">
        <f t="shared" si="11"/>
        <v>7</v>
      </c>
      <c r="N49" s="50">
        <f>SUM(C49:M49)</f>
        <v>8040</v>
      </c>
    </row>
    <row r="50" spans="1:14" s="68" customFormat="1" ht="12" outlineLevel="1">
      <c r="A50" s="151" t="s">
        <v>58</v>
      </c>
      <c r="B50" s="20" t="s">
        <v>13</v>
      </c>
      <c r="C50" s="110">
        <v>147</v>
      </c>
      <c r="D50" s="110">
        <v>209</v>
      </c>
      <c r="E50" s="110">
        <v>172</v>
      </c>
      <c r="F50" s="110">
        <v>175</v>
      </c>
      <c r="G50" s="110">
        <v>204</v>
      </c>
      <c r="H50" s="110">
        <v>295</v>
      </c>
      <c r="I50" s="110">
        <v>253</v>
      </c>
      <c r="J50" s="110">
        <v>181</v>
      </c>
      <c r="K50" s="110">
        <v>100</v>
      </c>
      <c r="L50" s="110">
        <v>17</v>
      </c>
      <c r="M50" s="110">
        <v>0</v>
      </c>
      <c r="N50" s="42">
        <f aca="true" t="shared" si="12" ref="N50:N61">SUM(C50:M50)</f>
        <v>1753</v>
      </c>
    </row>
    <row r="51" spans="1:14" s="68" customFormat="1" ht="12" outlineLevel="1">
      <c r="A51" s="152"/>
      <c r="B51" s="21" t="s">
        <v>14</v>
      </c>
      <c r="C51" s="119">
        <v>143</v>
      </c>
      <c r="D51" s="119">
        <v>219</v>
      </c>
      <c r="E51" s="119">
        <v>207</v>
      </c>
      <c r="F51" s="119">
        <v>214</v>
      </c>
      <c r="G51" s="119">
        <v>235</v>
      </c>
      <c r="H51" s="119">
        <v>287</v>
      </c>
      <c r="I51" s="119">
        <v>257</v>
      </c>
      <c r="J51" s="119">
        <v>220</v>
      </c>
      <c r="K51" s="119">
        <v>205</v>
      </c>
      <c r="L51" s="119">
        <v>84</v>
      </c>
      <c r="M51" s="119">
        <v>7</v>
      </c>
      <c r="N51" s="47">
        <f t="shared" si="12"/>
        <v>2078</v>
      </c>
    </row>
    <row r="52" spans="1:14" s="68" customFormat="1" ht="12" outlineLevel="1">
      <c r="A52" s="153"/>
      <c r="B52" s="22" t="s">
        <v>15</v>
      </c>
      <c r="C52" s="120">
        <v>290</v>
      </c>
      <c r="D52" s="120">
        <v>428</v>
      </c>
      <c r="E52" s="120">
        <v>379</v>
      </c>
      <c r="F52" s="120">
        <v>389</v>
      </c>
      <c r="G52" s="120">
        <v>439</v>
      </c>
      <c r="H52" s="120">
        <v>582</v>
      </c>
      <c r="I52" s="120">
        <v>510</v>
      </c>
      <c r="J52" s="120">
        <v>401</v>
      </c>
      <c r="K52" s="120">
        <v>305</v>
      </c>
      <c r="L52" s="120">
        <v>101</v>
      </c>
      <c r="M52" s="120">
        <v>7</v>
      </c>
      <c r="N52" s="51">
        <f t="shared" si="12"/>
        <v>3831</v>
      </c>
    </row>
    <row r="53" spans="1:14" s="68" customFormat="1" ht="12" outlineLevel="1">
      <c r="A53" s="151" t="s">
        <v>59</v>
      </c>
      <c r="B53" s="20" t="s">
        <v>13</v>
      </c>
      <c r="C53" s="110">
        <v>93</v>
      </c>
      <c r="D53" s="110">
        <v>140</v>
      </c>
      <c r="E53" s="110">
        <v>108</v>
      </c>
      <c r="F53" s="110">
        <v>137</v>
      </c>
      <c r="G53" s="110">
        <v>144</v>
      </c>
      <c r="H53" s="110">
        <v>206</v>
      </c>
      <c r="I53" s="110">
        <v>185</v>
      </c>
      <c r="J53" s="110">
        <v>121</v>
      </c>
      <c r="K53" s="110">
        <v>76</v>
      </c>
      <c r="L53" s="110">
        <v>9</v>
      </c>
      <c r="M53" s="110">
        <v>0</v>
      </c>
      <c r="N53" s="42">
        <f t="shared" si="12"/>
        <v>1219</v>
      </c>
    </row>
    <row r="54" spans="1:14" s="68" customFormat="1" ht="12" outlineLevel="1">
      <c r="A54" s="152"/>
      <c r="B54" s="21" t="s">
        <v>14</v>
      </c>
      <c r="C54" s="119">
        <v>82</v>
      </c>
      <c r="D54" s="119">
        <v>135</v>
      </c>
      <c r="E54" s="119">
        <v>122</v>
      </c>
      <c r="F54" s="119">
        <v>148</v>
      </c>
      <c r="G54" s="119">
        <v>141</v>
      </c>
      <c r="H54" s="119">
        <v>201</v>
      </c>
      <c r="I54" s="119">
        <v>176</v>
      </c>
      <c r="J54" s="119">
        <v>189</v>
      </c>
      <c r="K54" s="119">
        <v>138</v>
      </c>
      <c r="L54" s="119">
        <v>21</v>
      </c>
      <c r="M54" s="119">
        <v>1</v>
      </c>
      <c r="N54" s="47">
        <f t="shared" si="12"/>
        <v>1354</v>
      </c>
    </row>
    <row r="55" spans="1:14" s="68" customFormat="1" ht="12" outlineLevel="1">
      <c r="A55" s="153"/>
      <c r="B55" s="22" t="s">
        <v>15</v>
      </c>
      <c r="C55" s="120">
        <v>175</v>
      </c>
      <c r="D55" s="120">
        <v>275</v>
      </c>
      <c r="E55" s="120">
        <v>230</v>
      </c>
      <c r="F55" s="120">
        <v>285</v>
      </c>
      <c r="G55" s="120">
        <v>285</v>
      </c>
      <c r="H55" s="120">
        <v>407</v>
      </c>
      <c r="I55" s="120">
        <v>361</v>
      </c>
      <c r="J55" s="120">
        <v>310</v>
      </c>
      <c r="K55" s="120">
        <v>214</v>
      </c>
      <c r="L55" s="120">
        <v>30</v>
      </c>
      <c r="M55" s="120">
        <v>1</v>
      </c>
      <c r="N55" s="51">
        <f t="shared" si="12"/>
        <v>2573</v>
      </c>
    </row>
    <row r="56" spans="1:14" s="68" customFormat="1" ht="12" outlineLevel="1">
      <c r="A56" s="151" t="s">
        <v>60</v>
      </c>
      <c r="B56" s="20" t="s">
        <v>13</v>
      </c>
      <c r="C56" s="110">
        <v>108</v>
      </c>
      <c r="D56" s="110">
        <v>161</v>
      </c>
      <c r="E56" s="110">
        <v>122</v>
      </c>
      <c r="F56" s="110">
        <v>150</v>
      </c>
      <c r="G56" s="110">
        <v>175</v>
      </c>
      <c r="H56" s="110">
        <v>209</v>
      </c>
      <c r="I56" s="110">
        <v>147</v>
      </c>
      <c r="J56" s="110">
        <v>146</v>
      </c>
      <c r="K56" s="110">
        <v>57</v>
      </c>
      <c r="L56" s="110">
        <v>8</v>
      </c>
      <c r="M56" s="110">
        <v>0</v>
      </c>
      <c r="N56" s="42">
        <f t="shared" si="12"/>
        <v>1283</v>
      </c>
    </row>
    <row r="57" spans="1:14" s="68" customFormat="1" ht="12" outlineLevel="1">
      <c r="A57" s="152"/>
      <c r="B57" s="21" t="s">
        <v>14</v>
      </c>
      <c r="C57" s="119">
        <v>87</v>
      </c>
      <c r="D57" s="119">
        <v>185</v>
      </c>
      <c r="E57" s="119">
        <v>100</v>
      </c>
      <c r="F57" s="119">
        <v>128</v>
      </c>
      <c r="G57" s="119">
        <v>175</v>
      </c>
      <c r="H57" s="119">
        <v>198</v>
      </c>
      <c r="I57" s="119">
        <v>173</v>
      </c>
      <c r="J57" s="119">
        <v>176</v>
      </c>
      <c r="K57" s="119">
        <v>118</v>
      </c>
      <c r="L57" s="119">
        <v>32</v>
      </c>
      <c r="M57" s="119">
        <v>1</v>
      </c>
      <c r="N57" s="47">
        <f t="shared" si="12"/>
        <v>1373</v>
      </c>
    </row>
    <row r="58" spans="1:14" s="68" customFormat="1" ht="12" outlineLevel="1">
      <c r="A58" s="153"/>
      <c r="B58" s="22" t="s">
        <v>15</v>
      </c>
      <c r="C58" s="120">
        <v>195</v>
      </c>
      <c r="D58" s="120">
        <v>346</v>
      </c>
      <c r="E58" s="120">
        <v>222</v>
      </c>
      <c r="F58" s="120">
        <v>278</v>
      </c>
      <c r="G58" s="120">
        <v>350</v>
      </c>
      <c r="H58" s="120">
        <v>407</v>
      </c>
      <c r="I58" s="120">
        <v>320</v>
      </c>
      <c r="J58" s="120">
        <v>322</v>
      </c>
      <c r="K58" s="120">
        <v>175</v>
      </c>
      <c r="L58" s="120">
        <v>40</v>
      </c>
      <c r="M58" s="120">
        <v>1</v>
      </c>
      <c r="N58" s="51">
        <f t="shared" si="12"/>
        <v>2656</v>
      </c>
    </row>
    <row r="59" spans="1:14" s="68" customFormat="1" ht="12" outlineLevel="1">
      <c r="A59" s="151" t="s">
        <v>61</v>
      </c>
      <c r="B59" s="20" t="s">
        <v>13</v>
      </c>
      <c r="C59" s="110">
        <v>61</v>
      </c>
      <c r="D59" s="110">
        <v>93</v>
      </c>
      <c r="E59" s="110">
        <v>66</v>
      </c>
      <c r="F59" s="110">
        <v>84</v>
      </c>
      <c r="G59" s="110">
        <v>108</v>
      </c>
      <c r="H59" s="110">
        <v>138</v>
      </c>
      <c r="I59" s="110">
        <v>142</v>
      </c>
      <c r="J59" s="110">
        <v>82</v>
      </c>
      <c r="K59" s="110">
        <v>43</v>
      </c>
      <c r="L59" s="110">
        <v>5</v>
      </c>
      <c r="M59" s="110">
        <v>0</v>
      </c>
      <c r="N59" s="42">
        <f t="shared" si="12"/>
        <v>822</v>
      </c>
    </row>
    <row r="60" spans="1:14" s="68" customFormat="1" ht="12" outlineLevel="1">
      <c r="A60" s="152"/>
      <c r="B60" s="21" t="s">
        <v>14</v>
      </c>
      <c r="C60" s="119">
        <v>54</v>
      </c>
      <c r="D60" s="119">
        <v>92</v>
      </c>
      <c r="E60" s="119">
        <v>84</v>
      </c>
      <c r="F60" s="119">
        <v>81</v>
      </c>
      <c r="G60" s="119">
        <v>96</v>
      </c>
      <c r="H60" s="119">
        <v>125</v>
      </c>
      <c r="I60" s="119">
        <v>130</v>
      </c>
      <c r="J60" s="119">
        <v>127</v>
      </c>
      <c r="K60" s="119">
        <v>82</v>
      </c>
      <c r="L60" s="119">
        <v>16</v>
      </c>
      <c r="M60" s="119">
        <v>1</v>
      </c>
      <c r="N60" s="47">
        <f t="shared" si="12"/>
        <v>888</v>
      </c>
    </row>
    <row r="61" spans="1:14" s="68" customFormat="1" ht="12" outlineLevel="1">
      <c r="A61" s="153"/>
      <c r="B61" s="22" t="s">
        <v>15</v>
      </c>
      <c r="C61" s="120">
        <v>115</v>
      </c>
      <c r="D61" s="120">
        <v>185</v>
      </c>
      <c r="E61" s="120">
        <v>150</v>
      </c>
      <c r="F61" s="120">
        <v>165</v>
      </c>
      <c r="G61" s="120">
        <v>204</v>
      </c>
      <c r="H61" s="120">
        <v>263</v>
      </c>
      <c r="I61" s="120">
        <v>272</v>
      </c>
      <c r="J61" s="120">
        <v>209</v>
      </c>
      <c r="K61" s="120">
        <v>125</v>
      </c>
      <c r="L61" s="120">
        <v>21</v>
      </c>
      <c r="M61" s="120">
        <v>1</v>
      </c>
      <c r="N61" s="51">
        <f t="shared" si="12"/>
        <v>1710</v>
      </c>
    </row>
    <row r="62" spans="1:14" ht="12">
      <c r="A62" s="154" t="s">
        <v>34</v>
      </c>
      <c r="B62" s="6" t="s">
        <v>13</v>
      </c>
      <c r="C62" s="92">
        <f>SUM(C50,C53,C56,C59)</f>
        <v>409</v>
      </c>
      <c r="D62" s="92">
        <f aca="true" t="shared" si="13" ref="D62:M62">SUM(D50,D53,D56,D59)</f>
        <v>603</v>
      </c>
      <c r="E62" s="92">
        <f t="shared" si="13"/>
        <v>468</v>
      </c>
      <c r="F62" s="92">
        <f t="shared" si="13"/>
        <v>546</v>
      </c>
      <c r="G62" s="92">
        <f t="shared" si="13"/>
        <v>631</v>
      </c>
      <c r="H62" s="92">
        <f t="shared" si="13"/>
        <v>848</v>
      </c>
      <c r="I62" s="92">
        <f t="shared" si="13"/>
        <v>727</v>
      </c>
      <c r="J62" s="92">
        <f t="shared" si="13"/>
        <v>530</v>
      </c>
      <c r="K62" s="92">
        <f t="shared" si="13"/>
        <v>276</v>
      </c>
      <c r="L62" s="92">
        <f t="shared" si="13"/>
        <v>39</v>
      </c>
      <c r="M62" s="92">
        <f t="shared" si="13"/>
        <v>0</v>
      </c>
      <c r="N62" s="69">
        <f>SUM(C62:M62)</f>
        <v>5077</v>
      </c>
    </row>
    <row r="63" spans="1:14" ht="12">
      <c r="A63" s="155"/>
      <c r="B63" s="7" t="s">
        <v>14</v>
      </c>
      <c r="C63" s="93">
        <f aca="true" t="shared" si="14" ref="C63:M64">SUM(C51,C54,C57,C60)</f>
        <v>366</v>
      </c>
      <c r="D63" s="93">
        <f t="shared" si="14"/>
        <v>631</v>
      </c>
      <c r="E63" s="93">
        <f t="shared" si="14"/>
        <v>513</v>
      </c>
      <c r="F63" s="93">
        <f t="shared" si="14"/>
        <v>571</v>
      </c>
      <c r="G63" s="93">
        <f t="shared" si="14"/>
        <v>647</v>
      </c>
      <c r="H63" s="93">
        <f t="shared" si="14"/>
        <v>811</v>
      </c>
      <c r="I63" s="93">
        <f t="shared" si="14"/>
        <v>736</v>
      </c>
      <c r="J63" s="93">
        <f t="shared" si="14"/>
        <v>712</v>
      </c>
      <c r="K63" s="93">
        <f t="shared" si="14"/>
        <v>543</v>
      </c>
      <c r="L63" s="93">
        <f t="shared" si="14"/>
        <v>153</v>
      </c>
      <c r="M63" s="93">
        <f t="shared" si="14"/>
        <v>10</v>
      </c>
      <c r="N63" s="46">
        <f>SUM(C63:M63)</f>
        <v>5693</v>
      </c>
    </row>
    <row r="64" spans="1:14" ht="12">
      <c r="A64" s="156"/>
      <c r="B64" s="8" t="s">
        <v>15</v>
      </c>
      <c r="C64" s="94">
        <f t="shared" si="14"/>
        <v>775</v>
      </c>
      <c r="D64" s="94">
        <f t="shared" si="14"/>
        <v>1234</v>
      </c>
      <c r="E64" s="94">
        <f t="shared" si="14"/>
        <v>981</v>
      </c>
      <c r="F64" s="94">
        <f t="shared" si="14"/>
        <v>1117</v>
      </c>
      <c r="G64" s="94">
        <f t="shared" si="14"/>
        <v>1278</v>
      </c>
      <c r="H64" s="94">
        <f t="shared" si="14"/>
        <v>1659</v>
      </c>
      <c r="I64" s="94">
        <f t="shared" si="14"/>
        <v>1463</v>
      </c>
      <c r="J64" s="94">
        <f>SUM(J52,J55,J58,J61)</f>
        <v>1242</v>
      </c>
      <c r="K64" s="94">
        <f t="shared" si="14"/>
        <v>819</v>
      </c>
      <c r="L64" s="94">
        <f t="shared" si="14"/>
        <v>192</v>
      </c>
      <c r="M64" s="94">
        <f t="shared" si="14"/>
        <v>10</v>
      </c>
      <c r="N64" s="70">
        <f>SUM(C64:M64)</f>
        <v>10770</v>
      </c>
    </row>
    <row r="65" spans="1:14" ht="12">
      <c r="A65" s="154" t="s">
        <v>23</v>
      </c>
      <c r="B65" s="6" t="s">
        <v>13</v>
      </c>
      <c r="C65" s="92">
        <v>225</v>
      </c>
      <c r="D65" s="92">
        <v>343</v>
      </c>
      <c r="E65" s="92">
        <v>257</v>
      </c>
      <c r="F65" s="92">
        <v>274</v>
      </c>
      <c r="G65" s="92">
        <v>378</v>
      </c>
      <c r="H65" s="92">
        <v>497</v>
      </c>
      <c r="I65" s="92">
        <v>346</v>
      </c>
      <c r="J65" s="92">
        <v>277</v>
      </c>
      <c r="K65" s="92">
        <v>164</v>
      </c>
      <c r="L65" s="92">
        <v>24</v>
      </c>
      <c r="M65" s="92">
        <v>0</v>
      </c>
      <c r="N65" s="41">
        <f aca="true" t="shared" si="15" ref="N65:N70">SUM(C65:M65)</f>
        <v>2785</v>
      </c>
    </row>
    <row r="66" spans="1:14" ht="12">
      <c r="A66" s="155"/>
      <c r="B66" s="7" t="s">
        <v>14</v>
      </c>
      <c r="C66" s="93">
        <v>196</v>
      </c>
      <c r="D66" s="93">
        <v>350</v>
      </c>
      <c r="E66" s="93">
        <v>265</v>
      </c>
      <c r="F66" s="93">
        <v>286</v>
      </c>
      <c r="G66" s="93">
        <v>447</v>
      </c>
      <c r="H66" s="93">
        <v>557</v>
      </c>
      <c r="I66" s="93">
        <v>390</v>
      </c>
      <c r="J66" s="93">
        <v>447</v>
      </c>
      <c r="K66" s="93">
        <v>341</v>
      </c>
      <c r="L66" s="93">
        <v>77</v>
      </c>
      <c r="M66" s="93">
        <v>12</v>
      </c>
      <c r="N66" s="46">
        <f t="shared" si="15"/>
        <v>3368</v>
      </c>
    </row>
    <row r="67" spans="1:14" ht="12">
      <c r="A67" s="156"/>
      <c r="B67" s="8" t="s">
        <v>15</v>
      </c>
      <c r="C67" s="94">
        <v>421</v>
      </c>
      <c r="D67" s="94">
        <v>693</v>
      </c>
      <c r="E67" s="94">
        <v>522</v>
      </c>
      <c r="F67" s="94">
        <v>560</v>
      </c>
      <c r="G67" s="94">
        <v>825</v>
      </c>
      <c r="H67" s="94">
        <v>1054</v>
      </c>
      <c r="I67" s="94">
        <v>736</v>
      </c>
      <c r="J67" s="94">
        <v>724</v>
      </c>
      <c r="K67" s="94">
        <v>505</v>
      </c>
      <c r="L67" s="94">
        <v>101</v>
      </c>
      <c r="M67" s="94">
        <v>12</v>
      </c>
      <c r="N67" s="50">
        <f t="shared" si="15"/>
        <v>6153</v>
      </c>
    </row>
    <row r="68" spans="1:14" ht="12">
      <c r="A68" s="157" t="s">
        <v>2</v>
      </c>
      <c r="B68" s="23" t="s">
        <v>13</v>
      </c>
      <c r="C68" s="74">
        <f>SUM(C23,C35,C38,C47,C62,C65)</f>
        <v>6729</v>
      </c>
      <c r="D68" s="74">
        <f aca="true" t="shared" si="16" ref="D68:L68">SUM(D23,D35,D38,D47,D62,D65)</f>
        <v>7736</v>
      </c>
      <c r="E68" s="74">
        <f t="shared" si="16"/>
        <v>6939</v>
      </c>
      <c r="F68" s="74">
        <f t="shared" si="16"/>
        <v>8726</v>
      </c>
      <c r="G68" s="74">
        <f t="shared" si="16"/>
        <v>8457</v>
      </c>
      <c r="H68" s="74">
        <f t="shared" si="16"/>
        <v>10057</v>
      </c>
      <c r="I68" s="74">
        <f t="shared" si="16"/>
        <v>9033</v>
      </c>
      <c r="J68" s="74">
        <f t="shared" si="16"/>
        <v>6160</v>
      </c>
      <c r="K68" s="74">
        <f t="shared" si="16"/>
        <v>2828</v>
      </c>
      <c r="L68" s="74">
        <f t="shared" si="16"/>
        <v>340</v>
      </c>
      <c r="M68" s="74">
        <f>SUM(M23,M35,M38,M47,M62,M65)</f>
        <v>7</v>
      </c>
      <c r="N68" s="75">
        <f t="shared" si="15"/>
        <v>67012</v>
      </c>
    </row>
    <row r="69" spans="1:14" ht="12">
      <c r="A69" s="158"/>
      <c r="B69" s="24" t="s">
        <v>14</v>
      </c>
      <c r="C69" s="62">
        <f aca="true" t="shared" si="17" ref="C69:M69">SUM(C24,C36,C39,C48,C63,C66)</f>
        <v>6240</v>
      </c>
      <c r="D69" s="62">
        <f t="shared" si="17"/>
        <v>7675</v>
      </c>
      <c r="E69" s="62">
        <f t="shared" si="17"/>
        <v>7384</v>
      </c>
      <c r="F69" s="62">
        <f t="shared" si="17"/>
        <v>9075</v>
      </c>
      <c r="G69" s="62">
        <f t="shared" si="17"/>
        <v>9303</v>
      </c>
      <c r="H69" s="62">
        <f t="shared" si="17"/>
        <v>10515</v>
      </c>
      <c r="I69" s="62">
        <f t="shared" si="17"/>
        <v>9900</v>
      </c>
      <c r="J69" s="62">
        <f t="shared" si="17"/>
        <v>8039</v>
      </c>
      <c r="K69" s="62">
        <f t="shared" si="17"/>
        <v>5424</v>
      </c>
      <c r="L69" s="62">
        <f t="shared" si="17"/>
        <v>1380</v>
      </c>
      <c r="M69" s="62">
        <f t="shared" si="17"/>
        <v>76</v>
      </c>
      <c r="N69" s="62">
        <f t="shared" si="15"/>
        <v>75011</v>
      </c>
    </row>
    <row r="70" spans="1:14" ht="12">
      <c r="A70" s="158"/>
      <c r="B70" s="25" t="s">
        <v>15</v>
      </c>
      <c r="C70" s="63">
        <f>SUM(C68:C69)</f>
        <v>12969</v>
      </c>
      <c r="D70" s="63">
        <f aca="true" t="shared" si="18" ref="D70:M70">SUM(D68:D69)</f>
        <v>15411</v>
      </c>
      <c r="E70" s="63">
        <f t="shared" si="18"/>
        <v>14323</v>
      </c>
      <c r="F70" s="63">
        <f t="shared" si="18"/>
        <v>17801</v>
      </c>
      <c r="G70" s="63">
        <f t="shared" si="18"/>
        <v>17760</v>
      </c>
      <c r="H70" s="63">
        <f t="shared" si="18"/>
        <v>20572</v>
      </c>
      <c r="I70" s="63">
        <f t="shared" si="18"/>
        <v>18933</v>
      </c>
      <c r="J70" s="63">
        <f t="shared" si="18"/>
        <v>14199</v>
      </c>
      <c r="K70" s="63">
        <f t="shared" si="18"/>
        <v>8252</v>
      </c>
      <c r="L70" s="63">
        <f t="shared" si="18"/>
        <v>1720</v>
      </c>
      <c r="M70" s="63">
        <f t="shared" si="18"/>
        <v>83</v>
      </c>
      <c r="N70" s="63">
        <f t="shared" si="15"/>
        <v>142023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&amp;N&amp;C町別・年齢10歳毎人口&amp;R平成22年9月1日現在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6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7" sqref="G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9" t="s">
        <v>16</v>
      </c>
      <c r="B1" s="159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1" t="s">
        <v>45</v>
      </c>
      <c r="B2" s="20" t="s">
        <v>13</v>
      </c>
      <c r="C2" s="121">
        <v>2813</v>
      </c>
      <c r="D2" s="121">
        <v>11515</v>
      </c>
      <c r="E2" s="121">
        <v>3238</v>
      </c>
      <c r="F2" s="121">
        <v>1494</v>
      </c>
      <c r="G2" s="42">
        <f aca="true" t="shared" si="0" ref="G2:G22">SUM(C2:E2)</f>
        <v>17566</v>
      </c>
      <c r="H2" s="65">
        <f>C2/$G2</f>
        <v>0.16013890470226574</v>
      </c>
      <c r="I2" s="65">
        <f>D2/$G2</f>
        <v>0.6555277240122965</v>
      </c>
      <c r="J2" s="65">
        <f>E2/$G2</f>
        <v>0.18433337128543778</v>
      </c>
      <c r="K2" s="65">
        <f>F2/$G2</f>
        <v>0.085050666059433</v>
      </c>
      <c r="L2" s="27">
        <f>SUM(H2:J2)</f>
        <v>1</v>
      </c>
    </row>
    <row r="3" spans="1:12" s="66" customFormat="1" ht="13.5" customHeight="1" outlineLevel="1">
      <c r="A3" s="152"/>
      <c r="B3" s="21" t="s">
        <v>14</v>
      </c>
      <c r="C3" s="122">
        <v>2660</v>
      </c>
      <c r="D3" s="122">
        <v>12471</v>
      </c>
      <c r="E3" s="122">
        <v>4917</v>
      </c>
      <c r="F3" s="122">
        <v>2688</v>
      </c>
      <c r="G3" s="47">
        <f t="shared" si="0"/>
        <v>20048</v>
      </c>
      <c r="H3" s="48">
        <f aca="true" t="shared" si="1" ref="H3:H22">C3/$G3</f>
        <v>0.13268156424581007</v>
      </c>
      <c r="I3" s="48">
        <f aca="true" t="shared" si="2" ref="I3:I22">D3/$G3</f>
        <v>0.6220570630486831</v>
      </c>
      <c r="J3" s="48">
        <f aca="true" t="shared" si="3" ref="J3:J22">E3/$G3</f>
        <v>0.2452613727055068</v>
      </c>
      <c r="K3" s="48">
        <f aca="true" t="shared" si="4" ref="K3:K22">F3/$G3</f>
        <v>0.1340782122905028</v>
      </c>
      <c r="L3" s="27">
        <f>SUM(H3:J3)</f>
        <v>1</v>
      </c>
    </row>
    <row r="4" spans="1:12" s="66" customFormat="1" ht="13.5" customHeight="1" outlineLevel="1">
      <c r="A4" s="153"/>
      <c r="B4" s="22" t="s">
        <v>15</v>
      </c>
      <c r="C4" s="123">
        <v>5473</v>
      </c>
      <c r="D4" s="123">
        <v>23986</v>
      </c>
      <c r="E4" s="123">
        <v>8155</v>
      </c>
      <c r="F4" s="123">
        <v>4182</v>
      </c>
      <c r="G4" s="51">
        <f t="shared" si="0"/>
        <v>37614</v>
      </c>
      <c r="H4" s="67">
        <f t="shared" si="1"/>
        <v>0.14550433349284841</v>
      </c>
      <c r="I4" s="67">
        <f t="shared" si="2"/>
        <v>0.6376880948582975</v>
      </c>
      <c r="J4" s="67">
        <f t="shared" si="3"/>
        <v>0.21680757164885414</v>
      </c>
      <c r="K4" s="67">
        <f t="shared" si="4"/>
        <v>0.11118200669963312</v>
      </c>
      <c r="L4" s="27">
        <f>SUM(H4:J4)</f>
        <v>1</v>
      </c>
    </row>
    <row r="5" spans="1:12" s="68" customFormat="1" ht="12" outlineLevel="1">
      <c r="A5" s="151" t="s">
        <v>44</v>
      </c>
      <c r="B5" s="20" t="s">
        <v>13</v>
      </c>
      <c r="C5" s="121">
        <v>973</v>
      </c>
      <c r="D5" s="121">
        <v>3226</v>
      </c>
      <c r="E5" s="121">
        <v>708</v>
      </c>
      <c r="F5" s="121">
        <v>293</v>
      </c>
      <c r="G5" s="42">
        <f t="shared" si="0"/>
        <v>4907</v>
      </c>
      <c r="H5" s="65">
        <f t="shared" si="1"/>
        <v>0.19828815977175462</v>
      </c>
      <c r="I5" s="65">
        <f t="shared" si="2"/>
        <v>0.6574281638475648</v>
      </c>
      <c r="J5" s="65">
        <f t="shared" si="3"/>
        <v>0.14428367638068065</v>
      </c>
      <c r="K5" s="65">
        <f t="shared" si="4"/>
        <v>0.05971061748522519</v>
      </c>
      <c r="L5" s="27">
        <f>SUM(H5:J5)</f>
        <v>1</v>
      </c>
    </row>
    <row r="6" spans="1:12" s="68" customFormat="1" ht="12" outlineLevel="1">
      <c r="A6" s="152"/>
      <c r="B6" s="21" t="s">
        <v>14</v>
      </c>
      <c r="C6" s="122">
        <v>911</v>
      </c>
      <c r="D6" s="122">
        <v>3248</v>
      </c>
      <c r="E6" s="122">
        <v>955</v>
      </c>
      <c r="F6" s="122">
        <v>479</v>
      </c>
      <c r="G6" s="47">
        <f t="shared" si="0"/>
        <v>5114</v>
      </c>
      <c r="H6" s="48">
        <f t="shared" si="1"/>
        <v>0.17813844348846306</v>
      </c>
      <c r="I6" s="48">
        <f t="shared" si="2"/>
        <v>0.6351192804067266</v>
      </c>
      <c r="J6" s="48">
        <f t="shared" si="3"/>
        <v>0.1867422761048103</v>
      </c>
      <c r="K6" s="48">
        <f t="shared" si="4"/>
        <v>0.09366445052796246</v>
      </c>
      <c r="L6" s="27">
        <f aca="true" t="shared" si="5" ref="L6:L22">SUM(H6:J6)</f>
        <v>1</v>
      </c>
    </row>
    <row r="7" spans="1:12" s="68" customFormat="1" ht="12" outlineLevel="1">
      <c r="A7" s="153"/>
      <c r="B7" s="22" t="s">
        <v>15</v>
      </c>
      <c r="C7" s="123">
        <v>1884</v>
      </c>
      <c r="D7" s="123">
        <v>6474</v>
      </c>
      <c r="E7" s="123">
        <v>1663</v>
      </c>
      <c r="F7" s="123">
        <v>772</v>
      </c>
      <c r="G7" s="51">
        <f t="shared" si="0"/>
        <v>10021</v>
      </c>
      <c r="H7" s="67">
        <f t="shared" si="1"/>
        <v>0.18800518910288394</v>
      </c>
      <c r="I7" s="67">
        <f t="shared" si="2"/>
        <v>0.6460433090509929</v>
      </c>
      <c r="J7" s="67">
        <f t="shared" si="3"/>
        <v>0.16595150184612315</v>
      </c>
      <c r="K7" s="67">
        <f t="shared" si="4"/>
        <v>0.07703821973854905</v>
      </c>
      <c r="L7" s="27">
        <f t="shared" si="5"/>
        <v>1</v>
      </c>
    </row>
    <row r="8" spans="1:12" s="68" customFormat="1" ht="12" outlineLevel="1">
      <c r="A8" s="151" t="s">
        <v>43</v>
      </c>
      <c r="B8" s="20" t="s">
        <v>13</v>
      </c>
      <c r="C8" s="121">
        <v>411</v>
      </c>
      <c r="D8" s="121">
        <v>1865</v>
      </c>
      <c r="E8" s="121">
        <v>573</v>
      </c>
      <c r="F8" s="121">
        <v>261</v>
      </c>
      <c r="G8" s="42">
        <f t="shared" si="0"/>
        <v>2849</v>
      </c>
      <c r="H8" s="65">
        <f t="shared" si="1"/>
        <v>0.14426114426114425</v>
      </c>
      <c r="I8" s="65">
        <f t="shared" si="2"/>
        <v>0.6546156546156546</v>
      </c>
      <c r="J8" s="65">
        <f t="shared" si="3"/>
        <v>0.20112320112320112</v>
      </c>
      <c r="K8" s="65">
        <f t="shared" si="4"/>
        <v>0.09161109161109161</v>
      </c>
      <c r="L8" s="27">
        <f t="shared" si="5"/>
        <v>1</v>
      </c>
    </row>
    <row r="9" spans="1:12" s="68" customFormat="1" ht="12" outlineLevel="1">
      <c r="A9" s="152"/>
      <c r="B9" s="21" t="s">
        <v>14</v>
      </c>
      <c r="C9" s="122">
        <v>377</v>
      </c>
      <c r="D9" s="122">
        <v>1862</v>
      </c>
      <c r="E9" s="122">
        <v>841</v>
      </c>
      <c r="F9" s="122">
        <v>498</v>
      </c>
      <c r="G9" s="47">
        <f t="shared" si="0"/>
        <v>3080</v>
      </c>
      <c r="H9" s="48">
        <f t="shared" si="1"/>
        <v>0.1224025974025974</v>
      </c>
      <c r="I9" s="48">
        <f t="shared" si="2"/>
        <v>0.6045454545454545</v>
      </c>
      <c r="J9" s="48">
        <f t="shared" si="3"/>
        <v>0.27305194805194805</v>
      </c>
      <c r="K9" s="48">
        <f t="shared" si="4"/>
        <v>0.1616883116883117</v>
      </c>
      <c r="L9" s="27">
        <f t="shared" si="5"/>
        <v>1</v>
      </c>
    </row>
    <row r="10" spans="1:12" s="68" customFormat="1" ht="12" outlineLevel="1">
      <c r="A10" s="153"/>
      <c r="B10" s="22" t="s">
        <v>15</v>
      </c>
      <c r="C10" s="123">
        <v>788</v>
      </c>
      <c r="D10" s="123">
        <v>3727</v>
      </c>
      <c r="E10" s="123">
        <v>1414</v>
      </c>
      <c r="F10" s="123">
        <v>759</v>
      </c>
      <c r="G10" s="51">
        <f t="shared" si="0"/>
        <v>5929</v>
      </c>
      <c r="H10" s="67">
        <f t="shared" si="1"/>
        <v>0.13290605498397706</v>
      </c>
      <c r="I10" s="67">
        <f t="shared" si="2"/>
        <v>0.6286051610726935</v>
      </c>
      <c r="J10" s="67">
        <f t="shared" si="3"/>
        <v>0.2384887839433294</v>
      </c>
      <c r="K10" s="67">
        <f t="shared" si="4"/>
        <v>0.1280148423005566</v>
      </c>
      <c r="L10" s="27">
        <f t="shared" si="5"/>
        <v>1</v>
      </c>
    </row>
    <row r="11" spans="1:12" s="68" customFormat="1" ht="12" outlineLevel="1">
      <c r="A11" s="151" t="s">
        <v>42</v>
      </c>
      <c r="B11" s="20" t="s">
        <v>13</v>
      </c>
      <c r="C11" s="121">
        <v>265</v>
      </c>
      <c r="D11" s="121">
        <v>1290</v>
      </c>
      <c r="E11" s="121">
        <v>591</v>
      </c>
      <c r="F11" s="121">
        <v>312</v>
      </c>
      <c r="G11" s="42">
        <f t="shared" si="0"/>
        <v>2146</v>
      </c>
      <c r="H11" s="65">
        <f t="shared" si="1"/>
        <v>0.12348555452003727</v>
      </c>
      <c r="I11" s="65">
        <f t="shared" si="2"/>
        <v>0.6011183597390494</v>
      </c>
      <c r="J11" s="65">
        <f t="shared" si="3"/>
        <v>0.27539608574091334</v>
      </c>
      <c r="K11" s="65">
        <f t="shared" si="4"/>
        <v>0.14538676607642126</v>
      </c>
      <c r="L11" s="27">
        <f t="shared" si="5"/>
        <v>1</v>
      </c>
    </row>
    <row r="12" spans="1:12" s="68" customFormat="1" ht="12" outlineLevel="1">
      <c r="A12" s="152"/>
      <c r="B12" s="21" t="s">
        <v>14</v>
      </c>
      <c r="C12" s="122">
        <v>244</v>
      </c>
      <c r="D12" s="122">
        <v>1297</v>
      </c>
      <c r="E12" s="122">
        <v>990</v>
      </c>
      <c r="F12" s="122">
        <v>658</v>
      </c>
      <c r="G12" s="47">
        <f t="shared" si="0"/>
        <v>2531</v>
      </c>
      <c r="H12" s="48">
        <f t="shared" si="1"/>
        <v>0.09640458316870802</v>
      </c>
      <c r="I12" s="48">
        <f t="shared" si="2"/>
        <v>0.51244567364678</v>
      </c>
      <c r="J12" s="48">
        <f t="shared" si="3"/>
        <v>0.39114974318451207</v>
      </c>
      <c r="K12" s="48">
        <f t="shared" si="4"/>
        <v>0.2599762939549585</v>
      </c>
      <c r="L12" s="27">
        <f t="shared" si="5"/>
        <v>1</v>
      </c>
    </row>
    <row r="13" spans="1:12" s="68" customFormat="1" ht="12" outlineLevel="1">
      <c r="A13" s="153"/>
      <c r="B13" s="22" t="s">
        <v>15</v>
      </c>
      <c r="C13" s="123">
        <v>509</v>
      </c>
      <c r="D13" s="123">
        <v>2587</v>
      </c>
      <c r="E13" s="123">
        <v>1581</v>
      </c>
      <c r="F13" s="123">
        <v>970</v>
      </c>
      <c r="G13" s="51">
        <f t="shared" si="0"/>
        <v>4677</v>
      </c>
      <c r="H13" s="67">
        <f t="shared" si="1"/>
        <v>0.1088304468676502</v>
      </c>
      <c r="I13" s="67">
        <f t="shared" si="2"/>
        <v>0.5531323497968783</v>
      </c>
      <c r="J13" s="67">
        <f t="shared" si="3"/>
        <v>0.33803720333547144</v>
      </c>
      <c r="K13" s="67">
        <f t="shared" si="4"/>
        <v>0.20739790463972632</v>
      </c>
      <c r="L13" s="27">
        <f t="shared" si="5"/>
        <v>1</v>
      </c>
    </row>
    <row r="14" spans="1:12" s="68" customFormat="1" ht="12" outlineLevel="1">
      <c r="A14" s="151" t="s">
        <v>41</v>
      </c>
      <c r="B14" s="20" t="s">
        <v>13</v>
      </c>
      <c r="C14" s="121">
        <v>2389</v>
      </c>
      <c r="D14" s="121">
        <v>8470</v>
      </c>
      <c r="E14" s="121">
        <v>2424</v>
      </c>
      <c r="F14" s="121">
        <v>924</v>
      </c>
      <c r="G14" s="42">
        <f t="shared" si="0"/>
        <v>13283</v>
      </c>
      <c r="H14" s="65">
        <f t="shared" si="1"/>
        <v>0.17985394865617707</v>
      </c>
      <c r="I14" s="65">
        <f t="shared" si="2"/>
        <v>0.6376571557630053</v>
      </c>
      <c r="J14" s="65">
        <f t="shared" si="3"/>
        <v>0.18248889558081757</v>
      </c>
      <c r="K14" s="65">
        <f t="shared" si="4"/>
        <v>0.06956259881050968</v>
      </c>
      <c r="L14" s="27">
        <f t="shared" si="5"/>
        <v>1</v>
      </c>
    </row>
    <row r="15" spans="1:12" s="68" customFormat="1" ht="12" outlineLevel="1">
      <c r="A15" s="152"/>
      <c r="B15" s="21" t="s">
        <v>14</v>
      </c>
      <c r="C15" s="122">
        <v>2356</v>
      </c>
      <c r="D15" s="122">
        <v>9261</v>
      </c>
      <c r="E15" s="122">
        <v>3083</v>
      </c>
      <c r="F15" s="122">
        <v>1401</v>
      </c>
      <c r="G15" s="47">
        <f t="shared" si="0"/>
        <v>14700</v>
      </c>
      <c r="H15" s="48">
        <f t="shared" si="1"/>
        <v>0.1602721088435374</v>
      </c>
      <c r="I15" s="48">
        <f t="shared" si="2"/>
        <v>0.63</v>
      </c>
      <c r="J15" s="48">
        <f t="shared" si="3"/>
        <v>0.2097278911564626</v>
      </c>
      <c r="K15" s="48">
        <f t="shared" si="4"/>
        <v>0.0953061224489796</v>
      </c>
      <c r="L15" s="27">
        <f t="shared" si="5"/>
        <v>1</v>
      </c>
    </row>
    <row r="16" spans="1:12" s="68" customFormat="1" ht="12" outlineLevel="1">
      <c r="A16" s="153"/>
      <c r="B16" s="22" t="s">
        <v>15</v>
      </c>
      <c r="C16" s="123">
        <v>4745</v>
      </c>
      <c r="D16" s="123">
        <v>17731</v>
      </c>
      <c r="E16" s="123">
        <v>5507</v>
      </c>
      <c r="F16" s="123">
        <v>2325</v>
      </c>
      <c r="G16" s="51">
        <f t="shared" si="0"/>
        <v>27983</v>
      </c>
      <c r="H16" s="67">
        <f t="shared" si="1"/>
        <v>0.16956723725118822</v>
      </c>
      <c r="I16" s="67">
        <f t="shared" si="2"/>
        <v>0.6336347067862631</v>
      </c>
      <c r="J16" s="67">
        <f t="shared" si="3"/>
        <v>0.19679805596254868</v>
      </c>
      <c r="K16" s="67">
        <f t="shared" si="4"/>
        <v>0.08308615945395419</v>
      </c>
      <c r="L16" s="27">
        <f t="shared" si="5"/>
        <v>1</v>
      </c>
    </row>
    <row r="17" spans="1:12" s="68" customFormat="1" ht="12" outlineLevel="1">
      <c r="A17" s="151" t="s">
        <v>40</v>
      </c>
      <c r="B17" s="20" t="s">
        <v>13</v>
      </c>
      <c r="C17" s="121">
        <v>142</v>
      </c>
      <c r="D17" s="121">
        <v>754</v>
      </c>
      <c r="E17" s="121">
        <v>289</v>
      </c>
      <c r="F17" s="121">
        <v>155</v>
      </c>
      <c r="G17" s="42">
        <f t="shared" si="0"/>
        <v>1185</v>
      </c>
      <c r="H17" s="65">
        <f t="shared" si="1"/>
        <v>0.11983122362869199</v>
      </c>
      <c r="I17" s="65">
        <f t="shared" si="2"/>
        <v>0.6362869198312237</v>
      </c>
      <c r="J17" s="65">
        <f t="shared" si="3"/>
        <v>0.2438818565400844</v>
      </c>
      <c r="K17" s="65">
        <f t="shared" si="4"/>
        <v>0.1308016877637131</v>
      </c>
      <c r="L17" s="27">
        <f t="shared" si="5"/>
        <v>1</v>
      </c>
    </row>
    <row r="18" spans="1:12" s="68" customFormat="1" ht="12" outlineLevel="1">
      <c r="A18" s="152"/>
      <c r="B18" s="21" t="s">
        <v>14</v>
      </c>
      <c r="C18" s="122">
        <v>119</v>
      </c>
      <c r="D18" s="122">
        <v>697</v>
      </c>
      <c r="E18" s="122">
        <v>454</v>
      </c>
      <c r="F18" s="122">
        <v>262</v>
      </c>
      <c r="G18" s="47">
        <f t="shared" si="0"/>
        <v>1270</v>
      </c>
      <c r="H18" s="48">
        <f t="shared" si="1"/>
        <v>0.09370078740157481</v>
      </c>
      <c r="I18" s="48">
        <f t="shared" si="2"/>
        <v>0.5488188976377952</v>
      </c>
      <c r="J18" s="48">
        <f t="shared" si="3"/>
        <v>0.35748031496062993</v>
      </c>
      <c r="K18" s="48">
        <f t="shared" si="4"/>
        <v>0.2062992125984252</v>
      </c>
      <c r="L18" s="27">
        <f t="shared" si="5"/>
        <v>1</v>
      </c>
    </row>
    <row r="19" spans="1:12" s="68" customFormat="1" ht="12" outlineLevel="1">
      <c r="A19" s="153"/>
      <c r="B19" s="22" t="s">
        <v>15</v>
      </c>
      <c r="C19" s="123">
        <v>261</v>
      </c>
      <c r="D19" s="123">
        <v>1451</v>
      </c>
      <c r="E19" s="123">
        <v>743</v>
      </c>
      <c r="F19" s="123">
        <v>417</v>
      </c>
      <c r="G19" s="51">
        <f t="shared" si="0"/>
        <v>2455</v>
      </c>
      <c r="H19" s="67">
        <f t="shared" si="1"/>
        <v>0.10631364562118126</v>
      </c>
      <c r="I19" s="67">
        <f t="shared" si="2"/>
        <v>0.5910386965376782</v>
      </c>
      <c r="J19" s="67">
        <f t="shared" si="3"/>
        <v>0.3026476578411405</v>
      </c>
      <c r="K19" s="67">
        <f t="shared" si="4"/>
        <v>0.16985743380855398</v>
      </c>
      <c r="L19" s="27">
        <f t="shared" si="5"/>
        <v>1</v>
      </c>
    </row>
    <row r="20" spans="1:12" s="68" customFormat="1" ht="12" outlineLevel="1">
      <c r="A20" s="151" t="s">
        <v>39</v>
      </c>
      <c r="B20" s="20" t="s">
        <v>13</v>
      </c>
      <c r="C20" s="121">
        <v>328</v>
      </c>
      <c r="D20" s="121">
        <v>1766</v>
      </c>
      <c r="E20" s="121">
        <v>624</v>
      </c>
      <c r="F20" s="121">
        <v>305</v>
      </c>
      <c r="G20" s="42">
        <f t="shared" si="0"/>
        <v>2718</v>
      </c>
      <c r="H20" s="65">
        <f t="shared" si="1"/>
        <v>0.12067696835908756</v>
      </c>
      <c r="I20" s="65">
        <f t="shared" si="2"/>
        <v>0.6497424576894776</v>
      </c>
      <c r="J20" s="65">
        <f t="shared" si="3"/>
        <v>0.22958057395143489</v>
      </c>
      <c r="K20" s="65">
        <f t="shared" si="4"/>
        <v>0.11221486387049301</v>
      </c>
      <c r="L20" s="27">
        <f t="shared" si="5"/>
        <v>1</v>
      </c>
    </row>
    <row r="21" spans="1:12" s="68" customFormat="1" ht="12" outlineLevel="1">
      <c r="A21" s="152"/>
      <c r="B21" s="21" t="s">
        <v>14</v>
      </c>
      <c r="C21" s="166">
        <v>317</v>
      </c>
      <c r="D21" s="166">
        <v>1778</v>
      </c>
      <c r="E21" s="166">
        <v>972</v>
      </c>
      <c r="F21" s="166">
        <v>588</v>
      </c>
      <c r="G21" s="47">
        <f t="shared" si="0"/>
        <v>3067</v>
      </c>
      <c r="H21" s="48">
        <f t="shared" si="1"/>
        <v>0.10335833061623736</v>
      </c>
      <c r="I21" s="48">
        <f t="shared" si="2"/>
        <v>0.57971959569612</v>
      </c>
      <c r="J21" s="48">
        <f t="shared" si="3"/>
        <v>0.31692207368764264</v>
      </c>
      <c r="K21" s="48">
        <f t="shared" si="4"/>
        <v>0.19171829149005543</v>
      </c>
      <c r="L21" s="27">
        <f t="shared" si="5"/>
        <v>1</v>
      </c>
    </row>
    <row r="22" spans="1:12" s="68" customFormat="1" ht="12" outlineLevel="1">
      <c r="A22" s="153"/>
      <c r="B22" s="22" t="s">
        <v>15</v>
      </c>
      <c r="C22" s="123">
        <v>645</v>
      </c>
      <c r="D22" s="123">
        <v>3544</v>
      </c>
      <c r="E22" s="123">
        <v>1596</v>
      </c>
      <c r="F22" s="123">
        <v>893</v>
      </c>
      <c r="G22" s="51">
        <f t="shared" si="0"/>
        <v>5785</v>
      </c>
      <c r="H22" s="67">
        <f t="shared" si="1"/>
        <v>0.111495246326707</v>
      </c>
      <c r="I22" s="67">
        <f t="shared" si="2"/>
        <v>0.612618841832325</v>
      </c>
      <c r="J22" s="67">
        <f t="shared" si="3"/>
        <v>0.275885911840968</v>
      </c>
      <c r="K22" s="67">
        <f t="shared" si="4"/>
        <v>0.1543647363872083</v>
      </c>
      <c r="L22" s="27">
        <f t="shared" si="5"/>
        <v>1</v>
      </c>
    </row>
    <row r="23" spans="1:12" ht="12">
      <c r="A23" s="154" t="s">
        <v>32</v>
      </c>
      <c r="B23" s="6" t="s">
        <v>13</v>
      </c>
      <c r="C23" s="41">
        <f aca="true" t="shared" si="6" ref="C23:F25">SUM(C2,C5,C8,C11,C14,C17,C20)</f>
        <v>7321</v>
      </c>
      <c r="D23" s="41">
        <f t="shared" si="6"/>
        <v>28886</v>
      </c>
      <c r="E23" s="41">
        <f t="shared" si="6"/>
        <v>8447</v>
      </c>
      <c r="F23" s="41">
        <f t="shared" si="6"/>
        <v>3744</v>
      </c>
      <c r="G23" s="69">
        <f>SUM(C23:E23)</f>
        <v>44654</v>
      </c>
      <c r="H23" s="53">
        <f aca="true" t="shared" si="7" ref="H23:K25">C23/$G23</f>
        <v>0.16394947821023872</v>
      </c>
      <c r="I23" s="53">
        <f t="shared" si="7"/>
        <v>0.6468849375195951</v>
      </c>
      <c r="J23" s="53">
        <f t="shared" si="7"/>
        <v>0.18916558427016616</v>
      </c>
      <c r="K23" s="53">
        <f t="shared" si="7"/>
        <v>0.08384467236977651</v>
      </c>
      <c r="L23" s="27">
        <f>SUM(H23:J23)</f>
        <v>1</v>
      </c>
    </row>
    <row r="24" spans="1:12" ht="12">
      <c r="A24" s="155"/>
      <c r="B24" s="7" t="s">
        <v>14</v>
      </c>
      <c r="C24" s="46">
        <f t="shared" si="6"/>
        <v>6984</v>
      </c>
      <c r="D24" s="46">
        <f t="shared" si="6"/>
        <v>30614</v>
      </c>
      <c r="E24" s="46">
        <f t="shared" si="6"/>
        <v>12212</v>
      </c>
      <c r="F24" s="46">
        <f t="shared" si="6"/>
        <v>6574</v>
      </c>
      <c r="G24" s="46">
        <f>SUM(C24:E24)</f>
        <v>49810</v>
      </c>
      <c r="H24" s="56">
        <f t="shared" si="7"/>
        <v>0.14021280867295724</v>
      </c>
      <c r="I24" s="56">
        <f t="shared" si="7"/>
        <v>0.6146155390483838</v>
      </c>
      <c r="J24" s="56">
        <f t="shared" si="7"/>
        <v>0.2451716522786589</v>
      </c>
      <c r="K24" s="56">
        <f t="shared" si="7"/>
        <v>0.1319815298132905</v>
      </c>
      <c r="L24" s="27">
        <f>SUM(H24:J24)</f>
        <v>1</v>
      </c>
    </row>
    <row r="25" spans="1:12" ht="12">
      <c r="A25" s="156"/>
      <c r="B25" s="8" t="s">
        <v>15</v>
      </c>
      <c r="C25" s="50">
        <f t="shared" si="6"/>
        <v>14305</v>
      </c>
      <c r="D25" s="50">
        <f t="shared" si="6"/>
        <v>59500</v>
      </c>
      <c r="E25" s="50">
        <f t="shared" si="6"/>
        <v>20659</v>
      </c>
      <c r="F25" s="50">
        <f t="shared" si="6"/>
        <v>10318</v>
      </c>
      <c r="G25" s="70">
        <f>SUM(C25:E25)</f>
        <v>94464</v>
      </c>
      <c r="H25" s="57">
        <f t="shared" si="7"/>
        <v>0.15143335027100271</v>
      </c>
      <c r="I25" s="57">
        <f t="shared" si="7"/>
        <v>0.6298695799457995</v>
      </c>
      <c r="J25" s="57">
        <f t="shared" si="7"/>
        <v>0.21869706978319783</v>
      </c>
      <c r="K25" s="57">
        <f t="shared" si="7"/>
        <v>0.10922679539295393</v>
      </c>
      <c r="L25" s="27">
        <f>SUM(H25:J25)</f>
        <v>1</v>
      </c>
    </row>
    <row r="26" spans="1:12" s="68" customFormat="1" ht="12" outlineLevel="1">
      <c r="A26" s="151" t="s">
        <v>52</v>
      </c>
      <c r="B26" s="20" t="s">
        <v>13</v>
      </c>
      <c r="C26" s="104">
        <v>988</v>
      </c>
      <c r="D26" s="104">
        <v>4361</v>
      </c>
      <c r="E26" s="104">
        <v>1191</v>
      </c>
      <c r="F26" s="104">
        <v>472</v>
      </c>
      <c r="G26" s="42">
        <f aca="true" t="shared" si="8" ref="G26:G34">SUM(C26:E26)</f>
        <v>6540</v>
      </c>
      <c r="H26" s="65">
        <f aca="true" t="shared" si="9" ref="H26:H34">C26/$G26</f>
        <v>0.1510703363914373</v>
      </c>
      <c r="I26" s="65">
        <f aca="true" t="shared" si="10" ref="I26:I34">D26/$G26</f>
        <v>0.6668195718654434</v>
      </c>
      <c r="J26" s="65">
        <f aca="true" t="shared" si="11" ref="J26:J34">E26/$G26</f>
        <v>0.18211009174311926</v>
      </c>
      <c r="K26" s="65">
        <f aca="true" t="shared" si="12" ref="K26:K34">F26/$G26</f>
        <v>0.07217125382262997</v>
      </c>
      <c r="L26" s="27">
        <f aca="true" t="shared" si="13" ref="L26:L34">SUM(H26:J26)</f>
        <v>1</v>
      </c>
    </row>
    <row r="27" spans="1:12" s="68" customFormat="1" ht="12" outlineLevel="1">
      <c r="A27" s="152"/>
      <c r="B27" s="21" t="s">
        <v>14</v>
      </c>
      <c r="C27" s="105">
        <v>887</v>
      </c>
      <c r="D27" s="105">
        <v>4779</v>
      </c>
      <c r="E27" s="105">
        <v>1522</v>
      </c>
      <c r="F27" s="105">
        <v>823</v>
      </c>
      <c r="G27" s="47">
        <f t="shared" si="8"/>
        <v>7188</v>
      </c>
      <c r="H27" s="48">
        <f t="shared" si="9"/>
        <v>0.12340011129660546</v>
      </c>
      <c r="I27" s="48">
        <f t="shared" si="10"/>
        <v>0.6648580968280468</v>
      </c>
      <c r="J27" s="48">
        <f t="shared" si="11"/>
        <v>0.2117417918753478</v>
      </c>
      <c r="K27" s="48">
        <f t="shared" si="12"/>
        <v>0.11449638286032277</v>
      </c>
      <c r="L27" s="27">
        <f t="shared" si="13"/>
        <v>1</v>
      </c>
    </row>
    <row r="28" spans="1:12" s="68" customFormat="1" ht="12" outlineLevel="1">
      <c r="A28" s="153"/>
      <c r="B28" s="22" t="s">
        <v>15</v>
      </c>
      <c r="C28" s="106">
        <v>1875</v>
      </c>
      <c r="D28" s="106">
        <v>9140</v>
      </c>
      <c r="E28" s="106">
        <v>2713</v>
      </c>
      <c r="F28" s="106">
        <v>1295</v>
      </c>
      <c r="G28" s="51">
        <f t="shared" si="8"/>
        <v>13728</v>
      </c>
      <c r="H28" s="67">
        <f t="shared" si="9"/>
        <v>0.13658216783216784</v>
      </c>
      <c r="I28" s="67">
        <f t="shared" si="10"/>
        <v>0.6657925407925408</v>
      </c>
      <c r="J28" s="67">
        <f t="shared" si="11"/>
        <v>0.19762529137529136</v>
      </c>
      <c r="K28" s="67">
        <f t="shared" si="12"/>
        <v>0.09433275058275058</v>
      </c>
      <c r="L28" s="27">
        <f t="shared" si="13"/>
        <v>1</v>
      </c>
    </row>
    <row r="29" spans="1:12" s="68" customFormat="1" ht="12" outlineLevel="1">
      <c r="A29" s="151" t="s">
        <v>53</v>
      </c>
      <c r="B29" s="20" t="s">
        <v>13</v>
      </c>
      <c r="C29" s="104">
        <v>79</v>
      </c>
      <c r="D29" s="104">
        <v>411</v>
      </c>
      <c r="E29" s="104">
        <v>168</v>
      </c>
      <c r="F29" s="104">
        <v>88</v>
      </c>
      <c r="G29" s="42">
        <f t="shared" si="8"/>
        <v>658</v>
      </c>
      <c r="H29" s="65">
        <f t="shared" si="9"/>
        <v>0.12006079027355623</v>
      </c>
      <c r="I29" s="65">
        <f t="shared" si="10"/>
        <v>0.6246200607902735</v>
      </c>
      <c r="J29" s="65">
        <f t="shared" si="11"/>
        <v>0.2553191489361702</v>
      </c>
      <c r="K29" s="65">
        <f t="shared" si="12"/>
        <v>0.1337386018237082</v>
      </c>
      <c r="L29" s="27">
        <f t="shared" si="13"/>
        <v>1</v>
      </c>
    </row>
    <row r="30" spans="1:12" s="68" customFormat="1" ht="12" outlineLevel="1">
      <c r="A30" s="152"/>
      <c r="B30" s="21" t="s">
        <v>14</v>
      </c>
      <c r="C30" s="105">
        <v>76</v>
      </c>
      <c r="D30" s="105">
        <v>440</v>
      </c>
      <c r="E30" s="105">
        <v>285</v>
      </c>
      <c r="F30" s="105">
        <v>188</v>
      </c>
      <c r="G30" s="47">
        <f t="shared" si="8"/>
        <v>801</v>
      </c>
      <c r="H30" s="48">
        <f t="shared" si="9"/>
        <v>0.09488139825218476</v>
      </c>
      <c r="I30" s="48">
        <f t="shared" si="10"/>
        <v>0.5493133583021224</v>
      </c>
      <c r="J30" s="48">
        <f t="shared" si="11"/>
        <v>0.35580524344569286</v>
      </c>
      <c r="K30" s="48">
        <f t="shared" si="12"/>
        <v>0.23470661672908863</v>
      </c>
      <c r="L30" s="27">
        <f t="shared" si="13"/>
        <v>1</v>
      </c>
    </row>
    <row r="31" spans="1:12" s="68" customFormat="1" ht="12" outlineLevel="1">
      <c r="A31" s="153"/>
      <c r="B31" s="22" t="s">
        <v>15</v>
      </c>
      <c r="C31" s="106">
        <v>155</v>
      </c>
      <c r="D31" s="106">
        <v>851</v>
      </c>
      <c r="E31" s="106">
        <v>453</v>
      </c>
      <c r="F31" s="106">
        <v>276</v>
      </c>
      <c r="G31" s="51">
        <f t="shared" si="8"/>
        <v>1459</v>
      </c>
      <c r="H31" s="67">
        <f t="shared" si="9"/>
        <v>0.10623714873200822</v>
      </c>
      <c r="I31" s="67">
        <f t="shared" si="10"/>
        <v>0.5832762165867033</v>
      </c>
      <c r="J31" s="67">
        <f t="shared" si="11"/>
        <v>0.31048663468128856</v>
      </c>
      <c r="K31" s="67">
        <f t="shared" si="12"/>
        <v>0.18917066483893077</v>
      </c>
      <c r="L31" s="27">
        <f t="shared" si="13"/>
        <v>1</v>
      </c>
    </row>
    <row r="32" spans="1:12" s="68" customFormat="1" ht="12" outlineLevel="1">
      <c r="A32" s="151" t="s">
        <v>54</v>
      </c>
      <c r="B32" s="20" t="s">
        <v>13</v>
      </c>
      <c r="C32" s="104">
        <v>100</v>
      </c>
      <c r="D32" s="104">
        <v>480</v>
      </c>
      <c r="E32" s="104">
        <v>170</v>
      </c>
      <c r="F32" s="104">
        <v>86</v>
      </c>
      <c r="G32" s="42">
        <f t="shared" si="8"/>
        <v>750</v>
      </c>
      <c r="H32" s="65">
        <f t="shared" si="9"/>
        <v>0.13333333333333333</v>
      </c>
      <c r="I32" s="65">
        <f t="shared" si="10"/>
        <v>0.64</v>
      </c>
      <c r="J32" s="65">
        <f t="shared" si="11"/>
        <v>0.22666666666666666</v>
      </c>
      <c r="K32" s="65">
        <f t="shared" si="12"/>
        <v>0.11466666666666667</v>
      </c>
      <c r="L32" s="27">
        <f t="shared" si="13"/>
        <v>1</v>
      </c>
    </row>
    <row r="33" spans="1:12" s="68" customFormat="1" ht="12" outlineLevel="1">
      <c r="A33" s="152"/>
      <c r="B33" s="21" t="s">
        <v>14</v>
      </c>
      <c r="C33" s="105">
        <v>116</v>
      </c>
      <c r="D33" s="105">
        <v>479</v>
      </c>
      <c r="E33" s="105">
        <v>261</v>
      </c>
      <c r="F33" s="105">
        <v>153</v>
      </c>
      <c r="G33" s="47">
        <f t="shared" si="8"/>
        <v>856</v>
      </c>
      <c r="H33" s="48">
        <f t="shared" si="9"/>
        <v>0.13551401869158877</v>
      </c>
      <c r="I33" s="48">
        <f t="shared" si="10"/>
        <v>0.5595794392523364</v>
      </c>
      <c r="J33" s="48">
        <f t="shared" si="11"/>
        <v>0.30490654205607476</v>
      </c>
      <c r="K33" s="48">
        <f t="shared" si="12"/>
        <v>0.17873831775700935</v>
      </c>
      <c r="L33" s="27">
        <f t="shared" si="13"/>
        <v>1</v>
      </c>
    </row>
    <row r="34" spans="1:12" s="68" customFormat="1" ht="12" outlineLevel="1">
      <c r="A34" s="153"/>
      <c r="B34" s="22" t="s">
        <v>15</v>
      </c>
      <c r="C34" s="106">
        <v>216</v>
      </c>
      <c r="D34" s="106">
        <v>959</v>
      </c>
      <c r="E34" s="106">
        <v>431</v>
      </c>
      <c r="F34" s="106">
        <v>239</v>
      </c>
      <c r="G34" s="51">
        <f t="shared" si="8"/>
        <v>1606</v>
      </c>
      <c r="H34" s="67">
        <f t="shared" si="9"/>
        <v>0.13449564134495642</v>
      </c>
      <c r="I34" s="67">
        <f t="shared" si="10"/>
        <v>0.5971357409713575</v>
      </c>
      <c r="J34" s="67">
        <f t="shared" si="11"/>
        <v>0.2683686176836862</v>
      </c>
      <c r="K34" s="67">
        <f t="shared" si="12"/>
        <v>0.14881693648816938</v>
      </c>
      <c r="L34" s="27">
        <f t="shared" si="13"/>
        <v>1</v>
      </c>
    </row>
    <row r="35" spans="1:12" s="66" customFormat="1" ht="13.5" customHeight="1">
      <c r="A35" s="148" t="s">
        <v>35</v>
      </c>
      <c r="B35" s="6" t="s">
        <v>13</v>
      </c>
      <c r="C35" s="71">
        <f>SUM(C26,C29,C32)</f>
        <v>1167</v>
      </c>
      <c r="D35" s="71">
        <f>SUM(D26,D29,D32)</f>
        <v>5252</v>
      </c>
      <c r="E35" s="71">
        <f>SUM(E26,E29,E32)</f>
        <v>1529</v>
      </c>
      <c r="F35" s="71">
        <f>SUM(F26,F29,F32)</f>
        <v>646</v>
      </c>
      <c r="G35" s="69">
        <f aca="true" t="shared" si="14" ref="G35:G40">SUM(C35:E35)</f>
        <v>7948</v>
      </c>
      <c r="H35" s="53">
        <f aca="true" t="shared" si="15" ref="H35:K40">C35/$G35</f>
        <v>0.1468293910417715</v>
      </c>
      <c r="I35" s="53">
        <f t="shared" si="15"/>
        <v>0.6607951685958732</v>
      </c>
      <c r="J35" s="53">
        <f t="shared" si="15"/>
        <v>0.19237544036235532</v>
      </c>
      <c r="K35" s="53">
        <f t="shared" si="15"/>
        <v>0.08127830900855561</v>
      </c>
      <c r="L35" s="27">
        <f aca="true" t="shared" si="16" ref="L35:L40">SUM(H35:J35)</f>
        <v>1</v>
      </c>
    </row>
    <row r="36" spans="1:12" s="66" customFormat="1" ht="14.25" customHeight="1">
      <c r="A36" s="149"/>
      <c r="B36" s="7" t="s">
        <v>14</v>
      </c>
      <c r="C36" s="72">
        <f aca="true" t="shared" si="17" ref="C36:F37">SUM(C27,C30,C33)</f>
        <v>1079</v>
      </c>
      <c r="D36" s="72">
        <f t="shared" si="17"/>
        <v>5698</v>
      </c>
      <c r="E36" s="72">
        <f t="shared" si="17"/>
        <v>2068</v>
      </c>
      <c r="F36" s="72">
        <f t="shared" si="17"/>
        <v>1164</v>
      </c>
      <c r="G36" s="46">
        <f t="shared" si="14"/>
        <v>8845</v>
      </c>
      <c r="H36" s="56">
        <f t="shared" si="15"/>
        <v>0.12198982475975127</v>
      </c>
      <c r="I36" s="56">
        <f t="shared" si="15"/>
        <v>0.6442057659694743</v>
      </c>
      <c r="J36" s="56">
        <f t="shared" si="15"/>
        <v>0.23380440927077445</v>
      </c>
      <c r="K36" s="56">
        <f t="shared" si="15"/>
        <v>0.13159977388355004</v>
      </c>
      <c r="L36" s="27">
        <f t="shared" si="16"/>
        <v>1</v>
      </c>
    </row>
    <row r="37" spans="1:12" s="66" customFormat="1" ht="13.5" customHeight="1">
      <c r="A37" s="149"/>
      <c r="B37" s="8" t="s">
        <v>15</v>
      </c>
      <c r="C37" s="73">
        <f t="shared" si="17"/>
        <v>2246</v>
      </c>
      <c r="D37" s="73">
        <f t="shared" si="17"/>
        <v>10950</v>
      </c>
      <c r="E37" s="73">
        <f t="shared" si="17"/>
        <v>3597</v>
      </c>
      <c r="F37" s="73">
        <f t="shared" si="17"/>
        <v>1810</v>
      </c>
      <c r="G37" s="70">
        <f t="shared" si="14"/>
        <v>16793</v>
      </c>
      <c r="H37" s="57">
        <f t="shared" si="15"/>
        <v>0.1337462037753826</v>
      </c>
      <c r="I37" s="57">
        <f t="shared" si="15"/>
        <v>0.6520574048710772</v>
      </c>
      <c r="J37" s="57">
        <f t="shared" si="15"/>
        <v>0.21419639135354016</v>
      </c>
      <c r="K37" s="57">
        <f t="shared" si="15"/>
        <v>0.10778300482343833</v>
      </c>
      <c r="L37" s="27">
        <f t="shared" si="16"/>
        <v>1</v>
      </c>
    </row>
    <row r="38" spans="1:12" s="66" customFormat="1" ht="13.5" customHeight="1">
      <c r="A38" s="154" t="s">
        <v>36</v>
      </c>
      <c r="B38" s="6" t="s">
        <v>13</v>
      </c>
      <c r="C38" s="95">
        <v>414</v>
      </c>
      <c r="D38" s="95">
        <v>1758</v>
      </c>
      <c r="E38" s="95">
        <v>568</v>
      </c>
      <c r="F38" s="95">
        <v>264</v>
      </c>
      <c r="G38" s="69">
        <f t="shared" si="14"/>
        <v>2740</v>
      </c>
      <c r="H38" s="53">
        <f t="shared" si="15"/>
        <v>0.1510948905109489</v>
      </c>
      <c r="I38" s="53">
        <f t="shared" si="15"/>
        <v>0.6416058394160584</v>
      </c>
      <c r="J38" s="53">
        <f t="shared" si="15"/>
        <v>0.2072992700729927</v>
      </c>
      <c r="K38" s="53">
        <f t="shared" si="15"/>
        <v>0.09635036496350365</v>
      </c>
      <c r="L38" s="27">
        <f t="shared" si="16"/>
        <v>1</v>
      </c>
    </row>
    <row r="39" spans="1:12" s="66" customFormat="1" ht="13.5" customHeight="1">
      <c r="A39" s="155"/>
      <c r="B39" s="7" t="s">
        <v>14</v>
      </c>
      <c r="C39" s="96">
        <v>375</v>
      </c>
      <c r="D39" s="96">
        <v>1754</v>
      </c>
      <c r="E39" s="96">
        <v>934</v>
      </c>
      <c r="F39" s="96">
        <v>583</v>
      </c>
      <c r="G39" s="46">
        <f t="shared" si="14"/>
        <v>3063</v>
      </c>
      <c r="H39" s="56">
        <f t="shared" si="15"/>
        <v>0.12242899118511263</v>
      </c>
      <c r="I39" s="56">
        <f t="shared" si="15"/>
        <v>0.5726412014365002</v>
      </c>
      <c r="J39" s="56">
        <f t="shared" si="15"/>
        <v>0.3049298073783872</v>
      </c>
      <c r="K39" s="56">
        <f t="shared" si="15"/>
        <v>0.19033627162912178</v>
      </c>
      <c r="L39" s="27">
        <f t="shared" si="16"/>
        <v>1</v>
      </c>
    </row>
    <row r="40" spans="1:12" s="66" customFormat="1" ht="13.5" customHeight="1">
      <c r="A40" s="156"/>
      <c r="B40" s="8" t="s">
        <v>15</v>
      </c>
      <c r="C40" s="97">
        <v>789</v>
      </c>
      <c r="D40" s="97">
        <v>3512</v>
      </c>
      <c r="E40" s="97">
        <v>1502</v>
      </c>
      <c r="F40" s="97">
        <v>847</v>
      </c>
      <c r="G40" s="70">
        <f t="shared" si="14"/>
        <v>5803</v>
      </c>
      <c r="H40" s="57">
        <f t="shared" si="15"/>
        <v>0.13596415647079096</v>
      </c>
      <c r="I40" s="57">
        <f t="shared" si="15"/>
        <v>0.6052042047216957</v>
      </c>
      <c r="J40" s="57">
        <f t="shared" si="15"/>
        <v>0.25883163880751336</v>
      </c>
      <c r="K40" s="57">
        <f t="shared" si="15"/>
        <v>0.14595898673100122</v>
      </c>
      <c r="L40" s="27">
        <f t="shared" si="16"/>
        <v>1</v>
      </c>
    </row>
    <row r="41" spans="1:12" s="68" customFormat="1" ht="13.5" customHeight="1" outlineLevel="1">
      <c r="A41" s="151" t="s">
        <v>55</v>
      </c>
      <c r="B41" s="20" t="s">
        <v>13</v>
      </c>
      <c r="C41" s="113">
        <v>403</v>
      </c>
      <c r="D41" s="113">
        <v>1843</v>
      </c>
      <c r="E41" s="113">
        <v>616</v>
      </c>
      <c r="F41" s="113">
        <v>294</v>
      </c>
      <c r="G41" s="113">
        <v>2862</v>
      </c>
      <c r="H41" s="65">
        <f aca="true" t="shared" si="18" ref="H41:K46">C41/$G41</f>
        <v>0.14081062194269742</v>
      </c>
      <c r="I41" s="65">
        <f t="shared" si="18"/>
        <v>0.6439552760307478</v>
      </c>
      <c r="J41" s="65">
        <f t="shared" si="18"/>
        <v>0.21523410202655485</v>
      </c>
      <c r="K41" s="65">
        <f t="shared" si="18"/>
        <v>0.10272536687631027</v>
      </c>
      <c r="L41" s="27">
        <f aca="true" t="shared" si="19" ref="L41:L46">SUM(H41:J41)</f>
        <v>1</v>
      </c>
    </row>
    <row r="42" spans="1:12" s="68" customFormat="1" ht="12" outlineLevel="1">
      <c r="A42" s="152"/>
      <c r="B42" s="21" t="s">
        <v>14</v>
      </c>
      <c r="C42" s="114">
        <v>409</v>
      </c>
      <c r="D42" s="114">
        <v>1829</v>
      </c>
      <c r="E42" s="114">
        <v>935</v>
      </c>
      <c r="F42" s="114">
        <v>562</v>
      </c>
      <c r="G42" s="145">
        <v>3173</v>
      </c>
      <c r="H42" s="48">
        <f t="shared" si="18"/>
        <v>0.12890009454774662</v>
      </c>
      <c r="I42" s="48">
        <f t="shared" si="18"/>
        <v>0.5764260951780649</v>
      </c>
      <c r="J42" s="48">
        <f t="shared" si="18"/>
        <v>0.2946738102741885</v>
      </c>
      <c r="K42" s="48">
        <f t="shared" si="18"/>
        <v>0.17711944531988655</v>
      </c>
      <c r="L42" s="27">
        <f t="shared" si="19"/>
        <v>1</v>
      </c>
    </row>
    <row r="43" spans="1:12" s="68" customFormat="1" ht="12" outlineLevel="1">
      <c r="A43" s="153"/>
      <c r="B43" s="22" t="s">
        <v>15</v>
      </c>
      <c r="C43" s="115">
        <v>812</v>
      </c>
      <c r="D43" s="115">
        <v>3672</v>
      </c>
      <c r="E43" s="115">
        <v>1551</v>
      </c>
      <c r="F43" s="115">
        <v>856</v>
      </c>
      <c r="G43" s="146">
        <v>6035</v>
      </c>
      <c r="H43" s="67">
        <f t="shared" si="18"/>
        <v>0.13454846727423364</v>
      </c>
      <c r="I43" s="67">
        <f t="shared" si="18"/>
        <v>0.6084507042253521</v>
      </c>
      <c r="J43" s="67">
        <f t="shared" si="18"/>
        <v>0.2570008285004142</v>
      </c>
      <c r="K43" s="67">
        <f t="shared" si="18"/>
        <v>0.14183927091963547</v>
      </c>
      <c r="L43" s="27">
        <f t="shared" si="19"/>
        <v>1</v>
      </c>
    </row>
    <row r="44" spans="1:12" s="68" customFormat="1" ht="13.5" customHeight="1" outlineLevel="1">
      <c r="A44" s="151" t="s">
        <v>56</v>
      </c>
      <c r="B44" s="20" t="s">
        <v>13</v>
      </c>
      <c r="C44" s="113">
        <v>106</v>
      </c>
      <c r="D44" s="113">
        <v>607</v>
      </c>
      <c r="E44" s="113">
        <v>233</v>
      </c>
      <c r="F44" s="113">
        <v>123</v>
      </c>
      <c r="G44" s="113">
        <v>946</v>
      </c>
      <c r="H44" s="65">
        <f t="shared" si="18"/>
        <v>0.11205073995771671</v>
      </c>
      <c r="I44" s="65">
        <f t="shared" si="18"/>
        <v>0.6416490486257929</v>
      </c>
      <c r="J44" s="65">
        <f t="shared" si="18"/>
        <v>0.2463002114164905</v>
      </c>
      <c r="K44" s="65">
        <f t="shared" si="18"/>
        <v>0.13002114164904863</v>
      </c>
      <c r="L44" s="27">
        <f t="shared" si="19"/>
        <v>1</v>
      </c>
    </row>
    <row r="45" spans="1:12" s="68" customFormat="1" ht="12" outlineLevel="1">
      <c r="A45" s="152"/>
      <c r="B45" s="21" t="s">
        <v>14</v>
      </c>
      <c r="C45" s="114">
        <v>112</v>
      </c>
      <c r="D45" s="114">
        <v>603</v>
      </c>
      <c r="E45" s="114">
        <v>344</v>
      </c>
      <c r="F45" s="114">
        <v>213</v>
      </c>
      <c r="G45" s="145">
        <v>1059</v>
      </c>
      <c r="H45" s="48">
        <f t="shared" si="18"/>
        <v>0.10576015108593012</v>
      </c>
      <c r="I45" s="48">
        <f t="shared" si="18"/>
        <v>0.5694050991501416</v>
      </c>
      <c r="J45" s="48">
        <f t="shared" si="18"/>
        <v>0.32483474976392823</v>
      </c>
      <c r="K45" s="48">
        <f t="shared" si="18"/>
        <v>0.20113314447592068</v>
      </c>
      <c r="L45" s="27">
        <f t="shared" si="19"/>
        <v>0.9999999999999999</v>
      </c>
    </row>
    <row r="46" spans="1:12" s="68" customFormat="1" ht="12" outlineLevel="1">
      <c r="A46" s="153"/>
      <c r="B46" s="22" t="s">
        <v>15</v>
      </c>
      <c r="C46" s="115">
        <v>218</v>
      </c>
      <c r="D46" s="115">
        <v>1210</v>
      </c>
      <c r="E46" s="115">
        <v>577</v>
      </c>
      <c r="F46" s="115">
        <v>336</v>
      </c>
      <c r="G46" s="146">
        <v>2005</v>
      </c>
      <c r="H46" s="67">
        <f t="shared" si="18"/>
        <v>0.1087281795511222</v>
      </c>
      <c r="I46" s="67">
        <f t="shared" si="18"/>
        <v>0.6034912718204489</v>
      </c>
      <c r="J46" s="67">
        <f t="shared" si="18"/>
        <v>0.28778054862842894</v>
      </c>
      <c r="K46" s="67">
        <f t="shared" si="18"/>
        <v>0.16758104738154614</v>
      </c>
      <c r="L46" s="27">
        <f t="shared" si="19"/>
        <v>1</v>
      </c>
    </row>
    <row r="47" spans="1:12" ht="12">
      <c r="A47" s="154" t="s">
        <v>37</v>
      </c>
      <c r="B47" s="6" t="s">
        <v>13</v>
      </c>
      <c r="C47" s="41">
        <f>SUM(C41,C44)</f>
        <v>509</v>
      </c>
      <c r="D47" s="41">
        <f>SUM(D41,D44)</f>
        <v>2450</v>
      </c>
      <c r="E47" s="41">
        <f>SUM(E41,E44)</f>
        <v>849</v>
      </c>
      <c r="F47" s="41">
        <f>SUM(F41,F44)</f>
        <v>417</v>
      </c>
      <c r="G47" s="69">
        <f>SUM(C47:E47)</f>
        <v>3808</v>
      </c>
      <c r="H47" s="53">
        <f aca="true" t="shared" si="20" ref="H47:K49">C47/$G47</f>
        <v>0.13366596638655462</v>
      </c>
      <c r="I47" s="53">
        <f t="shared" si="20"/>
        <v>0.6433823529411765</v>
      </c>
      <c r="J47" s="53">
        <f t="shared" si="20"/>
        <v>0.22295168067226892</v>
      </c>
      <c r="K47" s="53">
        <f t="shared" si="20"/>
        <v>0.1095063025210084</v>
      </c>
      <c r="L47" s="27">
        <f>SUM(H47:J47)</f>
        <v>1</v>
      </c>
    </row>
    <row r="48" spans="1:12" ht="12">
      <c r="A48" s="155"/>
      <c r="B48" s="7" t="s">
        <v>14</v>
      </c>
      <c r="C48" s="46">
        <f aca="true" t="shared" si="21" ref="C48:F49">SUM(C42,C45)</f>
        <v>521</v>
      </c>
      <c r="D48" s="46">
        <f t="shared" si="21"/>
        <v>2432</v>
      </c>
      <c r="E48" s="46">
        <f t="shared" si="21"/>
        <v>1279</v>
      </c>
      <c r="F48" s="46">
        <f t="shared" si="21"/>
        <v>775</v>
      </c>
      <c r="G48" s="46">
        <f>SUM(C48:E48)</f>
        <v>4232</v>
      </c>
      <c r="H48" s="56">
        <f t="shared" si="20"/>
        <v>0.12310964083175803</v>
      </c>
      <c r="I48" s="56">
        <f t="shared" si="20"/>
        <v>0.5746691871455577</v>
      </c>
      <c r="J48" s="56">
        <f t="shared" si="20"/>
        <v>0.30222117202268434</v>
      </c>
      <c r="K48" s="56">
        <f t="shared" si="20"/>
        <v>0.18312854442344045</v>
      </c>
      <c r="L48" s="27">
        <f>SUM(H48:J48)</f>
        <v>1</v>
      </c>
    </row>
    <row r="49" spans="1:12" ht="12">
      <c r="A49" s="156"/>
      <c r="B49" s="8" t="s">
        <v>15</v>
      </c>
      <c r="C49" s="50">
        <f t="shared" si="21"/>
        <v>1030</v>
      </c>
      <c r="D49" s="50">
        <f t="shared" si="21"/>
        <v>4882</v>
      </c>
      <c r="E49" s="50">
        <f t="shared" si="21"/>
        <v>2128</v>
      </c>
      <c r="F49" s="50">
        <f t="shared" si="21"/>
        <v>1192</v>
      </c>
      <c r="G49" s="70">
        <f>SUM(C49:E49)</f>
        <v>8040</v>
      </c>
      <c r="H49" s="57">
        <f t="shared" si="20"/>
        <v>0.1281094527363184</v>
      </c>
      <c r="I49" s="57">
        <f t="shared" si="20"/>
        <v>0.6072139303482587</v>
      </c>
      <c r="J49" s="57">
        <f t="shared" si="20"/>
        <v>0.2646766169154229</v>
      </c>
      <c r="K49" s="57">
        <f t="shared" si="20"/>
        <v>0.1482587064676617</v>
      </c>
      <c r="L49" s="27">
        <f>SUM(H49:J49)</f>
        <v>1</v>
      </c>
    </row>
    <row r="50" spans="1:12" s="68" customFormat="1" ht="13.5" customHeight="1" outlineLevel="1">
      <c r="A50" s="151" t="s">
        <v>58</v>
      </c>
      <c r="B50" s="20" t="s">
        <v>13</v>
      </c>
      <c r="C50" s="121">
        <v>245</v>
      </c>
      <c r="D50" s="121">
        <v>1109</v>
      </c>
      <c r="E50" s="121">
        <v>399</v>
      </c>
      <c r="F50" s="121">
        <v>212</v>
      </c>
      <c r="G50" s="42">
        <f aca="true" t="shared" si="22" ref="G50:G61">SUM(C50:E50)</f>
        <v>1753</v>
      </c>
      <c r="H50" s="65">
        <f aca="true" t="shared" si="23" ref="H50:H61">C50/$G50</f>
        <v>0.13976041072447234</v>
      </c>
      <c r="I50" s="65">
        <f aca="true" t="shared" si="24" ref="I50:I61">D50/$G50</f>
        <v>0.6326297775242442</v>
      </c>
      <c r="J50" s="65">
        <f aca="true" t="shared" si="25" ref="J50:J61">E50/$G50</f>
        <v>0.2276098117512835</v>
      </c>
      <c r="K50" s="65">
        <f aca="true" t="shared" si="26" ref="K50:K61">F50/$G50</f>
        <v>0.12093553907586994</v>
      </c>
      <c r="L50" s="27">
        <f aca="true" t="shared" si="27" ref="L50:L61">SUM(H50:J50)</f>
        <v>1</v>
      </c>
    </row>
    <row r="51" spans="1:12" s="68" customFormat="1" ht="12" outlineLevel="1">
      <c r="A51" s="152"/>
      <c r="B51" s="21" t="s">
        <v>14</v>
      </c>
      <c r="C51" s="122">
        <v>248</v>
      </c>
      <c r="D51" s="122">
        <v>1208</v>
      </c>
      <c r="E51" s="122">
        <v>622</v>
      </c>
      <c r="F51" s="122">
        <v>405</v>
      </c>
      <c r="G51" s="47">
        <f t="shared" si="22"/>
        <v>2078</v>
      </c>
      <c r="H51" s="48">
        <f t="shared" si="23"/>
        <v>0.11934552454282965</v>
      </c>
      <c r="I51" s="48">
        <f t="shared" si="24"/>
        <v>0.5813282001924928</v>
      </c>
      <c r="J51" s="48">
        <f t="shared" si="25"/>
        <v>0.2993262752646776</v>
      </c>
      <c r="K51" s="48">
        <f t="shared" si="26"/>
        <v>0.19489894128970164</v>
      </c>
      <c r="L51" s="27">
        <f t="shared" si="27"/>
        <v>1</v>
      </c>
    </row>
    <row r="52" spans="1:12" s="68" customFormat="1" ht="12" outlineLevel="1">
      <c r="A52" s="153"/>
      <c r="B52" s="22" t="s">
        <v>15</v>
      </c>
      <c r="C52" s="123">
        <v>493</v>
      </c>
      <c r="D52" s="123">
        <v>2317</v>
      </c>
      <c r="E52" s="123">
        <v>1021</v>
      </c>
      <c r="F52" s="123">
        <v>617</v>
      </c>
      <c r="G52" s="51">
        <f t="shared" si="22"/>
        <v>3831</v>
      </c>
      <c r="H52" s="67">
        <f t="shared" si="23"/>
        <v>0.12868702688593056</v>
      </c>
      <c r="I52" s="67">
        <f t="shared" si="24"/>
        <v>0.6048029235186635</v>
      </c>
      <c r="J52" s="67">
        <f t="shared" si="25"/>
        <v>0.2665100495954059</v>
      </c>
      <c r="K52" s="67">
        <f t="shared" si="26"/>
        <v>0.16105455494648915</v>
      </c>
      <c r="L52" s="27">
        <f t="shared" si="27"/>
        <v>1</v>
      </c>
    </row>
    <row r="53" spans="1:12" s="68" customFormat="1" ht="13.5" customHeight="1" outlineLevel="1">
      <c r="A53" s="151" t="s">
        <v>59</v>
      </c>
      <c r="B53" s="20" t="s">
        <v>13</v>
      </c>
      <c r="C53" s="121">
        <v>162</v>
      </c>
      <c r="D53" s="121">
        <v>763</v>
      </c>
      <c r="E53" s="121">
        <v>294</v>
      </c>
      <c r="F53" s="121">
        <v>149</v>
      </c>
      <c r="G53" s="42">
        <f t="shared" si="22"/>
        <v>1219</v>
      </c>
      <c r="H53" s="65">
        <f t="shared" si="23"/>
        <v>0.13289581624282198</v>
      </c>
      <c r="I53" s="65">
        <f t="shared" si="24"/>
        <v>0.6259228876127974</v>
      </c>
      <c r="J53" s="65">
        <f t="shared" si="25"/>
        <v>0.24118129614438064</v>
      </c>
      <c r="K53" s="65">
        <f t="shared" si="26"/>
        <v>0.12223133716160788</v>
      </c>
      <c r="L53" s="27">
        <f t="shared" si="27"/>
        <v>1</v>
      </c>
    </row>
    <row r="54" spans="1:12" s="68" customFormat="1" ht="12" outlineLevel="1">
      <c r="A54" s="152"/>
      <c r="B54" s="21" t="s">
        <v>14</v>
      </c>
      <c r="C54" s="122">
        <v>147</v>
      </c>
      <c r="D54" s="122">
        <v>778</v>
      </c>
      <c r="E54" s="122">
        <v>429</v>
      </c>
      <c r="F54" s="122">
        <v>257</v>
      </c>
      <c r="G54" s="47">
        <f t="shared" si="22"/>
        <v>1354</v>
      </c>
      <c r="H54" s="48">
        <f t="shared" si="23"/>
        <v>0.1085672082717873</v>
      </c>
      <c r="I54" s="48">
        <f t="shared" si="24"/>
        <v>0.5745937961595273</v>
      </c>
      <c r="J54" s="48">
        <f t="shared" si="25"/>
        <v>0.3168389955686854</v>
      </c>
      <c r="K54" s="48">
        <f t="shared" si="26"/>
        <v>0.18980797636632202</v>
      </c>
      <c r="L54" s="27">
        <f t="shared" si="27"/>
        <v>1</v>
      </c>
    </row>
    <row r="55" spans="1:12" s="68" customFormat="1" ht="12" outlineLevel="1">
      <c r="A55" s="153"/>
      <c r="B55" s="22" t="s">
        <v>15</v>
      </c>
      <c r="C55" s="123">
        <v>309</v>
      </c>
      <c r="D55" s="123">
        <v>1541</v>
      </c>
      <c r="E55" s="123">
        <v>723</v>
      </c>
      <c r="F55" s="123">
        <v>406</v>
      </c>
      <c r="G55" s="51">
        <f t="shared" si="22"/>
        <v>2573</v>
      </c>
      <c r="H55" s="67">
        <f t="shared" si="23"/>
        <v>0.12009327633113097</v>
      </c>
      <c r="I55" s="67">
        <f t="shared" si="24"/>
        <v>0.5989117761368052</v>
      </c>
      <c r="J55" s="67">
        <f t="shared" si="25"/>
        <v>0.2809949475320637</v>
      </c>
      <c r="K55" s="67">
        <f t="shared" si="26"/>
        <v>0.1577924601632336</v>
      </c>
      <c r="L55" s="27">
        <f t="shared" si="27"/>
        <v>1</v>
      </c>
    </row>
    <row r="56" spans="1:12" s="68" customFormat="1" ht="13.5" customHeight="1" outlineLevel="1">
      <c r="A56" s="151" t="s">
        <v>60</v>
      </c>
      <c r="B56" s="20" t="s">
        <v>13</v>
      </c>
      <c r="C56" s="121">
        <v>182</v>
      </c>
      <c r="D56" s="121">
        <v>827</v>
      </c>
      <c r="E56" s="121">
        <v>274</v>
      </c>
      <c r="F56" s="121">
        <v>135</v>
      </c>
      <c r="G56" s="42">
        <f t="shared" si="22"/>
        <v>1283</v>
      </c>
      <c r="H56" s="65">
        <f t="shared" si="23"/>
        <v>0.14185502727981295</v>
      </c>
      <c r="I56" s="65">
        <f t="shared" si="24"/>
        <v>0.6445830085736555</v>
      </c>
      <c r="J56" s="65">
        <f t="shared" si="25"/>
        <v>0.21356196414653156</v>
      </c>
      <c r="K56" s="65">
        <f t="shared" si="26"/>
        <v>0.10522213561964147</v>
      </c>
      <c r="L56" s="27">
        <f t="shared" si="27"/>
        <v>1</v>
      </c>
    </row>
    <row r="57" spans="1:12" s="68" customFormat="1" ht="12" outlineLevel="1">
      <c r="A57" s="152"/>
      <c r="B57" s="21" t="s">
        <v>14</v>
      </c>
      <c r="C57" s="122">
        <v>164</v>
      </c>
      <c r="D57" s="122">
        <v>810</v>
      </c>
      <c r="E57" s="122">
        <v>399</v>
      </c>
      <c r="F57" s="122">
        <v>235</v>
      </c>
      <c r="G57" s="47">
        <f t="shared" si="22"/>
        <v>1373</v>
      </c>
      <c r="H57" s="48">
        <f t="shared" si="23"/>
        <v>0.11944646758922069</v>
      </c>
      <c r="I57" s="48">
        <f t="shared" si="24"/>
        <v>0.5899490167516388</v>
      </c>
      <c r="J57" s="48">
        <f t="shared" si="25"/>
        <v>0.2906045156591406</v>
      </c>
      <c r="K57" s="48">
        <f t="shared" si="26"/>
        <v>0.17115804806991988</v>
      </c>
      <c r="L57" s="27">
        <f t="shared" si="27"/>
        <v>1</v>
      </c>
    </row>
    <row r="58" spans="1:12" s="68" customFormat="1" ht="12" outlineLevel="1">
      <c r="A58" s="153"/>
      <c r="B58" s="22" t="s">
        <v>15</v>
      </c>
      <c r="C58" s="123">
        <v>346</v>
      </c>
      <c r="D58" s="123">
        <v>1637</v>
      </c>
      <c r="E58" s="123">
        <v>673</v>
      </c>
      <c r="F58" s="123">
        <v>370</v>
      </c>
      <c r="G58" s="51">
        <f t="shared" si="22"/>
        <v>2656</v>
      </c>
      <c r="H58" s="67">
        <f t="shared" si="23"/>
        <v>0.1302710843373494</v>
      </c>
      <c r="I58" s="67">
        <f t="shared" si="24"/>
        <v>0.6163403614457831</v>
      </c>
      <c r="J58" s="67">
        <f t="shared" si="25"/>
        <v>0.25338855421686746</v>
      </c>
      <c r="K58" s="67">
        <f t="shared" si="26"/>
        <v>0.13930722891566266</v>
      </c>
      <c r="L58" s="27">
        <f t="shared" si="27"/>
        <v>1</v>
      </c>
    </row>
    <row r="59" spans="1:12" s="68" customFormat="1" ht="13.5" customHeight="1" outlineLevel="1">
      <c r="A59" s="151" t="s">
        <v>61</v>
      </c>
      <c r="B59" s="20" t="s">
        <v>13</v>
      </c>
      <c r="C59" s="121">
        <v>101</v>
      </c>
      <c r="D59" s="121">
        <v>529</v>
      </c>
      <c r="E59" s="121">
        <v>192</v>
      </c>
      <c r="F59" s="121">
        <v>88</v>
      </c>
      <c r="G59" s="42">
        <f t="shared" si="22"/>
        <v>822</v>
      </c>
      <c r="H59" s="65">
        <f t="shared" si="23"/>
        <v>0.12287104622871046</v>
      </c>
      <c r="I59" s="65">
        <f t="shared" si="24"/>
        <v>0.6435523114355232</v>
      </c>
      <c r="J59" s="65">
        <f t="shared" si="25"/>
        <v>0.23357664233576642</v>
      </c>
      <c r="K59" s="65">
        <f t="shared" si="26"/>
        <v>0.1070559610705596</v>
      </c>
      <c r="L59" s="27">
        <f t="shared" si="27"/>
        <v>1</v>
      </c>
    </row>
    <row r="60" spans="1:12" s="68" customFormat="1" ht="12" outlineLevel="1">
      <c r="A60" s="152"/>
      <c r="B60" s="21" t="s">
        <v>14</v>
      </c>
      <c r="C60" s="122">
        <v>101</v>
      </c>
      <c r="D60" s="122">
        <v>496</v>
      </c>
      <c r="E60" s="122">
        <v>291</v>
      </c>
      <c r="F60" s="122">
        <v>165</v>
      </c>
      <c r="G60" s="47">
        <f t="shared" si="22"/>
        <v>888</v>
      </c>
      <c r="H60" s="48">
        <f t="shared" si="23"/>
        <v>0.11373873873873874</v>
      </c>
      <c r="I60" s="48">
        <f t="shared" si="24"/>
        <v>0.5585585585585585</v>
      </c>
      <c r="J60" s="48">
        <f t="shared" si="25"/>
        <v>0.3277027027027027</v>
      </c>
      <c r="K60" s="48">
        <f t="shared" si="26"/>
        <v>0.1858108108108108</v>
      </c>
      <c r="L60" s="27">
        <f t="shared" si="27"/>
        <v>1</v>
      </c>
    </row>
    <row r="61" spans="1:12" s="68" customFormat="1" ht="12" outlineLevel="1">
      <c r="A61" s="153"/>
      <c r="B61" s="22" t="s">
        <v>15</v>
      </c>
      <c r="C61" s="123">
        <v>202</v>
      </c>
      <c r="D61" s="123">
        <v>1025</v>
      </c>
      <c r="E61" s="123">
        <v>483</v>
      </c>
      <c r="F61" s="123">
        <v>253</v>
      </c>
      <c r="G61" s="51">
        <f t="shared" si="22"/>
        <v>1710</v>
      </c>
      <c r="H61" s="67">
        <f t="shared" si="23"/>
        <v>0.11812865497076024</v>
      </c>
      <c r="I61" s="67">
        <f t="shared" si="24"/>
        <v>0.5994152046783626</v>
      </c>
      <c r="J61" s="67">
        <f t="shared" si="25"/>
        <v>0.2824561403508772</v>
      </c>
      <c r="K61" s="67">
        <f t="shared" si="26"/>
        <v>0.147953216374269</v>
      </c>
      <c r="L61" s="27">
        <f t="shared" si="27"/>
        <v>1</v>
      </c>
    </row>
    <row r="62" spans="1:12" ht="12">
      <c r="A62" s="154" t="s">
        <v>34</v>
      </c>
      <c r="B62" s="6" t="s">
        <v>13</v>
      </c>
      <c r="C62" s="41">
        <f>SUM(C50,C53,C56,C59)</f>
        <v>690</v>
      </c>
      <c r="D62" s="41">
        <f>SUM(D50,D53,D56,D59)</f>
        <v>3228</v>
      </c>
      <c r="E62" s="41">
        <f>SUM(E50,E53,E56,E59)</f>
        <v>1159</v>
      </c>
      <c r="F62" s="41">
        <f>SUM(F50,F53,F56,F59)</f>
        <v>584</v>
      </c>
      <c r="G62" s="69">
        <f aca="true" t="shared" si="28" ref="G62:G70">SUM(C62:E62)</f>
        <v>5077</v>
      </c>
      <c r="H62" s="53">
        <f aca="true" t="shared" si="29" ref="H62:H70">C62/$G62</f>
        <v>0.13590703171164073</v>
      </c>
      <c r="I62" s="53">
        <f aca="true" t="shared" si="30" ref="I62:K67">D62/$G62</f>
        <v>0.635808548355328</v>
      </c>
      <c r="J62" s="53">
        <f t="shared" si="30"/>
        <v>0.2282844199330313</v>
      </c>
      <c r="K62" s="53">
        <f t="shared" si="30"/>
        <v>0.11502856017333071</v>
      </c>
      <c r="L62" s="27">
        <f>SUM(H62:J62)</f>
        <v>1</v>
      </c>
    </row>
    <row r="63" spans="1:12" ht="12">
      <c r="A63" s="155"/>
      <c r="B63" s="7" t="s">
        <v>14</v>
      </c>
      <c r="C63" s="46">
        <f aca="true" t="shared" si="31" ref="C63:F64">SUM(C51,C54,C57,C60)</f>
        <v>660</v>
      </c>
      <c r="D63" s="46">
        <f t="shared" si="31"/>
        <v>3292</v>
      </c>
      <c r="E63" s="46">
        <f t="shared" si="31"/>
        <v>1741</v>
      </c>
      <c r="F63" s="46">
        <f t="shared" si="31"/>
        <v>1062</v>
      </c>
      <c r="G63" s="46">
        <f t="shared" si="28"/>
        <v>5693</v>
      </c>
      <c r="H63" s="56">
        <f t="shared" si="29"/>
        <v>0.11593184612682242</v>
      </c>
      <c r="I63" s="56">
        <f t="shared" si="30"/>
        <v>0.5782539961356051</v>
      </c>
      <c r="J63" s="56">
        <f t="shared" si="30"/>
        <v>0.3058141577375725</v>
      </c>
      <c r="K63" s="56">
        <f t="shared" si="30"/>
        <v>0.18654487967679606</v>
      </c>
      <c r="L63" s="27">
        <f>SUM(H63:J63)</f>
        <v>1</v>
      </c>
    </row>
    <row r="64" spans="1:12" ht="12">
      <c r="A64" s="156"/>
      <c r="B64" s="8" t="s">
        <v>15</v>
      </c>
      <c r="C64" s="50">
        <f t="shared" si="31"/>
        <v>1350</v>
      </c>
      <c r="D64" s="50">
        <f t="shared" si="31"/>
        <v>6520</v>
      </c>
      <c r="E64" s="50">
        <f t="shared" si="31"/>
        <v>2900</v>
      </c>
      <c r="F64" s="50">
        <f t="shared" si="31"/>
        <v>1646</v>
      </c>
      <c r="G64" s="70">
        <f t="shared" si="28"/>
        <v>10770</v>
      </c>
      <c r="H64" s="57">
        <f t="shared" si="29"/>
        <v>0.12534818941504178</v>
      </c>
      <c r="I64" s="57">
        <f t="shared" si="30"/>
        <v>0.6053853296193129</v>
      </c>
      <c r="J64" s="57">
        <f t="shared" si="30"/>
        <v>0.2692664809656453</v>
      </c>
      <c r="K64" s="57">
        <f t="shared" si="30"/>
        <v>0.15283194057567318</v>
      </c>
      <c r="L64" s="27">
        <f>SUM(H64:J64)</f>
        <v>1</v>
      </c>
    </row>
    <row r="65" spans="1:12" ht="12">
      <c r="A65" s="154" t="s">
        <v>38</v>
      </c>
      <c r="B65" s="6" t="s">
        <v>13</v>
      </c>
      <c r="C65" s="95">
        <v>406</v>
      </c>
      <c r="D65" s="95">
        <v>1789</v>
      </c>
      <c r="E65" s="95">
        <v>590</v>
      </c>
      <c r="F65" s="95">
        <v>329</v>
      </c>
      <c r="G65" s="69">
        <f t="shared" si="28"/>
        <v>2785</v>
      </c>
      <c r="H65" s="53">
        <f t="shared" si="29"/>
        <v>0.14578096947935368</v>
      </c>
      <c r="I65" s="53">
        <f t="shared" si="30"/>
        <v>0.6423698384201078</v>
      </c>
      <c r="J65" s="53">
        <f t="shared" si="30"/>
        <v>0.2118491921005386</v>
      </c>
      <c r="K65" s="53">
        <f t="shared" si="30"/>
        <v>0.11813285457809695</v>
      </c>
      <c r="L65" s="27">
        <f aca="true" t="shared" si="32" ref="L65:L70">SUM(H65:J65)</f>
        <v>1</v>
      </c>
    </row>
    <row r="66" spans="1:12" ht="12">
      <c r="A66" s="155"/>
      <c r="B66" s="7" t="s">
        <v>14</v>
      </c>
      <c r="C66" s="96">
        <v>362</v>
      </c>
      <c r="D66" s="96">
        <v>1967</v>
      </c>
      <c r="E66" s="96">
        <v>1039</v>
      </c>
      <c r="F66" s="96">
        <v>682</v>
      </c>
      <c r="G66" s="46">
        <f t="shared" si="28"/>
        <v>3368</v>
      </c>
      <c r="H66" s="56">
        <f t="shared" si="29"/>
        <v>0.10748218527315914</v>
      </c>
      <c r="I66" s="56">
        <f t="shared" si="30"/>
        <v>0.5840261282660333</v>
      </c>
      <c r="J66" s="56">
        <f t="shared" si="30"/>
        <v>0.3084916864608076</v>
      </c>
      <c r="K66" s="56">
        <f t="shared" si="30"/>
        <v>0.20249406175771972</v>
      </c>
      <c r="L66" s="27">
        <f t="shared" si="32"/>
        <v>1</v>
      </c>
    </row>
    <row r="67" spans="1:12" ht="12">
      <c r="A67" s="156"/>
      <c r="B67" s="8" t="s">
        <v>15</v>
      </c>
      <c r="C67" s="97">
        <v>768</v>
      </c>
      <c r="D67" s="97">
        <v>3756</v>
      </c>
      <c r="E67" s="97">
        <v>1629</v>
      </c>
      <c r="F67" s="97">
        <v>1011</v>
      </c>
      <c r="G67" s="70">
        <f t="shared" si="28"/>
        <v>6153</v>
      </c>
      <c r="H67" s="57">
        <f t="shared" si="29"/>
        <v>0.12481716235982447</v>
      </c>
      <c r="I67" s="57">
        <f t="shared" si="30"/>
        <v>0.6104339346660166</v>
      </c>
      <c r="J67" s="57">
        <f t="shared" si="30"/>
        <v>0.26474890297415893</v>
      </c>
      <c r="K67" s="57">
        <f t="shared" si="30"/>
        <v>0.1643100926377377</v>
      </c>
      <c r="L67" s="27">
        <f t="shared" si="32"/>
        <v>1</v>
      </c>
    </row>
    <row r="68" spans="1:12" ht="12">
      <c r="A68" s="157" t="s">
        <v>2</v>
      </c>
      <c r="B68" s="23" t="s">
        <v>13</v>
      </c>
      <c r="C68" s="61">
        <f aca="true" t="shared" si="33" ref="C68:F69">SUM(C23,C35,C38,C47,C62,C65)</f>
        <v>10507</v>
      </c>
      <c r="D68" s="61">
        <f t="shared" si="33"/>
        <v>43363</v>
      </c>
      <c r="E68" s="61">
        <f t="shared" si="33"/>
        <v>13142</v>
      </c>
      <c r="F68" s="61">
        <f t="shared" si="33"/>
        <v>5984</v>
      </c>
      <c r="G68" s="61">
        <f t="shared" si="28"/>
        <v>67012</v>
      </c>
      <c r="H68" s="53">
        <f t="shared" si="29"/>
        <v>0.15679281322748165</v>
      </c>
      <c r="I68" s="53">
        <f>D68/$G68</f>
        <v>0.6470930579597683</v>
      </c>
      <c r="J68" s="53">
        <f aca="true" t="shared" si="34" ref="J68:K70">E68/$G68</f>
        <v>0.19611412881274995</v>
      </c>
      <c r="K68" s="53">
        <f t="shared" si="34"/>
        <v>0.08929743926460933</v>
      </c>
      <c r="L68" s="27">
        <f t="shared" si="32"/>
        <v>0.9999999999999999</v>
      </c>
    </row>
    <row r="69" spans="1:12" ht="12">
      <c r="A69" s="158"/>
      <c r="B69" s="24" t="s">
        <v>14</v>
      </c>
      <c r="C69" s="62">
        <f t="shared" si="33"/>
        <v>9981</v>
      </c>
      <c r="D69" s="62">
        <f t="shared" si="33"/>
        <v>45757</v>
      </c>
      <c r="E69" s="62">
        <f t="shared" si="33"/>
        <v>19273</v>
      </c>
      <c r="F69" s="62">
        <f t="shared" si="33"/>
        <v>10840</v>
      </c>
      <c r="G69" s="62">
        <f t="shared" si="28"/>
        <v>75011</v>
      </c>
      <c r="H69" s="56">
        <f t="shared" si="29"/>
        <v>0.13306048446227886</v>
      </c>
      <c r="I69" s="56">
        <f>D69/$G69</f>
        <v>0.6100038660996387</v>
      </c>
      <c r="J69" s="56">
        <f t="shared" si="34"/>
        <v>0.2569356494380824</v>
      </c>
      <c r="K69" s="56">
        <f t="shared" si="34"/>
        <v>0.14451213821972778</v>
      </c>
      <c r="L69" s="27">
        <f t="shared" si="32"/>
        <v>1</v>
      </c>
    </row>
    <row r="70" spans="1:12" ht="12">
      <c r="A70" s="158"/>
      <c r="B70" s="25" t="s">
        <v>15</v>
      </c>
      <c r="C70" s="63">
        <f>SUM(C68:C69)</f>
        <v>20488</v>
      </c>
      <c r="D70" s="63">
        <f>SUM(D68:D69)</f>
        <v>89120</v>
      </c>
      <c r="E70" s="63">
        <f>SUM(E68:E69)</f>
        <v>32415</v>
      </c>
      <c r="F70" s="63">
        <f>SUM(F68:F69)</f>
        <v>16824</v>
      </c>
      <c r="G70" s="63">
        <f t="shared" si="28"/>
        <v>142023</v>
      </c>
      <c r="H70" s="57">
        <f t="shared" si="29"/>
        <v>0.14425832435591418</v>
      </c>
      <c r="I70" s="57">
        <f>D70/$G70</f>
        <v>0.627503995831661</v>
      </c>
      <c r="J70" s="57">
        <f t="shared" si="34"/>
        <v>0.22823767981242474</v>
      </c>
      <c r="K70" s="57">
        <f t="shared" si="34"/>
        <v>0.11845968610717983</v>
      </c>
      <c r="L70" s="27">
        <f t="shared" si="32"/>
        <v>0.9999999999999999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平成22年9月1日現在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3">
      <selection activeCell="K15" sqref="K15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5.87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3" t="s">
        <v>16</v>
      </c>
      <c r="B1" s="163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0" t="s">
        <v>45</v>
      </c>
      <c r="B2" s="34" t="s">
        <v>13</v>
      </c>
      <c r="C2" s="124">
        <v>962</v>
      </c>
      <c r="D2" s="124">
        <v>906</v>
      </c>
      <c r="E2" s="124">
        <v>945</v>
      </c>
      <c r="F2" s="124">
        <v>1015</v>
      </c>
      <c r="G2" s="124">
        <v>839</v>
      </c>
      <c r="H2" s="124">
        <v>978</v>
      </c>
      <c r="I2" s="124">
        <v>1137</v>
      </c>
      <c r="J2" s="124">
        <v>1309</v>
      </c>
      <c r="K2" s="124">
        <v>1158</v>
      </c>
      <c r="L2" s="124">
        <v>1169</v>
      </c>
      <c r="M2" s="124">
        <v>1231</v>
      </c>
      <c r="N2" s="124">
        <v>1360</v>
      </c>
      <c r="O2" s="124">
        <v>1319</v>
      </c>
      <c r="P2" s="124">
        <v>914</v>
      </c>
      <c r="Q2" s="124">
        <v>830</v>
      </c>
      <c r="R2" s="124">
        <v>707</v>
      </c>
      <c r="S2" s="124">
        <v>482</v>
      </c>
      <c r="T2" s="124">
        <v>229</v>
      </c>
      <c r="U2" s="124">
        <v>55</v>
      </c>
      <c r="V2" s="124">
        <v>20</v>
      </c>
      <c r="W2" s="124">
        <v>1</v>
      </c>
      <c r="X2" s="41">
        <f aca="true" t="shared" si="0" ref="X2:X22">SUM(P2:W2)</f>
        <v>3238</v>
      </c>
      <c r="Y2" s="42">
        <f aca="true" t="shared" si="1" ref="Y2:Y22">SUM(C2:W2)</f>
        <v>17566</v>
      </c>
      <c r="Z2" s="48">
        <f aca="true" t="shared" si="2" ref="Z2:Z34">SUM(C2:E2)/$Y2</f>
        <v>0.16013890470226574</v>
      </c>
      <c r="AA2" s="43">
        <f aca="true" t="shared" si="3" ref="AA2:AA34">SUM(F2:O2)/$Y2</f>
        <v>0.6555277240122965</v>
      </c>
      <c r="AB2" s="43">
        <f aca="true" t="shared" si="4" ref="AB2:AB34">X2/$Y2</f>
        <v>0.18433337128543778</v>
      </c>
      <c r="AC2" s="44">
        <f>SUM(Z2:AB2)</f>
        <v>1</v>
      </c>
    </row>
    <row r="3" spans="1:29" s="45" customFormat="1" ht="12" outlineLevel="1">
      <c r="A3" s="161"/>
      <c r="B3" s="35" t="s">
        <v>14</v>
      </c>
      <c r="C3" s="125">
        <v>849</v>
      </c>
      <c r="D3" s="125">
        <v>826</v>
      </c>
      <c r="E3" s="125">
        <v>985</v>
      </c>
      <c r="F3" s="125">
        <v>1012</v>
      </c>
      <c r="G3" s="125">
        <v>990</v>
      </c>
      <c r="H3" s="125">
        <v>1100</v>
      </c>
      <c r="I3" s="125">
        <v>1234</v>
      </c>
      <c r="J3" s="125">
        <v>1352</v>
      </c>
      <c r="K3" s="125">
        <v>1298</v>
      </c>
      <c r="L3" s="125">
        <v>1298</v>
      </c>
      <c r="M3" s="125">
        <v>1315</v>
      </c>
      <c r="N3" s="125">
        <v>1432</v>
      </c>
      <c r="O3" s="125">
        <v>1440</v>
      </c>
      <c r="P3" s="125">
        <v>1192</v>
      </c>
      <c r="Q3" s="125">
        <v>1037</v>
      </c>
      <c r="R3" s="125">
        <v>1022</v>
      </c>
      <c r="S3" s="125">
        <v>812</v>
      </c>
      <c r="T3" s="125">
        <v>505</v>
      </c>
      <c r="U3" s="125">
        <v>244</v>
      </c>
      <c r="V3" s="125">
        <v>88</v>
      </c>
      <c r="W3" s="125">
        <v>17</v>
      </c>
      <c r="X3" s="46">
        <f t="shared" si="0"/>
        <v>4917</v>
      </c>
      <c r="Y3" s="47">
        <f t="shared" si="1"/>
        <v>20048</v>
      </c>
      <c r="Z3" s="48">
        <f t="shared" si="2"/>
        <v>0.13268156424581007</v>
      </c>
      <c r="AA3" s="48">
        <f t="shared" si="3"/>
        <v>0.6220570630486831</v>
      </c>
      <c r="AB3" s="48">
        <f t="shared" si="4"/>
        <v>0.2452613727055068</v>
      </c>
      <c r="AC3" s="49">
        <f>SUM(Z3:AB3)</f>
        <v>1</v>
      </c>
    </row>
    <row r="4" spans="1:29" s="45" customFormat="1" ht="12" outlineLevel="1">
      <c r="A4" s="162"/>
      <c r="B4" s="36" t="s">
        <v>15</v>
      </c>
      <c r="C4" s="126">
        <v>1811</v>
      </c>
      <c r="D4" s="126">
        <v>1732</v>
      </c>
      <c r="E4" s="126">
        <v>1930</v>
      </c>
      <c r="F4" s="126">
        <v>2027</v>
      </c>
      <c r="G4" s="126">
        <v>1829</v>
      </c>
      <c r="H4" s="126">
        <v>2078</v>
      </c>
      <c r="I4" s="126">
        <v>2371</v>
      </c>
      <c r="J4" s="126">
        <v>2661</v>
      </c>
      <c r="K4" s="126">
        <v>2456</v>
      </c>
      <c r="L4" s="126">
        <v>2467</v>
      </c>
      <c r="M4" s="126">
        <v>2546</v>
      </c>
      <c r="N4" s="126">
        <v>2792</v>
      </c>
      <c r="O4" s="126">
        <v>2759</v>
      </c>
      <c r="P4" s="126">
        <v>2106</v>
      </c>
      <c r="Q4" s="126">
        <v>1867</v>
      </c>
      <c r="R4" s="126">
        <v>1729</v>
      </c>
      <c r="S4" s="126">
        <v>1294</v>
      </c>
      <c r="T4" s="126">
        <v>734</v>
      </c>
      <c r="U4" s="126">
        <v>299</v>
      </c>
      <c r="V4" s="126">
        <v>108</v>
      </c>
      <c r="W4" s="126">
        <v>18</v>
      </c>
      <c r="X4" s="50">
        <f t="shared" si="0"/>
        <v>8155</v>
      </c>
      <c r="Y4" s="51">
        <f t="shared" si="1"/>
        <v>37614</v>
      </c>
      <c r="Z4" s="48">
        <f t="shared" si="2"/>
        <v>0.14550433349284841</v>
      </c>
      <c r="AA4" s="48">
        <f t="shared" si="3"/>
        <v>0.6376880948582975</v>
      </c>
      <c r="AB4" s="48">
        <f t="shared" si="4"/>
        <v>0.21680757164885414</v>
      </c>
      <c r="AC4" s="52">
        <f>SUM(Z4:AB4)</f>
        <v>1</v>
      </c>
    </row>
    <row r="5" spans="1:29" s="45" customFormat="1" ht="12" outlineLevel="1">
      <c r="A5" s="160" t="s">
        <v>44</v>
      </c>
      <c r="B5" s="34" t="s">
        <v>13</v>
      </c>
      <c r="C5" s="124">
        <v>328</v>
      </c>
      <c r="D5" s="124">
        <v>335</v>
      </c>
      <c r="E5" s="124">
        <v>310</v>
      </c>
      <c r="F5" s="124">
        <v>262</v>
      </c>
      <c r="G5" s="124">
        <v>306</v>
      </c>
      <c r="H5" s="124">
        <v>321</v>
      </c>
      <c r="I5" s="124">
        <v>358</v>
      </c>
      <c r="J5" s="124">
        <v>413</v>
      </c>
      <c r="K5" s="124">
        <v>342</v>
      </c>
      <c r="L5" s="124">
        <v>279</v>
      </c>
      <c r="M5" s="124">
        <v>297</v>
      </c>
      <c r="N5" s="124">
        <v>347</v>
      </c>
      <c r="O5" s="124">
        <v>301</v>
      </c>
      <c r="P5" s="124">
        <v>228</v>
      </c>
      <c r="Q5" s="124">
        <v>187</v>
      </c>
      <c r="R5" s="124">
        <v>155</v>
      </c>
      <c r="S5" s="124">
        <v>89</v>
      </c>
      <c r="T5" s="124">
        <v>31</v>
      </c>
      <c r="U5" s="124">
        <v>17</v>
      </c>
      <c r="V5" s="124">
        <v>1</v>
      </c>
      <c r="W5" s="124">
        <v>0</v>
      </c>
      <c r="X5" s="41">
        <f t="shared" si="0"/>
        <v>708</v>
      </c>
      <c r="Y5" s="42">
        <f t="shared" si="1"/>
        <v>4907</v>
      </c>
      <c r="Z5" s="43">
        <f t="shared" si="2"/>
        <v>0.19828815977175462</v>
      </c>
      <c r="AA5" s="43">
        <f t="shared" si="3"/>
        <v>0.6574281638475648</v>
      </c>
      <c r="AB5" s="43">
        <f t="shared" si="4"/>
        <v>0.14428367638068065</v>
      </c>
      <c r="AC5" s="44">
        <f aca="true" t="shared" si="5" ref="AC5:AC22">SUM(Z5:AB5)</f>
        <v>1</v>
      </c>
    </row>
    <row r="6" spans="1:29" s="45" customFormat="1" ht="12" outlineLevel="1">
      <c r="A6" s="161"/>
      <c r="B6" s="35" t="s">
        <v>14</v>
      </c>
      <c r="C6" s="125">
        <v>304</v>
      </c>
      <c r="D6" s="125">
        <v>291</v>
      </c>
      <c r="E6" s="125">
        <v>316</v>
      </c>
      <c r="F6" s="125">
        <v>269</v>
      </c>
      <c r="G6" s="125">
        <v>246</v>
      </c>
      <c r="H6" s="125">
        <v>289</v>
      </c>
      <c r="I6" s="125">
        <v>354</v>
      </c>
      <c r="J6" s="125">
        <v>425</v>
      </c>
      <c r="K6" s="125">
        <v>349</v>
      </c>
      <c r="L6" s="125">
        <v>321</v>
      </c>
      <c r="M6" s="125">
        <v>315</v>
      </c>
      <c r="N6" s="125">
        <v>317</v>
      </c>
      <c r="O6" s="125">
        <v>363</v>
      </c>
      <c r="P6" s="125">
        <v>261</v>
      </c>
      <c r="Q6" s="125">
        <v>215</v>
      </c>
      <c r="R6" s="125">
        <v>185</v>
      </c>
      <c r="S6" s="125">
        <v>138</v>
      </c>
      <c r="T6" s="125">
        <v>104</v>
      </c>
      <c r="U6" s="125">
        <v>40</v>
      </c>
      <c r="V6" s="125">
        <v>10</v>
      </c>
      <c r="W6" s="125">
        <v>2</v>
      </c>
      <c r="X6" s="46">
        <f t="shared" si="0"/>
        <v>955</v>
      </c>
      <c r="Y6" s="47">
        <f t="shared" si="1"/>
        <v>5114</v>
      </c>
      <c r="Z6" s="48">
        <f t="shared" si="2"/>
        <v>0.17813844348846306</v>
      </c>
      <c r="AA6" s="48">
        <f t="shared" si="3"/>
        <v>0.6351192804067266</v>
      </c>
      <c r="AB6" s="48">
        <f t="shared" si="4"/>
        <v>0.1867422761048103</v>
      </c>
      <c r="AC6" s="49">
        <f t="shared" si="5"/>
        <v>1</v>
      </c>
    </row>
    <row r="7" spans="1:29" s="45" customFormat="1" ht="12" outlineLevel="1">
      <c r="A7" s="162"/>
      <c r="B7" s="36" t="s">
        <v>15</v>
      </c>
      <c r="C7" s="126">
        <v>632</v>
      </c>
      <c r="D7" s="126">
        <v>626</v>
      </c>
      <c r="E7" s="126">
        <v>626</v>
      </c>
      <c r="F7" s="126">
        <v>531</v>
      </c>
      <c r="G7" s="126">
        <v>552</v>
      </c>
      <c r="H7" s="126">
        <v>610</v>
      </c>
      <c r="I7" s="126">
        <v>712</v>
      </c>
      <c r="J7" s="126">
        <v>838</v>
      </c>
      <c r="K7" s="126">
        <v>691</v>
      </c>
      <c r="L7" s="126">
        <v>600</v>
      </c>
      <c r="M7" s="126">
        <v>612</v>
      </c>
      <c r="N7" s="126">
        <v>664</v>
      </c>
      <c r="O7" s="126">
        <v>664</v>
      </c>
      <c r="P7" s="126">
        <v>489</v>
      </c>
      <c r="Q7" s="126">
        <v>402</v>
      </c>
      <c r="R7" s="126">
        <v>340</v>
      </c>
      <c r="S7" s="126">
        <v>227</v>
      </c>
      <c r="T7" s="126">
        <v>135</v>
      </c>
      <c r="U7" s="126">
        <v>57</v>
      </c>
      <c r="V7" s="126">
        <v>11</v>
      </c>
      <c r="W7" s="126">
        <v>2</v>
      </c>
      <c r="X7" s="50">
        <f t="shared" si="0"/>
        <v>1663</v>
      </c>
      <c r="Y7" s="51">
        <f t="shared" si="1"/>
        <v>10021</v>
      </c>
      <c r="Z7" s="48">
        <f t="shared" si="2"/>
        <v>0.18800518910288394</v>
      </c>
      <c r="AA7" s="48">
        <f t="shared" si="3"/>
        <v>0.6460433090509929</v>
      </c>
      <c r="AB7" s="48">
        <f t="shared" si="4"/>
        <v>0.16595150184612315</v>
      </c>
      <c r="AC7" s="52">
        <f t="shared" si="5"/>
        <v>1</v>
      </c>
    </row>
    <row r="8" spans="1:29" s="45" customFormat="1" ht="12" outlineLevel="1">
      <c r="A8" s="160" t="s">
        <v>43</v>
      </c>
      <c r="B8" s="34" t="s">
        <v>13</v>
      </c>
      <c r="C8" s="124">
        <v>124</v>
      </c>
      <c r="D8" s="124">
        <v>138</v>
      </c>
      <c r="E8" s="124">
        <v>149</v>
      </c>
      <c r="F8" s="124">
        <v>147</v>
      </c>
      <c r="G8" s="124">
        <v>140</v>
      </c>
      <c r="H8" s="124">
        <v>165</v>
      </c>
      <c r="I8" s="124">
        <v>195</v>
      </c>
      <c r="J8" s="124">
        <v>185</v>
      </c>
      <c r="K8" s="124">
        <v>168</v>
      </c>
      <c r="L8" s="124">
        <v>173</v>
      </c>
      <c r="M8" s="124">
        <v>203</v>
      </c>
      <c r="N8" s="124">
        <v>239</v>
      </c>
      <c r="O8" s="124">
        <v>250</v>
      </c>
      <c r="P8" s="124">
        <v>175</v>
      </c>
      <c r="Q8" s="124">
        <v>137</v>
      </c>
      <c r="R8" s="124">
        <v>118</v>
      </c>
      <c r="S8" s="124">
        <v>96</v>
      </c>
      <c r="T8" s="124">
        <v>32</v>
      </c>
      <c r="U8" s="124">
        <v>11</v>
      </c>
      <c r="V8" s="124">
        <v>4</v>
      </c>
      <c r="W8" s="124">
        <v>0</v>
      </c>
      <c r="X8" s="41">
        <f t="shared" si="0"/>
        <v>573</v>
      </c>
      <c r="Y8" s="42">
        <f t="shared" si="1"/>
        <v>2849</v>
      </c>
      <c r="Z8" s="43">
        <f t="shared" si="2"/>
        <v>0.14426114426114425</v>
      </c>
      <c r="AA8" s="43">
        <f t="shared" si="3"/>
        <v>0.6546156546156546</v>
      </c>
      <c r="AB8" s="43">
        <f t="shared" si="4"/>
        <v>0.20112320112320112</v>
      </c>
      <c r="AC8" s="44">
        <f t="shared" si="5"/>
        <v>1</v>
      </c>
    </row>
    <row r="9" spans="1:29" s="45" customFormat="1" ht="12" outlineLevel="1">
      <c r="A9" s="161"/>
      <c r="B9" s="35" t="s">
        <v>14</v>
      </c>
      <c r="C9" s="125">
        <v>105</v>
      </c>
      <c r="D9" s="125">
        <v>129</v>
      </c>
      <c r="E9" s="125">
        <v>143</v>
      </c>
      <c r="F9" s="125">
        <v>156</v>
      </c>
      <c r="G9" s="125">
        <v>135</v>
      </c>
      <c r="H9" s="125">
        <v>156</v>
      </c>
      <c r="I9" s="125">
        <v>206</v>
      </c>
      <c r="J9" s="125">
        <v>170</v>
      </c>
      <c r="K9" s="125">
        <v>165</v>
      </c>
      <c r="L9" s="125">
        <v>183</v>
      </c>
      <c r="M9" s="125">
        <v>201</v>
      </c>
      <c r="N9" s="125">
        <v>248</v>
      </c>
      <c r="O9" s="125">
        <v>242</v>
      </c>
      <c r="P9" s="125">
        <v>176</v>
      </c>
      <c r="Q9" s="125">
        <v>167</v>
      </c>
      <c r="R9" s="125">
        <v>188</v>
      </c>
      <c r="S9" s="125">
        <v>141</v>
      </c>
      <c r="T9" s="125">
        <v>105</v>
      </c>
      <c r="U9" s="125">
        <v>48</v>
      </c>
      <c r="V9" s="125">
        <v>15</v>
      </c>
      <c r="W9" s="125">
        <v>1</v>
      </c>
      <c r="X9" s="46">
        <f t="shared" si="0"/>
        <v>841</v>
      </c>
      <c r="Y9" s="47">
        <f t="shared" si="1"/>
        <v>3080</v>
      </c>
      <c r="Z9" s="48">
        <f t="shared" si="2"/>
        <v>0.1224025974025974</v>
      </c>
      <c r="AA9" s="48">
        <f t="shared" si="3"/>
        <v>0.6045454545454545</v>
      </c>
      <c r="AB9" s="48">
        <f t="shared" si="4"/>
        <v>0.27305194805194805</v>
      </c>
      <c r="AC9" s="49">
        <f t="shared" si="5"/>
        <v>1</v>
      </c>
    </row>
    <row r="10" spans="1:29" s="45" customFormat="1" ht="12" outlineLevel="1">
      <c r="A10" s="162"/>
      <c r="B10" s="36" t="s">
        <v>15</v>
      </c>
      <c r="C10" s="126">
        <v>229</v>
      </c>
      <c r="D10" s="126">
        <v>267</v>
      </c>
      <c r="E10" s="126">
        <v>292</v>
      </c>
      <c r="F10" s="126">
        <v>303</v>
      </c>
      <c r="G10" s="126">
        <v>275</v>
      </c>
      <c r="H10" s="126">
        <v>321</v>
      </c>
      <c r="I10" s="126">
        <v>401</v>
      </c>
      <c r="J10" s="126">
        <v>355</v>
      </c>
      <c r="K10" s="126">
        <v>333</v>
      </c>
      <c r="L10" s="126">
        <v>356</v>
      </c>
      <c r="M10" s="126">
        <v>404</v>
      </c>
      <c r="N10" s="126">
        <v>487</v>
      </c>
      <c r="O10" s="126">
        <v>492</v>
      </c>
      <c r="P10" s="126">
        <v>351</v>
      </c>
      <c r="Q10" s="126">
        <v>304</v>
      </c>
      <c r="R10" s="126">
        <v>306</v>
      </c>
      <c r="S10" s="126">
        <v>237</v>
      </c>
      <c r="T10" s="126">
        <v>137</v>
      </c>
      <c r="U10" s="126">
        <v>59</v>
      </c>
      <c r="V10" s="126">
        <v>19</v>
      </c>
      <c r="W10" s="126">
        <v>1</v>
      </c>
      <c r="X10" s="50">
        <f t="shared" si="0"/>
        <v>1414</v>
      </c>
      <c r="Y10" s="51">
        <f t="shared" si="1"/>
        <v>5929</v>
      </c>
      <c r="Z10" s="48">
        <f t="shared" si="2"/>
        <v>0.13290605498397706</v>
      </c>
      <c r="AA10" s="48">
        <f t="shared" si="3"/>
        <v>0.6286051610726935</v>
      </c>
      <c r="AB10" s="48">
        <f t="shared" si="4"/>
        <v>0.2384887839433294</v>
      </c>
      <c r="AC10" s="52">
        <f t="shared" si="5"/>
        <v>1</v>
      </c>
    </row>
    <row r="11" spans="1:29" s="45" customFormat="1" ht="12" outlineLevel="1">
      <c r="A11" s="160" t="s">
        <v>42</v>
      </c>
      <c r="B11" s="34" t="s">
        <v>13</v>
      </c>
      <c r="C11" s="124">
        <v>53</v>
      </c>
      <c r="D11" s="124">
        <v>91</v>
      </c>
      <c r="E11" s="124">
        <v>121</v>
      </c>
      <c r="F11" s="124">
        <v>106</v>
      </c>
      <c r="G11" s="124">
        <v>80</v>
      </c>
      <c r="H11" s="124">
        <v>94</v>
      </c>
      <c r="I11" s="124">
        <v>88</v>
      </c>
      <c r="J11" s="124">
        <v>111</v>
      </c>
      <c r="K11" s="124">
        <v>139</v>
      </c>
      <c r="L11" s="124">
        <v>144</v>
      </c>
      <c r="M11" s="124">
        <v>166</v>
      </c>
      <c r="N11" s="124">
        <v>176</v>
      </c>
      <c r="O11" s="124">
        <v>186</v>
      </c>
      <c r="P11" s="124">
        <v>138</v>
      </c>
      <c r="Q11" s="124">
        <v>141</v>
      </c>
      <c r="R11" s="124">
        <v>143</v>
      </c>
      <c r="S11" s="124">
        <v>100</v>
      </c>
      <c r="T11" s="124">
        <v>52</v>
      </c>
      <c r="U11" s="124">
        <v>11</v>
      </c>
      <c r="V11" s="124">
        <v>5</v>
      </c>
      <c r="W11" s="124">
        <v>1</v>
      </c>
      <c r="X11" s="41">
        <f t="shared" si="0"/>
        <v>591</v>
      </c>
      <c r="Y11" s="42">
        <f t="shared" si="1"/>
        <v>2146</v>
      </c>
      <c r="Z11" s="43">
        <f t="shared" si="2"/>
        <v>0.12348555452003727</v>
      </c>
      <c r="AA11" s="43">
        <f t="shared" si="3"/>
        <v>0.6011183597390494</v>
      </c>
      <c r="AB11" s="43">
        <f t="shared" si="4"/>
        <v>0.27539608574091334</v>
      </c>
      <c r="AC11" s="44">
        <f t="shared" si="5"/>
        <v>1</v>
      </c>
    </row>
    <row r="12" spans="1:29" s="45" customFormat="1" ht="12" outlineLevel="1">
      <c r="A12" s="161"/>
      <c r="B12" s="35" t="s">
        <v>14</v>
      </c>
      <c r="C12" s="125">
        <v>60</v>
      </c>
      <c r="D12" s="125">
        <v>85</v>
      </c>
      <c r="E12" s="125">
        <v>99</v>
      </c>
      <c r="F12" s="125">
        <v>123</v>
      </c>
      <c r="G12" s="125">
        <v>102</v>
      </c>
      <c r="H12" s="125">
        <v>86</v>
      </c>
      <c r="I12" s="125">
        <v>93</v>
      </c>
      <c r="J12" s="125">
        <v>120</v>
      </c>
      <c r="K12" s="125">
        <v>129</v>
      </c>
      <c r="L12" s="125">
        <v>146</v>
      </c>
      <c r="M12" s="125">
        <v>159</v>
      </c>
      <c r="N12" s="125">
        <v>172</v>
      </c>
      <c r="O12" s="125">
        <v>167</v>
      </c>
      <c r="P12" s="125">
        <v>157</v>
      </c>
      <c r="Q12" s="125">
        <v>175</v>
      </c>
      <c r="R12" s="125">
        <v>215</v>
      </c>
      <c r="S12" s="125">
        <v>192</v>
      </c>
      <c r="T12" s="125">
        <v>129</v>
      </c>
      <c r="U12" s="125">
        <v>81</v>
      </c>
      <c r="V12" s="125">
        <v>35</v>
      </c>
      <c r="W12" s="125">
        <v>6</v>
      </c>
      <c r="X12" s="46">
        <f t="shared" si="0"/>
        <v>990</v>
      </c>
      <c r="Y12" s="47">
        <f t="shared" si="1"/>
        <v>2531</v>
      </c>
      <c r="Z12" s="48">
        <f t="shared" si="2"/>
        <v>0.09640458316870802</v>
      </c>
      <c r="AA12" s="48">
        <f t="shared" si="3"/>
        <v>0.51244567364678</v>
      </c>
      <c r="AB12" s="48">
        <f t="shared" si="4"/>
        <v>0.39114974318451207</v>
      </c>
      <c r="AC12" s="49">
        <f t="shared" si="5"/>
        <v>1</v>
      </c>
    </row>
    <row r="13" spans="1:29" s="45" customFormat="1" ht="12" outlineLevel="1">
      <c r="A13" s="162"/>
      <c r="B13" s="36" t="s">
        <v>15</v>
      </c>
      <c r="C13" s="126">
        <v>113</v>
      </c>
      <c r="D13" s="126">
        <v>176</v>
      </c>
      <c r="E13" s="126">
        <v>220</v>
      </c>
      <c r="F13" s="126">
        <v>229</v>
      </c>
      <c r="G13" s="126">
        <v>182</v>
      </c>
      <c r="H13" s="126">
        <v>180</v>
      </c>
      <c r="I13" s="126">
        <v>181</v>
      </c>
      <c r="J13" s="126">
        <v>231</v>
      </c>
      <c r="K13" s="126">
        <v>268</v>
      </c>
      <c r="L13" s="126">
        <v>290</v>
      </c>
      <c r="M13" s="126">
        <v>325</v>
      </c>
      <c r="N13" s="126">
        <v>348</v>
      </c>
      <c r="O13" s="126">
        <v>353</v>
      </c>
      <c r="P13" s="126">
        <v>295</v>
      </c>
      <c r="Q13" s="126">
        <v>316</v>
      </c>
      <c r="R13" s="126">
        <v>358</v>
      </c>
      <c r="S13" s="126">
        <v>292</v>
      </c>
      <c r="T13" s="126">
        <v>181</v>
      </c>
      <c r="U13" s="126">
        <v>92</v>
      </c>
      <c r="V13" s="126">
        <v>40</v>
      </c>
      <c r="W13" s="126">
        <v>7</v>
      </c>
      <c r="X13" s="50">
        <f t="shared" si="0"/>
        <v>1581</v>
      </c>
      <c r="Y13" s="51">
        <f t="shared" si="1"/>
        <v>4677</v>
      </c>
      <c r="Z13" s="48">
        <f t="shared" si="2"/>
        <v>0.1088304468676502</v>
      </c>
      <c r="AA13" s="48">
        <f t="shared" si="3"/>
        <v>0.5531323497968783</v>
      </c>
      <c r="AB13" s="48">
        <f t="shared" si="4"/>
        <v>0.33803720333547144</v>
      </c>
      <c r="AC13" s="52">
        <f t="shared" si="5"/>
        <v>1</v>
      </c>
    </row>
    <row r="14" spans="1:29" s="45" customFormat="1" ht="12" outlineLevel="1">
      <c r="A14" s="160" t="s">
        <v>46</v>
      </c>
      <c r="B14" s="34" t="s">
        <v>13</v>
      </c>
      <c r="C14" s="124">
        <v>781</v>
      </c>
      <c r="D14" s="124">
        <v>777</v>
      </c>
      <c r="E14" s="124">
        <v>831</v>
      </c>
      <c r="F14" s="124">
        <v>852</v>
      </c>
      <c r="G14" s="124">
        <v>674</v>
      </c>
      <c r="H14" s="124">
        <v>756</v>
      </c>
      <c r="I14" s="124">
        <v>917</v>
      </c>
      <c r="J14" s="124">
        <v>1042</v>
      </c>
      <c r="K14" s="124">
        <v>932</v>
      </c>
      <c r="L14" s="124">
        <v>786</v>
      </c>
      <c r="M14" s="124">
        <v>782</v>
      </c>
      <c r="N14" s="124">
        <v>840</v>
      </c>
      <c r="O14" s="124">
        <v>889</v>
      </c>
      <c r="P14" s="124">
        <v>794</v>
      </c>
      <c r="Q14" s="124">
        <v>706</v>
      </c>
      <c r="R14" s="124">
        <v>489</v>
      </c>
      <c r="S14" s="124">
        <v>272</v>
      </c>
      <c r="T14" s="124">
        <v>116</v>
      </c>
      <c r="U14" s="124">
        <v>41</v>
      </c>
      <c r="V14" s="124">
        <v>6</v>
      </c>
      <c r="W14" s="124">
        <v>0</v>
      </c>
      <c r="X14" s="41">
        <f t="shared" si="0"/>
        <v>2424</v>
      </c>
      <c r="Y14" s="42">
        <f t="shared" si="1"/>
        <v>13283</v>
      </c>
      <c r="Z14" s="43">
        <f t="shared" si="2"/>
        <v>0.17985394865617707</v>
      </c>
      <c r="AA14" s="43">
        <f t="shared" si="3"/>
        <v>0.6376571557630053</v>
      </c>
      <c r="AB14" s="43">
        <f t="shared" si="4"/>
        <v>0.18248889558081757</v>
      </c>
      <c r="AC14" s="44">
        <f t="shared" si="5"/>
        <v>1</v>
      </c>
    </row>
    <row r="15" spans="1:29" s="45" customFormat="1" ht="12" outlineLevel="1">
      <c r="A15" s="161"/>
      <c r="B15" s="35" t="s">
        <v>14</v>
      </c>
      <c r="C15" s="125">
        <v>779</v>
      </c>
      <c r="D15" s="125">
        <v>820</v>
      </c>
      <c r="E15" s="125">
        <v>757</v>
      </c>
      <c r="F15" s="125">
        <v>812</v>
      </c>
      <c r="G15" s="125">
        <v>695</v>
      </c>
      <c r="H15" s="125">
        <v>741</v>
      </c>
      <c r="I15" s="125">
        <v>974</v>
      </c>
      <c r="J15" s="125">
        <v>1112</v>
      </c>
      <c r="K15" s="125">
        <v>998</v>
      </c>
      <c r="L15" s="125">
        <v>981</v>
      </c>
      <c r="M15" s="125">
        <v>918</v>
      </c>
      <c r="N15" s="125">
        <v>985</v>
      </c>
      <c r="O15" s="125">
        <v>1045</v>
      </c>
      <c r="P15" s="125">
        <v>910</v>
      </c>
      <c r="Q15" s="125">
        <v>772</v>
      </c>
      <c r="R15" s="125">
        <v>575</v>
      </c>
      <c r="S15" s="125">
        <v>399</v>
      </c>
      <c r="T15" s="125">
        <v>249</v>
      </c>
      <c r="U15" s="125">
        <v>117</v>
      </c>
      <c r="V15" s="125">
        <v>51</v>
      </c>
      <c r="W15" s="125">
        <v>10</v>
      </c>
      <c r="X15" s="46">
        <f t="shared" si="0"/>
        <v>3083</v>
      </c>
      <c r="Y15" s="47">
        <f t="shared" si="1"/>
        <v>14700</v>
      </c>
      <c r="Z15" s="48">
        <f t="shared" si="2"/>
        <v>0.1602721088435374</v>
      </c>
      <c r="AA15" s="48">
        <f t="shared" si="3"/>
        <v>0.63</v>
      </c>
      <c r="AB15" s="48">
        <f t="shared" si="4"/>
        <v>0.2097278911564626</v>
      </c>
      <c r="AC15" s="49">
        <f t="shared" si="5"/>
        <v>1</v>
      </c>
    </row>
    <row r="16" spans="1:29" s="45" customFormat="1" ht="12" outlineLevel="1">
      <c r="A16" s="162"/>
      <c r="B16" s="36" t="s">
        <v>15</v>
      </c>
      <c r="C16" s="126">
        <v>1560</v>
      </c>
      <c r="D16" s="126">
        <v>1597</v>
      </c>
      <c r="E16" s="126">
        <v>1588</v>
      </c>
      <c r="F16" s="126">
        <v>1664</v>
      </c>
      <c r="G16" s="126">
        <v>1369</v>
      </c>
      <c r="H16" s="126">
        <v>1497</v>
      </c>
      <c r="I16" s="126">
        <v>1891</v>
      </c>
      <c r="J16" s="126">
        <v>2154</v>
      </c>
      <c r="K16" s="126">
        <v>1930</v>
      </c>
      <c r="L16" s="126">
        <v>1767</v>
      </c>
      <c r="M16" s="126">
        <v>1700</v>
      </c>
      <c r="N16" s="126">
        <v>1825</v>
      </c>
      <c r="O16" s="126">
        <v>1934</v>
      </c>
      <c r="P16" s="126">
        <v>1704</v>
      </c>
      <c r="Q16" s="126">
        <v>1478</v>
      </c>
      <c r="R16" s="126">
        <v>1064</v>
      </c>
      <c r="S16" s="126">
        <v>671</v>
      </c>
      <c r="T16" s="126">
        <v>365</v>
      </c>
      <c r="U16" s="126">
        <v>158</v>
      </c>
      <c r="V16" s="126">
        <v>57</v>
      </c>
      <c r="W16" s="126">
        <v>10</v>
      </c>
      <c r="X16" s="50">
        <f t="shared" si="0"/>
        <v>5507</v>
      </c>
      <c r="Y16" s="51">
        <f t="shared" si="1"/>
        <v>27983</v>
      </c>
      <c r="Z16" s="48">
        <f t="shared" si="2"/>
        <v>0.16956723725118822</v>
      </c>
      <c r="AA16" s="48">
        <f t="shared" si="3"/>
        <v>0.6336347067862631</v>
      </c>
      <c r="AB16" s="48">
        <f t="shared" si="4"/>
        <v>0.19679805596254868</v>
      </c>
      <c r="AC16" s="52">
        <f t="shared" si="5"/>
        <v>1</v>
      </c>
    </row>
    <row r="17" spans="1:29" s="45" customFormat="1" ht="12" outlineLevel="1">
      <c r="A17" s="160" t="s">
        <v>40</v>
      </c>
      <c r="B17" s="34" t="s">
        <v>13</v>
      </c>
      <c r="C17" s="124">
        <v>25</v>
      </c>
      <c r="D17" s="124">
        <v>45</v>
      </c>
      <c r="E17" s="124">
        <v>72</v>
      </c>
      <c r="F17" s="124">
        <v>69</v>
      </c>
      <c r="G17" s="124">
        <v>54</v>
      </c>
      <c r="H17" s="124">
        <v>49</v>
      </c>
      <c r="I17" s="124">
        <v>52</v>
      </c>
      <c r="J17" s="124">
        <v>76</v>
      </c>
      <c r="K17" s="124">
        <v>76</v>
      </c>
      <c r="L17" s="124">
        <v>84</v>
      </c>
      <c r="M17" s="124">
        <v>92</v>
      </c>
      <c r="N17" s="124">
        <v>113</v>
      </c>
      <c r="O17" s="124">
        <v>89</v>
      </c>
      <c r="P17" s="124">
        <v>71</v>
      </c>
      <c r="Q17" s="124">
        <v>63</v>
      </c>
      <c r="R17" s="124">
        <v>70</v>
      </c>
      <c r="S17" s="124">
        <v>57</v>
      </c>
      <c r="T17" s="124">
        <v>20</v>
      </c>
      <c r="U17" s="124">
        <v>6</v>
      </c>
      <c r="V17" s="124">
        <v>2</v>
      </c>
      <c r="W17" s="124">
        <v>0</v>
      </c>
      <c r="X17" s="41">
        <f t="shared" si="0"/>
        <v>289</v>
      </c>
      <c r="Y17" s="42">
        <f t="shared" si="1"/>
        <v>1185</v>
      </c>
      <c r="Z17" s="43">
        <f t="shared" si="2"/>
        <v>0.11983122362869199</v>
      </c>
      <c r="AA17" s="43">
        <f t="shared" si="3"/>
        <v>0.6362869198312237</v>
      </c>
      <c r="AB17" s="43">
        <f t="shared" si="4"/>
        <v>0.2438818565400844</v>
      </c>
      <c r="AC17" s="44">
        <f t="shared" si="5"/>
        <v>1</v>
      </c>
    </row>
    <row r="18" spans="1:29" s="45" customFormat="1" ht="12" outlineLevel="1">
      <c r="A18" s="161"/>
      <c r="B18" s="35" t="s">
        <v>14</v>
      </c>
      <c r="C18" s="125">
        <v>27</v>
      </c>
      <c r="D18" s="125">
        <v>32</v>
      </c>
      <c r="E18" s="125">
        <v>60</v>
      </c>
      <c r="F18" s="125">
        <v>61</v>
      </c>
      <c r="G18" s="125">
        <v>59</v>
      </c>
      <c r="H18" s="125">
        <v>39</v>
      </c>
      <c r="I18" s="125">
        <v>52</v>
      </c>
      <c r="J18" s="125">
        <v>57</v>
      </c>
      <c r="K18" s="125">
        <v>78</v>
      </c>
      <c r="L18" s="125">
        <v>67</v>
      </c>
      <c r="M18" s="125">
        <v>86</v>
      </c>
      <c r="N18" s="125">
        <v>102</v>
      </c>
      <c r="O18" s="125">
        <v>96</v>
      </c>
      <c r="P18" s="125">
        <v>93</v>
      </c>
      <c r="Q18" s="125">
        <v>99</v>
      </c>
      <c r="R18" s="125">
        <v>90</v>
      </c>
      <c r="S18" s="125">
        <v>83</v>
      </c>
      <c r="T18" s="125">
        <v>54</v>
      </c>
      <c r="U18" s="125">
        <v>30</v>
      </c>
      <c r="V18" s="125">
        <v>4</v>
      </c>
      <c r="W18" s="125">
        <v>1</v>
      </c>
      <c r="X18" s="46">
        <f t="shared" si="0"/>
        <v>454</v>
      </c>
      <c r="Y18" s="47">
        <f t="shared" si="1"/>
        <v>1270</v>
      </c>
      <c r="Z18" s="48">
        <f t="shared" si="2"/>
        <v>0.09370078740157481</v>
      </c>
      <c r="AA18" s="48">
        <f t="shared" si="3"/>
        <v>0.5488188976377952</v>
      </c>
      <c r="AB18" s="48">
        <f t="shared" si="4"/>
        <v>0.35748031496062993</v>
      </c>
      <c r="AC18" s="49">
        <f t="shared" si="5"/>
        <v>1</v>
      </c>
    </row>
    <row r="19" spans="1:29" s="45" customFormat="1" ht="12" outlineLevel="1">
      <c r="A19" s="162"/>
      <c r="B19" s="36" t="s">
        <v>15</v>
      </c>
      <c r="C19" s="126">
        <v>52</v>
      </c>
      <c r="D19" s="126">
        <v>77</v>
      </c>
      <c r="E19" s="126">
        <v>132</v>
      </c>
      <c r="F19" s="126">
        <v>130</v>
      </c>
      <c r="G19" s="126">
        <v>113</v>
      </c>
      <c r="H19" s="126">
        <v>88</v>
      </c>
      <c r="I19" s="126">
        <v>104</v>
      </c>
      <c r="J19" s="126">
        <v>133</v>
      </c>
      <c r="K19" s="126">
        <v>154</v>
      </c>
      <c r="L19" s="126">
        <v>151</v>
      </c>
      <c r="M19" s="126">
        <v>178</v>
      </c>
      <c r="N19" s="126">
        <v>215</v>
      </c>
      <c r="O19" s="126">
        <v>185</v>
      </c>
      <c r="P19" s="126">
        <v>164</v>
      </c>
      <c r="Q19" s="126">
        <v>162</v>
      </c>
      <c r="R19" s="126">
        <v>160</v>
      </c>
      <c r="S19" s="126">
        <v>140</v>
      </c>
      <c r="T19" s="126">
        <v>74</v>
      </c>
      <c r="U19" s="126">
        <v>36</v>
      </c>
      <c r="V19" s="126">
        <v>6</v>
      </c>
      <c r="W19" s="126">
        <v>1</v>
      </c>
      <c r="X19" s="50">
        <f t="shared" si="0"/>
        <v>743</v>
      </c>
      <c r="Y19" s="51">
        <f t="shared" si="1"/>
        <v>2455</v>
      </c>
      <c r="Z19" s="48">
        <f t="shared" si="2"/>
        <v>0.10631364562118126</v>
      </c>
      <c r="AA19" s="48">
        <f t="shared" si="3"/>
        <v>0.5910386965376782</v>
      </c>
      <c r="AB19" s="48">
        <f t="shared" si="4"/>
        <v>0.3026476578411405</v>
      </c>
      <c r="AC19" s="52">
        <f t="shared" si="5"/>
        <v>1</v>
      </c>
    </row>
    <row r="20" spans="1:29" s="45" customFormat="1" ht="12" outlineLevel="1">
      <c r="A20" s="160" t="s">
        <v>39</v>
      </c>
      <c r="B20" s="34" t="s">
        <v>13</v>
      </c>
      <c r="C20" s="124">
        <v>86</v>
      </c>
      <c r="D20" s="124">
        <v>97</v>
      </c>
      <c r="E20" s="124">
        <v>145</v>
      </c>
      <c r="F20" s="124">
        <v>159</v>
      </c>
      <c r="G20" s="124">
        <v>140</v>
      </c>
      <c r="H20" s="124">
        <v>145</v>
      </c>
      <c r="I20" s="124">
        <v>135</v>
      </c>
      <c r="J20" s="124">
        <v>154</v>
      </c>
      <c r="K20" s="124">
        <v>136</v>
      </c>
      <c r="L20" s="124">
        <v>189</v>
      </c>
      <c r="M20" s="124">
        <v>213</v>
      </c>
      <c r="N20" s="124">
        <v>268</v>
      </c>
      <c r="O20" s="124">
        <v>227</v>
      </c>
      <c r="P20" s="124">
        <v>158</v>
      </c>
      <c r="Q20" s="124">
        <v>161</v>
      </c>
      <c r="R20" s="124">
        <v>145</v>
      </c>
      <c r="S20" s="124">
        <v>102</v>
      </c>
      <c r="T20" s="124">
        <v>47</v>
      </c>
      <c r="U20" s="124">
        <v>6</v>
      </c>
      <c r="V20" s="124">
        <v>5</v>
      </c>
      <c r="W20" s="124">
        <v>0</v>
      </c>
      <c r="X20" s="41">
        <f t="shared" si="0"/>
        <v>624</v>
      </c>
      <c r="Y20" s="42">
        <f t="shared" si="1"/>
        <v>2718</v>
      </c>
      <c r="Z20" s="43">
        <f t="shared" si="2"/>
        <v>0.12067696835908756</v>
      </c>
      <c r="AA20" s="43">
        <f t="shared" si="3"/>
        <v>0.6497424576894776</v>
      </c>
      <c r="AB20" s="43">
        <f t="shared" si="4"/>
        <v>0.22958057395143489</v>
      </c>
      <c r="AC20" s="44">
        <f t="shared" si="5"/>
        <v>1</v>
      </c>
    </row>
    <row r="21" spans="1:29" s="45" customFormat="1" ht="12" outlineLevel="1">
      <c r="A21" s="161"/>
      <c r="B21" s="35" t="s">
        <v>14</v>
      </c>
      <c r="C21" s="167">
        <v>64</v>
      </c>
      <c r="D21" s="167">
        <v>101</v>
      </c>
      <c r="E21" s="167">
        <v>152</v>
      </c>
      <c r="F21" s="167">
        <v>150</v>
      </c>
      <c r="G21" s="167">
        <v>163</v>
      </c>
      <c r="H21" s="167">
        <v>127</v>
      </c>
      <c r="I21" s="167">
        <v>108</v>
      </c>
      <c r="J21" s="167">
        <v>174</v>
      </c>
      <c r="K21" s="167">
        <v>155</v>
      </c>
      <c r="L21" s="167">
        <v>215</v>
      </c>
      <c r="M21" s="167">
        <v>195</v>
      </c>
      <c r="N21" s="167">
        <v>253</v>
      </c>
      <c r="O21" s="167">
        <v>238</v>
      </c>
      <c r="P21" s="167">
        <v>184</v>
      </c>
      <c r="Q21" s="167">
        <v>200</v>
      </c>
      <c r="R21" s="167">
        <v>202</v>
      </c>
      <c r="S21" s="167">
        <v>194</v>
      </c>
      <c r="T21" s="167">
        <v>123</v>
      </c>
      <c r="U21" s="167">
        <v>48</v>
      </c>
      <c r="V21" s="167">
        <v>19</v>
      </c>
      <c r="W21" s="167">
        <v>2</v>
      </c>
      <c r="X21" s="46">
        <f t="shared" si="0"/>
        <v>972</v>
      </c>
      <c r="Y21" s="47">
        <f t="shared" si="1"/>
        <v>3067</v>
      </c>
      <c r="Z21" s="48">
        <f t="shared" si="2"/>
        <v>0.10335833061623736</v>
      </c>
      <c r="AA21" s="48">
        <f t="shared" si="3"/>
        <v>0.57971959569612</v>
      </c>
      <c r="AB21" s="48">
        <f t="shared" si="4"/>
        <v>0.31692207368764264</v>
      </c>
      <c r="AC21" s="49">
        <f t="shared" si="5"/>
        <v>1</v>
      </c>
    </row>
    <row r="22" spans="1:29" s="45" customFormat="1" ht="12" outlineLevel="1">
      <c r="A22" s="162"/>
      <c r="B22" s="36" t="s">
        <v>15</v>
      </c>
      <c r="C22" s="126">
        <v>150</v>
      </c>
      <c r="D22" s="126">
        <v>198</v>
      </c>
      <c r="E22" s="126">
        <v>297</v>
      </c>
      <c r="F22" s="126">
        <v>309</v>
      </c>
      <c r="G22" s="126">
        <v>303</v>
      </c>
      <c r="H22" s="126">
        <v>272</v>
      </c>
      <c r="I22" s="126">
        <v>243</v>
      </c>
      <c r="J22" s="126">
        <v>328</v>
      </c>
      <c r="K22" s="126">
        <v>291</v>
      </c>
      <c r="L22" s="126">
        <v>404</v>
      </c>
      <c r="M22" s="126">
        <v>408</v>
      </c>
      <c r="N22" s="126">
        <v>521</v>
      </c>
      <c r="O22" s="126">
        <v>465</v>
      </c>
      <c r="P22" s="126">
        <v>342</v>
      </c>
      <c r="Q22" s="126">
        <v>361</v>
      </c>
      <c r="R22" s="126">
        <v>347</v>
      </c>
      <c r="S22" s="126">
        <v>296</v>
      </c>
      <c r="T22" s="126">
        <v>170</v>
      </c>
      <c r="U22" s="126">
        <v>54</v>
      </c>
      <c r="V22" s="126">
        <v>24</v>
      </c>
      <c r="W22" s="126">
        <v>2</v>
      </c>
      <c r="X22" s="50">
        <f t="shared" si="0"/>
        <v>1596</v>
      </c>
      <c r="Y22" s="51">
        <f t="shared" si="1"/>
        <v>5785</v>
      </c>
      <c r="Z22" s="48">
        <f t="shared" si="2"/>
        <v>0.111495246326707</v>
      </c>
      <c r="AA22" s="48">
        <f t="shared" si="3"/>
        <v>0.612618841832325</v>
      </c>
      <c r="AB22" s="48">
        <f t="shared" si="4"/>
        <v>0.275885911840968</v>
      </c>
      <c r="AC22" s="52">
        <f t="shared" si="5"/>
        <v>1</v>
      </c>
    </row>
    <row r="23" spans="1:29" s="55" customFormat="1" ht="12.75" customHeight="1">
      <c r="A23" s="164" t="s">
        <v>83</v>
      </c>
      <c r="B23" s="37" t="s">
        <v>13</v>
      </c>
      <c r="C23" s="41">
        <f>SUM(C2,C5,C8,C11,C14,C17,C20)</f>
        <v>2359</v>
      </c>
      <c r="D23" s="41">
        <f aca="true" t="shared" si="6" ref="D23:W25">SUM(D2,D5,D8,D11,D14,D17,D20)</f>
        <v>2389</v>
      </c>
      <c r="E23" s="41">
        <f t="shared" si="6"/>
        <v>2573</v>
      </c>
      <c r="F23" s="41">
        <f t="shared" si="6"/>
        <v>2610</v>
      </c>
      <c r="G23" s="41">
        <f t="shared" si="6"/>
        <v>2233</v>
      </c>
      <c r="H23" s="41">
        <f t="shared" si="6"/>
        <v>2508</v>
      </c>
      <c r="I23" s="41">
        <f t="shared" si="6"/>
        <v>2882</v>
      </c>
      <c r="J23" s="41">
        <f t="shared" si="6"/>
        <v>3290</v>
      </c>
      <c r="K23" s="41">
        <f t="shared" si="6"/>
        <v>2951</v>
      </c>
      <c r="L23" s="41">
        <f t="shared" si="6"/>
        <v>2824</v>
      </c>
      <c r="M23" s="41">
        <f t="shared" si="6"/>
        <v>2984</v>
      </c>
      <c r="N23" s="41">
        <f t="shared" si="6"/>
        <v>3343</v>
      </c>
      <c r="O23" s="41">
        <f t="shared" si="6"/>
        <v>3261</v>
      </c>
      <c r="P23" s="41">
        <f t="shared" si="6"/>
        <v>2478</v>
      </c>
      <c r="Q23" s="41">
        <f t="shared" si="6"/>
        <v>2225</v>
      </c>
      <c r="R23" s="41">
        <f t="shared" si="6"/>
        <v>1827</v>
      </c>
      <c r="S23" s="41">
        <f t="shared" si="6"/>
        <v>1198</v>
      </c>
      <c r="T23" s="41">
        <f t="shared" si="6"/>
        <v>527</v>
      </c>
      <c r="U23" s="41">
        <f t="shared" si="6"/>
        <v>147</v>
      </c>
      <c r="V23" s="41">
        <f t="shared" si="6"/>
        <v>43</v>
      </c>
      <c r="W23" s="41">
        <f t="shared" si="6"/>
        <v>2</v>
      </c>
      <c r="X23" s="41">
        <f>SUM(X2,X5,X8,X11,X14,X17,X20)</f>
        <v>8447</v>
      </c>
      <c r="Y23" s="41">
        <f aca="true" t="shared" si="7" ref="X23:Y25">SUM(Y2,Y5,Y8,Y11,Y14,Y17,Y20)</f>
        <v>44654</v>
      </c>
      <c r="Z23" s="53">
        <f t="shared" si="2"/>
        <v>0.16394947821023872</v>
      </c>
      <c r="AA23" s="53">
        <f t="shared" si="3"/>
        <v>0.6468849375195951</v>
      </c>
      <c r="AB23" s="53">
        <f t="shared" si="4"/>
        <v>0.18916558427016616</v>
      </c>
      <c r="AC23" s="54">
        <f>SUM(Z23:AB23)</f>
        <v>1</v>
      </c>
    </row>
    <row r="24" spans="1:29" s="55" customFormat="1" ht="12" customHeight="1">
      <c r="A24" s="165"/>
      <c r="B24" s="38" t="s">
        <v>14</v>
      </c>
      <c r="C24" s="46">
        <f aca="true" t="shared" si="8" ref="C24:R25">SUM(C3,C6,C9,C12,C15,C18,C21)</f>
        <v>2188</v>
      </c>
      <c r="D24" s="46">
        <f t="shared" si="8"/>
        <v>2284</v>
      </c>
      <c r="E24" s="46">
        <f t="shared" si="8"/>
        <v>2512</v>
      </c>
      <c r="F24" s="46">
        <f t="shared" si="8"/>
        <v>2583</v>
      </c>
      <c r="G24" s="46">
        <f t="shared" si="8"/>
        <v>2390</v>
      </c>
      <c r="H24" s="46">
        <f t="shared" si="8"/>
        <v>2538</v>
      </c>
      <c r="I24" s="46">
        <f t="shared" si="8"/>
        <v>3021</v>
      </c>
      <c r="J24" s="46">
        <f t="shared" si="8"/>
        <v>3410</v>
      </c>
      <c r="K24" s="46">
        <f t="shared" si="8"/>
        <v>3172</v>
      </c>
      <c r="L24" s="46">
        <f t="shared" si="8"/>
        <v>3211</v>
      </c>
      <c r="M24" s="46">
        <f t="shared" si="8"/>
        <v>3189</v>
      </c>
      <c r="N24" s="46">
        <f t="shared" si="8"/>
        <v>3509</v>
      </c>
      <c r="O24" s="46">
        <f t="shared" si="8"/>
        <v>3591</v>
      </c>
      <c r="P24" s="46">
        <f t="shared" si="8"/>
        <v>2973</v>
      </c>
      <c r="Q24" s="46">
        <f t="shared" si="8"/>
        <v>2665</v>
      </c>
      <c r="R24" s="46">
        <f t="shared" si="8"/>
        <v>2477</v>
      </c>
      <c r="S24" s="46">
        <f t="shared" si="6"/>
        <v>1959</v>
      </c>
      <c r="T24" s="46">
        <f t="shared" si="6"/>
        <v>1269</v>
      </c>
      <c r="U24" s="46">
        <f t="shared" si="6"/>
        <v>608</v>
      </c>
      <c r="V24" s="46">
        <f t="shared" si="6"/>
        <v>222</v>
      </c>
      <c r="W24" s="46">
        <f t="shared" si="6"/>
        <v>39</v>
      </c>
      <c r="X24" s="46">
        <f t="shared" si="7"/>
        <v>12212</v>
      </c>
      <c r="Y24" s="46">
        <f t="shared" si="7"/>
        <v>49810</v>
      </c>
      <c r="Z24" s="56">
        <f t="shared" si="2"/>
        <v>0.14021280867295724</v>
      </c>
      <c r="AA24" s="56">
        <f t="shared" si="3"/>
        <v>0.6146155390483838</v>
      </c>
      <c r="AB24" s="56">
        <f t="shared" si="4"/>
        <v>0.2451716522786589</v>
      </c>
      <c r="AC24" s="54">
        <f>SUM(Z24:AB24)</f>
        <v>1</v>
      </c>
    </row>
    <row r="25" spans="1:29" s="55" customFormat="1" ht="12" customHeight="1">
      <c r="A25" s="165"/>
      <c r="B25" s="39" t="s">
        <v>15</v>
      </c>
      <c r="C25" s="50">
        <f t="shared" si="8"/>
        <v>4547</v>
      </c>
      <c r="D25" s="50">
        <f t="shared" si="6"/>
        <v>4673</v>
      </c>
      <c r="E25" s="50">
        <f t="shared" si="6"/>
        <v>5085</v>
      </c>
      <c r="F25" s="50">
        <f t="shared" si="6"/>
        <v>5193</v>
      </c>
      <c r="G25" s="50">
        <f t="shared" si="6"/>
        <v>4623</v>
      </c>
      <c r="H25" s="50">
        <f t="shared" si="6"/>
        <v>5046</v>
      </c>
      <c r="I25" s="50">
        <f t="shared" si="6"/>
        <v>5903</v>
      </c>
      <c r="J25" s="50">
        <f t="shared" si="6"/>
        <v>6700</v>
      </c>
      <c r="K25" s="50">
        <f t="shared" si="6"/>
        <v>6123</v>
      </c>
      <c r="L25" s="50">
        <f t="shared" si="6"/>
        <v>6035</v>
      </c>
      <c r="M25" s="50">
        <f t="shared" si="6"/>
        <v>6173</v>
      </c>
      <c r="N25" s="50">
        <f t="shared" si="6"/>
        <v>6852</v>
      </c>
      <c r="O25" s="50">
        <f t="shared" si="6"/>
        <v>6852</v>
      </c>
      <c r="P25" s="50">
        <f t="shared" si="6"/>
        <v>5451</v>
      </c>
      <c r="Q25" s="50">
        <f t="shared" si="6"/>
        <v>4890</v>
      </c>
      <c r="R25" s="50">
        <f t="shared" si="6"/>
        <v>4304</v>
      </c>
      <c r="S25" s="50">
        <f t="shared" si="6"/>
        <v>3157</v>
      </c>
      <c r="T25" s="50">
        <f t="shared" si="6"/>
        <v>1796</v>
      </c>
      <c r="U25" s="50">
        <f t="shared" si="6"/>
        <v>755</v>
      </c>
      <c r="V25" s="50">
        <f t="shared" si="6"/>
        <v>265</v>
      </c>
      <c r="W25" s="50">
        <f t="shared" si="6"/>
        <v>41</v>
      </c>
      <c r="X25" s="50">
        <f t="shared" si="7"/>
        <v>20659</v>
      </c>
      <c r="Y25" s="50">
        <f t="shared" si="7"/>
        <v>94464</v>
      </c>
      <c r="Z25" s="57">
        <f t="shared" si="2"/>
        <v>0.15143335027100271</v>
      </c>
      <c r="AA25" s="57">
        <f t="shared" si="3"/>
        <v>0.6298695799457995</v>
      </c>
      <c r="AB25" s="57">
        <f t="shared" si="4"/>
        <v>0.21869706978319783</v>
      </c>
      <c r="AC25" s="54">
        <f>SUM(Z25:AB25)</f>
        <v>1</v>
      </c>
    </row>
    <row r="26" spans="1:29" s="45" customFormat="1" ht="12" outlineLevel="1">
      <c r="A26" s="160" t="s">
        <v>52</v>
      </c>
      <c r="B26" s="34" t="s">
        <v>13</v>
      </c>
      <c r="C26" s="107">
        <v>337</v>
      </c>
      <c r="D26" s="107">
        <v>346</v>
      </c>
      <c r="E26" s="107">
        <v>305</v>
      </c>
      <c r="F26" s="107">
        <v>354</v>
      </c>
      <c r="G26" s="107">
        <v>330</v>
      </c>
      <c r="H26" s="107">
        <v>363</v>
      </c>
      <c r="I26" s="107">
        <v>459</v>
      </c>
      <c r="J26" s="107">
        <v>448</v>
      </c>
      <c r="K26" s="107">
        <v>374</v>
      </c>
      <c r="L26" s="107">
        <v>328</v>
      </c>
      <c r="M26" s="107">
        <v>416</v>
      </c>
      <c r="N26" s="107">
        <v>609</v>
      </c>
      <c r="O26" s="107">
        <v>680</v>
      </c>
      <c r="P26" s="107">
        <v>442</v>
      </c>
      <c r="Q26" s="107">
        <v>277</v>
      </c>
      <c r="R26" s="107">
        <v>212</v>
      </c>
      <c r="S26" s="107">
        <v>169</v>
      </c>
      <c r="T26" s="107">
        <v>64</v>
      </c>
      <c r="U26" s="107">
        <v>19</v>
      </c>
      <c r="V26" s="107">
        <v>7</v>
      </c>
      <c r="W26" s="107">
        <v>1</v>
      </c>
      <c r="X26" s="41">
        <f aca="true" t="shared" si="9" ref="X26:X34">SUM(P26:W26)</f>
        <v>1191</v>
      </c>
      <c r="Y26" s="42">
        <f aca="true" t="shared" si="10" ref="Y26:Y34">SUM(C26:W26)</f>
        <v>6540</v>
      </c>
      <c r="Z26" s="43">
        <f t="shared" si="2"/>
        <v>0.1510703363914373</v>
      </c>
      <c r="AA26" s="43">
        <f t="shared" si="3"/>
        <v>0.6668195718654434</v>
      </c>
      <c r="AB26" s="43">
        <f t="shared" si="4"/>
        <v>0.18211009174311926</v>
      </c>
      <c r="AC26" s="44">
        <f aca="true" t="shared" si="11" ref="AC26:AC34">SUM(Z26:AB26)</f>
        <v>1</v>
      </c>
    </row>
    <row r="27" spans="1:29" s="45" customFormat="1" ht="12" outlineLevel="1">
      <c r="A27" s="161"/>
      <c r="B27" s="35" t="s">
        <v>14</v>
      </c>
      <c r="C27" s="108">
        <v>254</v>
      </c>
      <c r="D27" s="108">
        <v>317</v>
      </c>
      <c r="E27" s="108">
        <v>316</v>
      </c>
      <c r="F27" s="108">
        <v>334</v>
      </c>
      <c r="G27" s="108">
        <v>356</v>
      </c>
      <c r="H27" s="108">
        <v>476</v>
      </c>
      <c r="I27" s="108">
        <v>471</v>
      </c>
      <c r="J27" s="108">
        <v>477</v>
      </c>
      <c r="K27" s="108">
        <v>410</v>
      </c>
      <c r="L27" s="108">
        <v>375</v>
      </c>
      <c r="M27" s="108">
        <v>525</v>
      </c>
      <c r="N27" s="108">
        <v>677</v>
      </c>
      <c r="O27" s="108">
        <v>678</v>
      </c>
      <c r="P27" s="108">
        <v>382</v>
      </c>
      <c r="Q27" s="108">
        <v>317</v>
      </c>
      <c r="R27" s="108">
        <v>298</v>
      </c>
      <c r="S27" s="108">
        <v>269</v>
      </c>
      <c r="T27" s="108">
        <v>156</v>
      </c>
      <c r="U27" s="108">
        <v>70</v>
      </c>
      <c r="V27" s="108">
        <v>25</v>
      </c>
      <c r="W27" s="108">
        <v>5</v>
      </c>
      <c r="X27" s="46">
        <f t="shared" si="9"/>
        <v>1522</v>
      </c>
      <c r="Y27" s="47">
        <f t="shared" si="10"/>
        <v>7188</v>
      </c>
      <c r="Z27" s="48">
        <f t="shared" si="2"/>
        <v>0.12340011129660546</v>
      </c>
      <c r="AA27" s="48">
        <f t="shared" si="3"/>
        <v>0.6648580968280468</v>
      </c>
      <c r="AB27" s="48">
        <f t="shared" si="4"/>
        <v>0.2117417918753478</v>
      </c>
      <c r="AC27" s="49">
        <f t="shared" si="11"/>
        <v>1</v>
      </c>
    </row>
    <row r="28" spans="1:29" s="45" customFormat="1" ht="12" outlineLevel="1">
      <c r="A28" s="162"/>
      <c r="B28" s="36" t="s">
        <v>15</v>
      </c>
      <c r="C28" s="109">
        <v>591</v>
      </c>
      <c r="D28" s="109">
        <v>663</v>
      </c>
      <c r="E28" s="109">
        <v>621</v>
      </c>
      <c r="F28" s="109">
        <v>688</v>
      </c>
      <c r="G28" s="109">
        <v>686</v>
      </c>
      <c r="H28" s="109">
        <v>839</v>
      </c>
      <c r="I28" s="109">
        <v>930</v>
      </c>
      <c r="J28" s="109">
        <v>925</v>
      </c>
      <c r="K28" s="109">
        <v>784</v>
      </c>
      <c r="L28" s="109">
        <v>703</v>
      </c>
      <c r="M28" s="109">
        <v>941</v>
      </c>
      <c r="N28" s="109">
        <v>1286</v>
      </c>
      <c r="O28" s="109">
        <v>1358</v>
      </c>
      <c r="P28" s="109">
        <v>824</v>
      </c>
      <c r="Q28" s="109">
        <v>594</v>
      </c>
      <c r="R28" s="109">
        <v>510</v>
      </c>
      <c r="S28" s="109">
        <v>438</v>
      </c>
      <c r="T28" s="109">
        <v>220</v>
      </c>
      <c r="U28" s="109">
        <v>89</v>
      </c>
      <c r="V28" s="109">
        <v>32</v>
      </c>
      <c r="W28" s="109">
        <v>6</v>
      </c>
      <c r="X28" s="50">
        <f t="shared" si="9"/>
        <v>2713</v>
      </c>
      <c r="Y28" s="51">
        <f t="shared" si="10"/>
        <v>13728</v>
      </c>
      <c r="Z28" s="48">
        <f t="shared" si="2"/>
        <v>0.13658216783216784</v>
      </c>
      <c r="AA28" s="48">
        <f t="shared" si="3"/>
        <v>0.6657925407925408</v>
      </c>
      <c r="AB28" s="48">
        <f t="shared" si="4"/>
        <v>0.19762529137529136</v>
      </c>
      <c r="AC28" s="52">
        <f t="shared" si="11"/>
        <v>1</v>
      </c>
    </row>
    <row r="29" spans="1:29" s="45" customFormat="1" ht="12" outlineLevel="1">
      <c r="A29" s="160" t="s">
        <v>53</v>
      </c>
      <c r="B29" s="34" t="s">
        <v>13</v>
      </c>
      <c r="C29" s="107">
        <v>30</v>
      </c>
      <c r="D29" s="107">
        <v>28</v>
      </c>
      <c r="E29" s="107">
        <v>21</v>
      </c>
      <c r="F29" s="107">
        <v>52</v>
      </c>
      <c r="G29" s="107">
        <v>37</v>
      </c>
      <c r="H29" s="107">
        <v>24</v>
      </c>
      <c r="I29" s="107">
        <v>28</v>
      </c>
      <c r="J29" s="107">
        <v>31</v>
      </c>
      <c r="K29" s="107">
        <v>35</v>
      </c>
      <c r="L29" s="107">
        <v>41</v>
      </c>
      <c r="M29" s="107">
        <v>52</v>
      </c>
      <c r="N29" s="107">
        <v>60</v>
      </c>
      <c r="O29" s="107">
        <v>51</v>
      </c>
      <c r="P29" s="107">
        <v>38</v>
      </c>
      <c r="Q29" s="107">
        <v>42</v>
      </c>
      <c r="R29" s="107">
        <v>37</v>
      </c>
      <c r="S29" s="107">
        <v>28</v>
      </c>
      <c r="T29" s="107">
        <v>17</v>
      </c>
      <c r="U29" s="107">
        <v>4</v>
      </c>
      <c r="V29" s="107">
        <v>2</v>
      </c>
      <c r="W29" s="107">
        <v>0</v>
      </c>
      <c r="X29" s="41">
        <f t="shared" si="9"/>
        <v>168</v>
      </c>
      <c r="Y29" s="42">
        <f t="shared" si="10"/>
        <v>658</v>
      </c>
      <c r="Z29" s="43">
        <f t="shared" si="2"/>
        <v>0.12006079027355623</v>
      </c>
      <c r="AA29" s="43">
        <f t="shared" si="3"/>
        <v>0.6246200607902735</v>
      </c>
      <c r="AB29" s="43">
        <f t="shared" si="4"/>
        <v>0.2553191489361702</v>
      </c>
      <c r="AC29" s="44">
        <f t="shared" si="11"/>
        <v>1</v>
      </c>
    </row>
    <row r="30" spans="1:29" s="45" customFormat="1" ht="12" outlineLevel="1">
      <c r="A30" s="161"/>
      <c r="B30" s="35" t="s">
        <v>14</v>
      </c>
      <c r="C30" s="108">
        <v>18</v>
      </c>
      <c r="D30" s="108">
        <v>17</v>
      </c>
      <c r="E30" s="108">
        <v>41</v>
      </c>
      <c r="F30" s="108">
        <v>43</v>
      </c>
      <c r="G30" s="108">
        <v>49</v>
      </c>
      <c r="H30" s="108">
        <v>36</v>
      </c>
      <c r="I30" s="108">
        <v>33</v>
      </c>
      <c r="J30" s="108">
        <v>44</v>
      </c>
      <c r="K30" s="108">
        <v>33</v>
      </c>
      <c r="L30" s="108">
        <v>47</v>
      </c>
      <c r="M30" s="108">
        <v>50</v>
      </c>
      <c r="N30" s="108">
        <v>54</v>
      </c>
      <c r="O30" s="108">
        <v>51</v>
      </c>
      <c r="P30" s="108">
        <v>45</v>
      </c>
      <c r="Q30" s="108">
        <v>52</v>
      </c>
      <c r="R30" s="108">
        <v>47</v>
      </c>
      <c r="S30" s="108">
        <v>54</v>
      </c>
      <c r="T30" s="108">
        <v>41</v>
      </c>
      <c r="U30" s="108">
        <v>33</v>
      </c>
      <c r="V30" s="108">
        <v>12</v>
      </c>
      <c r="W30" s="108">
        <v>1</v>
      </c>
      <c r="X30" s="46">
        <f t="shared" si="9"/>
        <v>285</v>
      </c>
      <c r="Y30" s="47">
        <f t="shared" si="10"/>
        <v>801</v>
      </c>
      <c r="Z30" s="48">
        <f t="shared" si="2"/>
        <v>0.09488139825218476</v>
      </c>
      <c r="AA30" s="48">
        <f t="shared" si="3"/>
        <v>0.5493133583021224</v>
      </c>
      <c r="AB30" s="48">
        <f t="shared" si="4"/>
        <v>0.35580524344569286</v>
      </c>
      <c r="AC30" s="49">
        <f t="shared" si="11"/>
        <v>1</v>
      </c>
    </row>
    <row r="31" spans="1:29" s="45" customFormat="1" ht="12" outlineLevel="1">
      <c r="A31" s="162"/>
      <c r="B31" s="36" t="s">
        <v>15</v>
      </c>
      <c r="C31" s="109">
        <v>48</v>
      </c>
      <c r="D31" s="109">
        <v>45</v>
      </c>
      <c r="E31" s="109">
        <v>62</v>
      </c>
      <c r="F31" s="109">
        <v>95</v>
      </c>
      <c r="G31" s="109">
        <v>86</v>
      </c>
      <c r="H31" s="109">
        <v>60</v>
      </c>
      <c r="I31" s="109">
        <v>61</v>
      </c>
      <c r="J31" s="109">
        <v>75</v>
      </c>
      <c r="K31" s="109">
        <v>68</v>
      </c>
      <c r="L31" s="109">
        <v>88</v>
      </c>
      <c r="M31" s="109">
        <v>102</v>
      </c>
      <c r="N31" s="109">
        <v>114</v>
      </c>
      <c r="O31" s="109">
        <v>102</v>
      </c>
      <c r="P31" s="109">
        <v>83</v>
      </c>
      <c r="Q31" s="109">
        <v>94</v>
      </c>
      <c r="R31" s="109">
        <v>84</v>
      </c>
      <c r="S31" s="109">
        <v>82</v>
      </c>
      <c r="T31" s="109">
        <v>58</v>
      </c>
      <c r="U31" s="109">
        <v>37</v>
      </c>
      <c r="V31" s="109">
        <v>14</v>
      </c>
      <c r="W31" s="109">
        <v>1</v>
      </c>
      <c r="X31" s="50">
        <f t="shared" si="9"/>
        <v>453</v>
      </c>
      <c r="Y31" s="51">
        <f t="shared" si="10"/>
        <v>1459</v>
      </c>
      <c r="Z31" s="48">
        <f t="shared" si="2"/>
        <v>0.10623714873200822</v>
      </c>
      <c r="AA31" s="48">
        <f t="shared" si="3"/>
        <v>0.5832762165867033</v>
      </c>
      <c r="AB31" s="48">
        <f t="shared" si="4"/>
        <v>0.31048663468128856</v>
      </c>
      <c r="AC31" s="52">
        <f t="shared" si="11"/>
        <v>1</v>
      </c>
    </row>
    <row r="32" spans="1:29" s="45" customFormat="1" ht="12" outlineLevel="1">
      <c r="A32" s="160" t="s">
        <v>54</v>
      </c>
      <c r="B32" s="34" t="s">
        <v>13</v>
      </c>
      <c r="C32" s="107">
        <v>26</v>
      </c>
      <c r="D32" s="107">
        <v>33</v>
      </c>
      <c r="E32" s="107">
        <v>41</v>
      </c>
      <c r="F32" s="107">
        <v>55</v>
      </c>
      <c r="G32" s="107">
        <v>39</v>
      </c>
      <c r="H32" s="107">
        <v>29</v>
      </c>
      <c r="I32" s="107">
        <v>31</v>
      </c>
      <c r="J32" s="107">
        <v>42</v>
      </c>
      <c r="K32" s="107">
        <v>46</v>
      </c>
      <c r="L32" s="107">
        <v>52</v>
      </c>
      <c r="M32" s="107">
        <v>52</v>
      </c>
      <c r="N32" s="107">
        <v>59</v>
      </c>
      <c r="O32" s="107">
        <v>75</v>
      </c>
      <c r="P32" s="107">
        <v>41</v>
      </c>
      <c r="Q32" s="107">
        <v>43</v>
      </c>
      <c r="R32" s="107">
        <v>39</v>
      </c>
      <c r="S32" s="107">
        <v>20</v>
      </c>
      <c r="T32" s="107">
        <v>19</v>
      </c>
      <c r="U32" s="107">
        <v>8</v>
      </c>
      <c r="V32" s="107">
        <v>0</v>
      </c>
      <c r="W32" s="107">
        <v>0</v>
      </c>
      <c r="X32" s="41">
        <f t="shared" si="9"/>
        <v>170</v>
      </c>
      <c r="Y32" s="42">
        <f t="shared" si="10"/>
        <v>750</v>
      </c>
      <c r="Z32" s="43">
        <f t="shared" si="2"/>
        <v>0.13333333333333333</v>
      </c>
      <c r="AA32" s="43">
        <f t="shared" si="3"/>
        <v>0.64</v>
      </c>
      <c r="AB32" s="43">
        <f t="shared" si="4"/>
        <v>0.22666666666666666</v>
      </c>
      <c r="AC32" s="44">
        <f t="shared" si="11"/>
        <v>1</v>
      </c>
    </row>
    <row r="33" spans="1:29" s="45" customFormat="1" ht="12" outlineLevel="1">
      <c r="A33" s="161"/>
      <c r="B33" s="35" t="s">
        <v>14</v>
      </c>
      <c r="C33" s="108">
        <v>28</v>
      </c>
      <c r="D33" s="108">
        <v>43</v>
      </c>
      <c r="E33" s="108">
        <v>45</v>
      </c>
      <c r="F33" s="108">
        <v>52</v>
      </c>
      <c r="G33" s="108">
        <v>41</v>
      </c>
      <c r="H33" s="108">
        <v>38</v>
      </c>
      <c r="I33" s="108">
        <v>33</v>
      </c>
      <c r="J33" s="108">
        <v>44</v>
      </c>
      <c r="K33" s="108">
        <v>64</v>
      </c>
      <c r="L33" s="108">
        <v>45</v>
      </c>
      <c r="M33" s="108">
        <v>42</v>
      </c>
      <c r="N33" s="108">
        <v>55</v>
      </c>
      <c r="O33" s="108">
        <v>65</v>
      </c>
      <c r="P33" s="108">
        <v>53</v>
      </c>
      <c r="Q33" s="108">
        <v>55</v>
      </c>
      <c r="R33" s="108">
        <v>50</v>
      </c>
      <c r="S33" s="108">
        <v>46</v>
      </c>
      <c r="T33" s="108">
        <v>36</v>
      </c>
      <c r="U33" s="108">
        <v>19</v>
      </c>
      <c r="V33" s="108">
        <v>2</v>
      </c>
      <c r="W33" s="108">
        <v>0</v>
      </c>
      <c r="X33" s="46">
        <f t="shared" si="9"/>
        <v>261</v>
      </c>
      <c r="Y33" s="47">
        <f t="shared" si="10"/>
        <v>856</v>
      </c>
      <c r="Z33" s="48">
        <f t="shared" si="2"/>
        <v>0.13551401869158877</v>
      </c>
      <c r="AA33" s="48">
        <f t="shared" si="3"/>
        <v>0.5595794392523364</v>
      </c>
      <c r="AB33" s="48">
        <f t="shared" si="4"/>
        <v>0.30490654205607476</v>
      </c>
      <c r="AC33" s="49">
        <f t="shared" si="11"/>
        <v>1</v>
      </c>
    </row>
    <row r="34" spans="1:29" s="45" customFormat="1" ht="12" outlineLevel="1">
      <c r="A34" s="162"/>
      <c r="B34" s="36" t="s">
        <v>15</v>
      </c>
      <c r="C34" s="109">
        <v>54</v>
      </c>
      <c r="D34" s="109">
        <v>76</v>
      </c>
      <c r="E34" s="109">
        <v>86</v>
      </c>
      <c r="F34" s="109">
        <v>107</v>
      </c>
      <c r="G34" s="109">
        <v>80</v>
      </c>
      <c r="H34" s="109">
        <v>67</v>
      </c>
      <c r="I34" s="109">
        <v>64</v>
      </c>
      <c r="J34" s="109">
        <v>86</v>
      </c>
      <c r="K34" s="109">
        <v>110</v>
      </c>
      <c r="L34" s="109">
        <v>97</v>
      </c>
      <c r="M34" s="109">
        <v>94</v>
      </c>
      <c r="N34" s="109">
        <v>114</v>
      </c>
      <c r="O34" s="109">
        <v>140</v>
      </c>
      <c r="P34" s="109">
        <v>94</v>
      </c>
      <c r="Q34" s="109">
        <v>98</v>
      </c>
      <c r="R34" s="109">
        <v>89</v>
      </c>
      <c r="S34" s="109">
        <v>66</v>
      </c>
      <c r="T34" s="109">
        <v>55</v>
      </c>
      <c r="U34" s="109">
        <v>27</v>
      </c>
      <c r="V34" s="109">
        <v>2</v>
      </c>
      <c r="W34" s="109">
        <v>0</v>
      </c>
      <c r="X34" s="50">
        <f t="shared" si="9"/>
        <v>431</v>
      </c>
      <c r="Y34" s="51">
        <f t="shared" si="10"/>
        <v>1606</v>
      </c>
      <c r="Z34" s="48">
        <f t="shared" si="2"/>
        <v>0.13449564134495642</v>
      </c>
      <c r="AA34" s="48">
        <f t="shared" si="3"/>
        <v>0.5971357409713575</v>
      </c>
      <c r="AB34" s="48">
        <f t="shared" si="4"/>
        <v>0.2683686176836862</v>
      </c>
      <c r="AC34" s="52">
        <f t="shared" si="11"/>
        <v>1</v>
      </c>
    </row>
    <row r="35" spans="1:29" s="55" customFormat="1" ht="12" customHeight="1">
      <c r="A35" s="164" t="s">
        <v>47</v>
      </c>
      <c r="B35" s="37" t="s">
        <v>13</v>
      </c>
      <c r="C35" s="41">
        <f>SUM(C26,C29,C32)</f>
        <v>393</v>
      </c>
      <c r="D35" s="41">
        <f aca="true" t="shared" si="12" ref="D35:Y37">SUM(D26,D29,D32)</f>
        <v>407</v>
      </c>
      <c r="E35" s="41">
        <f t="shared" si="12"/>
        <v>367</v>
      </c>
      <c r="F35" s="41">
        <f t="shared" si="12"/>
        <v>461</v>
      </c>
      <c r="G35" s="41">
        <f t="shared" si="12"/>
        <v>406</v>
      </c>
      <c r="H35" s="41">
        <f t="shared" si="12"/>
        <v>416</v>
      </c>
      <c r="I35" s="41">
        <f t="shared" si="12"/>
        <v>518</v>
      </c>
      <c r="J35" s="41">
        <f t="shared" si="12"/>
        <v>521</v>
      </c>
      <c r="K35" s="41">
        <f t="shared" si="12"/>
        <v>455</v>
      </c>
      <c r="L35" s="41">
        <f t="shared" si="12"/>
        <v>421</v>
      </c>
      <c r="M35" s="41">
        <f t="shared" si="12"/>
        <v>520</v>
      </c>
      <c r="N35" s="41">
        <f t="shared" si="12"/>
        <v>728</v>
      </c>
      <c r="O35" s="41">
        <f t="shared" si="12"/>
        <v>806</v>
      </c>
      <c r="P35" s="41">
        <f t="shared" si="12"/>
        <v>521</v>
      </c>
      <c r="Q35" s="41">
        <f t="shared" si="12"/>
        <v>362</v>
      </c>
      <c r="R35" s="41">
        <f t="shared" si="12"/>
        <v>288</v>
      </c>
      <c r="S35" s="41">
        <f t="shared" si="12"/>
        <v>217</v>
      </c>
      <c r="T35" s="41">
        <f t="shared" si="12"/>
        <v>100</v>
      </c>
      <c r="U35" s="41">
        <f t="shared" si="12"/>
        <v>31</v>
      </c>
      <c r="V35" s="41">
        <f t="shared" si="12"/>
        <v>9</v>
      </c>
      <c r="W35" s="41">
        <f t="shared" si="12"/>
        <v>1</v>
      </c>
      <c r="X35" s="41">
        <f t="shared" si="12"/>
        <v>1529</v>
      </c>
      <c r="Y35" s="41">
        <f t="shared" si="12"/>
        <v>7948</v>
      </c>
      <c r="Z35" s="53">
        <f aca="true" t="shared" si="13" ref="Z35:Z40">SUM(C35:E35)/$Y35</f>
        <v>0.1468293910417715</v>
      </c>
      <c r="AA35" s="53">
        <f aca="true" t="shared" si="14" ref="AA35:AA40">SUM(F35:O35)/$Y35</f>
        <v>0.6607951685958732</v>
      </c>
      <c r="AB35" s="53">
        <f aca="true" t="shared" si="15" ref="AB35:AB40">X35/$Y35</f>
        <v>0.19237544036235532</v>
      </c>
      <c r="AC35" s="54">
        <f aca="true" t="shared" si="16" ref="AC35:AC40">SUM(Z35:AB35)</f>
        <v>1</v>
      </c>
    </row>
    <row r="36" spans="1:29" s="55" customFormat="1" ht="12" customHeight="1">
      <c r="A36" s="165"/>
      <c r="B36" s="38" t="s">
        <v>14</v>
      </c>
      <c r="C36" s="46">
        <f aca="true" t="shared" si="17" ref="C36:R37">SUM(C27,C30,C33)</f>
        <v>300</v>
      </c>
      <c r="D36" s="46">
        <f t="shared" si="17"/>
        <v>377</v>
      </c>
      <c r="E36" s="46">
        <f t="shared" si="17"/>
        <v>402</v>
      </c>
      <c r="F36" s="46">
        <f t="shared" si="17"/>
        <v>429</v>
      </c>
      <c r="G36" s="46">
        <f t="shared" si="17"/>
        <v>446</v>
      </c>
      <c r="H36" s="46">
        <f t="shared" si="17"/>
        <v>550</v>
      </c>
      <c r="I36" s="46">
        <f t="shared" si="17"/>
        <v>537</v>
      </c>
      <c r="J36" s="46">
        <f t="shared" si="17"/>
        <v>565</v>
      </c>
      <c r="K36" s="46">
        <f t="shared" si="17"/>
        <v>507</v>
      </c>
      <c r="L36" s="46">
        <f t="shared" si="17"/>
        <v>467</v>
      </c>
      <c r="M36" s="46">
        <f t="shared" si="17"/>
        <v>617</v>
      </c>
      <c r="N36" s="46">
        <f t="shared" si="17"/>
        <v>786</v>
      </c>
      <c r="O36" s="46">
        <f t="shared" si="17"/>
        <v>794</v>
      </c>
      <c r="P36" s="46">
        <f t="shared" si="17"/>
        <v>480</v>
      </c>
      <c r="Q36" s="46">
        <f t="shared" si="17"/>
        <v>424</v>
      </c>
      <c r="R36" s="46">
        <f t="shared" si="17"/>
        <v>395</v>
      </c>
      <c r="S36" s="46">
        <f t="shared" si="12"/>
        <v>369</v>
      </c>
      <c r="T36" s="46">
        <f t="shared" si="12"/>
        <v>233</v>
      </c>
      <c r="U36" s="46">
        <f t="shared" si="12"/>
        <v>122</v>
      </c>
      <c r="V36" s="46">
        <f t="shared" si="12"/>
        <v>39</v>
      </c>
      <c r="W36" s="46">
        <f t="shared" si="12"/>
        <v>6</v>
      </c>
      <c r="X36" s="46">
        <f t="shared" si="12"/>
        <v>2068</v>
      </c>
      <c r="Y36" s="46">
        <f t="shared" si="12"/>
        <v>8845</v>
      </c>
      <c r="Z36" s="56">
        <f t="shared" si="13"/>
        <v>0.12198982475975127</v>
      </c>
      <c r="AA36" s="56">
        <f t="shared" si="14"/>
        <v>0.6442057659694743</v>
      </c>
      <c r="AB36" s="56">
        <f t="shared" si="15"/>
        <v>0.23380440927077445</v>
      </c>
      <c r="AC36" s="54">
        <f t="shared" si="16"/>
        <v>1</v>
      </c>
    </row>
    <row r="37" spans="1:29" s="55" customFormat="1" ht="12" customHeight="1">
      <c r="A37" s="165"/>
      <c r="B37" s="39" t="s">
        <v>15</v>
      </c>
      <c r="C37" s="50">
        <f t="shared" si="17"/>
        <v>693</v>
      </c>
      <c r="D37" s="50">
        <f t="shared" si="12"/>
        <v>784</v>
      </c>
      <c r="E37" s="50">
        <f t="shared" si="12"/>
        <v>769</v>
      </c>
      <c r="F37" s="50">
        <f t="shared" si="12"/>
        <v>890</v>
      </c>
      <c r="G37" s="50">
        <f t="shared" si="12"/>
        <v>852</v>
      </c>
      <c r="H37" s="50">
        <f t="shared" si="12"/>
        <v>966</v>
      </c>
      <c r="I37" s="50">
        <f t="shared" si="12"/>
        <v>1055</v>
      </c>
      <c r="J37" s="50">
        <f t="shared" si="12"/>
        <v>1086</v>
      </c>
      <c r="K37" s="50">
        <f t="shared" si="12"/>
        <v>962</v>
      </c>
      <c r="L37" s="50">
        <f t="shared" si="12"/>
        <v>888</v>
      </c>
      <c r="M37" s="50">
        <f t="shared" si="12"/>
        <v>1137</v>
      </c>
      <c r="N37" s="50">
        <f t="shared" si="12"/>
        <v>1514</v>
      </c>
      <c r="O37" s="50">
        <f t="shared" si="12"/>
        <v>1600</v>
      </c>
      <c r="P37" s="50">
        <f t="shared" si="12"/>
        <v>1001</v>
      </c>
      <c r="Q37" s="50">
        <f t="shared" si="12"/>
        <v>786</v>
      </c>
      <c r="R37" s="50">
        <f t="shared" si="12"/>
        <v>683</v>
      </c>
      <c r="S37" s="50">
        <f t="shared" si="12"/>
        <v>586</v>
      </c>
      <c r="T37" s="50">
        <f t="shared" si="12"/>
        <v>333</v>
      </c>
      <c r="U37" s="50">
        <f t="shared" si="12"/>
        <v>153</v>
      </c>
      <c r="V37" s="50">
        <f t="shared" si="12"/>
        <v>48</v>
      </c>
      <c r="W37" s="50">
        <f t="shared" si="12"/>
        <v>7</v>
      </c>
      <c r="X37" s="50">
        <f t="shared" si="12"/>
        <v>3597</v>
      </c>
      <c r="Y37" s="50">
        <f t="shared" si="12"/>
        <v>16793</v>
      </c>
      <c r="Z37" s="57">
        <f t="shared" si="13"/>
        <v>0.1337462037753826</v>
      </c>
      <c r="AA37" s="57">
        <f t="shared" si="14"/>
        <v>0.6520574048710772</v>
      </c>
      <c r="AB37" s="57">
        <f t="shared" si="15"/>
        <v>0.21419639135354016</v>
      </c>
      <c r="AC37" s="54">
        <f t="shared" si="16"/>
        <v>1</v>
      </c>
    </row>
    <row r="38" spans="1:29" s="55" customFormat="1" ht="12" customHeight="1" collapsed="1">
      <c r="A38" s="164" t="s">
        <v>48</v>
      </c>
      <c r="B38" s="37" t="s">
        <v>13</v>
      </c>
      <c r="C38" s="98">
        <v>126</v>
      </c>
      <c r="D38" s="98">
        <v>131</v>
      </c>
      <c r="E38" s="98">
        <v>157</v>
      </c>
      <c r="F38" s="98">
        <v>176</v>
      </c>
      <c r="G38" s="98">
        <v>134</v>
      </c>
      <c r="H38" s="98">
        <v>133</v>
      </c>
      <c r="I38" s="98">
        <v>131</v>
      </c>
      <c r="J38" s="98">
        <v>160</v>
      </c>
      <c r="K38" s="98">
        <v>136</v>
      </c>
      <c r="L38" s="98">
        <v>179</v>
      </c>
      <c r="M38" s="98">
        <v>232</v>
      </c>
      <c r="N38" s="98">
        <v>253</v>
      </c>
      <c r="O38" s="98">
        <v>224</v>
      </c>
      <c r="P38" s="98">
        <v>154</v>
      </c>
      <c r="Q38" s="98">
        <v>150</v>
      </c>
      <c r="R38" s="98">
        <v>114</v>
      </c>
      <c r="S38" s="98">
        <v>95</v>
      </c>
      <c r="T38" s="98">
        <v>34</v>
      </c>
      <c r="U38" s="98">
        <v>12</v>
      </c>
      <c r="V38" s="98">
        <v>7</v>
      </c>
      <c r="W38" s="98">
        <v>2</v>
      </c>
      <c r="X38" s="41">
        <f aca="true" t="shared" si="18" ref="X38:X46">SUM(P38:W38)</f>
        <v>568</v>
      </c>
      <c r="Y38" s="41">
        <f aca="true" t="shared" si="19" ref="Y38:Y46">SUM(C38:W38)</f>
        <v>2740</v>
      </c>
      <c r="Z38" s="53">
        <f t="shared" si="13"/>
        <v>0.1510948905109489</v>
      </c>
      <c r="AA38" s="53">
        <f t="shared" si="14"/>
        <v>0.6416058394160584</v>
      </c>
      <c r="AB38" s="53">
        <f t="shared" si="15"/>
        <v>0.2072992700729927</v>
      </c>
      <c r="AC38" s="54">
        <f t="shared" si="16"/>
        <v>1</v>
      </c>
    </row>
    <row r="39" spans="1:29" s="55" customFormat="1" ht="12" customHeight="1">
      <c r="A39" s="165"/>
      <c r="B39" s="38" t="s">
        <v>14</v>
      </c>
      <c r="C39" s="99">
        <v>109</v>
      </c>
      <c r="D39" s="99">
        <v>108</v>
      </c>
      <c r="E39" s="99">
        <v>158</v>
      </c>
      <c r="F39" s="99">
        <v>154</v>
      </c>
      <c r="G39" s="99">
        <v>151</v>
      </c>
      <c r="H39" s="99">
        <v>129</v>
      </c>
      <c r="I39" s="99">
        <v>131</v>
      </c>
      <c r="J39" s="99">
        <v>147</v>
      </c>
      <c r="K39" s="99">
        <v>179</v>
      </c>
      <c r="L39" s="99">
        <v>208</v>
      </c>
      <c r="M39" s="99">
        <v>202</v>
      </c>
      <c r="N39" s="99">
        <v>228</v>
      </c>
      <c r="O39" s="99">
        <v>225</v>
      </c>
      <c r="P39" s="99">
        <v>157</v>
      </c>
      <c r="Q39" s="99">
        <v>194</v>
      </c>
      <c r="R39" s="99">
        <v>210</v>
      </c>
      <c r="S39" s="99">
        <v>187</v>
      </c>
      <c r="T39" s="99">
        <v>118</v>
      </c>
      <c r="U39" s="99">
        <v>50</v>
      </c>
      <c r="V39" s="99">
        <v>14</v>
      </c>
      <c r="W39" s="99">
        <v>4</v>
      </c>
      <c r="X39" s="46">
        <f t="shared" si="18"/>
        <v>934</v>
      </c>
      <c r="Y39" s="46">
        <f t="shared" si="19"/>
        <v>3063</v>
      </c>
      <c r="Z39" s="56">
        <f t="shared" si="13"/>
        <v>0.12242899118511263</v>
      </c>
      <c r="AA39" s="56">
        <f t="shared" si="14"/>
        <v>0.5726412014365002</v>
      </c>
      <c r="AB39" s="56">
        <f t="shared" si="15"/>
        <v>0.3049298073783872</v>
      </c>
      <c r="AC39" s="54">
        <f t="shared" si="16"/>
        <v>1</v>
      </c>
    </row>
    <row r="40" spans="1:29" s="55" customFormat="1" ht="12" customHeight="1">
      <c r="A40" s="165"/>
      <c r="B40" s="39" t="s">
        <v>15</v>
      </c>
      <c r="C40" s="100">
        <v>235</v>
      </c>
      <c r="D40" s="100">
        <v>239</v>
      </c>
      <c r="E40" s="100">
        <v>315</v>
      </c>
      <c r="F40" s="100">
        <v>330</v>
      </c>
      <c r="G40" s="100">
        <v>285</v>
      </c>
      <c r="H40" s="100">
        <v>262</v>
      </c>
      <c r="I40" s="100">
        <v>262</v>
      </c>
      <c r="J40" s="100">
        <v>307</v>
      </c>
      <c r="K40" s="100">
        <v>315</v>
      </c>
      <c r="L40" s="100">
        <v>387</v>
      </c>
      <c r="M40" s="100">
        <v>434</v>
      </c>
      <c r="N40" s="100">
        <v>481</v>
      </c>
      <c r="O40" s="100">
        <v>449</v>
      </c>
      <c r="P40" s="100">
        <v>311</v>
      </c>
      <c r="Q40" s="100">
        <v>344</v>
      </c>
      <c r="R40" s="100">
        <v>324</v>
      </c>
      <c r="S40" s="100">
        <v>282</v>
      </c>
      <c r="T40" s="100">
        <v>152</v>
      </c>
      <c r="U40" s="100">
        <v>62</v>
      </c>
      <c r="V40" s="100">
        <v>21</v>
      </c>
      <c r="W40" s="100">
        <v>6</v>
      </c>
      <c r="X40" s="50">
        <f t="shared" si="18"/>
        <v>1502</v>
      </c>
      <c r="Y40" s="50">
        <f t="shared" si="19"/>
        <v>5803</v>
      </c>
      <c r="Z40" s="57">
        <f t="shared" si="13"/>
        <v>0.13596415647079096</v>
      </c>
      <c r="AA40" s="57">
        <f t="shared" si="14"/>
        <v>0.6052042047216957</v>
      </c>
      <c r="AB40" s="57">
        <f t="shared" si="15"/>
        <v>0.25883163880751336</v>
      </c>
      <c r="AC40" s="54">
        <f t="shared" si="16"/>
        <v>1</v>
      </c>
    </row>
    <row r="41" spans="1:29" s="45" customFormat="1" ht="12" outlineLevel="1">
      <c r="A41" s="160" t="s">
        <v>55</v>
      </c>
      <c r="B41" s="34" t="s">
        <v>13</v>
      </c>
      <c r="C41" s="116">
        <v>112</v>
      </c>
      <c r="D41" s="116">
        <v>127</v>
      </c>
      <c r="E41" s="116">
        <v>164</v>
      </c>
      <c r="F41" s="116">
        <v>167</v>
      </c>
      <c r="G41" s="116">
        <v>142</v>
      </c>
      <c r="H41" s="116">
        <v>158</v>
      </c>
      <c r="I41" s="116">
        <v>145</v>
      </c>
      <c r="J41" s="116">
        <v>171</v>
      </c>
      <c r="K41" s="116">
        <v>179</v>
      </c>
      <c r="L41" s="116">
        <v>173</v>
      </c>
      <c r="M41" s="116">
        <v>208</v>
      </c>
      <c r="N41" s="116">
        <v>270</v>
      </c>
      <c r="O41" s="116">
        <v>230</v>
      </c>
      <c r="P41" s="116">
        <v>165</v>
      </c>
      <c r="Q41" s="116">
        <v>157</v>
      </c>
      <c r="R41" s="116">
        <v>119</v>
      </c>
      <c r="S41" s="116">
        <v>111</v>
      </c>
      <c r="T41" s="116">
        <v>44</v>
      </c>
      <c r="U41" s="116">
        <v>11</v>
      </c>
      <c r="V41" s="116">
        <v>7</v>
      </c>
      <c r="W41" s="116">
        <v>2</v>
      </c>
      <c r="X41" s="41">
        <f t="shared" si="18"/>
        <v>616</v>
      </c>
      <c r="Y41" s="42">
        <f t="shared" si="19"/>
        <v>2862</v>
      </c>
      <c r="Z41" s="43">
        <f aca="true" t="shared" si="20" ref="Z41:Z61">SUM(C41:E41)/$Y41</f>
        <v>0.14081062194269742</v>
      </c>
      <c r="AA41" s="43">
        <f aca="true" t="shared" si="21" ref="AA41:AA61">SUM(F41:O41)/$Y41</f>
        <v>0.6439552760307478</v>
      </c>
      <c r="AB41" s="43">
        <f aca="true" t="shared" si="22" ref="AB41:AB61">X41/$Y41</f>
        <v>0.21523410202655485</v>
      </c>
      <c r="AC41" s="44">
        <f aca="true" t="shared" si="23" ref="AC41:AC46">SUM(Z41:AB41)</f>
        <v>1</v>
      </c>
    </row>
    <row r="42" spans="1:29" s="45" customFormat="1" ht="12" outlineLevel="1">
      <c r="A42" s="161"/>
      <c r="B42" s="35" t="s">
        <v>14</v>
      </c>
      <c r="C42" s="117">
        <v>113</v>
      </c>
      <c r="D42" s="117">
        <v>138</v>
      </c>
      <c r="E42" s="117">
        <v>158</v>
      </c>
      <c r="F42" s="117">
        <v>188</v>
      </c>
      <c r="G42" s="117">
        <v>141</v>
      </c>
      <c r="H42" s="117">
        <v>148</v>
      </c>
      <c r="I42" s="117">
        <v>155</v>
      </c>
      <c r="J42" s="117">
        <v>169</v>
      </c>
      <c r="K42" s="117">
        <v>163</v>
      </c>
      <c r="L42" s="117">
        <v>177</v>
      </c>
      <c r="M42" s="117">
        <v>203</v>
      </c>
      <c r="N42" s="117">
        <v>259</v>
      </c>
      <c r="O42" s="117">
        <v>226</v>
      </c>
      <c r="P42" s="117">
        <v>196</v>
      </c>
      <c r="Q42" s="117">
        <v>177</v>
      </c>
      <c r="R42" s="117">
        <v>189</v>
      </c>
      <c r="S42" s="117">
        <v>181</v>
      </c>
      <c r="T42" s="117">
        <v>117</v>
      </c>
      <c r="U42" s="117">
        <v>54</v>
      </c>
      <c r="V42" s="117">
        <v>18</v>
      </c>
      <c r="W42" s="117">
        <v>3</v>
      </c>
      <c r="X42" s="46">
        <f t="shared" si="18"/>
        <v>935</v>
      </c>
      <c r="Y42" s="47">
        <f t="shared" si="19"/>
        <v>3173</v>
      </c>
      <c r="Z42" s="48">
        <f t="shared" si="20"/>
        <v>0.12890009454774662</v>
      </c>
      <c r="AA42" s="48">
        <f t="shared" si="21"/>
        <v>0.5764260951780649</v>
      </c>
      <c r="AB42" s="48">
        <f t="shared" si="22"/>
        <v>0.2946738102741885</v>
      </c>
      <c r="AC42" s="49">
        <f t="shared" si="23"/>
        <v>1</v>
      </c>
    </row>
    <row r="43" spans="1:29" s="45" customFormat="1" ht="12" outlineLevel="1">
      <c r="A43" s="162"/>
      <c r="B43" s="36" t="s">
        <v>15</v>
      </c>
      <c r="C43" s="118">
        <v>225</v>
      </c>
      <c r="D43" s="118">
        <v>265</v>
      </c>
      <c r="E43" s="118">
        <v>322</v>
      </c>
      <c r="F43" s="118">
        <v>355</v>
      </c>
      <c r="G43" s="118">
        <v>283</v>
      </c>
      <c r="H43" s="118">
        <v>306</v>
      </c>
      <c r="I43" s="118">
        <v>300</v>
      </c>
      <c r="J43" s="118">
        <v>340</v>
      </c>
      <c r="K43" s="118">
        <v>342</v>
      </c>
      <c r="L43" s="118">
        <v>350</v>
      </c>
      <c r="M43" s="118">
        <v>411</v>
      </c>
      <c r="N43" s="118">
        <v>529</v>
      </c>
      <c r="O43" s="118">
        <v>456</v>
      </c>
      <c r="P43" s="118">
        <v>361</v>
      </c>
      <c r="Q43" s="118">
        <v>334</v>
      </c>
      <c r="R43" s="118">
        <v>308</v>
      </c>
      <c r="S43" s="118">
        <v>292</v>
      </c>
      <c r="T43" s="118">
        <v>161</v>
      </c>
      <c r="U43" s="118">
        <v>65</v>
      </c>
      <c r="V43" s="118">
        <v>25</v>
      </c>
      <c r="W43" s="118">
        <v>5</v>
      </c>
      <c r="X43" s="50">
        <f t="shared" si="18"/>
        <v>1551</v>
      </c>
      <c r="Y43" s="51">
        <f t="shared" si="19"/>
        <v>6035</v>
      </c>
      <c r="Z43" s="48">
        <f t="shared" si="20"/>
        <v>0.13454846727423364</v>
      </c>
      <c r="AA43" s="48">
        <f t="shared" si="21"/>
        <v>0.6084507042253521</v>
      </c>
      <c r="AB43" s="48">
        <f t="shared" si="22"/>
        <v>0.2570008285004142</v>
      </c>
      <c r="AC43" s="52">
        <f t="shared" si="23"/>
        <v>1</v>
      </c>
    </row>
    <row r="44" spans="1:29" s="45" customFormat="1" ht="12" outlineLevel="1">
      <c r="A44" s="160" t="s">
        <v>57</v>
      </c>
      <c r="B44" s="34" t="s">
        <v>13</v>
      </c>
      <c r="C44" s="116">
        <v>26</v>
      </c>
      <c r="D44" s="116">
        <v>25</v>
      </c>
      <c r="E44" s="116">
        <v>55</v>
      </c>
      <c r="F44" s="116">
        <v>60</v>
      </c>
      <c r="G44" s="116">
        <v>37</v>
      </c>
      <c r="H44" s="116">
        <v>47</v>
      </c>
      <c r="I44" s="116">
        <v>39</v>
      </c>
      <c r="J44" s="116">
        <v>49</v>
      </c>
      <c r="K44" s="116">
        <v>56</v>
      </c>
      <c r="L44" s="116">
        <v>74</v>
      </c>
      <c r="M44" s="116">
        <v>80</v>
      </c>
      <c r="N44" s="116">
        <v>94</v>
      </c>
      <c r="O44" s="116">
        <v>71</v>
      </c>
      <c r="P44" s="116">
        <v>50</v>
      </c>
      <c r="Q44" s="116">
        <v>60</v>
      </c>
      <c r="R44" s="116">
        <v>51</v>
      </c>
      <c r="S44" s="116">
        <v>43</v>
      </c>
      <c r="T44" s="116">
        <v>19</v>
      </c>
      <c r="U44" s="116">
        <v>7</v>
      </c>
      <c r="V44" s="116">
        <v>3</v>
      </c>
      <c r="W44" s="116">
        <v>0</v>
      </c>
      <c r="X44" s="41">
        <f t="shared" si="18"/>
        <v>233</v>
      </c>
      <c r="Y44" s="42">
        <f t="shared" si="19"/>
        <v>946</v>
      </c>
      <c r="Z44" s="43">
        <f t="shared" si="20"/>
        <v>0.11205073995771671</v>
      </c>
      <c r="AA44" s="43">
        <f t="shared" si="21"/>
        <v>0.6416490486257929</v>
      </c>
      <c r="AB44" s="43">
        <f t="shared" si="22"/>
        <v>0.2463002114164905</v>
      </c>
      <c r="AC44" s="44">
        <f t="shared" si="23"/>
        <v>1</v>
      </c>
    </row>
    <row r="45" spans="1:29" s="45" customFormat="1" ht="12" outlineLevel="1">
      <c r="A45" s="161"/>
      <c r="B45" s="35" t="s">
        <v>14</v>
      </c>
      <c r="C45" s="117">
        <v>30</v>
      </c>
      <c r="D45" s="117">
        <v>31</v>
      </c>
      <c r="E45" s="117">
        <v>51</v>
      </c>
      <c r="F45" s="117">
        <v>59</v>
      </c>
      <c r="G45" s="117">
        <v>74</v>
      </c>
      <c r="H45" s="117">
        <v>39</v>
      </c>
      <c r="I45" s="117">
        <v>39</v>
      </c>
      <c r="J45" s="117">
        <v>44</v>
      </c>
      <c r="K45" s="117">
        <v>59</v>
      </c>
      <c r="L45" s="117">
        <v>66</v>
      </c>
      <c r="M45" s="117">
        <v>80</v>
      </c>
      <c r="N45" s="117">
        <v>74</v>
      </c>
      <c r="O45" s="117">
        <v>69</v>
      </c>
      <c r="P45" s="117">
        <v>63</v>
      </c>
      <c r="Q45" s="117">
        <v>68</v>
      </c>
      <c r="R45" s="117">
        <v>81</v>
      </c>
      <c r="S45" s="117">
        <v>70</v>
      </c>
      <c r="T45" s="117">
        <v>37</v>
      </c>
      <c r="U45" s="117">
        <v>16</v>
      </c>
      <c r="V45" s="117">
        <v>7</v>
      </c>
      <c r="W45" s="117">
        <v>2</v>
      </c>
      <c r="X45" s="46">
        <f t="shared" si="18"/>
        <v>344</v>
      </c>
      <c r="Y45" s="47">
        <f t="shared" si="19"/>
        <v>1059</v>
      </c>
      <c r="Z45" s="48">
        <f t="shared" si="20"/>
        <v>0.10576015108593012</v>
      </c>
      <c r="AA45" s="48">
        <f t="shared" si="21"/>
        <v>0.5694050991501416</v>
      </c>
      <c r="AB45" s="48">
        <f t="shared" si="22"/>
        <v>0.32483474976392823</v>
      </c>
      <c r="AC45" s="49">
        <f t="shared" si="23"/>
        <v>0.9999999999999999</v>
      </c>
    </row>
    <row r="46" spans="1:29" s="45" customFormat="1" ht="12" outlineLevel="1">
      <c r="A46" s="162"/>
      <c r="B46" s="36" t="s">
        <v>15</v>
      </c>
      <c r="C46" s="118">
        <v>56</v>
      </c>
      <c r="D46" s="118">
        <v>56</v>
      </c>
      <c r="E46" s="118">
        <v>106</v>
      </c>
      <c r="F46" s="118">
        <v>119</v>
      </c>
      <c r="G46" s="118">
        <v>111</v>
      </c>
      <c r="H46" s="118">
        <v>86</v>
      </c>
      <c r="I46" s="118">
        <v>78</v>
      </c>
      <c r="J46" s="118">
        <v>93</v>
      </c>
      <c r="K46" s="118">
        <v>115</v>
      </c>
      <c r="L46" s="118">
        <v>140</v>
      </c>
      <c r="M46" s="118">
        <v>160</v>
      </c>
      <c r="N46" s="118">
        <v>168</v>
      </c>
      <c r="O46" s="118">
        <v>140</v>
      </c>
      <c r="P46" s="118">
        <v>113</v>
      </c>
      <c r="Q46" s="118">
        <v>128</v>
      </c>
      <c r="R46" s="118">
        <v>132</v>
      </c>
      <c r="S46" s="118">
        <v>113</v>
      </c>
      <c r="T46" s="118">
        <v>56</v>
      </c>
      <c r="U46" s="118">
        <v>23</v>
      </c>
      <c r="V46" s="118">
        <v>10</v>
      </c>
      <c r="W46" s="118">
        <v>2</v>
      </c>
      <c r="X46" s="50">
        <f t="shared" si="18"/>
        <v>577</v>
      </c>
      <c r="Y46" s="51">
        <f t="shared" si="19"/>
        <v>2005</v>
      </c>
      <c r="Z46" s="48">
        <f t="shared" si="20"/>
        <v>0.1087281795511222</v>
      </c>
      <c r="AA46" s="48">
        <f t="shared" si="21"/>
        <v>0.6034912718204489</v>
      </c>
      <c r="AB46" s="48">
        <f t="shared" si="22"/>
        <v>0.28778054862842894</v>
      </c>
      <c r="AC46" s="52">
        <f t="shared" si="23"/>
        <v>1</v>
      </c>
    </row>
    <row r="47" spans="1:29" s="55" customFormat="1" ht="12" customHeight="1">
      <c r="A47" s="164" t="s">
        <v>49</v>
      </c>
      <c r="B47" s="37" t="s">
        <v>13</v>
      </c>
      <c r="C47" s="41">
        <f>SUM(C41,C44)</f>
        <v>138</v>
      </c>
      <c r="D47" s="41">
        <f aca="true" t="shared" si="24" ref="D47:X49">SUM(D41,D44)</f>
        <v>152</v>
      </c>
      <c r="E47" s="41">
        <f t="shared" si="24"/>
        <v>219</v>
      </c>
      <c r="F47" s="41">
        <f t="shared" si="24"/>
        <v>227</v>
      </c>
      <c r="G47" s="41">
        <f t="shared" si="24"/>
        <v>179</v>
      </c>
      <c r="H47" s="41">
        <f t="shared" si="24"/>
        <v>205</v>
      </c>
      <c r="I47" s="41">
        <f t="shared" si="24"/>
        <v>184</v>
      </c>
      <c r="J47" s="41">
        <f t="shared" si="24"/>
        <v>220</v>
      </c>
      <c r="K47" s="41">
        <f t="shared" si="24"/>
        <v>235</v>
      </c>
      <c r="L47" s="41">
        <f t="shared" si="24"/>
        <v>247</v>
      </c>
      <c r="M47" s="41">
        <f t="shared" si="24"/>
        <v>288</v>
      </c>
      <c r="N47" s="41">
        <f t="shared" si="24"/>
        <v>364</v>
      </c>
      <c r="O47" s="41">
        <f t="shared" si="24"/>
        <v>301</v>
      </c>
      <c r="P47" s="41">
        <f t="shared" si="24"/>
        <v>215</v>
      </c>
      <c r="Q47" s="41">
        <f t="shared" si="24"/>
        <v>217</v>
      </c>
      <c r="R47" s="41">
        <f t="shared" si="24"/>
        <v>170</v>
      </c>
      <c r="S47" s="41">
        <f t="shared" si="24"/>
        <v>154</v>
      </c>
      <c r="T47" s="41">
        <f t="shared" si="24"/>
        <v>63</v>
      </c>
      <c r="U47" s="41">
        <f t="shared" si="24"/>
        <v>18</v>
      </c>
      <c r="V47" s="41">
        <f t="shared" si="24"/>
        <v>10</v>
      </c>
      <c r="W47" s="41">
        <f t="shared" si="24"/>
        <v>2</v>
      </c>
      <c r="X47" s="41">
        <f t="shared" si="24"/>
        <v>849</v>
      </c>
      <c r="Y47" s="41">
        <f>SUM(Y41,Y44)</f>
        <v>3808</v>
      </c>
      <c r="Z47" s="53">
        <f t="shared" si="20"/>
        <v>0.13366596638655462</v>
      </c>
      <c r="AA47" s="53">
        <f t="shared" si="21"/>
        <v>0.6433823529411765</v>
      </c>
      <c r="AB47" s="53">
        <f t="shared" si="22"/>
        <v>0.22295168067226892</v>
      </c>
      <c r="AC47" s="54">
        <f>SUM(Z47:AB47)</f>
        <v>1</v>
      </c>
    </row>
    <row r="48" spans="1:29" s="55" customFormat="1" ht="12" customHeight="1">
      <c r="A48" s="165"/>
      <c r="B48" s="38" t="s">
        <v>14</v>
      </c>
      <c r="C48" s="46">
        <f aca="true" t="shared" si="25" ref="C48:R49">SUM(C42,C45)</f>
        <v>143</v>
      </c>
      <c r="D48" s="46">
        <f t="shared" si="25"/>
        <v>169</v>
      </c>
      <c r="E48" s="46">
        <f t="shared" si="25"/>
        <v>209</v>
      </c>
      <c r="F48" s="46">
        <f t="shared" si="25"/>
        <v>247</v>
      </c>
      <c r="G48" s="46">
        <f t="shared" si="25"/>
        <v>215</v>
      </c>
      <c r="H48" s="46">
        <f t="shared" si="25"/>
        <v>187</v>
      </c>
      <c r="I48" s="46">
        <f t="shared" si="25"/>
        <v>194</v>
      </c>
      <c r="J48" s="46">
        <f t="shared" si="25"/>
        <v>213</v>
      </c>
      <c r="K48" s="46">
        <f t="shared" si="25"/>
        <v>222</v>
      </c>
      <c r="L48" s="46">
        <f t="shared" si="25"/>
        <v>243</v>
      </c>
      <c r="M48" s="46">
        <f t="shared" si="25"/>
        <v>283</v>
      </c>
      <c r="N48" s="46">
        <f t="shared" si="25"/>
        <v>333</v>
      </c>
      <c r="O48" s="46">
        <f t="shared" si="25"/>
        <v>295</v>
      </c>
      <c r="P48" s="46">
        <f t="shared" si="25"/>
        <v>259</v>
      </c>
      <c r="Q48" s="46">
        <f t="shared" si="25"/>
        <v>245</v>
      </c>
      <c r="R48" s="46">
        <f t="shared" si="25"/>
        <v>270</v>
      </c>
      <c r="S48" s="46">
        <f t="shared" si="24"/>
        <v>251</v>
      </c>
      <c r="T48" s="46">
        <f t="shared" si="24"/>
        <v>154</v>
      </c>
      <c r="U48" s="46">
        <f t="shared" si="24"/>
        <v>70</v>
      </c>
      <c r="V48" s="46">
        <f t="shared" si="24"/>
        <v>25</v>
      </c>
      <c r="W48" s="46">
        <f t="shared" si="24"/>
        <v>5</v>
      </c>
      <c r="X48" s="46">
        <f t="shared" si="24"/>
        <v>1279</v>
      </c>
      <c r="Y48" s="46">
        <f>SUM(Y42,Y45)</f>
        <v>4232</v>
      </c>
      <c r="Z48" s="56">
        <f t="shared" si="20"/>
        <v>0.12310964083175803</v>
      </c>
      <c r="AA48" s="56">
        <f t="shared" si="21"/>
        <v>0.5746691871455577</v>
      </c>
      <c r="AB48" s="56">
        <f t="shared" si="22"/>
        <v>0.30222117202268434</v>
      </c>
      <c r="AC48" s="54">
        <f>SUM(Z48:AB48)</f>
        <v>1</v>
      </c>
    </row>
    <row r="49" spans="1:29" s="55" customFormat="1" ht="12" customHeight="1">
      <c r="A49" s="165"/>
      <c r="B49" s="39" t="s">
        <v>15</v>
      </c>
      <c r="C49" s="50">
        <f t="shared" si="25"/>
        <v>281</v>
      </c>
      <c r="D49" s="50">
        <f t="shared" si="24"/>
        <v>321</v>
      </c>
      <c r="E49" s="50">
        <f t="shared" si="24"/>
        <v>428</v>
      </c>
      <c r="F49" s="50">
        <f t="shared" si="24"/>
        <v>474</v>
      </c>
      <c r="G49" s="50">
        <f t="shared" si="24"/>
        <v>394</v>
      </c>
      <c r="H49" s="50">
        <f t="shared" si="24"/>
        <v>392</v>
      </c>
      <c r="I49" s="50">
        <f t="shared" si="24"/>
        <v>378</v>
      </c>
      <c r="J49" s="50">
        <f t="shared" si="24"/>
        <v>433</v>
      </c>
      <c r="K49" s="50">
        <f t="shared" si="24"/>
        <v>457</v>
      </c>
      <c r="L49" s="50">
        <f t="shared" si="24"/>
        <v>490</v>
      </c>
      <c r="M49" s="50">
        <f t="shared" si="24"/>
        <v>571</v>
      </c>
      <c r="N49" s="50">
        <f t="shared" si="24"/>
        <v>697</v>
      </c>
      <c r="O49" s="50">
        <f t="shared" si="24"/>
        <v>596</v>
      </c>
      <c r="P49" s="50">
        <f t="shared" si="24"/>
        <v>474</v>
      </c>
      <c r="Q49" s="50">
        <f t="shared" si="24"/>
        <v>462</v>
      </c>
      <c r="R49" s="50">
        <f t="shared" si="24"/>
        <v>440</v>
      </c>
      <c r="S49" s="50">
        <f t="shared" si="24"/>
        <v>405</v>
      </c>
      <c r="T49" s="50">
        <f t="shared" si="24"/>
        <v>217</v>
      </c>
      <c r="U49" s="50">
        <f t="shared" si="24"/>
        <v>88</v>
      </c>
      <c r="V49" s="50">
        <f t="shared" si="24"/>
        <v>35</v>
      </c>
      <c r="W49" s="50">
        <f t="shared" si="24"/>
        <v>7</v>
      </c>
      <c r="X49" s="50">
        <f t="shared" si="24"/>
        <v>2128</v>
      </c>
      <c r="Y49" s="50">
        <f>SUM(Y43,Y46)</f>
        <v>8040</v>
      </c>
      <c r="Z49" s="57">
        <f t="shared" si="20"/>
        <v>0.1281094527363184</v>
      </c>
      <c r="AA49" s="57">
        <f t="shared" si="21"/>
        <v>0.6072139303482587</v>
      </c>
      <c r="AB49" s="57">
        <f t="shared" si="22"/>
        <v>0.2646766169154229</v>
      </c>
      <c r="AC49" s="54">
        <f>SUM(Z49:AB49)</f>
        <v>1</v>
      </c>
    </row>
    <row r="50" spans="1:29" s="45" customFormat="1" ht="12" customHeight="1" outlineLevel="1">
      <c r="A50" s="151" t="s">
        <v>58</v>
      </c>
      <c r="B50" s="34" t="s">
        <v>13</v>
      </c>
      <c r="C50" s="124">
        <v>69</v>
      </c>
      <c r="D50" s="124">
        <v>78</v>
      </c>
      <c r="E50" s="124">
        <v>98</v>
      </c>
      <c r="F50" s="124">
        <v>111</v>
      </c>
      <c r="G50" s="124">
        <v>87</v>
      </c>
      <c r="H50" s="124">
        <v>85</v>
      </c>
      <c r="I50" s="124">
        <v>90</v>
      </c>
      <c r="J50" s="124">
        <v>85</v>
      </c>
      <c r="K50" s="124">
        <v>99</v>
      </c>
      <c r="L50" s="124">
        <v>105</v>
      </c>
      <c r="M50" s="124">
        <v>128</v>
      </c>
      <c r="N50" s="124">
        <v>167</v>
      </c>
      <c r="O50" s="124">
        <v>152</v>
      </c>
      <c r="P50" s="124">
        <v>101</v>
      </c>
      <c r="Q50" s="124">
        <v>86</v>
      </c>
      <c r="R50" s="124">
        <v>95</v>
      </c>
      <c r="S50" s="124">
        <v>58</v>
      </c>
      <c r="T50" s="124">
        <v>42</v>
      </c>
      <c r="U50" s="124">
        <v>15</v>
      </c>
      <c r="V50" s="124">
        <v>2</v>
      </c>
      <c r="W50" s="124">
        <v>0</v>
      </c>
      <c r="X50" s="41">
        <f aca="true" t="shared" si="26" ref="X50:X61">SUM(P50:W50)</f>
        <v>399</v>
      </c>
      <c r="Y50" s="42">
        <f aca="true" t="shared" si="27" ref="Y50:Y61">SUM(C50:W50)</f>
        <v>1753</v>
      </c>
      <c r="Z50" s="43">
        <f t="shared" si="20"/>
        <v>0.13976041072447234</v>
      </c>
      <c r="AA50" s="43">
        <f t="shared" si="21"/>
        <v>0.6326297775242442</v>
      </c>
      <c r="AB50" s="43">
        <f t="shared" si="22"/>
        <v>0.2276098117512835</v>
      </c>
      <c r="AC50" s="44">
        <f aca="true" t="shared" si="28" ref="AC50:AC61">SUM(Z50:AB50)</f>
        <v>1</v>
      </c>
    </row>
    <row r="51" spans="1:29" s="45" customFormat="1" ht="12" outlineLevel="1">
      <c r="A51" s="152"/>
      <c r="B51" s="35" t="s">
        <v>14</v>
      </c>
      <c r="C51" s="125">
        <v>73</v>
      </c>
      <c r="D51" s="125">
        <v>70</v>
      </c>
      <c r="E51" s="125">
        <v>105</v>
      </c>
      <c r="F51" s="125">
        <v>114</v>
      </c>
      <c r="G51" s="125">
        <v>98</v>
      </c>
      <c r="H51" s="125">
        <v>109</v>
      </c>
      <c r="I51" s="125">
        <v>109</v>
      </c>
      <c r="J51" s="125">
        <v>105</v>
      </c>
      <c r="K51" s="125">
        <v>103</v>
      </c>
      <c r="L51" s="125">
        <v>132</v>
      </c>
      <c r="M51" s="125">
        <v>143</v>
      </c>
      <c r="N51" s="125">
        <v>144</v>
      </c>
      <c r="O51" s="125">
        <v>151</v>
      </c>
      <c r="P51" s="125">
        <v>106</v>
      </c>
      <c r="Q51" s="125">
        <v>111</v>
      </c>
      <c r="R51" s="125">
        <v>109</v>
      </c>
      <c r="S51" s="125">
        <v>115</v>
      </c>
      <c r="T51" s="125">
        <v>90</v>
      </c>
      <c r="U51" s="125">
        <v>61</v>
      </c>
      <c r="V51" s="125">
        <v>23</v>
      </c>
      <c r="W51" s="125">
        <v>7</v>
      </c>
      <c r="X51" s="46">
        <f t="shared" si="26"/>
        <v>622</v>
      </c>
      <c r="Y51" s="47">
        <f t="shared" si="27"/>
        <v>2078</v>
      </c>
      <c r="Z51" s="48">
        <f t="shared" si="20"/>
        <v>0.11934552454282965</v>
      </c>
      <c r="AA51" s="48">
        <f t="shared" si="21"/>
        <v>0.5813282001924928</v>
      </c>
      <c r="AB51" s="48">
        <f t="shared" si="22"/>
        <v>0.2993262752646776</v>
      </c>
      <c r="AC51" s="49">
        <f t="shared" si="28"/>
        <v>1</v>
      </c>
    </row>
    <row r="52" spans="1:29" s="45" customFormat="1" ht="12" outlineLevel="1">
      <c r="A52" s="153"/>
      <c r="B52" s="36" t="s">
        <v>15</v>
      </c>
      <c r="C52" s="126">
        <v>142</v>
      </c>
      <c r="D52" s="126">
        <v>148</v>
      </c>
      <c r="E52" s="126">
        <v>203</v>
      </c>
      <c r="F52" s="126">
        <v>225</v>
      </c>
      <c r="G52" s="126">
        <v>185</v>
      </c>
      <c r="H52" s="126">
        <v>194</v>
      </c>
      <c r="I52" s="126">
        <v>199</v>
      </c>
      <c r="J52" s="126">
        <v>190</v>
      </c>
      <c r="K52" s="126">
        <v>202</v>
      </c>
      <c r="L52" s="126">
        <v>237</v>
      </c>
      <c r="M52" s="126">
        <v>271</v>
      </c>
      <c r="N52" s="126">
        <v>311</v>
      </c>
      <c r="O52" s="126">
        <v>303</v>
      </c>
      <c r="P52" s="126">
        <v>207</v>
      </c>
      <c r="Q52" s="126">
        <v>197</v>
      </c>
      <c r="R52" s="126">
        <v>204</v>
      </c>
      <c r="S52" s="126">
        <v>173</v>
      </c>
      <c r="T52" s="126">
        <v>132</v>
      </c>
      <c r="U52" s="126">
        <v>76</v>
      </c>
      <c r="V52" s="126">
        <v>25</v>
      </c>
      <c r="W52" s="126">
        <v>7</v>
      </c>
      <c r="X52" s="50">
        <f t="shared" si="26"/>
        <v>1021</v>
      </c>
      <c r="Y52" s="51">
        <f t="shared" si="27"/>
        <v>3831</v>
      </c>
      <c r="Z52" s="48">
        <f t="shared" si="20"/>
        <v>0.12868702688593056</v>
      </c>
      <c r="AA52" s="48">
        <f t="shared" si="21"/>
        <v>0.6048029235186635</v>
      </c>
      <c r="AB52" s="48">
        <f t="shared" si="22"/>
        <v>0.2665100495954059</v>
      </c>
      <c r="AC52" s="52">
        <f t="shared" si="28"/>
        <v>1</v>
      </c>
    </row>
    <row r="53" spans="1:29" s="45" customFormat="1" ht="12" customHeight="1" outlineLevel="1">
      <c r="A53" s="151" t="s">
        <v>59</v>
      </c>
      <c r="B53" s="34" t="s">
        <v>13</v>
      </c>
      <c r="C53" s="124">
        <v>51</v>
      </c>
      <c r="D53" s="124">
        <v>42</v>
      </c>
      <c r="E53" s="124">
        <v>69</v>
      </c>
      <c r="F53" s="124">
        <v>71</v>
      </c>
      <c r="G53" s="124">
        <v>51</v>
      </c>
      <c r="H53" s="124">
        <v>57</v>
      </c>
      <c r="I53" s="124">
        <v>67</v>
      </c>
      <c r="J53" s="124">
        <v>70</v>
      </c>
      <c r="K53" s="124">
        <v>64</v>
      </c>
      <c r="L53" s="124">
        <v>80</v>
      </c>
      <c r="M53" s="124">
        <v>95</v>
      </c>
      <c r="N53" s="124">
        <v>111</v>
      </c>
      <c r="O53" s="124">
        <v>97</v>
      </c>
      <c r="P53" s="124">
        <v>88</v>
      </c>
      <c r="Q53" s="124">
        <v>57</v>
      </c>
      <c r="R53" s="124">
        <v>64</v>
      </c>
      <c r="S53" s="124">
        <v>58</v>
      </c>
      <c r="T53" s="124">
        <v>18</v>
      </c>
      <c r="U53" s="124">
        <v>8</v>
      </c>
      <c r="V53" s="124">
        <v>1</v>
      </c>
      <c r="W53" s="124">
        <v>0</v>
      </c>
      <c r="X53" s="41">
        <f t="shared" si="26"/>
        <v>294</v>
      </c>
      <c r="Y53" s="42">
        <f t="shared" si="27"/>
        <v>1219</v>
      </c>
      <c r="Z53" s="43">
        <f t="shared" si="20"/>
        <v>0.13289581624282198</v>
      </c>
      <c r="AA53" s="43">
        <f t="shared" si="21"/>
        <v>0.6259228876127974</v>
      </c>
      <c r="AB53" s="43">
        <f t="shared" si="22"/>
        <v>0.24118129614438064</v>
      </c>
      <c r="AC53" s="44">
        <f t="shared" si="28"/>
        <v>1</v>
      </c>
    </row>
    <row r="54" spans="1:29" s="45" customFormat="1" ht="12" outlineLevel="1">
      <c r="A54" s="152"/>
      <c r="B54" s="35" t="s">
        <v>14</v>
      </c>
      <c r="C54" s="125">
        <v>41</v>
      </c>
      <c r="D54" s="125">
        <v>41</v>
      </c>
      <c r="E54" s="125">
        <v>65</v>
      </c>
      <c r="F54" s="125">
        <v>70</v>
      </c>
      <c r="G54" s="125">
        <v>66</v>
      </c>
      <c r="H54" s="125">
        <v>56</v>
      </c>
      <c r="I54" s="125">
        <v>59</v>
      </c>
      <c r="J54" s="125">
        <v>89</v>
      </c>
      <c r="K54" s="125">
        <v>62</v>
      </c>
      <c r="L54" s="125">
        <v>79</v>
      </c>
      <c r="M54" s="125">
        <v>102</v>
      </c>
      <c r="N54" s="125">
        <v>99</v>
      </c>
      <c r="O54" s="125">
        <v>96</v>
      </c>
      <c r="P54" s="125">
        <v>80</v>
      </c>
      <c r="Q54" s="125">
        <v>92</v>
      </c>
      <c r="R54" s="125">
        <v>97</v>
      </c>
      <c r="S54" s="125">
        <v>90</v>
      </c>
      <c r="T54" s="125">
        <v>48</v>
      </c>
      <c r="U54" s="125">
        <v>16</v>
      </c>
      <c r="V54" s="125">
        <v>5</v>
      </c>
      <c r="W54" s="125">
        <v>1</v>
      </c>
      <c r="X54" s="46">
        <f t="shared" si="26"/>
        <v>429</v>
      </c>
      <c r="Y54" s="47">
        <f t="shared" si="27"/>
        <v>1354</v>
      </c>
      <c r="Z54" s="48">
        <f t="shared" si="20"/>
        <v>0.1085672082717873</v>
      </c>
      <c r="AA54" s="48">
        <f t="shared" si="21"/>
        <v>0.5745937961595273</v>
      </c>
      <c r="AB54" s="48">
        <f t="shared" si="22"/>
        <v>0.3168389955686854</v>
      </c>
      <c r="AC54" s="49">
        <f t="shared" si="28"/>
        <v>1</v>
      </c>
    </row>
    <row r="55" spans="1:29" s="45" customFormat="1" ht="12" outlineLevel="1">
      <c r="A55" s="153"/>
      <c r="B55" s="36" t="s">
        <v>15</v>
      </c>
      <c r="C55" s="126">
        <v>92</v>
      </c>
      <c r="D55" s="126">
        <v>83</v>
      </c>
      <c r="E55" s="126">
        <v>134</v>
      </c>
      <c r="F55" s="126">
        <v>141</v>
      </c>
      <c r="G55" s="126">
        <v>117</v>
      </c>
      <c r="H55" s="126">
        <v>113</v>
      </c>
      <c r="I55" s="126">
        <v>126</v>
      </c>
      <c r="J55" s="126">
        <v>159</v>
      </c>
      <c r="K55" s="126">
        <v>126</v>
      </c>
      <c r="L55" s="126">
        <v>159</v>
      </c>
      <c r="M55" s="126">
        <v>197</v>
      </c>
      <c r="N55" s="126">
        <v>210</v>
      </c>
      <c r="O55" s="126">
        <v>193</v>
      </c>
      <c r="P55" s="126">
        <v>168</v>
      </c>
      <c r="Q55" s="126">
        <v>149</v>
      </c>
      <c r="R55" s="126">
        <v>161</v>
      </c>
      <c r="S55" s="126">
        <v>148</v>
      </c>
      <c r="T55" s="126">
        <v>66</v>
      </c>
      <c r="U55" s="126">
        <v>24</v>
      </c>
      <c r="V55" s="126">
        <v>6</v>
      </c>
      <c r="W55" s="126">
        <v>1</v>
      </c>
      <c r="X55" s="50">
        <f t="shared" si="26"/>
        <v>723</v>
      </c>
      <c r="Y55" s="51">
        <f t="shared" si="27"/>
        <v>2573</v>
      </c>
      <c r="Z55" s="48">
        <f t="shared" si="20"/>
        <v>0.12009327633113097</v>
      </c>
      <c r="AA55" s="48">
        <f t="shared" si="21"/>
        <v>0.5989117761368052</v>
      </c>
      <c r="AB55" s="48">
        <f t="shared" si="22"/>
        <v>0.2809949475320637</v>
      </c>
      <c r="AC55" s="52">
        <f t="shared" si="28"/>
        <v>1</v>
      </c>
    </row>
    <row r="56" spans="1:29" s="45" customFormat="1" ht="12" customHeight="1" outlineLevel="1">
      <c r="A56" s="151" t="s">
        <v>60</v>
      </c>
      <c r="B56" s="34" t="s">
        <v>13</v>
      </c>
      <c r="C56" s="124">
        <v>51</v>
      </c>
      <c r="D56" s="124">
        <v>57</v>
      </c>
      <c r="E56" s="124">
        <v>74</v>
      </c>
      <c r="F56" s="124">
        <v>87</v>
      </c>
      <c r="G56" s="124">
        <v>68</v>
      </c>
      <c r="H56" s="124">
        <v>54</v>
      </c>
      <c r="I56" s="124">
        <v>81</v>
      </c>
      <c r="J56" s="124">
        <v>69</v>
      </c>
      <c r="K56" s="124">
        <v>81</v>
      </c>
      <c r="L56" s="124">
        <v>94</v>
      </c>
      <c r="M56" s="124">
        <v>101</v>
      </c>
      <c r="N56" s="124">
        <v>108</v>
      </c>
      <c r="O56" s="124">
        <v>84</v>
      </c>
      <c r="P56" s="124">
        <v>63</v>
      </c>
      <c r="Q56" s="124">
        <v>76</v>
      </c>
      <c r="R56" s="124">
        <v>70</v>
      </c>
      <c r="S56" s="124">
        <v>41</v>
      </c>
      <c r="T56" s="124">
        <v>16</v>
      </c>
      <c r="U56" s="124">
        <v>7</v>
      </c>
      <c r="V56" s="124">
        <v>1</v>
      </c>
      <c r="W56" s="124">
        <v>0</v>
      </c>
      <c r="X56" s="41">
        <f t="shared" si="26"/>
        <v>274</v>
      </c>
      <c r="Y56" s="42">
        <f t="shared" si="27"/>
        <v>1283</v>
      </c>
      <c r="Z56" s="43">
        <f t="shared" si="20"/>
        <v>0.14185502727981295</v>
      </c>
      <c r="AA56" s="43">
        <f t="shared" si="21"/>
        <v>0.6445830085736555</v>
      </c>
      <c r="AB56" s="43">
        <f t="shared" si="22"/>
        <v>0.21356196414653156</v>
      </c>
      <c r="AC56" s="44">
        <f t="shared" si="28"/>
        <v>1</v>
      </c>
    </row>
    <row r="57" spans="1:29" s="45" customFormat="1" ht="12" outlineLevel="1">
      <c r="A57" s="152"/>
      <c r="B57" s="35" t="s">
        <v>14</v>
      </c>
      <c r="C57" s="125">
        <v>39</v>
      </c>
      <c r="D57" s="125">
        <v>48</v>
      </c>
      <c r="E57" s="125">
        <v>77</v>
      </c>
      <c r="F57" s="125">
        <v>108</v>
      </c>
      <c r="G57" s="125">
        <v>55</v>
      </c>
      <c r="H57" s="125">
        <v>45</v>
      </c>
      <c r="I57" s="125">
        <v>54</v>
      </c>
      <c r="J57" s="125">
        <v>74</v>
      </c>
      <c r="K57" s="125">
        <v>83</v>
      </c>
      <c r="L57" s="125">
        <v>92</v>
      </c>
      <c r="M57" s="125">
        <v>103</v>
      </c>
      <c r="N57" s="125">
        <v>95</v>
      </c>
      <c r="O57" s="125">
        <v>101</v>
      </c>
      <c r="P57" s="125">
        <v>72</v>
      </c>
      <c r="Q57" s="125">
        <v>92</v>
      </c>
      <c r="R57" s="125">
        <v>84</v>
      </c>
      <c r="S57" s="125">
        <v>79</v>
      </c>
      <c r="T57" s="125">
        <v>39</v>
      </c>
      <c r="U57" s="125">
        <v>22</v>
      </c>
      <c r="V57" s="125">
        <v>10</v>
      </c>
      <c r="W57" s="125">
        <v>1</v>
      </c>
      <c r="X57" s="46">
        <f t="shared" si="26"/>
        <v>399</v>
      </c>
      <c r="Y57" s="47">
        <f t="shared" si="27"/>
        <v>1373</v>
      </c>
      <c r="Z57" s="48">
        <f t="shared" si="20"/>
        <v>0.11944646758922069</v>
      </c>
      <c r="AA57" s="48">
        <f t="shared" si="21"/>
        <v>0.5899490167516388</v>
      </c>
      <c r="AB57" s="48">
        <f t="shared" si="22"/>
        <v>0.2906045156591406</v>
      </c>
      <c r="AC57" s="49">
        <f t="shared" si="28"/>
        <v>1</v>
      </c>
    </row>
    <row r="58" spans="1:29" s="45" customFormat="1" ht="12" outlineLevel="1">
      <c r="A58" s="153"/>
      <c r="B58" s="36" t="s">
        <v>15</v>
      </c>
      <c r="C58" s="126">
        <v>90</v>
      </c>
      <c r="D58" s="126">
        <v>105</v>
      </c>
      <c r="E58" s="126">
        <v>151</v>
      </c>
      <c r="F58" s="126">
        <v>195</v>
      </c>
      <c r="G58" s="126">
        <v>123</v>
      </c>
      <c r="H58" s="126">
        <v>99</v>
      </c>
      <c r="I58" s="126">
        <v>135</v>
      </c>
      <c r="J58" s="126">
        <v>143</v>
      </c>
      <c r="K58" s="126">
        <v>164</v>
      </c>
      <c r="L58" s="126">
        <v>186</v>
      </c>
      <c r="M58" s="126">
        <v>204</v>
      </c>
      <c r="N58" s="126">
        <v>203</v>
      </c>
      <c r="O58" s="126">
        <v>185</v>
      </c>
      <c r="P58" s="126">
        <v>135</v>
      </c>
      <c r="Q58" s="126">
        <v>168</v>
      </c>
      <c r="R58" s="126">
        <v>154</v>
      </c>
      <c r="S58" s="126">
        <v>120</v>
      </c>
      <c r="T58" s="126">
        <v>55</v>
      </c>
      <c r="U58" s="126">
        <v>29</v>
      </c>
      <c r="V58" s="126">
        <v>11</v>
      </c>
      <c r="W58" s="126">
        <v>1</v>
      </c>
      <c r="X58" s="50">
        <f t="shared" si="26"/>
        <v>673</v>
      </c>
      <c r="Y58" s="51">
        <f t="shared" si="27"/>
        <v>2656</v>
      </c>
      <c r="Z58" s="48">
        <f t="shared" si="20"/>
        <v>0.1302710843373494</v>
      </c>
      <c r="AA58" s="48">
        <f t="shared" si="21"/>
        <v>0.6163403614457831</v>
      </c>
      <c r="AB58" s="48">
        <f t="shared" si="22"/>
        <v>0.25338855421686746</v>
      </c>
      <c r="AC58" s="52">
        <f t="shared" si="28"/>
        <v>1</v>
      </c>
    </row>
    <row r="59" spans="1:29" s="45" customFormat="1" ht="12" customHeight="1" outlineLevel="1">
      <c r="A59" s="151" t="s">
        <v>61</v>
      </c>
      <c r="B59" s="34" t="s">
        <v>13</v>
      </c>
      <c r="C59" s="124">
        <v>22</v>
      </c>
      <c r="D59" s="124">
        <v>39</v>
      </c>
      <c r="E59" s="124">
        <v>40</v>
      </c>
      <c r="F59" s="124">
        <v>53</v>
      </c>
      <c r="G59" s="124">
        <v>31</v>
      </c>
      <c r="H59" s="124">
        <v>35</v>
      </c>
      <c r="I59" s="124">
        <v>40</v>
      </c>
      <c r="J59" s="124">
        <v>44</v>
      </c>
      <c r="K59" s="124">
        <v>43</v>
      </c>
      <c r="L59" s="124">
        <v>65</v>
      </c>
      <c r="M59" s="124">
        <v>68</v>
      </c>
      <c r="N59" s="124">
        <v>70</v>
      </c>
      <c r="O59" s="124">
        <v>80</v>
      </c>
      <c r="P59" s="124">
        <v>62</v>
      </c>
      <c r="Q59" s="124">
        <v>42</v>
      </c>
      <c r="R59" s="124">
        <v>40</v>
      </c>
      <c r="S59" s="124">
        <v>29</v>
      </c>
      <c r="T59" s="124">
        <v>14</v>
      </c>
      <c r="U59" s="124">
        <v>5</v>
      </c>
      <c r="V59" s="124">
        <v>0</v>
      </c>
      <c r="W59" s="124">
        <v>0</v>
      </c>
      <c r="X59" s="41">
        <f t="shared" si="26"/>
        <v>192</v>
      </c>
      <c r="Y59" s="42">
        <f t="shared" si="27"/>
        <v>822</v>
      </c>
      <c r="Z59" s="43">
        <f t="shared" si="20"/>
        <v>0.12287104622871046</v>
      </c>
      <c r="AA59" s="43">
        <f t="shared" si="21"/>
        <v>0.6435523114355232</v>
      </c>
      <c r="AB59" s="43">
        <f t="shared" si="22"/>
        <v>0.23357664233576642</v>
      </c>
      <c r="AC59" s="44">
        <f t="shared" si="28"/>
        <v>1</v>
      </c>
    </row>
    <row r="60" spans="1:29" s="45" customFormat="1" ht="12" outlineLevel="1">
      <c r="A60" s="152"/>
      <c r="B60" s="35" t="s">
        <v>14</v>
      </c>
      <c r="C60" s="125">
        <v>27</v>
      </c>
      <c r="D60" s="125">
        <v>27</v>
      </c>
      <c r="E60" s="125">
        <v>47</v>
      </c>
      <c r="F60" s="125">
        <v>45</v>
      </c>
      <c r="G60" s="125">
        <v>44</v>
      </c>
      <c r="H60" s="125">
        <v>40</v>
      </c>
      <c r="I60" s="125">
        <v>35</v>
      </c>
      <c r="J60" s="125">
        <v>46</v>
      </c>
      <c r="K60" s="125">
        <v>41</v>
      </c>
      <c r="L60" s="125">
        <v>55</v>
      </c>
      <c r="M60" s="125">
        <v>61</v>
      </c>
      <c r="N60" s="125">
        <v>64</v>
      </c>
      <c r="O60" s="125">
        <v>65</v>
      </c>
      <c r="P60" s="125">
        <v>65</v>
      </c>
      <c r="Q60" s="125">
        <v>61</v>
      </c>
      <c r="R60" s="125">
        <v>66</v>
      </c>
      <c r="S60" s="125">
        <v>49</v>
      </c>
      <c r="T60" s="125">
        <v>33</v>
      </c>
      <c r="U60" s="125">
        <v>16</v>
      </c>
      <c r="V60" s="125">
        <v>0</v>
      </c>
      <c r="W60" s="125">
        <v>1</v>
      </c>
      <c r="X60" s="46">
        <f t="shared" si="26"/>
        <v>291</v>
      </c>
      <c r="Y60" s="47">
        <f t="shared" si="27"/>
        <v>888</v>
      </c>
      <c r="Z60" s="48">
        <f t="shared" si="20"/>
        <v>0.11373873873873874</v>
      </c>
      <c r="AA60" s="48">
        <f t="shared" si="21"/>
        <v>0.5585585585585585</v>
      </c>
      <c r="AB60" s="48">
        <f t="shared" si="22"/>
        <v>0.3277027027027027</v>
      </c>
      <c r="AC60" s="49">
        <f t="shared" si="28"/>
        <v>1</v>
      </c>
    </row>
    <row r="61" spans="1:29" s="45" customFormat="1" ht="12" outlineLevel="1">
      <c r="A61" s="153"/>
      <c r="B61" s="36" t="s">
        <v>15</v>
      </c>
      <c r="C61" s="126">
        <v>49</v>
      </c>
      <c r="D61" s="126">
        <v>66</v>
      </c>
      <c r="E61" s="126">
        <v>87</v>
      </c>
      <c r="F61" s="126">
        <v>98</v>
      </c>
      <c r="G61" s="126">
        <v>75</v>
      </c>
      <c r="H61" s="126">
        <v>75</v>
      </c>
      <c r="I61" s="126">
        <v>75</v>
      </c>
      <c r="J61" s="126">
        <v>90</v>
      </c>
      <c r="K61" s="126">
        <v>84</v>
      </c>
      <c r="L61" s="126">
        <v>120</v>
      </c>
      <c r="M61" s="126">
        <v>129</v>
      </c>
      <c r="N61" s="126">
        <v>134</v>
      </c>
      <c r="O61" s="126">
        <v>145</v>
      </c>
      <c r="P61" s="126">
        <v>127</v>
      </c>
      <c r="Q61" s="126">
        <v>103</v>
      </c>
      <c r="R61" s="126">
        <v>106</v>
      </c>
      <c r="S61" s="126">
        <v>78</v>
      </c>
      <c r="T61" s="126">
        <v>47</v>
      </c>
      <c r="U61" s="126">
        <v>21</v>
      </c>
      <c r="V61" s="126">
        <v>0</v>
      </c>
      <c r="W61" s="126">
        <v>1</v>
      </c>
      <c r="X61" s="50">
        <f t="shared" si="26"/>
        <v>483</v>
      </c>
      <c r="Y61" s="51">
        <f t="shared" si="27"/>
        <v>1710</v>
      </c>
      <c r="Z61" s="48">
        <f t="shared" si="20"/>
        <v>0.11812865497076024</v>
      </c>
      <c r="AA61" s="48">
        <f t="shared" si="21"/>
        <v>0.5994152046783626</v>
      </c>
      <c r="AB61" s="48">
        <f t="shared" si="22"/>
        <v>0.2824561403508772</v>
      </c>
      <c r="AC61" s="52">
        <f t="shared" si="28"/>
        <v>1</v>
      </c>
    </row>
    <row r="62" spans="1:29" s="55" customFormat="1" ht="12" customHeight="1">
      <c r="A62" s="164" t="s">
        <v>50</v>
      </c>
      <c r="B62" s="37" t="s">
        <v>13</v>
      </c>
      <c r="C62" s="41">
        <f>SUM(C50,C53,C56,C59)</f>
        <v>193</v>
      </c>
      <c r="D62" s="41">
        <f aca="true" t="shared" si="29" ref="D62:P62">SUM(D50,D53,D56,D59)</f>
        <v>216</v>
      </c>
      <c r="E62" s="41">
        <f t="shared" si="29"/>
        <v>281</v>
      </c>
      <c r="F62" s="41">
        <f t="shared" si="29"/>
        <v>322</v>
      </c>
      <c r="G62" s="41">
        <f t="shared" si="29"/>
        <v>237</v>
      </c>
      <c r="H62" s="41">
        <f t="shared" si="29"/>
        <v>231</v>
      </c>
      <c r="I62" s="41">
        <f t="shared" si="29"/>
        <v>278</v>
      </c>
      <c r="J62" s="41">
        <f t="shared" si="29"/>
        <v>268</v>
      </c>
      <c r="K62" s="41">
        <f t="shared" si="29"/>
        <v>287</v>
      </c>
      <c r="L62" s="41">
        <f t="shared" si="29"/>
        <v>344</v>
      </c>
      <c r="M62" s="41">
        <f t="shared" si="29"/>
        <v>392</v>
      </c>
      <c r="N62" s="41">
        <f t="shared" si="29"/>
        <v>456</v>
      </c>
      <c r="O62" s="41">
        <f t="shared" si="29"/>
        <v>413</v>
      </c>
      <c r="P62" s="41">
        <f t="shared" si="29"/>
        <v>314</v>
      </c>
      <c r="Q62" s="41">
        <f>SUM(Q50,Q53,Q56,Q59)</f>
        <v>261</v>
      </c>
      <c r="R62" s="41">
        <f aca="true" t="shared" si="30" ref="R62:Y62">SUM(R50,R53,R56,R59)</f>
        <v>269</v>
      </c>
      <c r="S62" s="41">
        <f t="shared" si="30"/>
        <v>186</v>
      </c>
      <c r="T62" s="41">
        <f t="shared" si="30"/>
        <v>90</v>
      </c>
      <c r="U62" s="41">
        <f t="shared" si="30"/>
        <v>35</v>
      </c>
      <c r="V62" s="41">
        <f t="shared" si="30"/>
        <v>4</v>
      </c>
      <c r="W62" s="41">
        <f t="shared" si="30"/>
        <v>0</v>
      </c>
      <c r="X62" s="41">
        <f t="shared" si="30"/>
        <v>1159</v>
      </c>
      <c r="Y62" s="41">
        <f t="shared" si="30"/>
        <v>5077</v>
      </c>
      <c r="Z62" s="58">
        <f aca="true" t="shared" si="31" ref="Z62:Z70">SUM(C62:E62)/$Y62</f>
        <v>0.13590703171164073</v>
      </c>
      <c r="AA62" s="58">
        <f aca="true" t="shared" si="32" ref="AA62:AA70">SUM(F62:O62)/$Y62</f>
        <v>0.635808548355328</v>
      </c>
      <c r="AB62" s="58">
        <f aca="true" t="shared" si="33" ref="AB62:AB70">X62/$Y62</f>
        <v>0.2282844199330313</v>
      </c>
      <c r="AC62" s="54">
        <f>SUM(Z62:AB62)</f>
        <v>1</v>
      </c>
    </row>
    <row r="63" spans="1:29" s="55" customFormat="1" ht="12" customHeight="1">
      <c r="A63" s="165"/>
      <c r="B63" s="38" t="s">
        <v>14</v>
      </c>
      <c r="C63" s="46">
        <f aca="true" t="shared" si="34" ref="C63:P64">SUM(C51,C54,C57,C60)</f>
        <v>180</v>
      </c>
      <c r="D63" s="46">
        <f t="shared" si="34"/>
        <v>186</v>
      </c>
      <c r="E63" s="46">
        <f t="shared" si="34"/>
        <v>294</v>
      </c>
      <c r="F63" s="46">
        <f t="shared" si="34"/>
        <v>337</v>
      </c>
      <c r="G63" s="46">
        <f t="shared" si="34"/>
        <v>263</v>
      </c>
      <c r="H63" s="46">
        <f t="shared" si="34"/>
        <v>250</v>
      </c>
      <c r="I63" s="46">
        <f t="shared" si="34"/>
        <v>257</v>
      </c>
      <c r="J63" s="46">
        <f t="shared" si="34"/>
        <v>314</v>
      </c>
      <c r="K63" s="46">
        <f t="shared" si="34"/>
        <v>289</v>
      </c>
      <c r="L63" s="46">
        <f t="shared" si="34"/>
        <v>358</v>
      </c>
      <c r="M63" s="46">
        <f t="shared" si="34"/>
        <v>409</v>
      </c>
      <c r="N63" s="46">
        <f t="shared" si="34"/>
        <v>402</v>
      </c>
      <c r="O63" s="46">
        <f t="shared" si="34"/>
        <v>413</v>
      </c>
      <c r="P63" s="46">
        <f t="shared" si="34"/>
        <v>323</v>
      </c>
      <c r="Q63" s="46">
        <f aca="true" t="shared" si="35" ref="Q63:Y63">SUM(Q51,Q54,Q57,Q60)</f>
        <v>356</v>
      </c>
      <c r="R63" s="46">
        <f t="shared" si="35"/>
        <v>356</v>
      </c>
      <c r="S63" s="46">
        <f t="shared" si="35"/>
        <v>333</v>
      </c>
      <c r="T63" s="46">
        <f t="shared" si="35"/>
        <v>210</v>
      </c>
      <c r="U63" s="46">
        <f t="shared" si="35"/>
        <v>115</v>
      </c>
      <c r="V63" s="46">
        <f t="shared" si="35"/>
        <v>38</v>
      </c>
      <c r="W63" s="46">
        <f t="shared" si="35"/>
        <v>10</v>
      </c>
      <c r="X63" s="46">
        <f t="shared" si="35"/>
        <v>1741</v>
      </c>
      <c r="Y63" s="46">
        <f t="shared" si="35"/>
        <v>5693</v>
      </c>
      <c r="Z63" s="59">
        <f t="shared" si="31"/>
        <v>0.11593184612682242</v>
      </c>
      <c r="AA63" s="59">
        <f t="shared" si="32"/>
        <v>0.5782539961356051</v>
      </c>
      <c r="AB63" s="59">
        <f t="shared" si="33"/>
        <v>0.3058141577375725</v>
      </c>
      <c r="AC63" s="54">
        <f>SUM(Z63:AB63)</f>
        <v>1</v>
      </c>
    </row>
    <row r="64" spans="1:29" s="55" customFormat="1" ht="12" customHeight="1">
      <c r="A64" s="165"/>
      <c r="B64" s="39" t="s">
        <v>15</v>
      </c>
      <c r="C64" s="50">
        <f t="shared" si="34"/>
        <v>373</v>
      </c>
      <c r="D64" s="50">
        <f t="shared" si="34"/>
        <v>402</v>
      </c>
      <c r="E64" s="50">
        <f t="shared" si="34"/>
        <v>575</v>
      </c>
      <c r="F64" s="50">
        <f t="shared" si="34"/>
        <v>659</v>
      </c>
      <c r="G64" s="50">
        <f t="shared" si="34"/>
        <v>500</v>
      </c>
      <c r="H64" s="50">
        <f t="shared" si="34"/>
        <v>481</v>
      </c>
      <c r="I64" s="50">
        <f t="shared" si="34"/>
        <v>535</v>
      </c>
      <c r="J64" s="50">
        <f t="shared" si="34"/>
        <v>582</v>
      </c>
      <c r="K64" s="50">
        <f t="shared" si="34"/>
        <v>576</v>
      </c>
      <c r="L64" s="50">
        <f t="shared" si="34"/>
        <v>702</v>
      </c>
      <c r="M64" s="50">
        <f t="shared" si="34"/>
        <v>801</v>
      </c>
      <c r="N64" s="50">
        <f t="shared" si="34"/>
        <v>858</v>
      </c>
      <c r="O64" s="50">
        <f t="shared" si="34"/>
        <v>826</v>
      </c>
      <c r="P64" s="50">
        <f t="shared" si="34"/>
        <v>637</v>
      </c>
      <c r="Q64" s="50">
        <f aca="true" t="shared" si="36" ref="Q64:Y64">SUM(Q52,Q55,Q58,Q61)</f>
        <v>617</v>
      </c>
      <c r="R64" s="50">
        <f t="shared" si="36"/>
        <v>625</v>
      </c>
      <c r="S64" s="50">
        <f t="shared" si="36"/>
        <v>519</v>
      </c>
      <c r="T64" s="50">
        <f t="shared" si="36"/>
        <v>300</v>
      </c>
      <c r="U64" s="50">
        <f t="shared" si="36"/>
        <v>150</v>
      </c>
      <c r="V64" s="50">
        <f t="shared" si="36"/>
        <v>42</v>
      </c>
      <c r="W64" s="50">
        <f t="shared" si="36"/>
        <v>10</v>
      </c>
      <c r="X64" s="50">
        <f t="shared" si="36"/>
        <v>2900</v>
      </c>
      <c r="Y64" s="50">
        <f t="shared" si="36"/>
        <v>10770</v>
      </c>
      <c r="Z64" s="60">
        <f t="shared" si="31"/>
        <v>0.12534818941504178</v>
      </c>
      <c r="AA64" s="60">
        <f t="shared" si="32"/>
        <v>0.6053853296193129</v>
      </c>
      <c r="AB64" s="60">
        <f t="shared" si="33"/>
        <v>0.2692664809656453</v>
      </c>
      <c r="AC64" s="54">
        <f>SUM(Z64:AB64)</f>
        <v>1</v>
      </c>
    </row>
    <row r="65" spans="1:29" s="55" customFormat="1" ht="12" customHeight="1" collapsed="1">
      <c r="A65" s="164" t="s">
        <v>51</v>
      </c>
      <c r="B65" s="37" t="s">
        <v>13</v>
      </c>
      <c r="C65" s="98">
        <v>100</v>
      </c>
      <c r="D65" s="98">
        <v>125</v>
      </c>
      <c r="E65" s="98">
        <v>181</v>
      </c>
      <c r="F65" s="98">
        <v>162</v>
      </c>
      <c r="G65" s="98">
        <v>134</v>
      </c>
      <c r="H65" s="98">
        <v>123</v>
      </c>
      <c r="I65" s="98">
        <v>139</v>
      </c>
      <c r="J65" s="98">
        <v>135</v>
      </c>
      <c r="K65" s="98">
        <v>151</v>
      </c>
      <c r="L65" s="98">
        <v>227</v>
      </c>
      <c r="M65" s="98">
        <v>251</v>
      </c>
      <c r="N65" s="98">
        <v>246</v>
      </c>
      <c r="O65" s="98">
        <v>221</v>
      </c>
      <c r="P65" s="98">
        <v>125</v>
      </c>
      <c r="Q65" s="98">
        <v>136</v>
      </c>
      <c r="R65" s="98">
        <v>141</v>
      </c>
      <c r="S65" s="98">
        <v>108</v>
      </c>
      <c r="T65" s="98">
        <v>56</v>
      </c>
      <c r="U65" s="98">
        <v>24</v>
      </c>
      <c r="V65" s="98">
        <v>0</v>
      </c>
      <c r="W65" s="98">
        <v>0</v>
      </c>
      <c r="X65" s="41">
        <f>SUM(P65:W65)</f>
        <v>590</v>
      </c>
      <c r="Y65" s="41">
        <f>SUM(C65:W65)</f>
        <v>2785</v>
      </c>
      <c r="Z65" s="53">
        <f t="shared" si="31"/>
        <v>0.14578096947935368</v>
      </c>
      <c r="AA65" s="53">
        <f t="shared" si="32"/>
        <v>0.6423698384201078</v>
      </c>
      <c r="AB65" s="53">
        <f t="shared" si="33"/>
        <v>0.2118491921005386</v>
      </c>
      <c r="AC65" s="54">
        <f aca="true" t="shared" si="37" ref="AC65:AC70">SUM(Z65:AB65)</f>
        <v>1</v>
      </c>
    </row>
    <row r="66" spans="1:29" s="55" customFormat="1" ht="12" customHeight="1">
      <c r="A66" s="165"/>
      <c r="B66" s="38" t="s">
        <v>14</v>
      </c>
      <c r="C66" s="99">
        <v>99</v>
      </c>
      <c r="D66" s="99">
        <v>97</v>
      </c>
      <c r="E66" s="99">
        <v>166</v>
      </c>
      <c r="F66" s="99">
        <v>184</v>
      </c>
      <c r="G66" s="99">
        <v>133</v>
      </c>
      <c r="H66" s="99">
        <v>132</v>
      </c>
      <c r="I66" s="99">
        <v>121</v>
      </c>
      <c r="J66" s="99">
        <v>165</v>
      </c>
      <c r="K66" s="99">
        <v>196</v>
      </c>
      <c r="L66" s="99">
        <v>251</v>
      </c>
      <c r="M66" s="99">
        <v>270</v>
      </c>
      <c r="N66" s="99">
        <v>287</v>
      </c>
      <c r="O66" s="99">
        <v>228</v>
      </c>
      <c r="P66" s="99">
        <v>162</v>
      </c>
      <c r="Q66" s="99">
        <v>195</v>
      </c>
      <c r="R66" s="99">
        <v>252</v>
      </c>
      <c r="S66" s="99">
        <v>233</v>
      </c>
      <c r="T66" s="99">
        <v>108</v>
      </c>
      <c r="U66" s="99">
        <v>57</v>
      </c>
      <c r="V66" s="99">
        <v>20</v>
      </c>
      <c r="W66" s="99">
        <v>12</v>
      </c>
      <c r="X66" s="46">
        <f>SUM(P66:W66)</f>
        <v>1039</v>
      </c>
      <c r="Y66" s="46">
        <f>SUM(C66:W66)</f>
        <v>3368</v>
      </c>
      <c r="Z66" s="56">
        <f t="shared" si="31"/>
        <v>0.10748218527315914</v>
      </c>
      <c r="AA66" s="56">
        <f t="shared" si="32"/>
        <v>0.5840261282660333</v>
      </c>
      <c r="AB66" s="56">
        <f t="shared" si="33"/>
        <v>0.3084916864608076</v>
      </c>
      <c r="AC66" s="54">
        <f t="shared" si="37"/>
        <v>1</v>
      </c>
    </row>
    <row r="67" spans="1:29" s="55" customFormat="1" ht="12" customHeight="1">
      <c r="A67" s="165"/>
      <c r="B67" s="39" t="s">
        <v>15</v>
      </c>
      <c r="C67" s="100">
        <v>199</v>
      </c>
      <c r="D67" s="100">
        <v>222</v>
      </c>
      <c r="E67" s="100">
        <v>347</v>
      </c>
      <c r="F67" s="100">
        <v>346</v>
      </c>
      <c r="G67" s="100">
        <v>267</v>
      </c>
      <c r="H67" s="100">
        <v>255</v>
      </c>
      <c r="I67" s="100">
        <v>260</v>
      </c>
      <c r="J67" s="100">
        <v>300</v>
      </c>
      <c r="K67" s="100">
        <v>347</v>
      </c>
      <c r="L67" s="100">
        <v>478</v>
      </c>
      <c r="M67" s="100">
        <v>521</v>
      </c>
      <c r="N67" s="100">
        <v>533</v>
      </c>
      <c r="O67" s="100">
        <v>449</v>
      </c>
      <c r="P67" s="100">
        <v>287</v>
      </c>
      <c r="Q67" s="100">
        <v>331</v>
      </c>
      <c r="R67" s="100">
        <v>393</v>
      </c>
      <c r="S67" s="100">
        <v>341</v>
      </c>
      <c r="T67" s="100">
        <v>164</v>
      </c>
      <c r="U67" s="100">
        <v>81</v>
      </c>
      <c r="V67" s="100">
        <v>20</v>
      </c>
      <c r="W67" s="100">
        <v>12</v>
      </c>
      <c r="X67" s="50">
        <f>SUM(P67:W67)</f>
        <v>1629</v>
      </c>
      <c r="Y67" s="50">
        <f>SUM(C67:W67)</f>
        <v>6153</v>
      </c>
      <c r="Z67" s="57">
        <f t="shared" si="31"/>
        <v>0.12481716235982447</v>
      </c>
      <c r="AA67" s="57">
        <f t="shared" si="32"/>
        <v>0.6104339346660166</v>
      </c>
      <c r="AB67" s="57">
        <f t="shared" si="33"/>
        <v>0.26474890297415893</v>
      </c>
      <c r="AC67" s="54">
        <f t="shared" si="37"/>
        <v>1</v>
      </c>
    </row>
    <row r="68" spans="1:29" ht="12" customHeight="1">
      <c r="A68" s="157" t="s">
        <v>2</v>
      </c>
      <c r="B68" s="23" t="s">
        <v>13</v>
      </c>
      <c r="C68" s="61">
        <f>SUM(C23,C35,C38,C47,C62,C65)</f>
        <v>3309</v>
      </c>
      <c r="D68" s="61">
        <f aca="true" t="shared" si="38" ref="D68:N68">SUM(D23,D35,D38,D47,D62,D65)</f>
        <v>3420</v>
      </c>
      <c r="E68" s="61">
        <f t="shared" si="38"/>
        <v>3778</v>
      </c>
      <c r="F68" s="61">
        <f t="shared" si="38"/>
        <v>3958</v>
      </c>
      <c r="G68" s="61">
        <f t="shared" si="38"/>
        <v>3323</v>
      </c>
      <c r="H68" s="61">
        <f t="shared" si="38"/>
        <v>3616</v>
      </c>
      <c r="I68" s="61">
        <f t="shared" si="38"/>
        <v>4132</v>
      </c>
      <c r="J68" s="61">
        <f t="shared" si="38"/>
        <v>4594</v>
      </c>
      <c r="K68" s="61">
        <f t="shared" si="38"/>
        <v>4215</v>
      </c>
      <c r="L68" s="61">
        <f t="shared" si="38"/>
        <v>4242</v>
      </c>
      <c r="M68" s="61">
        <f t="shared" si="38"/>
        <v>4667</v>
      </c>
      <c r="N68" s="61">
        <f t="shared" si="38"/>
        <v>5390</v>
      </c>
      <c r="O68" s="61">
        <f aca="true" t="shared" si="39" ref="O68:X68">SUM(O23,O35,O38,O47,O62,O65)</f>
        <v>5226</v>
      </c>
      <c r="P68" s="61">
        <f t="shared" si="39"/>
        <v>3807</v>
      </c>
      <c r="Q68" s="61">
        <f t="shared" si="39"/>
        <v>3351</v>
      </c>
      <c r="R68" s="61">
        <f t="shared" si="39"/>
        <v>2809</v>
      </c>
      <c r="S68" s="61">
        <f t="shared" si="39"/>
        <v>1958</v>
      </c>
      <c r="T68" s="61">
        <f t="shared" si="39"/>
        <v>870</v>
      </c>
      <c r="U68" s="61">
        <f t="shared" si="39"/>
        <v>267</v>
      </c>
      <c r="V68" s="61">
        <f t="shared" si="39"/>
        <v>73</v>
      </c>
      <c r="W68" s="61">
        <f t="shared" si="39"/>
        <v>7</v>
      </c>
      <c r="X68" s="61">
        <f t="shared" si="39"/>
        <v>13142</v>
      </c>
      <c r="Y68" s="61">
        <f>SUM(Y23,Y35,Y38,Y47,Y62,Y65)</f>
        <v>67012</v>
      </c>
      <c r="Z68" s="58">
        <f t="shared" si="31"/>
        <v>0.15679281322748165</v>
      </c>
      <c r="AA68" s="58">
        <f t="shared" si="32"/>
        <v>0.6470930579597683</v>
      </c>
      <c r="AB68" s="58">
        <f t="shared" si="33"/>
        <v>0.19611412881274995</v>
      </c>
      <c r="AC68" s="54">
        <f t="shared" si="37"/>
        <v>0.9999999999999999</v>
      </c>
    </row>
    <row r="69" spans="1:29" ht="12" customHeight="1">
      <c r="A69" s="158"/>
      <c r="B69" s="24" t="s">
        <v>14</v>
      </c>
      <c r="C69" s="62">
        <f>SUM(C24,C36,C39,C48,C63,C66)</f>
        <v>3019</v>
      </c>
      <c r="D69" s="62">
        <f aca="true" t="shared" si="40" ref="D69:N69">SUM(D24,D36,D39,D48,D63,D66)</f>
        <v>3221</v>
      </c>
      <c r="E69" s="62">
        <f t="shared" si="40"/>
        <v>3741</v>
      </c>
      <c r="F69" s="62">
        <f t="shared" si="40"/>
        <v>3934</v>
      </c>
      <c r="G69" s="62">
        <f t="shared" si="40"/>
        <v>3598</v>
      </c>
      <c r="H69" s="62">
        <f t="shared" si="40"/>
        <v>3786</v>
      </c>
      <c r="I69" s="62">
        <f t="shared" si="40"/>
        <v>4261</v>
      </c>
      <c r="J69" s="62">
        <f t="shared" si="40"/>
        <v>4814</v>
      </c>
      <c r="K69" s="62">
        <f t="shared" si="40"/>
        <v>4565</v>
      </c>
      <c r="L69" s="62">
        <f t="shared" si="40"/>
        <v>4738</v>
      </c>
      <c r="M69" s="62">
        <f t="shared" si="40"/>
        <v>4970</v>
      </c>
      <c r="N69" s="62">
        <f t="shared" si="40"/>
        <v>5545</v>
      </c>
      <c r="O69" s="62">
        <f aca="true" t="shared" si="41" ref="O69:Y69">SUM(O24,O36,O39,O48,O63,O66)</f>
        <v>5546</v>
      </c>
      <c r="P69" s="62">
        <f t="shared" si="41"/>
        <v>4354</v>
      </c>
      <c r="Q69" s="62">
        <f t="shared" si="41"/>
        <v>4079</v>
      </c>
      <c r="R69" s="62">
        <f t="shared" si="41"/>
        <v>3960</v>
      </c>
      <c r="S69" s="62">
        <f t="shared" si="41"/>
        <v>3332</v>
      </c>
      <c r="T69" s="62">
        <f t="shared" si="41"/>
        <v>2092</v>
      </c>
      <c r="U69" s="62">
        <f t="shared" si="41"/>
        <v>1022</v>
      </c>
      <c r="V69" s="62">
        <f t="shared" si="41"/>
        <v>358</v>
      </c>
      <c r="W69" s="62">
        <f t="shared" si="41"/>
        <v>76</v>
      </c>
      <c r="X69" s="62">
        <f t="shared" si="41"/>
        <v>19273</v>
      </c>
      <c r="Y69" s="62">
        <f t="shared" si="41"/>
        <v>75011</v>
      </c>
      <c r="Z69" s="59">
        <f t="shared" si="31"/>
        <v>0.13306048446227886</v>
      </c>
      <c r="AA69" s="59">
        <f t="shared" si="32"/>
        <v>0.6100038660996387</v>
      </c>
      <c r="AB69" s="59">
        <f t="shared" si="33"/>
        <v>0.2569356494380824</v>
      </c>
      <c r="AC69" s="54">
        <f t="shared" si="37"/>
        <v>1</v>
      </c>
    </row>
    <row r="70" spans="1:29" ht="12" customHeight="1">
      <c r="A70" s="158"/>
      <c r="B70" s="25" t="s">
        <v>15</v>
      </c>
      <c r="C70" s="63">
        <f>SUM(C68:C69)</f>
        <v>6328</v>
      </c>
      <c r="D70" s="63">
        <f aca="true" t="shared" si="42" ref="D70:N70">SUM(D68:D69)</f>
        <v>6641</v>
      </c>
      <c r="E70" s="63">
        <f t="shared" si="42"/>
        <v>7519</v>
      </c>
      <c r="F70" s="63">
        <f t="shared" si="42"/>
        <v>7892</v>
      </c>
      <c r="G70" s="63">
        <f t="shared" si="42"/>
        <v>6921</v>
      </c>
      <c r="H70" s="63">
        <f t="shared" si="42"/>
        <v>7402</v>
      </c>
      <c r="I70" s="63">
        <f t="shared" si="42"/>
        <v>8393</v>
      </c>
      <c r="J70" s="63">
        <f t="shared" si="42"/>
        <v>9408</v>
      </c>
      <c r="K70" s="63">
        <f t="shared" si="42"/>
        <v>8780</v>
      </c>
      <c r="L70" s="63">
        <f t="shared" si="42"/>
        <v>8980</v>
      </c>
      <c r="M70" s="63">
        <f t="shared" si="42"/>
        <v>9637</v>
      </c>
      <c r="N70" s="63">
        <f t="shared" si="42"/>
        <v>10935</v>
      </c>
      <c r="O70" s="63">
        <f aca="true" t="shared" si="43" ref="O70:W70">SUM(O68:O69)</f>
        <v>10772</v>
      </c>
      <c r="P70" s="63">
        <f t="shared" si="43"/>
        <v>8161</v>
      </c>
      <c r="Q70" s="63">
        <f t="shared" si="43"/>
        <v>7430</v>
      </c>
      <c r="R70" s="63">
        <f t="shared" si="43"/>
        <v>6769</v>
      </c>
      <c r="S70" s="63">
        <f t="shared" si="43"/>
        <v>5290</v>
      </c>
      <c r="T70" s="63">
        <f t="shared" si="43"/>
        <v>2962</v>
      </c>
      <c r="U70" s="63">
        <f t="shared" si="43"/>
        <v>1289</v>
      </c>
      <c r="V70" s="63">
        <f t="shared" si="43"/>
        <v>431</v>
      </c>
      <c r="W70" s="63">
        <f t="shared" si="43"/>
        <v>83</v>
      </c>
      <c r="X70" s="63">
        <f>SUM(X68:X69)</f>
        <v>32415</v>
      </c>
      <c r="Y70" s="63">
        <f>SUM(Y68:Y69)</f>
        <v>142023</v>
      </c>
      <c r="Z70" s="60">
        <f t="shared" si="31"/>
        <v>0.14425832435591418</v>
      </c>
      <c r="AA70" s="60">
        <f t="shared" si="32"/>
        <v>0.627503995831661</v>
      </c>
      <c r="AB70" s="60">
        <f t="shared" si="33"/>
        <v>0.22823767981242474</v>
      </c>
      <c r="AC70" s="54">
        <f t="shared" si="37"/>
        <v>0.9999999999999999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&amp;R平成22年9月1日現在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75" zoomScaleNormal="75" zoomScalePageLayoutView="0" workbookViewId="0" topLeftCell="A34">
      <selection activeCell="H30" sqref="H30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7" width="9.00390625" style="131" customWidth="1"/>
  </cols>
  <sheetData>
    <row r="1" ht="13.5">
      <c r="B1" s="138" t="s">
        <v>133</v>
      </c>
    </row>
    <row r="2" spans="2:16" ht="13.5">
      <c r="B2" s="138"/>
      <c r="P2" s="131" t="s">
        <v>104</v>
      </c>
    </row>
    <row r="3" spans="2:17" ht="13.5">
      <c r="B3" s="138"/>
      <c r="K3" s="127"/>
      <c r="L3" s="135" t="s">
        <v>98</v>
      </c>
      <c r="M3" s="132" t="s">
        <v>99</v>
      </c>
      <c r="N3" s="129" t="s">
        <v>100</v>
      </c>
      <c r="O3" s="132" t="s">
        <v>101</v>
      </c>
      <c r="P3" s="130" t="s">
        <v>102</v>
      </c>
      <c r="Q3" s="132" t="s">
        <v>103</v>
      </c>
    </row>
    <row r="4" spans="11:17" ht="13.5">
      <c r="K4" s="127" t="s">
        <v>17</v>
      </c>
      <c r="L4" s="142">
        <f>'地区別5歳毎'!W23</f>
        <v>2</v>
      </c>
      <c r="M4" s="141">
        <f>L4/L26</f>
        <v>4.47888207103507E-05</v>
      </c>
      <c r="N4" s="143">
        <f>'地区別5歳毎'!W24</f>
        <v>39</v>
      </c>
      <c r="O4" s="141">
        <f>N4/N26</f>
        <v>0.000782975306163421</v>
      </c>
      <c r="P4" s="144">
        <f>L4+N4</f>
        <v>41</v>
      </c>
      <c r="Q4" s="141">
        <f>P4/P26</f>
        <v>0.00043402777777777775</v>
      </c>
    </row>
    <row r="5" spans="11:17" ht="13.5">
      <c r="K5" s="127" t="s">
        <v>113</v>
      </c>
      <c r="L5" s="142">
        <f>'地区別5歳毎'!V23</f>
        <v>43</v>
      </c>
      <c r="M5" s="141">
        <f>L5/L26</f>
        <v>0.0009629596452725399</v>
      </c>
      <c r="N5" s="143">
        <f>'地区別5歳毎'!V24</f>
        <v>222</v>
      </c>
      <c r="O5" s="141">
        <f>N5/N26</f>
        <v>0.004456936358161012</v>
      </c>
      <c r="P5" s="144">
        <f aca="true" t="shared" si="0" ref="P5:P24">L5+N5</f>
        <v>265</v>
      </c>
      <c r="Q5" s="141">
        <f>P5/P26</f>
        <v>0.0028053014905149052</v>
      </c>
    </row>
    <row r="6" spans="11:17" ht="13.5">
      <c r="K6" s="127" t="s">
        <v>114</v>
      </c>
      <c r="L6" s="142">
        <f>'地区別5歳毎'!U23</f>
        <v>147</v>
      </c>
      <c r="M6" s="141">
        <f>L6/L26</f>
        <v>0.0032919783222107764</v>
      </c>
      <c r="N6" s="143">
        <f>'地区別5歳毎'!U24</f>
        <v>608</v>
      </c>
      <c r="O6" s="141">
        <f>N6/N26</f>
        <v>0.012206384260188717</v>
      </c>
      <c r="P6" s="144">
        <f t="shared" si="0"/>
        <v>755</v>
      </c>
      <c r="Q6" s="141">
        <f>P6/P26</f>
        <v>0.007992462737127372</v>
      </c>
    </row>
    <row r="7" spans="11:17" ht="13.5">
      <c r="K7" s="127" t="s">
        <v>115</v>
      </c>
      <c r="L7" s="142">
        <f>'地区別5歳毎'!T23</f>
        <v>527</v>
      </c>
      <c r="M7" s="141">
        <f>L7/L26</f>
        <v>0.011801854257177408</v>
      </c>
      <c r="N7" s="143">
        <f>'地区別5歳毎'!T24</f>
        <v>1269</v>
      </c>
      <c r="O7" s="141">
        <f>N7/N26</f>
        <v>0.02547681188516362</v>
      </c>
      <c r="P7" s="144">
        <f t="shared" si="0"/>
        <v>1796</v>
      </c>
      <c r="Q7" s="141">
        <f>P7/P26</f>
        <v>0.019012533875338754</v>
      </c>
    </row>
    <row r="8" spans="11:17" ht="13.5">
      <c r="K8" s="127" t="s">
        <v>116</v>
      </c>
      <c r="L8" s="142">
        <f>'地区別5歳毎'!S23</f>
        <v>1198</v>
      </c>
      <c r="M8" s="141">
        <f>L8/L26</f>
        <v>0.026828503605500067</v>
      </c>
      <c r="N8" s="143">
        <f>'地区別5歳毎'!S24</f>
        <v>1959</v>
      </c>
      <c r="O8" s="141">
        <f>N8/N26</f>
        <v>0.039329451917285686</v>
      </c>
      <c r="P8" s="144">
        <f t="shared" si="0"/>
        <v>3157</v>
      </c>
      <c r="Q8" s="141">
        <f>P8/P26</f>
        <v>0.03342013888888889</v>
      </c>
    </row>
    <row r="9" spans="11:17" ht="13.5">
      <c r="K9" s="127" t="s">
        <v>117</v>
      </c>
      <c r="L9" s="142">
        <f>'地区別5歳毎'!R23</f>
        <v>1827</v>
      </c>
      <c r="M9" s="141">
        <f>L9/L26</f>
        <v>0.04091458771890536</v>
      </c>
      <c r="N9" s="143">
        <f>'地区別5歳毎'!R24</f>
        <v>2477</v>
      </c>
      <c r="O9" s="141">
        <f>N9/N26</f>
        <v>0.049728970086328046</v>
      </c>
      <c r="P9" s="144">
        <f t="shared" si="0"/>
        <v>4304</v>
      </c>
      <c r="Q9" s="141">
        <f>P9/P26</f>
        <v>0.04556233062330623</v>
      </c>
    </row>
    <row r="10" spans="11:17" ht="13.5">
      <c r="K10" s="127" t="s">
        <v>118</v>
      </c>
      <c r="L10" s="142">
        <f>'地区別5歳毎'!Q23</f>
        <v>2225</v>
      </c>
      <c r="M10" s="141">
        <f>L10/L26</f>
        <v>0.04982756304026515</v>
      </c>
      <c r="N10" s="143">
        <f>'地区別5歳毎'!Q24</f>
        <v>2665</v>
      </c>
      <c r="O10" s="141">
        <f>N10/N26</f>
        <v>0.053503312587833765</v>
      </c>
      <c r="P10" s="144">
        <f t="shared" si="0"/>
        <v>4890</v>
      </c>
      <c r="Q10" s="141">
        <f>P10/P26</f>
        <v>0.051765752032520325</v>
      </c>
    </row>
    <row r="11" spans="11:17" ht="13.5">
      <c r="K11" s="127" t="s">
        <v>119</v>
      </c>
      <c r="L11" s="142">
        <f>'地区別5歳毎'!P23</f>
        <v>2478</v>
      </c>
      <c r="M11" s="141">
        <f>L11/L26</f>
        <v>0.05549334886012451</v>
      </c>
      <c r="N11" s="143">
        <f>'地区別5歳毎'!P24</f>
        <v>2973</v>
      </c>
      <c r="O11" s="141">
        <f>N11/N26</f>
        <v>0.05968680987753463</v>
      </c>
      <c r="P11" s="144">
        <f t="shared" si="0"/>
        <v>5451</v>
      </c>
      <c r="Q11" s="141">
        <f>P11/P26</f>
        <v>0.057704522357723574</v>
      </c>
    </row>
    <row r="12" spans="11:17" ht="13.5">
      <c r="K12" s="127" t="s">
        <v>120</v>
      </c>
      <c r="L12" s="142">
        <f>'地区別5歳毎'!O23</f>
        <v>3261</v>
      </c>
      <c r="M12" s="141">
        <f>L12/L26</f>
        <v>0.07302817216822681</v>
      </c>
      <c r="N12" s="143">
        <f>'地区別5歳毎'!O24</f>
        <v>3591</v>
      </c>
      <c r="O12" s="141">
        <f>N12/N26</f>
        <v>0.07209395703673961</v>
      </c>
      <c r="P12" s="144">
        <f t="shared" si="0"/>
        <v>6852</v>
      </c>
      <c r="Q12" s="141">
        <f>P12/P26</f>
        <v>0.07253556910569106</v>
      </c>
    </row>
    <row r="13" spans="11:17" ht="13.5">
      <c r="K13" s="127" t="s">
        <v>121</v>
      </c>
      <c r="L13" s="142">
        <f>'地区別5歳毎'!N23</f>
        <v>3343</v>
      </c>
      <c r="M13" s="141">
        <f>L13/L26</f>
        <v>0.0748645138173512</v>
      </c>
      <c r="N13" s="143">
        <f>'地区別5歳毎'!N24</f>
        <v>3509</v>
      </c>
      <c r="O13" s="141">
        <f>N13/N26</f>
        <v>0.07044770126480626</v>
      </c>
      <c r="P13" s="144">
        <f t="shared" si="0"/>
        <v>6852</v>
      </c>
      <c r="Q13" s="141">
        <f>P13/P26</f>
        <v>0.07253556910569106</v>
      </c>
    </row>
    <row r="14" spans="11:17" ht="13.5">
      <c r="K14" s="127" t="s">
        <v>122</v>
      </c>
      <c r="L14" s="142">
        <f>'地区別5歳毎'!M23</f>
        <v>2984</v>
      </c>
      <c r="M14" s="141">
        <f>L14/L26</f>
        <v>0.06682492049984323</v>
      </c>
      <c r="N14" s="143">
        <f>'地区別5歳毎'!M24</f>
        <v>3189</v>
      </c>
      <c r="O14" s="141">
        <f>N14/N26</f>
        <v>0.06402328849628589</v>
      </c>
      <c r="P14" s="144">
        <f t="shared" si="0"/>
        <v>6173</v>
      </c>
      <c r="Q14" s="141">
        <f>P14/P26</f>
        <v>0.06534764566395664</v>
      </c>
    </row>
    <row r="15" spans="11:17" ht="13.5">
      <c r="K15" s="127" t="s">
        <v>123</v>
      </c>
      <c r="L15" s="142">
        <f>'地区別5歳毎'!L23</f>
        <v>2824</v>
      </c>
      <c r="M15" s="141">
        <f>L15/L26</f>
        <v>0.06324181484301518</v>
      </c>
      <c r="N15" s="143">
        <f>'地区別5歳毎'!L24</f>
        <v>3211</v>
      </c>
      <c r="O15" s="141">
        <f>N15/N26</f>
        <v>0.06446496687412166</v>
      </c>
      <c r="P15" s="144">
        <f t="shared" si="0"/>
        <v>6035</v>
      </c>
      <c r="Q15" s="141">
        <f>P15/P26</f>
        <v>0.06388677168021681</v>
      </c>
    </row>
    <row r="16" spans="11:17" ht="13.5">
      <c r="K16" s="127" t="s">
        <v>124</v>
      </c>
      <c r="L16" s="142">
        <f>'地区別5歳毎'!K23</f>
        <v>2951</v>
      </c>
      <c r="M16" s="141">
        <f>L16/L26</f>
        <v>0.06608590495812246</v>
      </c>
      <c r="N16" s="143">
        <f>'地区別5歳毎'!K24</f>
        <v>3172</v>
      </c>
      <c r="O16" s="141">
        <f>N16/N26</f>
        <v>0.06368199156795824</v>
      </c>
      <c r="P16" s="144">
        <f t="shared" si="0"/>
        <v>6123</v>
      </c>
      <c r="Q16" s="141">
        <f>P16/P26</f>
        <v>0.06481834349593496</v>
      </c>
    </row>
    <row r="17" spans="11:17" ht="13.5">
      <c r="K17" s="127" t="s">
        <v>125</v>
      </c>
      <c r="L17" s="142">
        <f>'地区別5歳毎'!J23</f>
        <v>3290</v>
      </c>
      <c r="M17" s="141">
        <f>L17/L26</f>
        <v>0.0736776100685269</v>
      </c>
      <c r="N17" s="143">
        <f>'地区別5歳毎'!J24</f>
        <v>3410</v>
      </c>
      <c r="O17" s="141">
        <f>N17/N26</f>
        <v>0.06846014856454527</v>
      </c>
      <c r="P17" s="144">
        <f t="shared" si="0"/>
        <v>6700</v>
      </c>
      <c r="Q17" s="141">
        <f>P17/P26</f>
        <v>0.07092649051490515</v>
      </c>
    </row>
    <row r="18" spans="11:17" ht="13.5">
      <c r="K18" s="127" t="s">
        <v>126</v>
      </c>
      <c r="L18" s="142">
        <f>'地区別5歳毎'!I23</f>
        <v>2882</v>
      </c>
      <c r="M18" s="141">
        <f>L18/L26</f>
        <v>0.06454069064361535</v>
      </c>
      <c r="N18" s="143">
        <f>'地区別5歳毎'!I24</f>
        <v>3021</v>
      </c>
      <c r="O18" s="141">
        <f>N18/N26</f>
        <v>0.06065047179281269</v>
      </c>
      <c r="P18" s="144">
        <f t="shared" si="0"/>
        <v>5903</v>
      </c>
      <c r="Q18" s="141">
        <f>P18/P26</f>
        <v>0.06248941395663957</v>
      </c>
    </row>
    <row r="19" spans="11:17" ht="13.5">
      <c r="K19" s="127" t="s">
        <v>127</v>
      </c>
      <c r="L19" s="142">
        <f>'地区別5歳毎'!H23</f>
        <v>2508</v>
      </c>
      <c r="M19" s="141">
        <f>L19/L26</f>
        <v>0.056165181170779774</v>
      </c>
      <c r="N19" s="143">
        <f>'地区別5歳毎'!H24</f>
        <v>2538</v>
      </c>
      <c r="O19" s="141">
        <f>N19/N26</f>
        <v>0.05095362377032724</v>
      </c>
      <c r="P19" s="144">
        <f t="shared" si="0"/>
        <v>5046</v>
      </c>
      <c r="Q19" s="141">
        <f>P19/P26</f>
        <v>0.053417174796747964</v>
      </c>
    </row>
    <row r="20" spans="11:17" ht="13.5">
      <c r="K20" s="127" t="s">
        <v>128</v>
      </c>
      <c r="L20" s="142">
        <f>'地区別5歳毎'!G23</f>
        <v>2233</v>
      </c>
      <c r="M20" s="141">
        <f>L20/L26</f>
        <v>0.050006718323106554</v>
      </c>
      <c r="N20" s="143">
        <f>'地区別5歳毎'!G24</f>
        <v>2390</v>
      </c>
      <c r="O20" s="141">
        <f>N20/N26</f>
        <v>0.04798233286488657</v>
      </c>
      <c r="P20" s="144">
        <f t="shared" si="0"/>
        <v>4623</v>
      </c>
      <c r="Q20" s="141">
        <f>P20/P26</f>
        <v>0.048939278455284556</v>
      </c>
    </row>
    <row r="21" spans="11:17" ht="13.5">
      <c r="K21" s="127" t="s">
        <v>129</v>
      </c>
      <c r="L21" s="142">
        <f>'地区別5歳毎'!F23</f>
        <v>2610</v>
      </c>
      <c r="M21" s="141">
        <f>L21/L26</f>
        <v>0.05844941102700766</v>
      </c>
      <c r="N21" s="143">
        <f>'地区別5歳毎'!F24</f>
        <v>2583</v>
      </c>
      <c r="O21" s="141">
        <f>N21/N26</f>
        <v>0.05185705681590042</v>
      </c>
      <c r="P21" s="144">
        <f t="shared" si="0"/>
        <v>5193</v>
      </c>
      <c r="Q21" s="141">
        <f>P21/P26</f>
        <v>0.054973323170731704</v>
      </c>
    </row>
    <row r="22" spans="11:17" ht="13.5">
      <c r="K22" s="127" t="s">
        <v>130</v>
      </c>
      <c r="L22" s="142">
        <f>'地区別5歳毎'!E23</f>
        <v>2573</v>
      </c>
      <c r="M22" s="141">
        <f>L22/L26</f>
        <v>0.05762081784386617</v>
      </c>
      <c r="N22" s="143">
        <f>'地区別5歳毎'!E24</f>
        <v>2512</v>
      </c>
      <c r="O22" s="141">
        <f>N22/N26</f>
        <v>0.05043164023288496</v>
      </c>
      <c r="P22" s="144">
        <f t="shared" si="0"/>
        <v>5085</v>
      </c>
      <c r="Q22" s="141">
        <f>P22/P26</f>
        <v>0.05383003048780488</v>
      </c>
    </row>
    <row r="23" spans="11:17" ht="13.5">
      <c r="K23" s="127" t="s">
        <v>131</v>
      </c>
      <c r="L23" s="142">
        <f>'地区別5歳毎'!D23</f>
        <v>2389</v>
      </c>
      <c r="M23" s="141">
        <f>L23/L26</f>
        <v>0.053500246338513906</v>
      </c>
      <c r="N23" s="143">
        <f>'地区別5歳毎'!D24</f>
        <v>2284</v>
      </c>
      <c r="O23" s="141">
        <f>N23/N26</f>
        <v>0.04585424613531419</v>
      </c>
      <c r="P23" s="144">
        <f t="shared" si="0"/>
        <v>4673</v>
      </c>
      <c r="Q23" s="141">
        <f>P23/P26</f>
        <v>0.04946858062330623</v>
      </c>
    </row>
    <row r="24" spans="11:17" ht="13.5">
      <c r="K24" s="127" t="s">
        <v>132</v>
      </c>
      <c r="L24" s="142">
        <f>'地区別5歳毎'!C23</f>
        <v>2359</v>
      </c>
      <c r="M24" s="141">
        <f>L24/L26</f>
        <v>0.05282841402785864</v>
      </c>
      <c r="N24" s="143">
        <f>'地区別5歳毎'!C24</f>
        <v>2188</v>
      </c>
      <c r="O24" s="141">
        <f>N24/N26</f>
        <v>0.04392692230475808</v>
      </c>
      <c r="P24" s="144">
        <f t="shared" si="0"/>
        <v>4547</v>
      </c>
      <c r="Q24" s="141">
        <f>P24/P26</f>
        <v>0.048134739159891596</v>
      </c>
    </row>
    <row r="25" ht="13.5">
      <c r="K25" s="127"/>
    </row>
    <row r="26" spans="11:17" ht="13.5">
      <c r="K26" s="127"/>
      <c r="L26" s="133">
        <f>SUM(L4:L24)</f>
        <v>44654</v>
      </c>
      <c r="M26" s="132"/>
      <c r="N26" s="143">
        <f>SUM(N4:N24)</f>
        <v>49810</v>
      </c>
      <c r="O26" s="132"/>
      <c r="P26" s="144">
        <f>SUM(P4:P24)</f>
        <v>94464</v>
      </c>
      <c r="Q26" s="132"/>
    </row>
    <row r="27" ht="13.5">
      <c r="K27" s="127"/>
    </row>
    <row r="28" ht="13.5">
      <c r="K28" s="127"/>
    </row>
    <row r="29" ht="13.5">
      <c r="K29" s="127"/>
    </row>
    <row r="30" ht="13.5">
      <c r="K30" s="127"/>
    </row>
    <row r="31" spans="2:11" ht="13.5">
      <c r="B31" s="138" t="s">
        <v>134</v>
      </c>
      <c r="K31" s="127"/>
    </row>
    <row r="32" spans="2:16" ht="13.5">
      <c r="B32" s="138"/>
      <c r="K32" s="127"/>
      <c r="P32" s="131" t="s">
        <v>104</v>
      </c>
    </row>
    <row r="33" spans="11:17" ht="13.5">
      <c r="K33" s="127"/>
      <c r="L33" s="135" t="s">
        <v>98</v>
      </c>
      <c r="M33" s="132" t="s">
        <v>99</v>
      </c>
      <c r="N33" s="129" t="s">
        <v>100</v>
      </c>
      <c r="O33" s="132" t="s">
        <v>101</v>
      </c>
      <c r="P33" s="130" t="s">
        <v>102</v>
      </c>
      <c r="Q33" s="132" t="s">
        <v>103</v>
      </c>
    </row>
    <row r="34" spans="11:17" ht="13.5">
      <c r="K34" s="127" t="s">
        <v>17</v>
      </c>
      <c r="L34" s="142">
        <f>'地区別5歳毎'!W35</f>
        <v>1</v>
      </c>
      <c r="M34" s="141">
        <f>L34/L56</f>
        <v>0.00012581781580271766</v>
      </c>
      <c r="N34" s="143">
        <f>'地区別5歳毎'!W36</f>
        <v>6</v>
      </c>
      <c r="O34" s="141">
        <f>N34/N56</f>
        <v>0.0006783493499152064</v>
      </c>
      <c r="P34" s="144">
        <f>L34+N34</f>
        <v>7</v>
      </c>
      <c r="Q34" s="141">
        <f>P34/P56</f>
        <v>0.00041684035014589413</v>
      </c>
    </row>
    <row r="35" spans="11:17" ht="13.5">
      <c r="K35" s="127" t="s">
        <v>113</v>
      </c>
      <c r="L35" s="142">
        <f>'地区別5歳毎'!V35</f>
        <v>9</v>
      </c>
      <c r="M35" s="141">
        <f>L35/L56</f>
        <v>0.001132360342224459</v>
      </c>
      <c r="N35" s="143">
        <f>'地区別5歳毎'!V36</f>
        <v>39</v>
      </c>
      <c r="O35" s="141">
        <f>N35/N56</f>
        <v>0.004409270774448841</v>
      </c>
      <c r="P35" s="144">
        <f aca="true" t="shared" si="1" ref="P35:P54">L35+N35</f>
        <v>48</v>
      </c>
      <c r="Q35" s="141">
        <f>P35/P56</f>
        <v>0.0028583338295718455</v>
      </c>
    </row>
    <row r="36" spans="11:17" ht="13.5">
      <c r="K36" s="127" t="s">
        <v>114</v>
      </c>
      <c r="L36" s="142">
        <f>'地区別5歳毎'!U35</f>
        <v>31</v>
      </c>
      <c r="M36" s="141">
        <f>L36/L56</f>
        <v>0.0039003522898842474</v>
      </c>
      <c r="N36" s="143">
        <f>'地区別5歳毎'!U36</f>
        <v>122</v>
      </c>
      <c r="O36" s="141">
        <f>N36/N56</f>
        <v>0.013793103448275862</v>
      </c>
      <c r="P36" s="144">
        <f t="shared" si="1"/>
        <v>153</v>
      </c>
      <c r="Q36" s="141">
        <f>P36/P56</f>
        <v>0.009110939081760257</v>
      </c>
    </row>
    <row r="37" spans="11:17" ht="13.5">
      <c r="K37" s="127" t="s">
        <v>115</v>
      </c>
      <c r="L37" s="142">
        <f>'地区別5歳毎'!T35</f>
        <v>100</v>
      </c>
      <c r="M37" s="141">
        <f>L37/L56</f>
        <v>0.012581781580271767</v>
      </c>
      <c r="N37" s="143">
        <f>'地区別5歳毎'!T36</f>
        <v>233</v>
      </c>
      <c r="O37" s="141">
        <f>N37/N56</f>
        <v>0.02634256642170718</v>
      </c>
      <c r="P37" s="144">
        <f t="shared" si="1"/>
        <v>333</v>
      </c>
      <c r="Q37" s="141">
        <f>P37/P56</f>
        <v>0.019829690942654677</v>
      </c>
    </row>
    <row r="38" spans="11:17" ht="13.5">
      <c r="K38" s="127" t="s">
        <v>116</v>
      </c>
      <c r="L38" s="142">
        <f>'地区別5歳毎'!S35</f>
        <v>217</v>
      </c>
      <c r="M38" s="141">
        <f>L38/L56</f>
        <v>0.027302466029189735</v>
      </c>
      <c r="N38" s="143">
        <f>'地区別5歳毎'!S36</f>
        <v>369</v>
      </c>
      <c r="O38" s="141">
        <f>N38/N56</f>
        <v>0.04171848501978519</v>
      </c>
      <c r="P38" s="144">
        <f t="shared" si="1"/>
        <v>586</v>
      </c>
      <c r="Q38" s="141">
        <f>P38/P56</f>
        <v>0.03489549216935628</v>
      </c>
    </row>
    <row r="39" spans="11:17" ht="13.5">
      <c r="K39" s="127" t="s">
        <v>117</v>
      </c>
      <c r="L39" s="142">
        <f>'地区別5歳毎'!R35</f>
        <v>288</v>
      </c>
      <c r="M39" s="141">
        <f>L39/L56</f>
        <v>0.03623553095118269</v>
      </c>
      <c r="N39" s="143">
        <f>'地区別5歳毎'!R36</f>
        <v>395</v>
      </c>
      <c r="O39" s="141">
        <f>N39/N56</f>
        <v>0.04465799886941775</v>
      </c>
      <c r="P39" s="144">
        <f t="shared" si="1"/>
        <v>683</v>
      </c>
      <c r="Q39" s="141">
        <f>P39/P56</f>
        <v>0.040671708449949384</v>
      </c>
    </row>
    <row r="40" spans="11:17" ht="13.5">
      <c r="K40" s="127" t="s">
        <v>118</v>
      </c>
      <c r="L40" s="142">
        <f>'地区別5歳毎'!Q35</f>
        <v>362</v>
      </c>
      <c r="M40" s="141">
        <f>L40/L56</f>
        <v>0.045546049320583794</v>
      </c>
      <c r="N40" s="143">
        <f>'地区別5歳毎'!Q36</f>
        <v>424</v>
      </c>
      <c r="O40" s="141">
        <f>N40/N56</f>
        <v>0.047936687394007915</v>
      </c>
      <c r="P40" s="144">
        <f t="shared" si="1"/>
        <v>786</v>
      </c>
      <c r="Q40" s="141">
        <f>P40/P56</f>
        <v>0.04680521645923897</v>
      </c>
    </row>
    <row r="41" spans="11:17" ht="13.5">
      <c r="K41" s="127" t="s">
        <v>119</v>
      </c>
      <c r="L41" s="142">
        <f>'地区別5歳毎'!P35</f>
        <v>521</v>
      </c>
      <c r="M41" s="141">
        <f>L41/L56</f>
        <v>0.0655510820332159</v>
      </c>
      <c r="N41" s="143">
        <f>'地区別5歳毎'!P36</f>
        <v>480</v>
      </c>
      <c r="O41" s="141">
        <f>N41/N56</f>
        <v>0.054267947993216506</v>
      </c>
      <c r="P41" s="144">
        <f t="shared" si="1"/>
        <v>1001</v>
      </c>
      <c r="Q41" s="141">
        <f>P41/P56</f>
        <v>0.05960817007086286</v>
      </c>
    </row>
    <row r="42" spans="11:17" ht="13.5">
      <c r="K42" s="127" t="s">
        <v>120</v>
      </c>
      <c r="L42" s="142">
        <f>'地区別5歳毎'!O35</f>
        <v>806</v>
      </c>
      <c r="M42" s="141">
        <f>L42/L56</f>
        <v>0.10140915953699044</v>
      </c>
      <c r="N42" s="143">
        <f>'地区別5歳毎'!O36</f>
        <v>794</v>
      </c>
      <c r="O42" s="141">
        <f>N42/N56</f>
        <v>0.08976823063877896</v>
      </c>
      <c r="P42" s="144">
        <f t="shared" si="1"/>
        <v>1600</v>
      </c>
      <c r="Q42" s="141">
        <f>P42/P56</f>
        <v>0.09527779431906151</v>
      </c>
    </row>
    <row r="43" spans="11:17" ht="13.5">
      <c r="K43" s="127" t="s">
        <v>121</v>
      </c>
      <c r="L43" s="142">
        <f>'地区別5歳毎'!N35</f>
        <v>728</v>
      </c>
      <c r="M43" s="141">
        <f>L43/L56</f>
        <v>0.09159536990437846</v>
      </c>
      <c r="N43" s="143">
        <f>'地区別5歳毎'!N36</f>
        <v>786</v>
      </c>
      <c r="O43" s="141">
        <f>N43/N56</f>
        <v>0.08886376483889202</v>
      </c>
      <c r="P43" s="144">
        <f t="shared" si="1"/>
        <v>1514</v>
      </c>
      <c r="Q43" s="141">
        <f>P43/P56</f>
        <v>0.09015661287441196</v>
      </c>
    </row>
    <row r="44" spans="11:17" ht="13.5">
      <c r="K44" s="127" t="s">
        <v>122</v>
      </c>
      <c r="L44" s="142">
        <f>'地区別5歳毎'!M35</f>
        <v>520</v>
      </c>
      <c r="M44" s="141">
        <f>L44/L56</f>
        <v>0.06542526421741318</v>
      </c>
      <c r="N44" s="143">
        <f>'地区別5歳毎'!M36</f>
        <v>617</v>
      </c>
      <c r="O44" s="141">
        <f>N44/N56</f>
        <v>0.06975692481628039</v>
      </c>
      <c r="P44" s="144">
        <f t="shared" si="1"/>
        <v>1137</v>
      </c>
      <c r="Q44" s="141">
        <f>P44/P56</f>
        <v>0.06770678258798309</v>
      </c>
    </row>
    <row r="45" spans="11:17" ht="13.5">
      <c r="K45" s="127" t="s">
        <v>123</v>
      </c>
      <c r="L45" s="142">
        <f>'地区別5歳毎'!L35</f>
        <v>421</v>
      </c>
      <c r="M45" s="141">
        <f>L45/L56</f>
        <v>0.05296930045294414</v>
      </c>
      <c r="N45" s="143">
        <f>'地区別5歳毎'!L36</f>
        <v>467</v>
      </c>
      <c r="O45" s="141">
        <f>N45/N56</f>
        <v>0.052798191068400224</v>
      </c>
      <c r="P45" s="144">
        <f t="shared" si="1"/>
        <v>888</v>
      </c>
      <c r="Q45" s="141">
        <f>P45/P56</f>
        <v>0.05287917584707914</v>
      </c>
    </row>
    <row r="46" spans="11:17" ht="13.5">
      <c r="K46" s="127" t="s">
        <v>124</v>
      </c>
      <c r="L46" s="142">
        <f>'地区別5歳毎'!K35</f>
        <v>455</v>
      </c>
      <c r="M46" s="141">
        <f>L46/L56</f>
        <v>0.05724710619023654</v>
      </c>
      <c r="N46" s="143">
        <f>'地区別5歳毎'!K36</f>
        <v>507</v>
      </c>
      <c r="O46" s="141">
        <f>N46/N56</f>
        <v>0.05732052006783493</v>
      </c>
      <c r="P46" s="144">
        <f t="shared" si="1"/>
        <v>962</v>
      </c>
      <c r="Q46" s="141">
        <f>P46/P56</f>
        <v>0.05728577383433574</v>
      </c>
    </row>
    <row r="47" spans="11:17" ht="13.5">
      <c r="K47" s="127" t="s">
        <v>125</v>
      </c>
      <c r="L47" s="142">
        <f>'地区別5歳毎'!J35</f>
        <v>521</v>
      </c>
      <c r="M47" s="141">
        <f>L47/L56</f>
        <v>0.0655510820332159</v>
      </c>
      <c r="N47" s="143">
        <f>'地区別5歳毎'!J36</f>
        <v>565</v>
      </c>
      <c r="O47" s="141">
        <f>N47/N56</f>
        <v>0.06387789711701526</v>
      </c>
      <c r="P47" s="144">
        <f t="shared" si="1"/>
        <v>1086</v>
      </c>
      <c r="Q47" s="141">
        <f>P47/P56</f>
        <v>0.064669802894063</v>
      </c>
    </row>
    <row r="48" spans="11:17" ht="13.5">
      <c r="K48" s="127" t="s">
        <v>126</v>
      </c>
      <c r="L48" s="142">
        <f>'地区別5歳毎'!I35</f>
        <v>518</v>
      </c>
      <c r="M48" s="141">
        <f>L48/L56</f>
        <v>0.06517362858580775</v>
      </c>
      <c r="N48" s="143">
        <f>'地区別5歳毎'!I36</f>
        <v>537</v>
      </c>
      <c r="O48" s="141">
        <f>N48/N56</f>
        <v>0.060712266817410966</v>
      </c>
      <c r="P48" s="144">
        <f t="shared" si="1"/>
        <v>1055</v>
      </c>
      <c r="Q48" s="141">
        <f>P48/P56</f>
        <v>0.06282379562913118</v>
      </c>
    </row>
    <row r="49" spans="11:17" ht="13.5">
      <c r="K49" s="127" t="s">
        <v>127</v>
      </c>
      <c r="L49" s="142">
        <f>'地区別5歳毎'!H35</f>
        <v>416</v>
      </c>
      <c r="M49" s="141">
        <f>L49/L56</f>
        <v>0.05234021137393055</v>
      </c>
      <c r="N49" s="143">
        <f>'地区別5歳毎'!H36</f>
        <v>550</v>
      </c>
      <c r="O49" s="141">
        <f>N49/N56</f>
        <v>0.06218202374222725</v>
      </c>
      <c r="P49" s="144">
        <f t="shared" si="1"/>
        <v>966</v>
      </c>
      <c r="Q49" s="141">
        <f>P49/P56</f>
        <v>0.05752396832013339</v>
      </c>
    </row>
    <row r="50" spans="11:17" ht="13.5">
      <c r="K50" s="127" t="s">
        <v>128</v>
      </c>
      <c r="L50" s="142">
        <f>'地区別5歳毎'!G35</f>
        <v>406</v>
      </c>
      <c r="M50" s="141">
        <f>L50/L56</f>
        <v>0.05108203321590337</v>
      </c>
      <c r="N50" s="143">
        <f>'地区別5歳毎'!G36</f>
        <v>446</v>
      </c>
      <c r="O50" s="141">
        <f>N50/N56</f>
        <v>0.050423968343697</v>
      </c>
      <c r="P50" s="144">
        <f t="shared" si="1"/>
        <v>852</v>
      </c>
      <c r="Q50" s="141">
        <f>P50/P56</f>
        <v>0.05073542547490026</v>
      </c>
    </row>
    <row r="51" spans="11:17" ht="13.5">
      <c r="K51" s="127" t="s">
        <v>129</v>
      </c>
      <c r="L51" s="142">
        <f>'地区別5歳毎'!F35</f>
        <v>461</v>
      </c>
      <c r="M51" s="141">
        <f>L51/L56</f>
        <v>0.058002013085052845</v>
      </c>
      <c r="N51" s="143">
        <f>'地区別5歳毎'!F36</f>
        <v>429</v>
      </c>
      <c r="O51" s="141">
        <f>N51/N56</f>
        <v>0.048501978518937255</v>
      </c>
      <c r="P51" s="144">
        <f t="shared" si="1"/>
        <v>890</v>
      </c>
      <c r="Q51" s="141">
        <f>P51/P56</f>
        <v>0.05299827308997797</v>
      </c>
    </row>
    <row r="52" spans="11:17" ht="13.5">
      <c r="K52" s="127" t="s">
        <v>130</v>
      </c>
      <c r="L52" s="142">
        <f>'地区別5歳毎'!E35</f>
        <v>367</v>
      </c>
      <c r="M52" s="141">
        <f>L52/L56</f>
        <v>0.04617513839959738</v>
      </c>
      <c r="N52" s="143">
        <f>'地区別5歳毎'!E36</f>
        <v>402</v>
      </c>
      <c r="O52" s="141">
        <f>N52/N56</f>
        <v>0.04544940644431882</v>
      </c>
      <c r="P52" s="144">
        <f t="shared" si="1"/>
        <v>769</v>
      </c>
      <c r="Q52" s="141">
        <f>P52/P56</f>
        <v>0.04579288989459894</v>
      </c>
    </row>
    <row r="53" spans="11:17" ht="13.5">
      <c r="K53" s="127" t="s">
        <v>131</v>
      </c>
      <c r="L53" s="142">
        <f>'地区別5歳毎'!D35</f>
        <v>407</v>
      </c>
      <c r="M53" s="141">
        <f>L53/L56</f>
        <v>0.05120785103170609</v>
      </c>
      <c r="N53" s="143">
        <f>'地区別5歳毎'!D36</f>
        <v>377</v>
      </c>
      <c r="O53" s="141">
        <f>N53/N56</f>
        <v>0.04262295081967213</v>
      </c>
      <c r="P53" s="144">
        <f t="shared" si="1"/>
        <v>784</v>
      </c>
      <c r="Q53" s="141">
        <f>P53/P56</f>
        <v>0.04668611921634014</v>
      </c>
    </row>
    <row r="54" spans="11:17" ht="13.5">
      <c r="K54" s="127" t="s">
        <v>132</v>
      </c>
      <c r="L54" s="142">
        <f>'地区別5歳毎'!C35</f>
        <v>393</v>
      </c>
      <c r="M54" s="141">
        <f>L54/L56</f>
        <v>0.049446401610468045</v>
      </c>
      <c r="N54" s="143">
        <f>'地区別5歳毎'!C36</f>
        <v>300</v>
      </c>
      <c r="O54" s="141">
        <f>N54/N56</f>
        <v>0.033917467495760314</v>
      </c>
      <c r="P54" s="144">
        <f t="shared" si="1"/>
        <v>693</v>
      </c>
      <c r="Q54" s="141">
        <f>P54/P56</f>
        <v>0.04126719466444352</v>
      </c>
    </row>
    <row r="55" ht="13.5">
      <c r="K55" s="127"/>
    </row>
    <row r="56" spans="11:17" ht="13.5">
      <c r="K56" s="127"/>
      <c r="L56" s="142">
        <f>SUM(L34:L54)</f>
        <v>7948</v>
      </c>
      <c r="M56" s="132"/>
      <c r="N56" s="143">
        <f>SUM(N34:N54)</f>
        <v>8845</v>
      </c>
      <c r="O56" s="132"/>
      <c r="P56" s="144">
        <f>SUM(P34:P54)</f>
        <v>16793</v>
      </c>
      <c r="Q56" s="132"/>
    </row>
    <row r="61" ht="13.5">
      <c r="B61" s="138" t="s">
        <v>135</v>
      </c>
    </row>
    <row r="62" spans="11:16" ht="13.5">
      <c r="K62" s="127"/>
      <c r="P62" s="131" t="s">
        <v>104</v>
      </c>
    </row>
    <row r="63" spans="11:17" ht="13.5">
      <c r="K63" s="127"/>
      <c r="L63" s="135" t="s">
        <v>98</v>
      </c>
      <c r="M63" s="132" t="s">
        <v>99</v>
      </c>
      <c r="N63" s="129" t="s">
        <v>100</v>
      </c>
      <c r="O63" s="132" t="s">
        <v>101</v>
      </c>
      <c r="P63" s="130" t="s">
        <v>102</v>
      </c>
      <c r="Q63" s="132" t="s">
        <v>103</v>
      </c>
    </row>
    <row r="64" spans="11:17" ht="13.5">
      <c r="K64" s="127" t="s">
        <v>17</v>
      </c>
      <c r="L64" s="142">
        <f>'地区別5歳毎'!W38</f>
        <v>2</v>
      </c>
      <c r="M64" s="141">
        <f>L64/L86</f>
        <v>0.00072992700729927</v>
      </c>
      <c r="N64" s="143">
        <f>'地区別5歳毎'!W39</f>
        <v>4</v>
      </c>
      <c r="O64" s="141">
        <f>N64/N86</f>
        <v>0.001305909239307868</v>
      </c>
      <c r="P64" s="144">
        <f>L64+N64</f>
        <v>6</v>
      </c>
      <c r="Q64" s="141">
        <f>P64/P86</f>
        <v>0.001033947957952783</v>
      </c>
    </row>
    <row r="65" spans="11:17" ht="13.5">
      <c r="K65" s="127" t="s">
        <v>113</v>
      </c>
      <c r="L65" s="142">
        <f>'地区別5歳毎'!V38</f>
        <v>7</v>
      </c>
      <c r="M65" s="141">
        <f>L65/L86</f>
        <v>0.0025547445255474453</v>
      </c>
      <c r="N65" s="143">
        <f>'地区別5歳毎'!V39</f>
        <v>14</v>
      </c>
      <c r="O65" s="141">
        <f>N65/N86</f>
        <v>0.004570682337577538</v>
      </c>
      <c r="P65" s="144">
        <f aca="true" t="shared" si="2" ref="P65:P84">L65+N65</f>
        <v>21</v>
      </c>
      <c r="Q65" s="141">
        <f>P65/P86</f>
        <v>0.0036188178528347406</v>
      </c>
    </row>
    <row r="66" spans="11:17" ht="13.5">
      <c r="K66" s="127" t="s">
        <v>114</v>
      </c>
      <c r="L66" s="142">
        <f>'地区別5歳毎'!U38</f>
        <v>12</v>
      </c>
      <c r="M66" s="141">
        <f>L66/L86</f>
        <v>0.004379562043795621</v>
      </c>
      <c r="N66" s="143">
        <f>'地区別5歳毎'!U39</f>
        <v>50</v>
      </c>
      <c r="O66" s="141">
        <f>N66/N86</f>
        <v>0.01632386549134835</v>
      </c>
      <c r="P66" s="144">
        <f t="shared" si="2"/>
        <v>62</v>
      </c>
      <c r="Q66" s="141">
        <f>P66/P86</f>
        <v>0.010684128898845425</v>
      </c>
    </row>
    <row r="67" spans="11:17" ht="13.5">
      <c r="K67" s="127" t="s">
        <v>115</v>
      </c>
      <c r="L67" s="142">
        <f>'地区別5歳毎'!T38</f>
        <v>34</v>
      </c>
      <c r="M67" s="141">
        <f>L67/L86</f>
        <v>0.012408759124087591</v>
      </c>
      <c r="N67" s="143">
        <f>'地区別5歳毎'!T39</f>
        <v>118</v>
      </c>
      <c r="O67" s="141">
        <f>N67/N86</f>
        <v>0.03852432255958211</v>
      </c>
      <c r="P67" s="144">
        <f t="shared" si="2"/>
        <v>152</v>
      </c>
      <c r="Q67" s="141">
        <f>P67/P86</f>
        <v>0.02619334826813717</v>
      </c>
    </row>
    <row r="68" spans="11:17" ht="13.5">
      <c r="K68" s="127" t="s">
        <v>116</v>
      </c>
      <c r="L68" s="142">
        <f>'地区別5歳毎'!S38</f>
        <v>95</v>
      </c>
      <c r="M68" s="141">
        <f>L68/L86</f>
        <v>0.03467153284671533</v>
      </c>
      <c r="N68" s="143">
        <f>'地区別5歳毎'!S39</f>
        <v>187</v>
      </c>
      <c r="O68" s="141">
        <f>N68/N86</f>
        <v>0.06105125693764284</v>
      </c>
      <c r="P68" s="144">
        <f t="shared" si="2"/>
        <v>282</v>
      </c>
      <c r="Q68" s="141">
        <f>P68/P86</f>
        <v>0.0485955540237808</v>
      </c>
    </row>
    <row r="69" spans="11:17" ht="13.5">
      <c r="K69" s="127" t="s">
        <v>117</v>
      </c>
      <c r="L69" s="142">
        <f>'地区別5歳毎'!R38</f>
        <v>114</v>
      </c>
      <c r="M69" s="141">
        <f>L69/L86</f>
        <v>0.041605839416058395</v>
      </c>
      <c r="N69" s="143">
        <f>'地区別5歳毎'!R39</f>
        <v>210</v>
      </c>
      <c r="O69" s="141">
        <f>N69/N86</f>
        <v>0.06856023506366307</v>
      </c>
      <c r="P69" s="144">
        <f t="shared" si="2"/>
        <v>324</v>
      </c>
      <c r="Q69" s="141">
        <f>P69/P86</f>
        <v>0.05583318972945028</v>
      </c>
    </row>
    <row r="70" spans="11:17" ht="13.5">
      <c r="K70" s="127" t="s">
        <v>118</v>
      </c>
      <c r="L70" s="142">
        <f>'地区別5歳毎'!Q38</f>
        <v>150</v>
      </c>
      <c r="M70" s="141">
        <f>L70/L86</f>
        <v>0.05474452554744526</v>
      </c>
      <c r="N70" s="143">
        <f>'地区別5歳毎'!Q39</f>
        <v>194</v>
      </c>
      <c r="O70" s="141">
        <f>N70/N86</f>
        <v>0.06333659810643161</v>
      </c>
      <c r="P70" s="144">
        <f t="shared" si="2"/>
        <v>344</v>
      </c>
      <c r="Q70" s="141">
        <f>P70/P86</f>
        <v>0.059279682922626226</v>
      </c>
    </row>
    <row r="71" spans="11:17" ht="13.5">
      <c r="K71" s="127" t="s">
        <v>119</v>
      </c>
      <c r="L71" s="142">
        <f>'地区別5歳毎'!P38</f>
        <v>154</v>
      </c>
      <c r="M71" s="141">
        <f>L71/L86</f>
        <v>0.05620437956204379</v>
      </c>
      <c r="N71" s="143">
        <f>'地区別5歳毎'!P39</f>
        <v>157</v>
      </c>
      <c r="O71" s="141">
        <f>N71/N86</f>
        <v>0.05125693764283382</v>
      </c>
      <c r="P71" s="144">
        <f t="shared" si="2"/>
        <v>311</v>
      </c>
      <c r="Q71" s="141">
        <f>P71/P86</f>
        <v>0.05359296915388592</v>
      </c>
    </row>
    <row r="72" spans="11:17" ht="13.5">
      <c r="K72" s="127" t="s">
        <v>120</v>
      </c>
      <c r="L72" s="142">
        <f>'地区別5歳毎'!O38</f>
        <v>224</v>
      </c>
      <c r="M72" s="141">
        <f>L72/L86</f>
        <v>0.08175182481751825</v>
      </c>
      <c r="N72" s="143">
        <f>'地区別5歳毎'!O39</f>
        <v>225</v>
      </c>
      <c r="O72" s="141">
        <f>N72/N86</f>
        <v>0.07345739471106758</v>
      </c>
      <c r="P72" s="144">
        <f t="shared" si="2"/>
        <v>449</v>
      </c>
      <c r="Q72" s="141">
        <f>P72/P86</f>
        <v>0.07737377218679993</v>
      </c>
    </row>
    <row r="73" spans="11:17" ht="13.5">
      <c r="K73" s="127" t="s">
        <v>121</v>
      </c>
      <c r="L73" s="142">
        <f>'地区別5歳毎'!N38</f>
        <v>253</v>
      </c>
      <c r="M73" s="141">
        <f>L73/L86</f>
        <v>0.09233576642335767</v>
      </c>
      <c r="N73" s="143">
        <f>'地区別5歳毎'!N39</f>
        <v>228</v>
      </c>
      <c r="O73" s="141">
        <f>N73/N86</f>
        <v>0.07443682664054849</v>
      </c>
      <c r="P73" s="144">
        <f t="shared" si="2"/>
        <v>481</v>
      </c>
      <c r="Q73" s="141">
        <f>P73/P86</f>
        <v>0.08288816129588145</v>
      </c>
    </row>
    <row r="74" spans="11:17" ht="13.5">
      <c r="K74" s="127" t="s">
        <v>122</v>
      </c>
      <c r="L74" s="142">
        <f>'地区別5歳毎'!M38</f>
        <v>232</v>
      </c>
      <c r="M74" s="141">
        <f>L74/L86</f>
        <v>0.08467153284671533</v>
      </c>
      <c r="N74" s="143">
        <f>'地区別5歳毎'!M39</f>
        <v>202</v>
      </c>
      <c r="O74" s="141">
        <f>N74/N86</f>
        <v>0.06594841658504734</v>
      </c>
      <c r="P74" s="144">
        <f t="shared" si="2"/>
        <v>434</v>
      </c>
      <c r="Q74" s="141">
        <f>P74/P86</f>
        <v>0.07478890229191798</v>
      </c>
    </row>
    <row r="75" spans="11:17" ht="13.5">
      <c r="K75" s="127" t="s">
        <v>123</v>
      </c>
      <c r="L75" s="142">
        <f>'地区別5歳毎'!L38</f>
        <v>179</v>
      </c>
      <c r="M75" s="141">
        <f>L75/L86</f>
        <v>0.06532846715328468</v>
      </c>
      <c r="N75" s="143">
        <f>'地区別5歳毎'!L39</f>
        <v>208</v>
      </c>
      <c r="O75" s="141">
        <f>N75/N86</f>
        <v>0.06790728044400914</v>
      </c>
      <c r="P75" s="144">
        <f t="shared" si="2"/>
        <v>387</v>
      </c>
      <c r="Q75" s="141">
        <f>P75/P86</f>
        <v>0.0666896432879545</v>
      </c>
    </row>
    <row r="76" spans="11:17" ht="13.5">
      <c r="K76" s="127" t="s">
        <v>124</v>
      </c>
      <c r="L76" s="142">
        <f>'地区別5歳毎'!K38</f>
        <v>136</v>
      </c>
      <c r="M76" s="141">
        <f>L76/L86</f>
        <v>0.049635036496350364</v>
      </c>
      <c r="N76" s="143">
        <f>'地区別5歳毎'!K39</f>
        <v>179</v>
      </c>
      <c r="O76" s="141">
        <f>N76/N86</f>
        <v>0.0584394384590271</v>
      </c>
      <c r="P76" s="144">
        <f t="shared" si="2"/>
        <v>315</v>
      </c>
      <c r="Q76" s="141">
        <f>P76/P86</f>
        <v>0.054282267792521106</v>
      </c>
    </row>
    <row r="77" spans="11:17" ht="13.5">
      <c r="K77" s="127" t="s">
        <v>125</v>
      </c>
      <c r="L77" s="142">
        <f>'地区別5歳毎'!J38</f>
        <v>160</v>
      </c>
      <c r="M77" s="141">
        <f>L77/L86</f>
        <v>0.058394160583941604</v>
      </c>
      <c r="N77" s="143">
        <f>'地区別5歳毎'!J39</f>
        <v>147</v>
      </c>
      <c r="O77" s="141">
        <f>N77/N86</f>
        <v>0.047992164544564155</v>
      </c>
      <c r="P77" s="144">
        <f t="shared" si="2"/>
        <v>307</v>
      </c>
      <c r="Q77" s="141">
        <f>P77/P86</f>
        <v>0.05290367051525073</v>
      </c>
    </row>
    <row r="78" spans="11:17" ht="13.5">
      <c r="K78" s="127" t="s">
        <v>126</v>
      </c>
      <c r="L78" s="142">
        <f>'地区別5歳毎'!I38</f>
        <v>131</v>
      </c>
      <c r="M78" s="141">
        <f>L78/L86</f>
        <v>0.04781021897810219</v>
      </c>
      <c r="N78" s="143">
        <f>'地区別5歳毎'!I39</f>
        <v>131</v>
      </c>
      <c r="O78" s="141">
        <f>N78/N86</f>
        <v>0.04276852758733268</v>
      </c>
      <c r="P78" s="144">
        <f t="shared" si="2"/>
        <v>262</v>
      </c>
      <c r="Q78" s="141">
        <f>P78/P86</f>
        <v>0.04514906083060486</v>
      </c>
    </row>
    <row r="79" spans="11:17" ht="13.5">
      <c r="K79" s="127" t="s">
        <v>127</v>
      </c>
      <c r="L79" s="142">
        <f>'地区別5歳毎'!H38</f>
        <v>133</v>
      </c>
      <c r="M79" s="141">
        <f>L79/L86</f>
        <v>0.04854014598540146</v>
      </c>
      <c r="N79" s="143">
        <f>'地区別5歳毎'!H39</f>
        <v>129</v>
      </c>
      <c r="O79" s="141">
        <f>N79/N86</f>
        <v>0.04211557296767875</v>
      </c>
      <c r="P79" s="144">
        <f t="shared" si="2"/>
        <v>262</v>
      </c>
      <c r="Q79" s="141">
        <f>P79/P86</f>
        <v>0.04514906083060486</v>
      </c>
    </row>
    <row r="80" spans="11:17" ht="13.5">
      <c r="K80" s="127" t="s">
        <v>128</v>
      </c>
      <c r="L80" s="142">
        <f>'地区別5歳毎'!G38</f>
        <v>134</v>
      </c>
      <c r="M80" s="141">
        <f>L80/L86</f>
        <v>0.04890510948905109</v>
      </c>
      <c r="N80" s="143">
        <f>'地区別5歳毎'!G39</f>
        <v>151</v>
      </c>
      <c r="O80" s="141">
        <f>N80/N86</f>
        <v>0.04929807378387202</v>
      </c>
      <c r="P80" s="144">
        <f t="shared" si="2"/>
        <v>285</v>
      </c>
      <c r="Q80" s="141">
        <f>P80/P86</f>
        <v>0.04911252800275719</v>
      </c>
    </row>
    <row r="81" spans="11:17" ht="13.5">
      <c r="K81" s="127" t="s">
        <v>129</v>
      </c>
      <c r="L81" s="142">
        <f>'地区別5歳毎'!F38</f>
        <v>176</v>
      </c>
      <c r="M81" s="141">
        <f>L81/L86</f>
        <v>0.06423357664233577</v>
      </c>
      <c r="N81" s="143">
        <f>'地区別5歳毎'!F39</f>
        <v>154</v>
      </c>
      <c r="O81" s="141">
        <f>N81/N86</f>
        <v>0.05027750571335292</v>
      </c>
      <c r="P81" s="144">
        <f t="shared" si="2"/>
        <v>330</v>
      </c>
      <c r="Q81" s="141">
        <f>P81/P86</f>
        <v>0.05686713768740307</v>
      </c>
    </row>
    <row r="82" spans="11:17" ht="13.5">
      <c r="K82" s="127" t="s">
        <v>130</v>
      </c>
      <c r="L82" s="142">
        <f>'地区別5歳毎'!E38</f>
        <v>157</v>
      </c>
      <c r="M82" s="141">
        <f>L82/L86</f>
        <v>0.0572992700729927</v>
      </c>
      <c r="N82" s="143">
        <f>'地区別5歳毎'!E39</f>
        <v>158</v>
      </c>
      <c r="O82" s="141">
        <f>N82/N86</f>
        <v>0.05158341495266079</v>
      </c>
      <c r="P82" s="144">
        <f t="shared" si="2"/>
        <v>315</v>
      </c>
      <c r="Q82" s="141">
        <f>P82/P86</f>
        <v>0.054282267792521106</v>
      </c>
    </row>
    <row r="83" spans="11:17" ht="13.5">
      <c r="K83" s="127" t="s">
        <v>131</v>
      </c>
      <c r="L83" s="142">
        <f>'地区別5歳毎'!D38</f>
        <v>131</v>
      </c>
      <c r="M83" s="141">
        <f>L83/L86</f>
        <v>0.04781021897810219</v>
      </c>
      <c r="N83" s="143">
        <f>'地区別5歳毎'!D39</f>
        <v>108</v>
      </c>
      <c r="O83" s="141">
        <f>N83/N86</f>
        <v>0.03525954946131244</v>
      </c>
      <c r="P83" s="144">
        <f t="shared" si="2"/>
        <v>239</v>
      </c>
      <c r="Q83" s="141">
        <f>P83/P86</f>
        <v>0.04118559365845252</v>
      </c>
    </row>
    <row r="84" spans="11:17" ht="13.5">
      <c r="K84" s="127" t="s">
        <v>132</v>
      </c>
      <c r="L84" s="142">
        <f>'地区別5歳毎'!C38</f>
        <v>126</v>
      </c>
      <c r="M84" s="141">
        <f>L84/L86</f>
        <v>0.04598540145985401</v>
      </c>
      <c r="N84" s="143">
        <f>'地区別5歳毎'!C39</f>
        <v>109</v>
      </c>
      <c r="O84" s="141">
        <f>N84/N86</f>
        <v>0.03558602677113941</v>
      </c>
      <c r="P84" s="144">
        <f t="shared" si="2"/>
        <v>235</v>
      </c>
      <c r="Q84" s="141">
        <f>P84/P86</f>
        <v>0.04049629501981734</v>
      </c>
    </row>
    <row r="85" ht="13.5">
      <c r="K85" s="127"/>
    </row>
    <row r="86" spans="11:17" ht="13.5">
      <c r="K86" s="127"/>
      <c r="L86" s="142">
        <f>SUM(L64:L84)</f>
        <v>2740</v>
      </c>
      <c r="M86" s="132"/>
      <c r="N86" s="143">
        <f>SUM(N64:N84)</f>
        <v>3063</v>
      </c>
      <c r="O86" s="132"/>
      <c r="P86" s="144">
        <f>SUM(P64:P84)</f>
        <v>5803</v>
      </c>
      <c r="Q86" s="132"/>
    </row>
    <row r="91" ht="13.5">
      <c r="B91" s="138" t="s">
        <v>27</v>
      </c>
    </row>
    <row r="92" spans="11:16" ht="13.5">
      <c r="K92" s="127"/>
      <c r="P92" s="131" t="s">
        <v>104</v>
      </c>
    </row>
    <row r="93" spans="11:17" ht="13.5">
      <c r="K93" s="127"/>
      <c r="L93" s="135" t="s">
        <v>98</v>
      </c>
      <c r="M93" s="132" t="s">
        <v>99</v>
      </c>
      <c r="N93" s="129" t="s">
        <v>100</v>
      </c>
      <c r="O93" s="132" t="s">
        <v>101</v>
      </c>
      <c r="P93" s="130" t="s">
        <v>102</v>
      </c>
      <c r="Q93" s="132" t="s">
        <v>103</v>
      </c>
    </row>
    <row r="94" spans="11:17" ht="13.5">
      <c r="K94" s="127" t="s">
        <v>17</v>
      </c>
      <c r="L94" s="142">
        <f>'地区別5歳毎'!W47</f>
        <v>2</v>
      </c>
      <c r="M94" s="141">
        <f>L94/L116</f>
        <v>0.0005252100840336134</v>
      </c>
      <c r="N94" s="143">
        <f>'地区別5歳毎'!W48</f>
        <v>5</v>
      </c>
      <c r="O94" s="141">
        <f>N94/N116</f>
        <v>0.0011814744801512287</v>
      </c>
      <c r="P94" s="144">
        <f>L94+N94</f>
        <v>7</v>
      </c>
      <c r="Q94" s="141">
        <f>P94/P116</f>
        <v>0.0008706467661691543</v>
      </c>
    </row>
    <row r="95" spans="11:17" ht="13.5">
      <c r="K95" s="127" t="s">
        <v>113</v>
      </c>
      <c r="L95" s="142">
        <f>'地区別5歳毎'!V47</f>
        <v>10</v>
      </c>
      <c r="M95" s="141">
        <f>L95/L116</f>
        <v>0.0026260504201680674</v>
      </c>
      <c r="N95" s="143">
        <f>'地区別5歳毎'!V48</f>
        <v>25</v>
      </c>
      <c r="O95" s="141">
        <f>N95/N116</f>
        <v>0.005907372400756144</v>
      </c>
      <c r="P95" s="144">
        <f aca="true" t="shared" si="3" ref="P95:P114">L95+N95</f>
        <v>35</v>
      </c>
      <c r="Q95" s="141">
        <f>P95/P116</f>
        <v>0.004353233830845771</v>
      </c>
    </row>
    <row r="96" spans="11:17" ht="13.5">
      <c r="K96" s="127" t="s">
        <v>114</v>
      </c>
      <c r="L96" s="142">
        <f>'地区別5歳毎'!U47</f>
        <v>18</v>
      </c>
      <c r="M96" s="141">
        <f>L96/L116</f>
        <v>0.004726890756302521</v>
      </c>
      <c r="N96" s="143">
        <f>'地区別5歳毎'!U48</f>
        <v>70</v>
      </c>
      <c r="O96" s="141">
        <f>N96/N116</f>
        <v>0.0165406427221172</v>
      </c>
      <c r="P96" s="144">
        <f t="shared" si="3"/>
        <v>88</v>
      </c>
      <c r="Q96" s="141">
        <f>P96/P116</f>
        <v>0.010945273631840797</v>
      </c>
    </row>
    <row r="97" spans="11:17" ht="13.5">
      <c r="K97" s="127" t="s">
        <v>115</v>
      </c>
      <c r="L97" s="142">
        <f>'地区別5歳毎'!T47</f>
        <v>63</v>
      </c>
      <c r="M97" s="141">
        <f>L97/L116</f>
        <v>0.016544117647058824</v>
      </c>
      <c r="N97" s="143">
        <f>'地区別5歳毎'!T48</f>
        <v>154</v>
      </c>
      <c r="O97" s="141">
        <f>N97/N116</f>
        <v>0.036389413988657845</v>
      </c>
      <c r="P97" s="144">
        <f t="shared" si="3"/>
        <v>217</v>
      </c>
      <c r="Q97" s="141">
        <f>P97/P116</f>
        <v>0.02699004975124378</v>
      </c>
    </row>
    <row r="98" spans="11:17" ht="13.5">
      <c r="K98" s="127" t="s">
        <v>116</v>
      </c>
      <c r="L98" s="142">
        <f>'地区別5歳毎'!S47</f>
        <v>154</v>
      </c>
      <c r="M98" s="141">
        <f>L98/L116</f>
        <v>0.04044117647058824</v>
      </c>
      <c r="N98" s="143">
        <f>'地区別5歳毎'!S48</f>
        <v>251</v>
      </c>
      <c r="O98" s="141">
        <f>N98/N116</f>
        <v>0.05931001890359168</v>
      </c>
      <c r="P98" s="144">
        <f t="shared" si="3"/>
        <v>405</v>
      </c>
      <c r="Q98" s="141">
        <f>P98/P116</f>
        <v>0.05037313432835821</v>
      </c>
    </row>
    <row r="99" spans="11:17" ht="13.5">
      <c r="K99" s="127" t="s">
        <v>117</v>
      </c>
      <c r="L99" s="142">
        <f>'地区別5歳毎'!R47</f>
        <v>170</v>
      </c>
      <c r="M99" s="141">
        <f>L99/L116</f>
        <v>0.044642857142857144</v>
      </c>
      <c r="N99" s="143">
        <f>'地区別5歳毎'!R48</f>
        <v>270</v>
      </c>
      <c r="O99" s="141">
        <f>N99/N116</f>
        <v>0.06379962192816635</v>
      </c>
      <c r="P99" s="144">
        <f t="shared" si="3"/>
        <v>440</v>
      </c>
      <c r="Q99" s="141">
        <f>P99/P116</f>
        <v>0.05472636815920398</v>
      </c>
    </row>
    <row r="100" spans="11:17" ht="13.5">
      <c r="K100" s="127" t="s">
        <v>118</v>
      </c>
      <c r="L100" s="142">
        <f>'地区別5歳毎'!Q47</f>
        <v>217</v>
      </c>
      <c r="M100" s="141">
        <f>L100/L116</f>
        <v>0.05698529411764706</v>
      </c>
      <c r="N100" s="143">
        <f>'地区別5歳毎'!Q48</f>
        <v>245</v>
      </c>
      <c r="O100" s="141">
        <f>N100/N116</f>
        <v>0.057892249527410206</v>
      </c>
      <c r="P100" s="144">
        <f t="shared" si="3"/>
        <v>462</v>
      </c>
      <c r="Q100" s="141">
        <f>P100/P116</f>
        <v>0.057462686567164176</v>
      </c>
    </row>
    <row r="101" spans="11:17" ht="13.5">
      <c r="K101" s="127" t="s">
        <v>119</v>
      </c>
      <c r="L101" s="142">
        <f>'地区別5歳毎'!P47</f>
        <v>215</v>
      </c>
      <c r="M101" s="141">
        <f>L101/L116</f>
        <v>0.056460084033613446</v>
      </c>
      <c r="N101" s="143">
        <f>'地区別5歳毎'!P48</f>
        <v>259</v>
      </c>
      <c r="O101" s="141">
        <f>N101/N116</f>
        <v>0.06120037807183365</v>
      </c>
      <c r="P101" s="144">
        <f t="shared" si="3"/>
        <v>474</v>
      </c>
      <c r="Q101" s="141">
        <f>P101/P116</f>
        <v>0.05895522388059701</v>
      </c>
    </row>
    <row r="102" spans="11:17" ht="13.5">
      <c r="K102" s="127" t="s">
        <v>120</v>
      </c>
      <c r="L102" s="142">
        <f>'地区別5歳毎'!O47</f>
        <v>301</v>
      </c>
      <c r="M102" s="141">
        <f>L102/L116</f>
        <v>0.07904411764705882</v>
      </c>
      <c r="N102" s="143">
        <f>'地区別5歳毎'!O48</f>
        <v>295</v>
      </c>
      <c r="O102" s="141">
        <f>N102/N116</f>
        <v>0.0697069943289225</v>
      </c>
      <c r="P102" s="144">
        <f t="shared" si="3"/>
        <v>596</v>
      </c>
      <c r="Q102" s="141">
        <f>P102/P116</f>
        <v>0.07412935323383085</v>
      </c>
    </row>
    <row r="103" spans="11:17" ht="13.5">
      <c r="K103" s="127" t="s">
        <v>121</v>
      </c>
      <c r="L103" s="142">
        <f>'地区別5歳毎'!N47</f>
        <v>364</v>
      </c>
      <c r="M103" s="141">
        <f>L103/L116</f>
        <v>0.09558823529411764</v>
      </c>
      <c r="N103" s="143">
        <f>'地区別5歳毎'!N48</f>
        <v>333</v>
      </c>
      <c r="O103" s="141">
        <f>N103/N116</f>
        <v>0.07868620037807184</v>
      </c>
      <c r="P103" s="144">
        <f t="shared" si="3"/>
        <v>697</v>
      </c>
      <c r="Q103" s="141">
        <f>P103/P116</f>
        <v>0.08669154228855722</v>
      </c>
    </row>
    <row r="104" spans="11:17" ht="13.5">
      <c r="K104" s="127" t="s">
        <v>122</v>
      </c>
      <c r="L104" s="142">
        <f>'地区別5歳毎'!M47</f>
        <v>288</v>
      </c>
      <c r="M104" s="141">
        <f>L104/L116</f>
        <v>0.07563025210084033</v>
      </c>
      <c r="N104" s="143">
        <f>'地区別5歳毎'!M48</f>
        <v>283</v>
      </c>
      <c r="O104" s="141">
        <f>N104/N116</f>
        <v>0.06687145557655955</v>
      </c>
      <c r="P104" s="144">
        <f t="shared" si="3"/>
        <v>571</v>
      </c>
      <c r="Q104" s="141">
        <f>P104/P116</f>
        <v>0.07101990049751243</v>
      </c>
    </row>
    <row r="105" spans="11:17" ht="13.5">
      <c r="K105" s="127" t="s">
        <v>123</v>
      </c>
      <c r="L105" s="142">
        <f>'地区別5歳毎'!L47</f>
        <v>247</v>
      </c>
      <c r="M105" s="141">
        <f>L105/L116</f>
        <v>0.06486344537815127</v>
      </c>
      <c r="N105" s="143">
        <f>'地区別5歳毎'!L48</f>
        <v>243</v>
      </c>
      <c r="O105" s="141">
        <f>N105/N116</f>
        <v>0.057419659735349717</v>
      </c>
      <c r="P105" s="144">
        <f t="shared" si="3"/>
        <v>490</v>
      </c>
      <c r="Q105" s="141">
        <f>P105/P116</f>
        <v>0.060945273631840796</v>
      </c>
    </row>
    <row r="106" spans="11:17" ht="13.5">
      <c r="K106" s="127" t="s">
        <v>124</v>
      </c>
      <c r="L106" s="142">
        <f>'地区別5歳毎'!K47</f>
        <v>235</v>
      </c>
      <c r="M106" s="141">
        <f>L106/L116</f>
        <v>0.06171218487394958</v>
      </c>
      <c r="N106" s="143">
        <f>'地区別5歳毎'!K48</f>
        <v>222</v>
      </c>
      <c r="O106" s="141">
        <f>N106/N116</f>
        <v>0.05245746691871456</v>
      </c>
      <c r="P106" s="144">
        <f t="shared" si="3"/>
        <v>457</v>
      </c>
      <c r="Q106" s="141">
        <f>P106/P116</f>
        <v>0.0568407960199005</v>
      </c>
    </row>
    <row r="107" spans="11:17" ht="13.5">
      <c r="K107" s="127" t="s">
        <v>125</v>
      </c>
      <c r="L107" s="142">
        <f>'地区別5歳毎'!J47</f>
        <v>220</v>
      </c>
      <c r="M107" s="141">
        <f>L107/L116</f>
        <v>0.05777310924369748</v>
      </c>
      <c r="N107" s="143">
        <f>'地区別5歳毎'!J48</f>
        <v>213</v>
      </c>
      <c r="O107" s="141">
        <f>N107/N116</f>
        <v>0.050330812854442346</v>
      </c>
      <c r="P107" s="144">
        <f t="shared" si="3"/>
        <v>433</v>
      </c>
      <c r="Q107" s="141">
        <f>P107/P116</f>
        <v>0.05385572139303483</v>
      </c>
    </row>
    <row r="108" spans="11:17" ht="13.5">
      <c r="K108" s="127" t="s">
        <v>126</v>
      </c>
      <c r="L108" s="142">
        <f>'地区別5歳毎'!I47</f>
        <v>184</v>
      </c>
      <c r="M108" s="141">
        <f>L108/L116</f>
        <v>0.04831932773109244</v>
      </c>
      <c r="N108" s="143">
        <f>'地区別5歳毎'!I48</f>
        <v>194</v>
      </c>
      <c r="O108" s="141">
        <f>N108/N116</f>
        <v>0.045841209829867675</v>
      </c>
      <c r="P108" s="144">
        <f t="shared" si="3"/>
        <v>378</v>
      </c>
      <c r="Q108" s="141">
        <f>P108/P116</f>
        <v>0.04701492537313433</v>
      </c>
    </row>
    <row r="109" spans="11:17" ht="13.5">
      <c r="K109" s="127" t="s">
        <v>127</v>
      </c>
      <c r="L109" s="142">
        <f>'地区別5歳毎'!H47</f>
        <v>205</v>
      </c>
      <c r="M109" s="141">
        <f>L109/L116</f>
        <v>0.05383403361344538</v>
      </c>
      <c r="N109" s="143">
        <f>'地区別5歳毎'!H48</f>
        <v>187</v>
      </c>
      <c r="O109" s="141">
        <f>N109/N116</f>
        <v>0.04418714555765595</v>
      </c>
      <c r="P109" s="144">
        <f t="shared" si="3"/>
        <v>392</v>
      </c>
      <c r="Q109" s="141">
        <f>P109/P116</f>
        <v>0.04875621890547264</v>
      </c>
    </row>
    <row r="110" spans="11:17" ht="13.5">
      <c r="K110" s="127" t="s">
        <v>128</v>
      </c>
      <c r="L110" s="142">
        <f>'地区別5歳毎'!G47</f>
        <v>179</v>
      </c>
      <c r="M110" s="141">
        <f>L110/L116</f>
        <v>0.0470063025210084</v>
      </c>
      <c r="N110" s="143">
        <f>'地区別5歳毎'!G48</f>
        <v>215</v>
      </c>
      <c r="O110" s="141">
        <f>N110/N116</f>
        <v>0.050803402646502835</v>
      </c>
      <c r="P110" s="144">
        <f t="shared" si="3"/>
        <v>394</v>
      </c>
      <c r="Q110" s="141">
        <f>P110/P116</f>
        <v>0.04900497512437811</v>
      </c>
    </row>
    <row r="111" spans="11:17" ht="13.5">
      <c r="K111" s="127" t="s">
        <v>129</v>
      </c>
      <c r="L111" s="142">
        <f>'地区別5歳毎'!F47</f>
        <v>227</v>
      </c>
      <c r="M111" s="141">
        <f>L111/L116</f>
        <v>0.05961134453781513</v>
      </c>
      <c r="N111" s="143">
        <f>'地区別5歳毎'!F48</f>
        <v>247</v>
      </c>
      <c r="O111" s="141">
        <f>N111/N116</f>
        <v>0.0583648393194707</v>
      </c>
      <c r="P111" s="144">
        <f t="shared" si="3"/>
        <v>474</v>
      </c>
      <c r="Q111" s="141">
        <f>P111/P116</f>
        <v>0.05895522388059701</v>
      </c>
    </row>
    <row r="112" spans="11:17" ht="13.5">
      <c r="K112" s="127" t="s">
        <v>130</v>
      </c>
      <c r="L112" s="142">
        <f>'地区別5歳毎'!E47</f>
        <v>219</v>
      </c>
      <c r="M112" s="141">
        <f>L112/L116</f>
        <v>0.05751050420168067</v>
      </c>
      <c r="N112" s="143">
        <f>'地区別5歳毎'!E48</f>
        <v>209</v>
      </c>
      <c r="O112" s="141">
        <f>N112/N116</f>
        <v>0.04938563327032136</v>
      </c>
      <c r="P112" s="144">
        <f t="shared" si="3"/>
        <v>428</v>
      </c>
      <c r="Q112" s="141">
        <f>P112/P116</f>
        <v>0.05323383084577114</v>
      </c>
    </row>
    <row r="113" spans="11:17" ht="13.5">
      <c r="K113" s="127" t="s">
        <v>131</v>
      </c>
      <c r="L113" s="142">
        <f>'地区別5歳毎'!D47</f>
        <v>152</v>
      </c>
      <c r="M113" s="141">
        <f>L113/L116</f>
        <v>0.03991596638655462</v>
      </c>
      <c r="N113" s="143">
        <f>'地区別5歳毎'!D48</f>
        <v>169</v>
      </c>
      <c r="O113" s="141">
        <f>N113/N116</f>
        <v>0.03993383742911153</v>
      </c>
      <c r="P113" s="144">
        <f t="shared" si="3"/>
        <v>321</v>
      </c>
      <c r="Q113" s="141">
        <f>P113/P116</f>
        <v>0.03992537313432836</v>
      </c>
    </row>
    <row r="114" spans="11:17" ht="13.5">
      <c r="K114" s="127" t="s">
        <v>132</v>
      </c>
      <c r="L114" s="142">
        <f>'地区別5歳毎'!C47</f>
        <v>138</v>
      </c>
      <c r="M114" s="141">
        <f>L114/L116</f>
        <v>0.03623949579831933</v>
      </c>
      <c r="N114" s="143">
        <f>'地区別5歳毎'!C48</f>
        <v>143</v>
      </c>
      <c r="O114" s="141">
        <f>N114/N116</f>
        <v>0.033790170132325145</v>
      </c>
      <c r="P114" s="144">
        <f t="shared" si="3"/>
        <v>281</v>
      </c>
      <c r="Q114" s="141">
        <f>P114/P116</f>
        <v>0.0349502487562189</v>
      </c>
    </row>
    <row r="115" ht="13.5">
      <c r="K115" s="127"/>
    </row>
    <row r="116" spans="11:17" ht="13.5">
      <c r="K116" s="127"/>
      <c r="L116" s="142">
        <f>SUM(L94:L114)</f>
        <v>3808</v>
      </c>
      <c r="M116" s="132"/>
      <c r="N116" s="143">
        <f>SUM(N94:N114)</f>
        <v>4232</v>
      </c>
      <c r="O116" s="132"/>
      <c r="P116" s="144">
        <f>SUM(P94:P114)</f>
        <v>8040</v>
      </c>
      <c r="Q116" s="132"/>
    </row>
    <row r="121" ht="13.5">
      <c r="B121" s="138" t="s">
        <v>136</v>
      </c>
    </row>
    <row r="122" spans="11:16" ht="13.5">
      <c r="K122" s="127"/>
      <c r="P122" s="131" t="s">
        <v>104</v>
      </c>
    </row>
    <row r="123" spans="11:17" ht="13.5">
      <c r="K123" s="127"/>
      <c r="L123" s="135" t="s">
        <v>98</v>
      </c>
      <c r="M123" s="132" t="s">
        <v>99</v>
      </c>
      <c r="N123" s="129" t="s">
        <v>100</v>
      </c>
      <c r="O123" s="132" t="s">
        <v>101</v>
      </c>
      <c r="P123" s="130" t="s">
        <v>102</v>
      </c>
      <c r="Q123" s="132" t="s">
        <v>103</v>
      </c>
    </row>
    <row r="124" spans="11:17" ht="13.5">
      <c r="K124" s="127" t="s">
        <v>17</v>
      </c>
      <c r="L124" s="142">
        <f>'地区別5歳毎'!W62</f>
        <v>0</v>
      </c>
      <c r="M124" s="141">
        <f>L124/L146</f>
        <v>0</v>
      </c>
      <c r="N124" s="143">
        <f>'地区別5歳毎'!W63</f>
        <v>10</v>
      </c>
      <c r="O124" s="141">
        <f>N124/N146</f>
        <v>0.001756543123133673</v>
      </c>
      <c r="P124" s="144">
        <f>L124+N124</f>
        <v>10</v>
      </c>
      <c r="Q124" s="141">
        <f>P124/P146</f>
        <v>0.0009285051067780873</v>
      </c>
    </row>
    <row r="125" spans="11:17" ht="13.5">
      <c r="K125" s="127" t="s">
        <v>113</v>
      </c>
      <c r="L125" s="142">
        <f>'地区別5歳毎'!V62</f>
        <v>4</v>
      </c>
      <c r="M125" s="141">
        <f>L125/L146</f>
        <v>0.0007878668505022651</v>
      </c>
      <c r="N125" s="143">
        <f>'地区別5歳毎'!V63</f>
        <v>38</v>
      </c>
      <c r="O125" s="141">
        <f>N125/N146</f>
        <v>0.006674863867907957</v>
      </c>
      <c r="P125" s="144">
        <f aca="true" t="shared" si="4" ref="P125:P144">L125+N125</f>
        <v>42</v>
      </c>
      <c r="Q125" s="141">
        <f>P125/P146</f>
        <v>0.0038997214484679664</v>
      </c>
    </row>
    <row r="126" spans="11:17" ht="13.5">
      <c r="K126" s="127" t="s">
        <v>114</v>
      </c>
      <c r="L126" s="142">
        <f>'地区別5歳毎'!U62</f>
        <v>35</v>
      </c>
      <c r="M126" s="141">
        <f>L126/L146</f>
        <v>0.00689383494189482</v>
      </c>
      <c r="N126" s="143">
        <f>'地区別5歳毎'!U63</f>
        <v>115</v>
      </c>
      <c r="O126" s="141">
        <f>N126/N146</f>
        <v>0.020200245916037238</v>
      </c>
      <c r="P126" s="144">
        <f t="shared" si="4"/>
        <v>150</v>
      </c>
      <c r="Q126" s="141">
        <f>P126/P146</f>
        <v>0.013927576601671309</v>
      </c>
    </row>
    <row r="127" spans="11:17" ht="13.5">
      <c r="K127" s="127" t="s">
        <v>115</v>
      </c>
      <c r="L127" s="142">
        <f>'地区別5歳毎'!T62</f>
        <v>90</v>
      </c>
      <c r="M127" s="141">
        <f>L127/L146</f>
        <v>0.017727004136300965</v>
      </c>
      <c r="N127" s="143">
        <f>'地区別5歳毎'!T63</f>
        <v>210</v>
      </c>
      <c r="O127" s="141">
        <f>N127/N146</f>
        <v>0.03688740558580713</v>
      </c>
      <c r="P127" s="144">
        <f t="shared" si="4"/>
        <v>300</v>
      </c>
      <c r="Q127" s="141">
        <f>P127/P146</f>
        <v>0.027855153203342618</v>
      </c>
    </row>
    <row r="128" spans="11:17" ht="13.5">
      <c r="K128" s="127" t="s">
        <v>116</v>
      </c>
      <c r="L128" s="142">
        <f>'地区別5歳毎'!S62</f>
        <v>186</v>
      </c>
      <c r="M128" s="141">
        <f>L128/L146</f>
        <v>0.036635808548355325</v>
      </c>
      <c r="N128" s="143">
        <f>'地区別5歳毎'!S63</f>
        <v>333</v>
      </c>
      <c r="O128" s="141">
        <f>N128/N146</f>
        <v>0.05849288600035131</v>
      </c>
      <c r="P128" s="144">
        <f t="shared" si="4"/>
        <v>519</v>
      </c>
      <c r="Q128" s="141">
        <f>P128/P146</f>
        <v>0.04818941504178273</v>
      </c>
    </row>
    <row r="129" spans="11:17" ht="13.5">
      <c r="K129" s="127" t="s">
        <v>117</v>
      </c>
      <c r="L129" s="142">
        <f>'地区別5歳毎'!R62</f>
        <v>269</v>
      </c>
      <c r="M129" s="141">
        <f>L129/L146</f>
        <v>0.05298404569627733</v>
      </c>
      <c r="N129" s="143">
        <f>'地区別5歳毎'!R63</f>
        <v>356</v>
      </c>
      <c r="O129" s="141">
        <f>N129/N146</f>
        <v>0.06253293518355876</v>
      </c>
      <c r="P129" s="144">
        <f t="shared" si="4"/>
        <v>625</v>
      </c>
      <c r="Q129" s="141">
        <f>P129/P146</f>
        <v>0.058031569173630455</v>
      </c>
    </row>
    <row r="130" spans="11:17" ht="13.5">
      <c r="K130" s="127" t="s">
        <v>118</v>
      </c>
      <c r="L130" s="142">
        <f>'地区別5歳毎'!Q62</f>
        <v>261</v>
      </c>
      <c r="M130" s="141">
        <f>L130/L146</f>
        <v>0.0514083119952728</v>
      </c>
      <c r="N130" s="143">
        <f>'地区別5歳毎'!Q63</f>
        <v>356</v>
      </c>
      <c r="O130" s="141">
        <f>N130/N146</f>
        <v>0.06253293518355876</v>
      </c>
      <c r="P130" s="144">
        <f t="shared" si="4"/>
        <v>617</v>
      </c>
      <c r="Q130" s="141">
        <f>P130/P146</f>
        <v>0.05728876508820799</v>
      </c>
    </row>
    <row r="131" spans="11:17" ht="13.5">
      <c r="K131" s="127" t="s">
        <v>119</v>
      </c>
      <c r="L131" s="142">
        <f>'地区別5歳毎'!P62</f>
        <v>314</v>
      </c>
      <c r="M131" s="141">
        <f>L131/L146</f>
        <v>0.06184754776442781</v>
      </c>
      <c r="N131" s="143">
        <f>'地区別5歳毎'!P63</f>
        <v>323</v>
      </c>
      <c r="O131" s="141">
        <f>N131/N146</f>
        <v>0.056736342877217634</v>
      </c>
      <c r="P131" s="144">
        <f t="shared" si="4"/>
        <v>637</v>
      </c>
      <c r="Q131" s="141">
        <f>P131/P146</f>
        <v>0.05914577530176416</v>
      </c>
    </row>
    <row r="132" spans="11:17" ht="13.5">
      <c r="K132" s="127" t="s">
        <v>120</v>
      </c>
      <c r="L132" s="142">
        <f>'地区別5歳毎'!O62</f>
        <v>413</v>
      </c>
      <c r="M132" s="141">
        <f>L132/L146</f>
        <v>0.08134725231435887</v>
      </c>
      <c r="N132" s="143">
        <f>'地区別5歳毎'!O63</f>
        <v>413</v>
      </c>
      <c r="O132" s="141">
        <f>N132/N146</f>
        <v>0.07254523098542069</v>
      </c>
      <c r="P132" s="144">
        <f t="shared" si="4"/>
        <v>826</v>
      </c>
      <c r="Q132" s="141">
        <f>P132/P146</f>
        <v>0.07669452181987</v>
      </c>
    </row>
    <row r="133" spans="11:17" ht="13.5">
      <c r="K133" s="127" t="s">
        <v>121</v>
      </c>
      <c r="L133" s="142">
        <f>'地区別5歳毎'!N62</f>
        <v>456</v>
      </c>
      <c r="M133" s="141">
        <f>L133/L146</f>
        <v>0.08981682095725822</v>
      </c>
      <c r="N133" s="143">
        <f>'地区別5歳毎'!N63</f>
        <v>402</v>
      </c>
      <c r="O133" s="141">
        <f>N133/N146</f>
        <v>0.07061303354997366</v>
      </c>
      <c r="P133" s="144">
        <f t="shared" si="4"/>
        <v>858</v>
      </c>
      <c r="Q133" s="141">
        <f>P133/P146</f>
        <v>0.07966573816155989</v>
      </c>
    </row>
    <row r="134" spans="11:17" ht="13.5">
      <c r="K134" s="127" t="s">
        <v>122</v>
      </c>
      <c r="L134" s="142">
        <f>'地区別5歳毎'!M62</f>
        <v>392</v>
      </c>
      <c r="M134" s="141">
        <f>L134/L146</f>
        <v>0.07721095134922198</v>
      </c>
      <c r="N134" s="143">
        <f>'地区別5歳毎'!M63</f>
        <v>409</v>
      </c>
      <c r="O134" s="141">
        <f>N134/N146</f>
        <v>0.07184261373616722</v>
      </c>
      <c r="P134" s="144">
        <f t="shared" si="4"/>
        <v>801</v>
      </c>
      <c r="Q134" s="141">
        <f>P134/P146</f>
        <v>0.07437325905292479</v>
      </c>
    </row>
    <row r="135" spans="11:17" ht="13.5">
      <c r="K135" s="127" t="s">
        <v>123</v>
      </c>
      <c r="L135" s="142">
        <f>'地区別5歳毎'!L62</f>
        <v>344</v>
      </c>
      <c r="M135" s="141">
        <f>L135/L146</f>
        <v>0.0677565491431948</v>
      </c>
      <c r="N135" s="143">
        <f>'地区別5歳毎'!L63</f>
        <v>358</v>
      </c>
      <c r="O135" s="141">
        <f>N135/N146</f>
        <v>0.0628842438081855</v>
      </c>
      <c r="P135" s="144">
        <f t="shared" si="4"/>
        <v>702</v>
      </c>
      <c r="Q135" s="141">
        <f>P135/P146</f>
        <v>0.06518105849582173</v>
      </c>
    </row>
    <row r="136" spans="11:17" ht="13.5">
      <c r="K136" s="127" t="s">
        <v>124</v>
      </c>
      <c r="L136" s="142">
        <f>'地区別5歳毎'!K62</f>
        <v>287</v>
      </c>
      <c r="M136" s="141">
        <f>L136/L146</f>
        <v>0.05652944652353752</v>
      </c>
      <c r="N136" s="143">
        <f>'地区別5歳毎'!K63</f>
        <v>289</v>
      </c>
      <c r="O136" s="141">
        <f>N136/N146</f>
        <v>0.050764096258563145</v>
      </c>
      <c r="P136" s="144">
        <f t="shared" si="4"/>
        <v>576</v>
      </c>
      <c r="Q136" s="141">
        <f>P136/P146</f>
        <v>0.053481894150417826</v>
      </c>
    </row>
    <row r="137" spans="11:17" ht="13.5">
      <c r="K137" s="127" t="s">
        <v>125</v>
      </c>
      <c r="L137" s="142">
        <f>'地区別5歳毎'!J62</f>
        <v>268</v>
      </c>
      <c r="M137" s="141">
        <f>L137/L146</f>
        <v>0.052787078983651765</v>
      </c>
      <c r="N137" s="143">
        <f>'地区別5歳毎'!J63</f>
        <v>314</v>
      </c>
      <c r="O137" s="141">
        <f>N137/N146</f>
        <v>0.05515545406639733</v>
      </c>
      <c r="P137" s="144">
        <f t="shared" si="4"/>
        <v>582</v>
      </c>
      <c r="Q137" s="141">
        <f>P137/P146</f>
        <v>0.05403899721448468</v>
      </c>
    </row>
    <row r="138" spans="11:17" ht="13.5">
      <c r="K138" s="127" t="s">
        <v>126</v>
      </c>
      <c r="L138" s="142">
        <f>'地区別5歳毎'!I62</f>
        <v>278</v>
      </c>
      <c r="M138" s="141">
        <f>L138/L146</f>
        <v>0.054756746109907425</v>
      </c>
      <c r="N138" s="143">
        <f>'地区別5歳毎'!I63</f>
        <v>257</v>
      </c>
      <c r="O138" s="141">
        <f>N138/N146</f>
        <v>0.045143158264535396</v>
      </c>
      <c r="P138" s="144">
        <f t="shared" si="4"/>
        <v>535</v>
      </c>
      <c r="Q138" s="141">
        <f>P138/P146</f>
        <v>0.04967502321262767</v>
      </c>
    </row>
    <row r="139" spans="11:17" ht="13.5">
      <c r="K139" s="127" t="s">
        <v>127</v>
      </c>
      <c r="L139" s="142">
        <f>'地区別5歳毎'!H62</f>
        <v>231</v>
      </c>
      <c r="M139" s="141">
        <f>L139/L146</f>
        <v>0.04549931061650581</v>
      </c>
      <c r="N139" s="143">
        <f>'地区別5歳毎'!H63</f>
        <v>250</v>
      </c>
      <c r="O139" s="141">
        <f>N139/N146</f>
        <v>0.04391357807834182</v>
      </c>
      <c r="P139" s="144">
        <f t="shared" si="4"/>
        <v>481</v>
      </c>
      <c r="Q139" s="141">
        <f>P139/P146</f>
        <v>0.044661095636026</v>
      </c>
    </row>
    <row r="140" spans="11:17" ht="13.5">
      <c r="K140" s="127" t="s">
        <v>128</v>
      </c>
      <c r="L140" s="142">
        <f>'地区別5歳毎'!G62</f>
        <v>237</v>
      </c>
      <c r="M140" s="141">
        <f>L140/L146</f>
        <v>0.04668111089225921</v>
      </c>
      <c r="N140" s="143">
        <f>'地区別5歳毎'!G63</f>
        <v>263</v>
      </c>
      <c r="O140" s="141">
        <f>N140/N146</f>
        <v>0.0461970841384156</v>
      </c>
      <c r="P140" s="144">
        <f t="shared" si="4"/>
        <v>500</v>
      </c>
      <c r="Q140" s="141">
        <f>P140/P146</f>
        <v>0.04642525533890436</v>
      </c>
    </row>
    <row r="141" spans="11:17" ht="13.5">
      <c r="K141" s="127" t="s">
        <v>129</v>
      </c>
      <c r="L141" s="142">
        <f>'地区別5歳毎'!F62</f>
        <v>322</v>
      </c>
      <c r="M141" s="141">
        <f>L141/L146</f>
        <v>0.06342328146543234</v>
      </c>
      <c r="N141" s="143">
        <f>'地区別5歳毎'!F63</f>
        <v>337</v>
      </c>
      <c r="O141" s="141">
        <f>N141/N146</f>
        <v>0.05919550324960478</v>
      </c>
      <c r="P141" s="144">
        <f t="shared" si="4"/>
        <v>659</v>
      </c>
      <c r="Q141" s="141">
        <f>P141/P146</f>
        <v>0.061188486536675954</v>
      </c>
    </row>
    <row r="142" spans="11:17" ht="13.5">
      <c r="K142" s="127" t="s">
        <v>130</v>
      </c>
      <c r="L142" s="142">
        <f>'地区別5歳毎'!E62</f>
        <v>281</v>
      </c>
      <c r="M142" s="141">
        <f>L142/L146</f>
        <v>0.05534764624778413</v>
      </c>
      <c r="N142" s="143">
        <f>'地区別5歳毎'!E63</f>
        <v>294</v>
      </c>
      <c r="O142" s="141">
        <f>N142/N146</f>
        <v>0.051642367820129986</v>
      </c>
      <c r="P142" s="144">
        <f t="shared" si="4"/>
        <v>575</v>
      </c>
      <c r="Q142" s="141">
        <f>P142/P146</f>
        <v>0.05338904363974002</v>
      </c>
    </row>
    <row r="143" spans="11:17" ht="13.5">
      <c r="K143" s="127" t="s">
        <v>131</v>
      </c>
      <c r="L143" s="142">
        <f>'地区別5歳毎'!D62</f>
        <v>216</v>
      </c>
      <c r="M143" s="141">
        <f>L143/L146</f>
        <v>0.04254480992712232</v>
      </c>
      <c r="N143" s="143">
        <f>'地区別5歳毎'!D63</f>
        <v>186</v>
      </c>
      <c r="O143" s="141">
        <f>N143/N146</f>
        <v>0.03267170209028632</v>
      </c>
      <c r="P143" s="144">
        <f t="shared" si="4"/>
        <v>402</v>
      </c>
      <c r="Q143" s="141">
        <f>P143/P146</f>
        <v>0.03732590529247911</v>
      </c>
    </row>
    <row r="144" spans="11:17" ht="13.5">
      <c r="K144" s="127" t="s">
        <v>132</v>
      </c>
      <c r="L144" s="142">
        <f>'地区別5歳毎'!C62</f>
        <v>193</v>
      </c>
      <c r="M144" s="141">
        <f>L144/L146</f>
        <v>0.03801457553673429</v>
      </c>
      <c r="N144" s="143">
        <f>'地区別5歳毎'!C63</f>
        <v>180</v>
      </c>
      <c r="O144" s="141">
        <f>N144/N146</f>
        <v>0.031617776216406115</v>
      </c>
      <c r="P144" s="144">
        <f t="shared" si="4"/>
        <v>373</v>
      </c>
      <c r="Q144" s="141">
        <f>P144/P146</f>
        <v>0.03463324048282265</v>
      </c>
    </row>
    <row r="145" ht="13.5">
      <c r="K145" s="127"/>
    </row>
    <row r="146" spans="11:17" ht="13.5">
      <c r="K146" s="127"/>
      <c r="L146" s="142">
        <f>SUM(L124:L144)</f>
        <v>5077</v>
      </c>
      <c r="M146" s="132"/>
      <c r="N146" s="143">
        <f>SUM(N124:N144)</f>
        <v>5693</v>
      </c>
      <c r="O146" s="132"/>
      <c r="P146" s="144">
        <f>SUM(P124:P144)</f>
        <v>10770</v>
      </c>
      <c r="Q146" s="132"/>
    </row>
    <row r="151" ht="13.5">
      <c r="B151" s="138" t="s">
        <v>29</v>
      </c>
    </row>
    <row r="152" spans="11:16" ht="13.5">
      <c r="K152" s="127"/>
      <c r="P152" s="131" t="s">
        <v>104</v>
      </c>
    </row>
    <row r="153" spans="11:17" ht="13.5">
      <c r="K153" s="127"/>
      <c r="L153" s="135" t="s">
        <v>98</v>
      </c>
      <c r="M153" s="132" t="s">
        <v>99</v>
      </c>
      <c r="N153" s="129" t="s">
        <v>100</v>
      </c>
      <c r="O153" s="132" t="s">
        <v>101</v>
      </c>
      <c r="P153" s="130" t="s">
        <v>102</v>
      </c>
      <c r="Q153" s="132" t="s">
        <v>103</v>
      </c>
    </row>
    <row r="154" spans="11:17" ht="13.5">
      <c r="K154" s="127" t="s">
        <v>17</v>
      </c>
      <c r="L154" s="142">
        <f>'地区別5歳毎'!W65</f>
        <v>0</v>
      </c>
      <c r="M154" s="141">
        <f>L154/L176</f>
        <v>0</v>
      </c>
      <c r="N154" s="143">
        <f>'地区別5歳毎'!W66</f>
        <v>12</v>
      </c>
      <c r="O154" s="141">
        <f>N154/N176</f>
        <v>0.0035629453681710215</v>
      </c>
      <c r="P154" s="144">
        <f>L154+N154</f>
        <v>12</v>
      </c>
      <c r="Q154" s="141">
        <f>P154/P176</f>
        <v>0.0019502681618722574</v>
      </c>
    </row>
    <row r="155" spans="11:17" ht="13.5">
      <c r="K155" s="127" t="s">
        <v>113</v>
      </c>
      <c r="L155" s="142">
        <f>'地区別5歳毎'!V65</f>
        <v>0</v>
      </c>
      <c r="M155" s="141">
        <f>L155/L176</f>
        <v>0</v>
      </c>
      <c r="N155" s="143">
        <f>'地区別5歳毎'!V66</f>
        <v>20</v>
      </c>
      <c r="O155" s="141">
        <f>N155/N176</f>
        <v>0.0059382422802850355</v>
      </c>
      <c r="P155" s="144">
        <f aca="true" t="shared" si="5" ref="P155:P174">L155+N155</f>
        <v>20</v>
      </c>
      <c r="Q155" s="141">
        <f>P155/P176</f>
        <v>0.0032504469364537623</v>
      </c>
    </row>
    <row r="156" spans="11:17" ht="13.5">
      <c r="K156" s="127" t="s">
        <v>114</v>
      </c>
      <c r="L156" s="142">
        <f>'地区別5歳毎'!U65</f>
        <v>24</v>
      </c>
      <c r="M156" s="141">
        <f>L156/L176</f>
        <v>0.008617594254937163</v>
      </c>
      <c r="N156" s="143">
        <f>'地区別5歳毎'!U66</f>
        <v>57</v>
      </c>
      <c r="O156" s="141">
        <f>N156/N176</f>
        <v>0.016923990498812352</v>
      </c>
      <c r="P156" s="144">
        <f t="shared" si="5"/>
        <v>81</v>
      </c>
      <c r="Q156" s="141">
        <f>P156/P176</f>
        <v>0.013164310092637738</v>
      </c>
    </row>
    <row r="157" spans="11:17" ht="13.5">
      <c r="K157" s="127" t="s">
        <v>115</v>
      </c>
      <c r="L157" s="142">
        <f>'地区別5歳毎'!T65</f>
        <v>56</v>
      </c>
      <c r="M157" s="141">
        <f>L157/L176</f>
        <v>0.020107719928186715</v>
      </c>
      <c r="N157" s="143">
        <f>'地区別5歳毎'!T66</f>
        <v>108</v>
      </c>
      <c r="O157" s="141">
        <f>N157/N176</f>
        <v>0.032066508313539195</v>
      </c>
      <c r="P157" s="144">
        <f t="shared" si="5"/>
        <v>164</v>
      </c>
      <c r="Q157" s="141">
        <f>P157/P176</f>
        <v>0.026653664878920853</v>
      </c>
    </row>
    <row r="158" spans="11:17" ht="13.5">
      <c r="K158" s="127" t="s">
        <v>116</v>
      </c>
      <c r="L158" s="142">
        <f>'地区別5歳毎'!S65</f>
        <v>108</v>
      </c>
      <c r="M158" s="141">
        <f>L158/L176</f>
        <v>0.03877917414721724</v>
      </c>
      <c r="N158" s="143">
        <f>'地区別5歳毎'!S66</f>
        <v>233</v>
      </c>
      <c r="O158" s="141">
        <f>N158/N176</f>
        <v>0.06918052256532066</v>
      </c>
      <c r="P158" s="144">
        <f t="shared" si="5"/>
        <v>341</v>
      </c>
      <c r="Q158" s="141">
        <f>P158/P176</f>
        <v>0.05542012026653665</v>
      </c>
    </row>
    <row r="159" spans="11:17" ht="13.5">
      <c r="K159" s="127" t="s">
        <v>117</v>
      </c>
      <c r="L159" s="142">
        <f>'地区別5歳毎'!R65</f>
        <v>141</v>
      </c>
      <c r="M159" s="141">
        <f>L159/L176</f>
        <v>0.05062836624775584</v>
      </c>
      <c r="N159" s="143">
        <f>'地区別5歳毎'!R66</f>
        <v>252</v>
      </c>
      <c r="O159" s="141">
        <f>N159/N176</f>
        <v>0.07482185273159145</v>
      </c>
      <c r="P159" s="144">
        <f t="shared" si="5"/>
        <v>393</v>
      </c>
      <c r="Q159" s="141">
        <f>P159/P176</f>
        <v>0.06387128230131643</v>
      </c>
    </row>
    <row r="160" spans="11:17" ht="13.5">
      <c r="K160" s="127" t="s">
        <v>118</v>
      </c>
      <c r="L160" s="142">
        <f>'地区別5歳毎'!Q65</f>
        <v>136</v>
      </c>
      <c r="M160" s="141">
        <f>L160/L176</f>
        <v>0.04883303411131059</v>
      </c>
      <c r="N160" s="143">
        <f>'地区別5歳毎'!Q66</f>
        <v>195</v>
      </c>
      <c r="O160" s="141">
        <f>N160/N176</f>
        <v>0.057897862232779096</v>
      </c>
      <c r="P160" s="144">
        <f t="shared" si="5"/>
        <v>331</v>
      </c>
      <c r="Q160" s="141">
        <f>P160/P176</f>
        <v>0.05379489679830977</v>
      </c>
    </row>
    <row r="161" spans="11:17" ht="13.5">
      <c r="K161" s="127" t="s">
        <v>119</v>
      </c>
      <c r="L161" s="142">
        <f>'地区別5歳毎'!P65</f>
        <v>125</v>
      </c>
      <c r="M161" s="141">
        <f>L161/L176</f>
        <v>0.04488330341113106</v>
      </c>
      <c r="N161" s="143">
        <f>'地区別5歳毎'!P66</f>
        <v>162</v>
      </c>
      <c r="O161" s="141">
        <f>N161/N176</f>
        <v>0.04809976247030879</v>
      </c>
      <c r="P161" s="144">
        <f t="shared" si="5"/>
        <v>287</v>
      </c>
      <c r="Q161" s="141">
        <f>P161/P176</f>
        <v>0.04664391353811149</v>
      </c>
    </row>
    <row r="162" spans="11:17" ht="13.5">
      <c r="K162" s="127" t="s">
        <v>120</v>
      </c>
      <c r="L162" s="142">
        <f>'地区別5歳毎'!O65</f>
        <v>221</v>
      </c>
      <c r="M162" s="141">
        <f>L162/L176</f>
        <v>0.07935368043087972</v>
      </c>
      <c r="N162" s="143">
        <f>'地区別5歳毎'!O66</f>
        <v>228</v>
      </c>
      <c r="O162" s="141">
        <f>N162/N176</f>
        <v>0.06769596199524941</v>
      </c>
      <c r="P162" s="144">
        <f t="shared" si="5"/>
        <v>449</v>
      </c>
      <c r="Q162" s="141">
        <f>P162/P176</f>
        <v>0.07297253372338697</v>
      </c>
    </row>
    <row r="163" spans="11:17" ht="13.5">
      <c r="K163" s="127" t="s">
        <v>121</v>
      </c>
      <c r="L163" s="142">
        <f>'地区別5歳毎'!N65</f>
        <v>246</v>
      </c>
      <c r="M163" s="141">
        <f>L163/L176</f>
        <v>0.08833034111310592</v>
      </c>
      <c r="N163" s="143">
        <f>'地区別5歳毎'!N66</f>
        <v>287</v>
      </c>
      <c r="O163" s="141">
        <f>N163/N176</f>
        <v>0.08521377672209027</v>
      </c>
      <c r="P163" s="144">
        <f t="shared" si="5"/>
        <v>533</v>
      </c>
      <c r="Q163" s="141">
        <f>P163/P176</f>
        <v>0.08662441085649276</v>
      </c>
    </row>
    <row r="164" spans="11:17" ht="13.5">
      <c r="K164" s="127" t="s">
        <v>122</v>
      </c>
      <c r="L164" s="142">
        <f>'地区別5歳毎'!M65</f>
        <v>251</v>
      </c>
      <c r="M164" s="141">
        <f>L164/L176</f>
        <v>0.09012567324955116</v>
      </c>
      <c r="N164" s="143">
        <f>'地区別5歳毎'!M66</f>
        <v>270</v>
      </c>
      <c r="O164" s="141">
        <f>N164/N176</f>
        <v>0.08016627078384798</v>
      </c>
      <c r="P164" s="144">
        <f t="shared" si="5"/>
        <v>521</v>
      </c>
      <c r="Q164" s="141">
        <f>P164/P176</f>
        <v>0.08467414269462051</v>
      </c>
    </row>
    <row r="165" spans="11:17" ht="13.5">
      <c r="K165" s="127" t="s">
        <v>123</v>
      </c>
      <c r="L165" s="142">
        <f>'地区別5歳毎'!L65</f>
        <v>227</v>
      </c>
      <c r="M165" s="141">
        <f>L165/L176</f>
        <v>0.081508078994614</v>
      </c>
      <c r="N165" s="143">
        <f>'地区別5歳毎'!L66</f>
        <v>251</v>
      </c>
      <c r="O165" s="141">
        <f>N165/N176</f>
        <v>0.0745249406175772</v>
      </c>
      <c r="P165" s="144">
        <f t="shared" si="5"/>
        <v>478</v>
      </c>
      <c r="Q165" s="141">
        <f>P165/P176</f>
        <v>0.07768568178124492</v>
      </c>
    </row>
    <row r="166" spans="11:17" ht="13.5">
      <c r="K166" s="127" t="s">
        <v>124</v>
      </c>
      <c r="L166" s="142">
        <f>'地区別5歳毎'!K65</f>
        <v>151</v>
      </c>
      <c r="M166" s="141">
        <f>L166/L176</f>
        <v>0.05421903052064632</v>
      </c>
      <c r="N166" s="143">
        <f>'地区別5歳毎'!K66</f>
        <v>196</v>
      </c>
      <c r="O166" s="141">
        <f>N166/N176</f>
        <v>0.05819477434679335</v>
      </c>
      <c r="P166" s="144">
        <f t="shared" si="5"/>
        <v>347</v>
      </c>
      <c r="Q166" s="141">
        <f>P166/P176</f>
        <v>0.05639525434747278</v>
      </c>
    </row>
    <row r="167" spans="11:17" ht="13.5">
      <c r="K167" s="127" t="s">
        <v>125</v>
      </c>
      <c r="L167" s="142">
        <f>'地区別5歳毎'!J65</f>
        <v>135</v>
      </c>
      <c r="M167" s="141">
        <f>L167/L176</f>
        <v>0.04847396768402154</v>
      </c>
      <c r="N167" s="143">
        <f>'地区別5歳毎'!J66</f>
        <v>165</v>
      </c>
      <c r="O167" s="141">
        <f>N167/N176</f>
        <v>0.04899049881235154</v>
      </c>
      <c r="P167" s="144">
        <f t="shared" si="5"/>
        <v>300</v>
      </c>
      <c r="Q167" s="141">
        <f>P167/P176</f>
        <v>0.04875670404680644</v>
      </c>
    </row>
    <row r="168" spans="11:17" ht="13.5">
      <c r="K168" s="127" t="s">
        <v>126</v>
      </c>
      <c r="L168" s="142">
        <f>'地区別5歳毎'!I65</f>
        <v>139</v>
      </c>
      <c r="M168" s="141">
        <f>L168/L176</f>
        <v>0.04991023339317774</v>
      </c>
      <c r="N168" s="143">
        <f>'地区別5歳毎'!I66</f>
        <v>121</v>
      </c>
      <c r="O168" s="141">
        <f>N168/N176</f>
        <v>0.03592636579572447</v>
      </c>
      <c r="P168" s="144">
        <f t="shared" si="5"/>
        <v>260</v>
      </c>
      <c r="Q168" s="141">
        <f>P168/P176</f>
        <v>0.042255810173898914</v>
      </c>
    </row>
    <row r="169" spans="11:17" ht="13.5">
      <c r="K169" s="127" t="s">
        <v>127</v>
      </c>
      <c r="L169" s="142">
        <f>'地区別5歳毎'!H65</f>
        <v>123</v>
      </c>
      <c r="M169" s="141">
        <f>L169/L176</f>
        <v>0.04416517055655296</v>
      </c>
      <c r="N169" s="143">
        <f>'地区別5歳毎'!H66</f>
        <v>132</v>
      </c>
      <c r="O169" s="141">
        <f>N169/N176</f>
        <v>0.039192399049881234</v>
      </c>
      <c r="P169" s="144">
        <f t="shared" si="5"/>
        <v>255</v>
      </c>
      <c r="Q169" s="141">
        <f>P169/P176</f>
        <v>0.04144319843978547</v>
      </c>
    </row>
    <row r="170" spans="11:17" ht="13.5">
      <c r="K170" s="127" t="s">
        <v>128</v>
      </c>
      <c r="L170" s="142">
        <f>'地区別5歳毎'!G65</f>
        <v>134</v>
      </c>
      <c r="M170" s="141">
        <f>L170/L176</f>
        <v>0.0481149012567325</v>
      </c>
      <c r="N170" s="143">
        <f>'地区別5歳毎'!G66</f>
        <v>133</v>
      </c>
      <c r="O170" s="141">
        <f>N170/N176</f>
        <v>0.03948931116389549</v>
      </c>
      <c r="P170" s="144">
        <f t="shared" si="5"/>
        <v>267</v>
      </c>
      <c r="Q170" s="141">
        <f>P170/P176</f>
        <v>0.04339346660165773</v>
      </c>
    </row>
    <row r="171" spans="11:17" ht="13.5">
      <c r="K171" s="127" t="s">
        <v>129</v>
      </c>
      <c r="L171" s="142">
        <f>'地区別5歳毎'!F65</f>
        <v>162</v>
      </c>
      <c r="M171" s="141">
        <f>L171/L176</f>
        <v>0.05816876122082585</v>
      </c>
      <c r="N171" s="143">
        <f>'地区別5歳毎'!F66</f>
        <v>184</v>
      </c>
      <c r="O171" s="141">
        <f>N171/N176</f>
        <v>0.05463182897862233</v>
      </c>
      <c r="P171" s="144">
        <f t="shared" si="5"/>
        <v>346</v>
      </c>
      <c r="Q171" s="141">
        <f>P171/P176</f>
        <v>0.05623273200065009</v>
      </c>
    </row>
    <row r="172" spans="11:17" ht="13.5">
      <c r="K172" s="127" t="s">
        <v>130</v>
      </c>
      <c r="L172" s="142">
        <f>'地区別5歳毎'!E65</f>
        <v>181</v>
      </c>
      <c r="M172" s="141">
        <f>L172/L176</f>
        <v>0.06499102333931778</v>
      </c>
      <c r="N172" s="143">
        <f>'地区別5歳毎'!E66</f>
        <v>166</v>
      </c>
      <c r="O172" s="141">
        <f>N172/N176</f>
        <v>0.04928741092636579</v>
      </c>
      <c r="P172" s="144">
        <f t="shared" si="5"/>
        <v>347</v>
      </c>
      <c r="Q172" s="141">
        <f>P172/P176</f>
        <v>0.05639525434747278</v>
      </c>
    </row>
    <row r="173" spans="11:17" ht="13.5">
      <c r="K173" s="127" t="s">
        <v>131</v>
      </c>
      <c r="L173" s="142">
        <f>'地区別5歳毎'!D65</f>
        <v>125</v>
      </c>
      <c r="M173" s="141">
        <f>L173/L176</f>
        <v>0.04488330341113106</v>
      </c>
      <c r="N173" s="143">
        <f>'地区別5歳毎'!D66</f>
        <v>97</v>
      </c>
      <c r="O173" s="141">
        <f>N173/N176</f>
        <v>0.02880047505938242</v>
      </c>
      <c r="P173" s="144">
        <f t="shared" si="5"/>
        <v>222</v>
      </c>
      <c r="Q173" s="141">
        <f>P173/P176</f>
        <v>0.03607996099463676</v>
      </c>
    </row>
    <row r="174" spans="11:17" ht="13.5">
      <c r="K174" s="127" t="s">
        <v>132</v>
      </c>
      <c r="L174" s="142">
        <f>'地区別5歳毎'!C65</f>
        <v>100</v>
      </c>
      <c r="M174" s="141">
        <f>L174/L176</f>
        <v>0.03590664272890485</v>
      </c>
      <c r="N174" s="143">
        <f>'地区別5歳毎'!C66</f>
        <v>99</v>
      </c>
      <c r="O174" s="141">
        <f>N174/N176</f>
        <v>0.029394299287410927</v>
      </c>
      <c r="P174" s="144">
        <f t="shared" si="5"/>
        <v>199</v>
      </c>
      <c r="Q174" s="141">
        <f>P174/P176</f>
        <v>0.032341947017714937</v>
      </c>
    </row>
    <row r="175" ht="13.5">
      <c r="K175" s="127"/>
    </row>
    <row r="176" spans="11:17" ht="13.5">
      <c r="K176" s="127"/>
      <c r="L176" s="142">
        <f>SUM(L154:L174)</f>
        <v>2785</v>
      </c>
      <c r="M176" s="132"/>
      <c r="N176" s="143">
        <f>SUM(N154:N174)</f>
        <v>3368</v>
      </c>
      <c r="O176" s="132"/>
      <c r="P176" s="144">
        <f>SUM(P154:P174)</f>
        <v>6153</v>
      </c>
      <c r="Q176" s="132"/>
    </row>
    <row r="181" ht="13.5">
      <c r="B181" s="138" t="s">
        <v>137</v>
      </c>
    </row>
    <row r="182" spans="11:16" ht="13.5">
      <c r="K182" s="127"/>
      <c r="P182" s="131" t="s">
        <v>104</v>
      </c>
    </row>
    <row r="183" spans="11:17" ht="13.5">
      <c r="K183" s="127"/>
      <c r="L183" s="135" t="s">
        <v>98</v>
      </c>
      <c r="M183" s="132" t="s">
        <v>99</v>
      </c>
      <c r="N183" s="129" t="s">
        <v>100</v>
      </c>
      <c r="O183" s="132" t="s">
        <v>101</v>
      </c>
      <c r="P183" s="130" t="s">
        <v>102</v>
      </c>
      <c r="Q183" s="132" t="s">
        <v>103</v>
      </c>
    </row>
    <row r="184" spans="11:17" ht="13.5">
      <c r="K184" s="127" t="s">
        <v>17</v>
      </c>
      <c r="L184" s="142">
        <f>'地区別5歳毎'!W68</f>
        <v>7</v>
      </c>
      <c r="M184" s="141">
        <f>L184/L206</f>
        <v>0.00010445890288306572</v>
      </c>
      <c r="N184" s="143">
        <f>'地区別5歳毎'!W69</f>
        <v>76</v>
      </c>
      <c r="O184" s="141">
        <f>N184/N206</f>
        <v>0.0010131847329058405</v>
      </c>
      <c r="P184" s="144">
        <f>L184+N184</f>
        <v>83</v>
      </c>
      <c r="Q184" s="141">
        <f>P184/P206</f>
        <v>0.0005844123839096484</v>
      </c>
    </row>
    <row r="185" spans="11:17" ht="13.5">
      <c r="K185" s="127" t="s">
        <v>113</v>
      </c>
      <c r="L185" s="142">
        <f>'地区別5歳毎'!V68</f>
        <v>73</v>
      </c>
      <c r="M185" s="141">
        <f>L185/L206</f>
        <v>0.0010893571300662568</v>
      </c>
      <c r="N185" s="143">
        <f>'地区別5歳毎'!V69</f>
        <v>358</v>
      </c>
      <c r="O185" s="141">
        <f>N185/N206</f>
        <v>0.004772633347109091</v>
      </c>
      <c r="P185" s="144">
        <f aca="true" t="shared" si="6" ref="P185:P204">L185+N185</f>
        <v>431</v>
      </c>
      <c r="Q185" s="141">
        <f>P185/P206</f>
        <v>0.0030347197284946803</v>
      </c>
    </row>
    <row r="186" spans="11:17" ht="13.5">
      <c r="K186" s="127" t="s">
        <v>114</v>
      </c>
      <c r="L186" s="142">
        <f>'地区別5歳毎'!U68</f>
        <v>267</v>
      </c>
      <c r="M186" s="141">
        <f>L186/L206</f>
        <v>0.003984361009968364</v>
      </c>
      <c r="N186" s="143">
        <f>'地区別5歳毎'!U69</f>
        <v>1022</v>
      </c>
      <c r="O186" s="141">
        <f>N186/N206</f>
        <v>0.013624668381970644</v>
      </c>
      <c r="P186" s="144">
        <f t="shared" si="6"/>
        <v>1289</v>
      </c>
      <c r="Q186" s="141">
        <f>P186/P206</f>
        <v>0.009075994733247432</v>
      </c>
    </row>
    <row r="187" spans="11:17" ht="13.5">
      <c r="K187" s="127" t="s">
        <v>115</v>
      </c>
      <c r="L187" s="142">
        <f>'地区別5歳毎'!T68</f>
        <v>870</v>
      </c>
      <c r="M187" s="141">
        <f>L187/L206</f>
        <v>0.012982749358323883</v>
      </c>
      <c r="N187" s="143">
        <f>'地区別5歳毎'!T69</f>
        <v>2092</v>
      </c>
      <c r="O187" s="141">
        <f>N187/N206</f>
        <v>0.027889242911039714</v>
      </c>
      <c r="P187" s="144">
        <f t="shared" si="6"/>
        <v>2962</v>
      </c>
      <c r="Q187" s="141">
        <f>P187/P206</f>
        <v>0.020855776881209383</v>
      </c>
    </row>
    <row r="188" spans="11:17" ht="13.5">
      <c r="K188" s="127" t="s">
        <v>116</v>
      </c>
      <c r="L188" s="142">
        <f>'地区別5歳毎'!S68</f>
        <v>1958</v>
      </c>
      <c r="M188" s="141">
        <f>L188/L206</f>
        <v>0.029218647406434668</v>
      </c>
      <c r="N188" s="143">
        <f>'地区別5歳毎'!S69</f>
        <v>3332</v>
      </c>
      <c r="O188" s="141">
        <f>N188/N206</f>
        <v>0.04442015171108237</v>
      </c>
      <c r="P188" s="144">
        <f t="shared" si="6"/>
        <v>5290</v>
      </c>
      <c r="Q188" s="141">
        <f>P188/P206</f>
        <v>0.03724748808291615</v>
      </c>
    </row>
    <row r="189" spans="11:17" ht="13.5">
      <c r="K189" s="127" t="s">
        <v>117</v>
      </c>
      <c r="L189" s="142">
        <f>'地区別5歳毎'!R68</f>
        <v>2809</v>
      </c>
      <c r="M189" s="141">
        <f>L189/L206</f>
        <v>0.04191786545693309</v>
      </c>
      <c r="N189" s="143">
        <f>'地区別5歳毎'!R69</f>
        <v>3960</v>
      </c>
      <c r="O189" s="141">
        <f>N189/N206</f>
        <v>0.05279225713562011</v>
      </c>
      <c r="P189" s="144">
        <f t="shared" si="6"/>
        <v>6769</v>
      </c>
      <c r="Q189" s="141">
        <f>P189/P206</f>
        <v>0.04766129429740253</v>
      </c>
    </row>
    <row r="190" spans="11:17" ht="13.5">
      <c r="K190" s="127" t="s">
        <v>118</v>
      </c>
      <c r="L190" s="142">
        <f>'地区別5歳毎'!Q68</f>
        <v>3351</v>
      </c>
      <c r="M190" s="141">
        <f>L190/L206</f>
        <v>0.05000596908016475</v>
      </c>
      <c r="N190" s="143">
        <f>'地区別5歳毎'!Q69</f>
        <v>4079</v>
      </c>
      <c r="O190" s="141">
        <f>N190/N206</f>
        <v>0.05437869112530162</v>
      </c>
      <c r="P190" s="144">
        <f t="shared" si="6"/>
        <v>7430</v>
      </c>
      <c r="Q190" s="141">
        <f>P190/P206</f>
        <v>0.052315470029502265</v>
      </c>
    </row>
    <row r="191" spans="11:17" ht="13.5">
      <c r="K191" s="127" t="s">
        <v>119</v>
      </c>
      <c r="L191" s="142">
        <f>'地区別5歳毎'!P68</f>
        <v>3807</v>
      </c>
      <c r="M191" s="141">
        <f>L191/L206</f>
        <v>0.05681072046797588</v>
      </c>
      <c r="N191" s="143">
        <f>'地区別5歳毎'!P69</f>
        <v>4354</v>
      </c>
      <c r="O191" s="141">
        <f>N191/N206</f>
        <v>0.05804482009305302</v>
      </c>
      <c r="P191" s="144">
        <f t="shared" si="6"/>
        <v>8161</v>
      </c>
      <c r="Q191" s="141">
        <f>P191/P206</f>
        <v>0.057462523675742665</v>
      </c>
    </row>
    <row r="192" spans="11:17" ht="13.5">
      <c r="K192" s="127" t="s">
        <v>120</v>
      </c>
      <c r="L192" s="142">
        <f>'地区別5歳毎'!O68</f>
        <v>5226</v>
      </c>
      <c r="M192" s="141">
        <f>L192/L206</f>
        <v>0.0779860323524145</v>
      </c>
      <c r="N192" s="143">
        <f>'地区別5歳毎'!O69</f>
        <v>5546</v>
      </c>
      <c r="O192" s="141">
        <f>N192/N206</f>
        <v>0.07393582274599725</v>
      </c>
      <c r="P192" s="144">
        <f t="shared" si="6"/>
        <v>10772</v>
      </c>
      <c r="Q192" s="141">
        <f>P192/P206</f>
        <v>0.07584686987318956</v>
      </c>
    </row>
    <row r="193" spans="11:17" ht="13.5">
      <c r="K193" s="127" t="s">
        <v>121</v>
      </c>
      <c r="L193" s="142">
        <f>'地区別5歳毎'!N68</f>
        <v>5390</v>
      </c>
      <c r="M193" s="141">
        <f>L193/L206</f>
        <v>0.0804333552199606</v>
      </c>
      <c r="N193" s="143">
        <f>'地区別5歳毎'!N69</f>
        <v>5545</v>
      </c>
      <c r="O193" s="141">
        <f>N193/N206</f>
        <v>0.0739224913679327</v>
      </c>
      <c r="P193" s="144">
        <f t="shared" si="6"/>
        <v>10935</v>
      </c>
      <c r="Q193" s="141">
        <f>P193/P206</f>
        <v>0.07699457130183139</v>
      </c>
    </row>
    <row r="194" spans="11:17" ht="13.5">
      <c r="K194" s="127" t="s">
        <v>122</v>
      </c>
      <c r="L194" s="142">
        <f>'地区別5歳毎'!M68</f>
        <v>4667</v>
      </c>
      <c r="M194" s="141">
        <f>L194/L206</f>
        <v>0.0696442428221811</v>
      </c>
      <c r="N194" s="143">
        <f>'地区別5歳毎'!M69</f>
        <v>4970</v>
      </c>
      <c r="O194" s="141">
        <f>N194/N206</f>
        <v>0.06625694898081615</v>
      </c>
      <c r="P194" s="144">
        <f t="shared" si="6"/>
        <v>9637</v>
      </c>
      <c r="Q194" s="141">
        <f>P194/P206</f>
        <v>0.0678552065510516</v>
      </c>
    </row>
    <row r="195" spans="11:17" ht="13.5">
      <c r="K195" s="127" t="s">
        <v>123</v>
      </c>
      <c r="L195" s="142">
        <f>'地区別5歳毎'!L68</f>
        <v>4242</v>
      </c>
      <c r="M195" s="141">
        <f>L195/L206</f>
        <v>0.06330209514713783</v>
      </c>
      <c r="N195" s="143">
        <f>'地区別5歳毎'!L69</f>
        <v>4738</v>
      </c>
      <c r="O195" s="141">
        <f>N195/N206</f>
        <v>0.06316406926984042</v>
      </c>
      <c r="P195" s="144">
        <f t="shared" si="6"/>
        <v>8980</v>
      </c>
      <c r="Q195" s="141">
        <f>P195/P206</f>
        <v>0.06322919527118848</v>
      </c>
    </row>
    <row r="196" spans="11:17" ht="13.5">
      <c r="K196" s="127" t="s">
        <v>124</v>
      </c>
      <c r="L196" s="142">
        <f>'地区別5歳毎'!K68</f>
        <v>4215</v>
      </c>
      <c r="M196" s="141">
        <f>L196/L206</f>
        <v>0.06289918223601743</v>
      </c>
      <c r="N196" s="143">
        <f>'地区別5歳毎'!K69</f>
        <v>4565</v>
      </c>
      <c r="O196" s="141">
        <f>N196/N206</f>
        <v>0.06085774086467318</v>
      </c>
      <c r="P196" s="144">
        <f t="shared" si="6"/>
        <v>8780</v>
      </c>
      <c r="Q196" s="141">
        <f>P196/P206</f>
        <v>0.061820972659357994</v>
      </c>
    </row>
    <row r="197" spans="11:17" ht="13.5">
      <c r="K197" s="127" t="s">
        <v>125</v>
      </c>
      <c r="L197" s="142">
        <f>'地区別5歳毎'!J68</f>
        <v>4594</v>
      </c>
      <c r="M197" s="141">
        <f>L197/L206</f>
        <v>0.06855488569211485</v>
      </c>
      <c r="N197" s="143">
        <f>'地区別5歳毎'!J69</f>
        <v>4814</v>
      </c>
      <c r="O197" s="141">
        <f>N197/N206</f>
        <v>0.06417725400274626</v>
      </c>
      <c r="P197" s="144">
        <f t="shared" si="6"/>
        <v>9408</v>
      </c>
      <c r="Q197" s="141">
        <f>P197/P206</f>
        <v>0.06624279166050569</v>
      </c>
    </row>
    <row r="198" spans="11:17" ht="13.5">
      <c r="K198" s="127" t="s">
        <v>126</v>
      </c>
      <c r="L198" s="142">
        <f>'地区別5歳毎'!I68</f>
        <v>4132</v>
      </c>
      <c r="M198" s="141">
        <f>L198/L206</f>
        <v>0.061660598101832505</v>
      </c>
      <c r="N198" s="143">
        <f>'地区別5歳毎'!I69</f>
        <v>4261</v>
      </c>
      <c r="O198" s="141">
        <f>N198/N206</f>
        <v>0.05680500193304982</v>
      </c>
      <c r="P198" s="144">
        <f t="shared" si="6"/>
        <v>8393</v>
      </c>
      <c r="Q198" s="141">
        <f>P198/P206</f>
        <v>0.05909606190546601</v>
      </c>
    </row>
    <row r="199" spans="11:17" ht="13.5">
      <c r="K199" s="127" t="s">
        <v>127</v>
      </c>
      <c r="L199" s="142">
        <f>'地区別5歳毎'!H68</f>
        <v>3616</v>
      </c>
      <c r="M199" s="141">
        <f>L199/L206</f>
        <v>0.053960484689309376</v>
      </c>
      <c r="N199" s="143">
        <f>'地区別5歳毎'!H69</f>
        <v>3786</v>
      </c>
      <c r="O199" s="141">
        <f>N199/N206</f>
        <v>0.050472597352388314</v>
      </c>
      <c r="P199" s="144">
        <f t="shared" si="6"/>
        <v>7402</v>
      </c>
      <c r="Q199" s="141">
        <f>P199/P206</f>
        <v>0.052118318863846</v>
      </c>
    </row>
    <row r="200" spans="11:17" ht="13.5">
      <c r="K200" s="127" t="s">
        <v>128</v>
      </c>
      <c r="L200" s="142">
        <f>'地区別5歳毎'!G68</f>
        <v>3323</v>
      </c>
      <c r="M200" s="141">
        <f>L200/L206</f>
        <v>0.049588133468632487</v>
      </c>
      <c r="N200" s="143">
        <f>'地区別5歳毎'!G69</f>
        <v>3598</v>
      </c>
      <c r="O200" s="141">
        <f>N200/N206</f>
        <v>0.04796629827625282</v>
      </c>
      <c r="P200" s="144">
        <f t="shared" si="6"/>
        <v>6921</v>
      </c>
      <c r="Q200" s="141">
        <f>P200/P206</f>
        <v>0.0487315434823937</v>
      </c>
    </row>
    <row r="201" spans="11:17" ht="13.5">
      <c r="K201" s="127" t="s">
        <v>129</v>
      </c>
      <c r="L201" s="142">
        <f>'地区別5歳毎'!F68</f>
        <v>3958</v>
      </c>
      <c r="M201" s="141">
        <f>L201/L206</f>
        <v>0.05906404823016773</v>
      </c>
      <c r="N201" s="143">
        <f>'地区別5歳毎'!F69</f>
        <v>3934</v>
      </c>
      <c r="O201" s="141">
        <f>N201/N206</f>
        <v>0.052445641305941794</v>
      </c>
      <c r="P201" s="144">
        <f t="shared" si="6"/>
        <v>7892</v>
      </c>
      <c r="Q201" s="141">
        <f>P201/P206</f>
        <v>0.055568464262830665</v>
      </c>
    </row>
    <row r="202" spans="11:17" ht="13.5">
      <c r="K202" s="127" t="s">
        <v>130</v>
      </c>
      <c r="L202" s="142">
        <f>'地区別5歳毎'!E68</f>
        <v>3778</v>
      </c>
      <c r="M202" s="141">
        <f>L202/L206</f>
        <v>0.056377962156031754</v>
      </c>
      <c r="N202" s="143">
        <f>'地区別5歳毎'!E69</f>
        <v>3741</v>
      </c>
      <c r="O202" s="141">
        <f>N202/N206</f>
        <v>0.049872685339483545</v>
      </c>
      <c r="P202" s="144">
        <f t="shared" si="6"/>
        <v>7519</v>
      </c>
      <c r="Q202" s="141">
        <f>P202/P206</f>
        <v>0.05294212909176683</v>
      </c>
    </row>
    <row r="203" spans="11:17" ht="13.5">
      <c r="K203" s="127" t="s">
        <v>131</v>
      </c>
      <c r="L203" s="142">
        <f>'地区別5歳毎'!D68</f>
        <v>3420</v>
      </c>
      <c r="M203" s="141">
        <f>L203/L206</f>
        <v>0.05103563540858354</v>
      </c>
      <c r="N203" s="143">
        <f>'地区別5歳毎'!D69</f>
        <v>3221</v>
      </c>
      <c r="O203" s="141">
        <f>N203/N206</f>
        <v>0.042940368745917265</v>
      </c>
      <c r="P203" s="144">
        <f t="shared" si="6"/>
        <v>6641</v>
      </c>
      <c r="Q203" s="141">
        <f>P203/P206</f>
        <v>0.04676003182583103</v>
      </c>
    </row>
    <row r="204" spans="11:17" ht="13.5">
      <c r="K204" s="127" t="s">
        <v>132</v>
      </c>
      <c r="L204" s="142">
        <f>'地区別5歳毎'!C68</f>
        <v>3309</v>
      </c>
      <c r="M204" s="141">
        <f>L204/L206</f>
        <v>0.04937921566286635</v>
      </c>
      <c r="N204" s="143">
        <f>'地区別5歳毎'!C69</f>
        <v>3019</v>
      </c>
      <c r="O204" s="141">
        <f>N204/N206</f>
        <v>0.04024743037687806</v>
      </c>
      <c r="P204" s="144">
        <f t="shared" si="6"/>
        <v>6328</v>
      </c>
      <c r="Q204" s="141">
        <f>P204/P206</f>
        <v>0.04455616343831633</v>
      </c>
    </row>
    <row r="205" ht="13.5">
      <c r="K205" s="127"/>
    </row>
    <row r="206" spans="11:17" ht="13.5">
      <c r="K206" s="127"/>
      <c r="L206" s="142">
        <f>SUM(L184:L204)</f>
        <v>67012</v>
      </c>
      <c r="M206" s="132"/>
      <c r="N206" s="143">
        <f>SUM(N184:N204)</f>
        <v>75011</v>
      </c>
      <c r="O206" s="132"/>
      <c r="P206" s="144">
        <f>SUM(P184:P204)</f>
        <v>142023</v>
      </c>
      <c r="Q206" s="13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="75" zoomScaleNormal="75" zoomScalePageLayoutView="0" workbookViewId="0" topLeftCell="A170">
      <selection activeCell="K29" sqref="K29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4" width="9.00390625" style="131" customWidth="1"/>
  </cols>
  <sheetData>
    <row r="1" ht="13.5">
      <c r="B1" s="138" t="s">
        <v>133</v>
      </c>
    </row>
    <row r="2" spans="2:24" ht="13.5">
      <c r="B2" s="138"/>
      <c r="P2" t="s">
        <v>104</v>
      </c>
      <c r="T2" s="131"/>
      <c r="U2" s="131"/>
      <c r="V2" s="131"/>
      <c r="X2" t="s">
        <v>104</v>
      </c>
    </row>
    <row r="3" spans="2:25" ht="13.5">
      <c r="B3" s="138"/>
      <c r="K3" s="127"/>
      <c r="L3" s="132" t="s">
        <v>98</v>
      </c>
      <c r="M3" s="135" t="s">
        <v>99</v>
      </c>
      <c r="N3" s="132" t="s">
        <v>100</v>
      </c>
      <c r="O3" s="129" t="s">
        <v>101</v>
      </c>
      <c r="P3" s="128" t="s">
        <v>102</v>
      </c>
      <c r="Q3" s="130" t="s">
        <v>103</v>
      </c>
      <c r="S3" s="127"/>
      <c r="T3" s="132" t="s">
        <v>98</v>
      </c>
      <c r="U3" s="135" t="s">
        <v>99</v>
      </c>
      <c r="V3" s="132" t="s">
        <v>100</v>
      </c>
      <c r="W3" s="129" t="s">
        <v>101</v>
      </c>
      <c r="X3" s="128" t="s">
        <v>102</v>
      </c>
      <c r="Y3" s="130" t="s">
        <v>103</v>
      </c>
    </row>
    <row r="4" spans="11:25" ht="13.5">
      <c r="K4" s="127" t="s">
        <v>17</v>
      </c>
      <c r="L4" s="133">
        <f>'地区別5歳毎'!W23</f>
        <v>2</v>
      </c>
      <c r="M4" s="136">
        <f>L4/L26</f>
        <v>4.47888207103507E-05</v>
      </c>
      <c r="N4" s="133">
        <f>'地区別5歳毎'!W24</f>
        <v>39</v>
      </c>
      <c r="O4" s="134">
        <f>N4/N26</f>
        <v>0.000782975306163421</v>
      </c>
      <c r="P4" s="133">
        <f aca="true" t="shared" si="0" ref="P4:P24">L4+N4</f>
        <v>41</v>
      </c>
      <c r="Q4" s="137">
        <f>P4/P26</f>
        <v>0.00043402777777777775</v>
      </c>
      <c r="S4" s="127" t="s">
        <v>1</v>
      </c>
      <c r="T4" s="133">
        <f>SUM(L4:L4)</f>
        <v>2</v>
      </c>
      <c r="U4" s="136">
        <f>T4/L26</f>
        <v>4.47888207103507E-05</v>
      </c>
      <c r="V4" s="133">
        <f>SUM(N4:N4)</f>
        <v>39</v>
      </c>
      <c r="W4" s="134">
        <f>V4/N26</f>
        <v>0.000782975306163421</v>
      </c>
      <c r="X4" s="133">
        <f>SUM(P4:P4)</f>
        <v>41</v>
      </c>
      <c r="Y4" s="137">
        <f>X4/P26</f>
        <v>0.00043402777777777775</v>
      </c>
    </row>
    <row r="5" spans="11:25" ht="13.5">
      <c r="K5" s="127" t="s">
        <v>113</v>
      </c>
      <c r="L5" s="133">
        <f>'地区別5歳毎'!V23</f>
        <v>43</v>
      </c>
      <c r="M5" s="136">
        <f>L5/L26</f>
        <v>0.0009629596452725399</v>
      </c>
      <c r="N5" s="133">
        <f>'地区別5歳毎'!V24</f>
        <v>222</v>
      </c>
      <c r="O5" s="134">
        <f>N5/N26</f>
        <v>0.004456936358161012</v>
      </c>
      <c r="P5" s="133">
        <f t="shared" si="0"/>
        <v>265</v>
      </c>
      <c r="Q5" s="137">
        <f>P5/P26</f>
        <v>0.0028053014905149052</v>
      </c>
      <c r="S5" s="127" t="s">
        <v>138</v>
      </c>
      <c r="T5" s="133">
        <f>SUM(L4:L5)</f>
        <v>45</v>
      </c>
      <c r="U5" s="136">
        <f>T5/L26</f>
        <v>0.0010077484659828907</v>
      </c>
      <c r="V5" s="133">
        <f>SUM(N4:N5)</f>
        <v>261</v>
      </c>
      <c r="W5" s="134">
        <f>V5/N26</f>
        <v>0.005239911664324433</v>
      </c>
      <c r="X5" s="133">
        <f>SUM(P4:P5)</f>
        <v>306</v>
      </c>
      <c r="Y5" s="137">
        <f>X5/P26</f>
        <v>0.0032393292682926828</v>
      </c>
    </row>
    <row r="6" spans="11:25" ht="13.5">
      <c r="K6" s="127" t="s">
        <v>114</v>
      </c>
      <c r="L6" s="133">
        <f>'地区別5歳毎'!U23</f>
        <v>147</v>
      </c>
      <c r="M6" s="136">
        <f>L6/L26</f>
        <v>0.0032919783222107764</v>
      </c>
      <c r="N6" s="133">
        <f>'地区別5歳毎'!U24</f>
        <v>608</v>
      </c>
      <c r="O6" s="134">
        <f>N6/N26</f>
        <v>0.012206384260188717</v>
      </c>
      <c r="P6" s="133">
        <f t="shared" si="0"/>
        <v>755</v>
      </c>
      <c r="Q6" s="137">
        <f>P6/P26</f>
        <v>0.007992462737127372</v>
      </c>
      <c r="S6" s="127" t="s">
        <v>139</v>
      </c>
      <c r="T6" s="133">
        <f>SUM(L4:L6)</f>
        <v>192</v>
      </c>
      <c r="U6" s="136">
        <f>T6/L26</f>
        <v>0.004299726788193667</v>
      </c>
      <c r="V6" s="133">
        <f>SUM(N4:N6)</f>
        <v>869</v>
      </c>
      <c r="W6" s="134">
        <f>V6/N26</f>
        <v>0.01744629592451315</v>
      </c>
      <c r="X6" s="133">
        <f>SUM(P4:P6)</f>
        <v>1061</v>
      </c>
      <c r="Y6" s="137">
        <f>X6/P26</f>
        <v>0.011231792005420054</v>
      </c>
    </row>
    <row r="7" spans="11:25" ht="13.5">
      <c r="K7" s="127" t="s">
        <v>115</v>
      </c>
      <c r="L7" s="133">
        <f>'地区別5歳毎'!T23</f>
        <v>527</v>
      </c>
      <c r="M7" s="136">
        <f>L7/L26</f>
        <v>0.011801854257177408</v>
      </c>
      <c r="N7" s="133">
        <f>'地区別5歳毎'!T24</f>
        <v>1269</v>
      </c>
      <c r="O7" s="134">
        <f>N7/N26</f>
        <v>0.02547681188516362</v>
      </c>
      <c r="P7" s="133">
        <f t="shared" si="0"/>
        <v>1796</v>
      </c>
      <c r="Q7" s="137">
        <f>P7/P26</f>
        <v>0.019012533875338754</v>
      </c>
      <c r="S7" s="127" t="s">
        <v>140</v>
      </c>
      <c r="T7" s="133">
        <f>SUM(L4:L7)</f>
        <v>719</v>
      </c>
      <c r="U7" s="136">
        <f>T7/L26</f>
        <v>0.016101581045371075</v>
      </c>
      <c r="V7" s="133">
        <f>SUM(N4:N7)</f>
        <v>2138</v>
      </c>
      <c r="W7" s="134">
        <f>V7/N26</f>
        <v>0.04292310780967677</v>
      </c>
      <c r="X7" s="133">
        <f>SUM(P4:P7)</f>
        <v>2857</v>
      </c>
      <c r="Y7" s="137">
        <f>X7/P26</f>
        <v>0.03024432588075881</v>
      </c>
    </row>
    <row r="8" spans="11:25" ht="13.5">
      <c r="K8" s="127" t="s">
        <v>116</v>
      </c>
      <c r="L8" s="133">
        <f>'地区別5歳毎'!S23</f>
        <v>1198</v>
      </c>
      <c r="M8" s="136">
        <f>L8/L26</f>
        <v>0.026828503605500067</v>
      </c>
      <c r="N8" s="133">
        <f>'地区別5歳毎'!S24</f>
        <v>1959</v>
      </c>
      <c r="O8" s="134">
        <f>N8/N26</f>
        <v>0.039329451917285686</v>
      </c>
      <c r="P8" s="133">
        <f t="shared" si="0"/>
        <v>3157</v>
      </c>
      <c r="Q8" s="137">
        <f>P8/P26</f>
        <v>0.03342013888888889</v>
      </c>
      <c r="S8" s="127" t="s">
        <v>141</v>
      </c>
      <c r="T8" s="133">
        <f>SUM(L4:L8)</f>
        <v>1917</v>
      </c>
      <c r="U8" s="136">
        <f>T8/L26</f>
        <v>0.04293008465087114</v>
      </c>
      <c r="V8" s="133">
        <f>SUM(N4:N8)</f>
        <v>4097</v>
      </c>
      <c r="W8" s="134">
        <f>V8/N26</f>
        <v>0.08225255972696245</v>
      </c>
      <c r="X8" s="133">
        <f>SUM(P4:P8)</f>
        <v>6014</v>
      </c>
      <c r="Y8" s="137">
        <f>X8/P26</f>
        <v>0.0636644647696477</v>
      </c>
    </row>
    <row r="9" spans="11:25" ht="13.5">
      <c r="K9" s="127" t="s">
        <v>117</v>
      </c>
      <c r="L9" s="133">
        <f>'地区別5歳毎'!R23</f>
        <v>1827</v>
      </c>
      <c r="M9" s="136">
        <f>L9/L26</f>
        <v>0.04091458771890536</v>
      </c>
      <c r="N9" s="133">
        <f>'地区別5歳毎'!R24</f>
        <v>2477</v>
      </c>
      <c r="O9" s="134">
        <f>N9/N26</f>
        <v>0.049728970086328046</v>
      </c>
      <c r="P9" s="133">
        <f t="shared" si="0"/>
        <v>4304</v>
      </c>
      <c r="Q9" s="137">
        <f>P9/P26</f>
        <v>0.04556233062330623</v>
      </c>
      <c r="S9" s="127" t="s">
        <v>142</v>
      </c>
      <c r="T9" s="133">
        <f>SUM(L4:L9)</f>
        <v>3744</v>
      </c>
      <c r="U9" s="136">
        <f>T9/L26</f>
        <v>0.08384467236977651</v>
      </c>
      <c r="V9" s="133">
        <f>SUM(N4:N9)</f>
        <v>6574</v>
      </c>
      <c r="W9" s="134">
        <f>V9/N26</f>
        <v>0.1319815298132905</v>
      </c>
      <c r="X9" s="133">
        <f>SUM(P4:P9)</f>
        <v>10318</v>
      </c>
      <c r="Y9" s="137">
        <f>X9/P26</f>
        <v>0.10922679539295393</v>
      </c>
    </row>
    <row r="10" spans="11:25" ht="13.5">
      <c r="K10" s="127" t="s">
        <v>118</v>
      </c>
      <c r="L10" s="133">
        <f>'地区別5歳毎'!Q23</f>
        <v>2225</v>
      </c>
      <c r="M10" s="136">
        <f>L10/L26</f>
        <v>0.04982756304026515</v>
      </c>
      <c r="N10" s="133">
        <f>'地区別5歳毎'!Q24</f>
        <v>2665</v>
      </c>
      <c r="O10" s="134">
        <f>N10/N26</f>
        <v>0.053503312587833765</v>
      </c>
      <c r="P10" s="133">
        <f t="shared" si="0"/>
        <v>4890</v>
      </c>
      <c r="Q10" s="137">
        <f>P10/P26</f>
        <v>0.051765752032520325</v>
      </c>
      <c r="S10" s="127" t="s">
        <v>143</v>
      </c>
      <c r="T10" s="133">
        <f>SUM(L4:L10)</f>
        <v>5969</v>
      </c>
      <c r="U10" s="136">
        <f>T10/L26</f>
        <v>0.13367223541004164</v>
      </c>
      <c r="V10" s="133">
        <f>SUM(N4:N10)</f>
        <v>9239</v>
      </c>
      <c r="W10" s="134">
        <f>V10/N26</f>
        <v>0.18548484240112428</v>
      </c>
      <c r="X10" s="133">
        <f>SUM(P4:P10)</f>
        <v>15208</v>
      </c>
      <c r="Y10" s="137">
        <f>X10/P26</f>
        <v>0.16099254742547425</v>
      </c>
    </row>
    <row r="11" spans="11:25" ht="13.5">
      <c r="K11" s="127" t="s">
        <v>119</v>
      </c>
      <c r="L11" s="133">
        <f>'地区別5歳毎'!P23</f>
        <v>2478</v>
      </c>
      <c r="M11" s="136">
        <f>L11/L26</f>
        <v>0.05549334886012451</v>
      </c>
      <c r="N11" s="133">
        <f>'地区別5歳毎'!P24</f>
        <v>2973</v>
      </c>
      <c r="O11" s="134">
        <f>N11/N26</f>
        <v>0.05968680987753463</v>
      </c>
      <c r="P11" s="133">
        <f t="shared" si="0"/>
        <v>5451</v>
      </c>
      <c r="Q11" s="137">
        <f>P11/P26</f>
        <v>0.057704522357723574</v>
      </c>
      <c r="S11" s="127" t="s">
        <v>144</v>
      </c>
      <c r="T11" s="133">
        <f>SUM(L4:L11)</f>
        <v>8447</v>
      </c>
      <c r="U11" s="136">
        <f>T11/L26</f>
        <v>0.18916558427016616</v>
      </c>
      <c r="V11" s="133">
        <f>SUM(N4:N11)</f>
        <v>12212</v>
      </c>
      <c r="W11" s="134">
        <f>V11/N26</f>
        <v>0.2451716522786589</v>
      </c>
      <c r="X11" s="133">
        <f>SUM(P4:P11)</f>
        <v>20659</v>
      </c>
      <c r="Y11" s="137">
        <f>X11/P26</f>
        <v>0.21869706978319783</v>
      </c>
    </row>
    <row r="12" spans="11:25" ht="13.5">
      <c r="K12" s="127" t="s">
        <v>120</v>
      </c>
      <c r="L12" s="133">
        <f>'地区別5歳毎'!O23</f>
        <v>3261</v>
      </c>
      <c r="M12" s="136">
        <f>L12/L26</f>
        <v>0.07302817216822681</v>
      </c>
      <c r="N12" s="133">
        <f>'地区別5歳毎'!O24</f>
        <v>3591</v>
      </c>
      <c r="O12" s="134">
        <f>N12/N26</f>
        <v>0.07209395703673961</v>
      </c>
      <c r="P12" s="133">
        <f t="shared" si="0"/>
        <v>6852</v>
      </c>
      <c r="Q12" s="137">
        <f>P12/P26</f>
        <v>0.07253556910569106</v>
      </c>
      <c r="S12" s="127" t="s">
        <v>145</v>
      </c>
      <c r="T12" s="133">
        <f>SUM(L4:L12)</f>
        <v>11708</v>
      </c>
      <c r="U12" s="136">
        <f>T12/L26</f>
        <v>0.262193756438393</v>
      </c>
      <c r="V12" s="133">
        <f>SUM(N4:N12)</f>
        <v>15803</v>
      </c>
      <c r="W12" s="134">
        <f>V12/N26</f>
        <v>0.3172656093153985</v>
      </c>
      <c r="X12" s="133">
        <f>SUM(P4:P12)</f>
        <v>27511</v>
      </c>
      <c r="Y12" s="137">
        <f>X12/P26</f>
        <v>0.2912326388888889</v>
      </c>
    </row>
    <row r="13" spans="11:25" ht="13.5">
      <c r="K13" s="127" t="s">
        <v>121</v>
      </c>
      <c r="L13" s="133">
        <f>'地区別5歳毎'!N23</f>
        <v>3343</v>
      </c>
      <c r="M13" s="136">
        <f>L13/L26</f>
        <v>0.0748645138173512</v>
      </c>
      <c r="N13" s="133">
        <f>'地区別5歳毎'!N24</f>
        <v>3509</v>
      </c>
      <c r="O13" s="134">
        <f>N13/N26</f>
        <v>0.07044770126480626</v>
      </c>
      <c r="P13" s="133">
        <f t="shared" si="0"/>
        <v>6852</v>
      </c>
      <c r="Q13" s="137">
        <f>P13/P26</f>
        <v>0.07253556910569106</v>
      </c>
      <c r="S13" s="127" t="s">
        <v>146</v>
      </c>
      <c r="T13" s="133">
        <f>SUM(L4:L13)</f>
        <v>15051</v>
      </c>
      <c r="U13" s="136">
        <f>T13/L26</f>
        <v>0.33705827025574414</v>
      </c>
      <c r="V13" s="133">
        <f>SUM(N4:N13)</f>
        <v>19312</v>
      </c>
      <c r="W13" s="134">
        <f>V13/N26</f>
        <v>0.38771331058020475</v>
      </c>
      <c r="X13" s="133">
        <f>SUM(P4:P13)</f>
        <v>34363</v>
      </c>
      <c r="Y13" s="137">
        <f>X13/P26</f>
        <v>0.36376820799457993</v>
      </c>
    </row>
    <row r="14" spans="11:25" ht="13.5">
      <c r="K14" s="127" t="s">
        <v>122</v>
      </c>
      <c r="L14" s="133">
        <f>'地区別5歳毎'!M23</f>
        <v>2984</v>
      </c>
      <c r="M14" s="136">
        <f>L14/L26</f>
        <v>0.06682492049984323</v>
      </c>
      <c r="N14" s="133">
        <f>'地区別5歳毎'!M24</f>
        <v>3189</v>
      </c>
      <c r="O14" s="134">
        <f>N14/N26</f>
        <v>0.06402328849628589</v>
      </c>
      <c r="P14" s="133">
        <f t="shared" si="0"/>
        <v>6173</v>
      </c>
      <c r="Q14" s="137">
        <f>P14/P26</f>
        <v>0.06534764566395664</v>
      </c>
      <c r="S14" s="127" t="s">
        <v>147</v>
      </c>
      <c r="T14" s="133">
        <f>SUM(L4:L14)</f>
        <v>18035</v>
      </c>
      <c r="U14" s="136">
        <f>T14/L26</f>
        <v>0.40388319075558743</v>
      </c>
      <c r="V14" s="133">
        <f>SUM(N4:N14)</f>
        <v>22501</v>
      </c>
      <c r="W14" s="134">
        <f>V14/N26</f>
        <v>0.45173659907649066</v>
      </c>
      <c r="X14" s="133">
        <f>SUM(P4:P14)</f>
        <v>40536</v>
      </c>
      <c r="Y14" s="137">
        <f>X14/P26</f>
        <v>0.4291158536585366</v>
      </c>
    </row>
    <row r="15" spans="11:25" ht="13.5">
      <c r="K15" s="127" t="s">
        <v>123</v>
      </c>
      <c r="L15" s="133">
        <f>'地区別5歳毎'!L23</f>
        <v>2824</v>
      </c>
      <c r="M15" s="136">
        <f>L15/L26</f>
        <v>0.06324181484301518</v>
      </c>
      <c r="N15" s="133">
        <f>'地区別5歳毎'!L24</f>
        <v>3211</v>
      </c>
      <c r="O15" s="134">
        <f>N15/N26</f>
        <v>0.06446496687412166</v>
      </c>
      <c r="P15" s="133">
        <f t="shared" si="0"/>
        <v>6035</v>
      </c>
      <c r="Q15" s="137">
        <f>P15/P26</f>
        <v>0.06388677168021681</v>
      </c>
      <c r="S15" s="127" t="s">
        <v>148</v>
      </c>
      <c r="T15" s="133">
        <f>SUM(L4:L15)</f>
        <v>20859</v>
      </c>
      <c r="U15" s="136">
        <f>T15/L26</f>
        <v>0.4671250055986026</v>
      </c>
      <c r="V15" s="133">
        <f>SUM(N4:N15)</f>
        <v>25712</v>
      </c>
      <c r="W15" s="134">
        <f>V15/N26</f>
        <v>0.5162015659506123</v>
      </c>
      <c r="X15" s="133">
        <f>SUM(P4:P15)</f>
        <v>46571</v>
      </c>
      <c r="Y15" s="137">
        <f>X15/P26</f>
        <v>0.4930026253387534</v>
      </c>
    </row>
    <row r="16" spans="11:25" ht="13.5">
      <c r="K16" s="127" t="s">
        <v>124</v>
      </c>
      <c r="L16" s="133">
        <f>'地区別5歳毎'!K23</f>
        <v>2951</v>
      </c>
      <c r="M16" s="136">
        <f>L16/L26</f>
        <v>0.06608590495812246</v>
      </c>
      <c r="N16" s="133">
        <f>'地区別5歳毎'!K24</f>
        <v>3172</v>
      </c>
      <c r="O16" s="134">
        <f>N16/N26</f>
        <v>0.06368199156795824</v>
      </c>
      <c r="P16" s="133">
        <f t="shared" si="0"/>
        <v>6123</v>
      </c>
      <c r="Q16" s="137">
        <f>P16/P26</f>
        <v>0.06481834349593496</v>
      </c>
      <c r="S16" s="127" t="s">
        <v>105</v>
      </c>
      <c r="T16" s="133">
        <f>SUM(L16:L24)</f>
        <v>23795</v>
      </c>
      <c r="U16" s="136">
        <f>T16/L26</f>
        <v>0.5328749944013974</v>
      </c>
      <c r="V16" s="133">
        <f>SUM(N16:N24)</f>
        <v>24098</v>
      </c>
      <c r="W16" s="134">
        <f>V16/N26</f>
        <v>0.48379843404938766</v>
      </c>
      <c r="X16" s="133">
        <f>SUM(P16:P24)</f>
        <v>47893</v>
      </c>
      <c r="Y16" s="137">
        <f>X16/P26</f>
        <v>0.5069973746612466</v>
      </c>
    </row>
    <row r="17" spans="11:25" ht="13.5">
      <c r="K17" s="127" t="s">
        <v>125</v>
      </c>
      <c r="L17" s="133">
        <f>'地区別5歳毎'!J23</f>
        <v>3290</v>
      </c>
      <c r="M17" s="136">
        <f>L17/L26</f>
        <v>0.0736776100685269</v>
      </c>
      <c r="N17" s="133">
        <f>'地区別5歳毎'!J24</f>
        <v>3410</v>
      </c>
      <c r="O17" s="134">
        <f>N17/N26</f>
        <v>0.06846014856454527</v>
      </c>
      <c r="P17" s="133">
        <f t="shared" si="0"/>
        <v>6700</v>
      </c>
      <c r="Q17" s="137">
        <f>P17/P26</f>
        <v>0.07092649051490515</v>
      </c>
      <c r="S17" s="127" t="s">
        <v>106</v>
      </c>
      <c r="T17" s="133">
        <f>SUM(L17:L24)</f>
        <v>20844</v>
      </c>
      <c r="U17" s="136">
        <f>T17/L26</f>
        <v>0.46678908944327496</v>
      </c>
      <c r="V17" s="133">
        <f>SUM(N17:N24)</f>
        <v>20926</v>
      </c>
      <c r="W17" s="134">
        <f>V17/N26</f>
        <v>0.42011644248142943</v>
      </c>
      <c r="X17" s="133">
        <f>SUM(P17:P24)</f>
        <v>41770</v>
      </c>
      <c r="Y17" s="137">
        <f>X17/P26</f>
        <v>0.44217903116531165</v>
      </c>
    </row>
    <row r="18" spans="11:25" ht="13.5">
      <c r="K18" s="127" t="s">
        <v>126</v>
      </c>
      <c r="L18" s="133">
        <f>'地区別5歳毎'!I23</f>
        <v>2882</v>
      </c>
      <c r="M18" s="136">
        <f>L18/L26</f>
        <v>0.06454069064361535</v>
      </c>
      <c r="N18" s="133">
        <f>'地区別5歳毎'!I24</f>
        <v>3021</v>
      </c>
      <c r="O18" s="134">
        <f>N18/N26</f>
        <v>0.06065047179281269</v>
      </c>
      <c r="P18" s="133">
        <f t="shared" si="0"/>
        <v>5903</v>
      </c>
      <c r="Q18" s="137">
        <f>P18/P26</f>
        <v>0.06248941395663957</v>
      </c>
      <c r="S18" s="127" t="s">
        <v>107</v>
      </c>
      <c r="T18" s="133">
        <f>SUM(L18:L24)</f>
        <v>17554</v>
      </c>
      <c r="U18" s="136">
        <f>T18/L26</f>
        <v>0.39311147937474805</v>
      </c>
      <c r="V18" s="133">
        <f>SUM(N18:N24)</f>
        <v>17516</v>
      </c>
      <c r="W18" s="134">
        <f>V18/N26</f>
        <v>0.35165629391688413</v>
      </c>
      <c r="X18" s="133">
        <f>SUM(P18:P24)</f>
        <v>35070</v>
      </c>
      <c r="Y18" s="137">
        <f>X18/P26</f>
        <v>0.3712525406504065</v>
      </c>
    </row>
    <row r="19" spans="11:25" ht="13.5">
      <c r="K19" s="127" t="s">
        <v>127</v>
      </c>
      <c r="L19" s="133">
        <f>'地区別5歳毎'!H23</f>
        <v>2508</v>
      </c>
      <c r="M19" s="136">
        <f>L19/L26</f>
        <v>0.056165181170779774</v>
      </c>
      <c r="N19" s="133">
        <f>'地区別5歳毎'!H24</f>
        <v>2538</v>
      </c>
      <c r="O19" s="134">
        <f>N19/N26</f>
        <v>0.05095362377032724</v>
      </c>
      <c r="P19" s="133">
        <f t="shared" si="0"/>
        <v>5046</v>
      </c>
      <c r="Q19" s="137">
        <f>P19/P26</f>
        <v>0.053417174796747964</v>
      </c>
      <c r="S19" s="127" t="s">
        <v>108</v>
      </c>
      <c r="T19" s="133">
        <f>SUM(L19:L24)</f>
        <v>14672</v>
      </c>
      <c r="U19" s="136">
        <f>T19/L26</f>
        <v>0.3285707887311327</v>
      </c>
      <c r="V19" s="133">
        <f>SUM(N19:N24)</f>
        <v>14495</v>
      </c>
      <c r="W19" s="134">
        <f>V19/N26</f>
        <v>0.29100582212407144</v>
      </c>
      <c r="X19" s="133">
        <f>SUM(P19:P24)</f>
        <v>29167</v>
      </c>
      <c r="Y19" s="137">
        <f>X19/P26</f>
        <v>0.30876312669376693</v>
      </c>
    </row>
    <row r="20" spans="11:25" ht="13.5">
      <c r="K20" s="127" t="s">
        <v>128</v>
      </c>
      <c r="L20" s="133">
        <f>'地区別5歳毎'!G23</f>
        <v>2233</v>
      </c>
      <c r="M20" s="136">
        <f>L20/L26</f>
        <v>0.050006718323106554</v>
      </c>
      <c r="N20" s="133">
        <f>'地区別5歳毎'!G24</f>
        <v>2390</v>
      </c>
      <c r="O20" s="134">
        <f>N20/N26</f>
        <v>0.04798233286488657</v>
      </c>
      <c r="P20" s="133">
        <f t="shared" si="0"/>
        <v>4623</v>
      </c>
      <c r="Q20" s="137">
        <f>P20/P26</f>
        <v>0.048939278455284556</v>
      </c>
      <c r="S20" s="127" t="s">
        <v>109</v>
      </c>
      <c r="T20" s="133">
        <f>SUM(L20:L24)</f>
        <v>12164</v>
      </c>
      <c r="U20" s="136">
        <f>T20/L26</f>
        <v>0.2724056075603529</v>
      </c>
      <c r="V20" s="133">
        <f>SUM(N20:N24)</f>
        <v>11957</v>
      </c>
      <c r="W20" s="134">
        <f>V20/N26</f>
        <v>0.24005219835374422</v>
      </c>
      <c r="X20" s="133">
        <f>SUM(P20:P24)</f>
        <v>24121</v>
      </c>
      <c r="Y20" s="137">
        <f>X20/P26</f>
        <v>0.255345951897019</v>
      </c>
    </row>
    <row r="21" spans="11:25" ht="13.5">
      <c r="K21" s="127" t="s">
        <v>129</v>
      </c>
      <c r="L21" s="133">
        <f>'地区別5歳毎'!F23</f>
        <v>2610</v>
      </c>
      <c r="M21" s="136">
        <f>L21/L26</f>
        <v>0.05844941102700766</v>
      </c>
      <c r="N21" s="133">
        <f>'地区別5歳毎'!F24</f>
        <v>2583</v>
      </c>
      <c r="O21" s="134">
        <f>N21/N26</f>
        <v>0.05185705681590042</v>
      </c>
      <c r="P21" s="133">
        <f t="shared" si="0"/>
        <v>5193</v>
      </c>
      <c r="Q21" s="137">
        <f>P21/P26</f>
        <v>0.054973323170731704</v>
      </c>
      <c r="S21" s="127" t="s">
        <v>110</v>
      </c>
      <c r="T21" s="133">
        <f>SUM(L21:L24)</f>
        <v>9931</v>
      </c>
      <c r="U21" s="136">
        <f>T21/L26</f>
        <v>0.22239888923724638</v>
      </c>
      <c r="V21" s="133">
        <f>SUM(N21:N24)</f>
        <v>9567</v>
      </c>
      <c r="W21" s="134">
        <f>V21/N26</f>
        <v>0.19206986548885766</v>
      </c>
      <c r="X21" s="133">
        <f>SUM(P21:P24)</f>
        <v>19498</v>
      </c>
      <c r="Y21" s="137">
        <f>X21/P26</f>
        <v>0.2064066734417344</v>
      </c>
    </row>
    <row r="22" spans="11:25" ht="13.5">
      <c r="K22" s="127" t="s">
        <v>130</v>
      </c>
      <c r="L22" s="133">
        <f>'地区別5歳毎'!E23</f>
        <v>2573</v>
      </c>
      <c r="M22" s="136">
        <f>L22/L26</f>
        <v>0.05762081784386617</v>
      </c>
      <c r="N22" s="133">
        <f>'地区別5歳毎'!E24</f>
        <v>2512</v>
      </c>
      <c r="O22" s="134">
        <f>N22/N26</f>
        <v>0.05043164023288496</v>
      </c>
      <c r="P22" s="133">
        <f t="shared" si="0"/>
        <v>5085</v>
      </c>
      <c r="Q22" s="137">
        <f>P22/P26</f>
        <v>0.05383003048780488</v>
      </c>
      <c r="S22" s="127" t="s">
        <v>111</v>
      </c>
      <c r="T22" s="133">
        <f>SUM(L22:L24)</f>
        <v>7321</v>
      </c>
      <c r="U22" s="136">
        <f>T22/L26</f>
        <v>0.16394947821023872</v>
      </c>
      <c r="V22" s="133">
        <f>SUM(N22:N24)</f>
        <v>6984</v>
      </c>
      <c r="W22" s="134">
        <f>V22/N26</f>
        <v>0.14021280867295724</v>
      </c>
      <c r="X22" s="133">
        <f>SUM(P22:P24)</f>
        <v>14305</v>
      </c>
      <c r="Y22" s="137">
        <f>X22/P26</f>
        <v>0.15143335027100271</v>
      </c>
    </row>
    <row r="23" spans="11:25" ht="13.5">
      <c r="K23" s="127" t="s">
        <v>131</v>
      </c>
      <c r="L23" s="133">
        <f>'地区別5歳毎'!D23</f>
        <v>2389</v>
      </c>
      <c r="M23" s="136">
        <f>L23/L26</f>
        <v>0.053500246338513906</v>
      </c>
      <c r="N23" s="133">
        <f>'地区別5歳毎'!D24</f>
        <v>2284</v>
      </c>
      <c r="O23" s="134">
        <f>N23/N26</f>
        <v>0.04585424613531419</v>
      </c>
      <c r="P23" s="133">
        <f t="shared" si="0"/>
        <v>4673</v>
      </c>
      <c r="Q23" s="137">
        <f>P23/P26</f>
        <v>0.04946858062330623</v>
      </c>
      <c r="S23" s="127" t="s">
        <v>3</v>
      </c>
      <c r="T23" s="133">
        <f>SUM(L23:L24)</f>
        <v>4748</v>
      </c>
      <c r="U23" s="136">
        <f>T23/L26</f>
        <v>0.10632866036637255</v>
      </c>
      <c r="V23" s="133">
        <f>SUM(N23:N24)</f>
        <v>4472</v>
      </c>
      <c r="W23" s="134">
        <f>V23/N26</f>
        <v>0.08978116844007228</v>
      </c>
      <c r="X23" s="133">
        <f>SUM(P23:P24)</f>
        <v>9220</v>
      </c>
      <c r="Y23" s="137">
        <f>X23/P26</f>
        <v>0.09760331978319783</v>
      </c>
    </row>
    <row r="24" spans="11:25" ht="13.5">
      <c r="K24" s="127" t="s">
        <v>132</v>
      </c>
      <c r="L24" s="133">
        <f>'地区別5歳毎'!C23</f>
        <v>2359</v>
      </c>
      <c r="M24" s="136">
        <f>L24/L26</f>
        <v>0.05282841402785864</v>
      </c>
      <c r="N24" s="133">
        <f>'地区別5歳毎'!C24</f>
        <v>2188</v>
      </c>
      <c r="O24" s="134">
        <f>N24/N26</f>
        <v>0.04392692230475808</v>
      </c>
      <c r="P24" s="133">
        <f t="shared" si="0"/>
        <v>4547</v>
      </c>
      <c r="Q24" s="137">
        <f>P24/P26</f>
        <v>0.048134739159891596</v>
      </c>
      <c r="S24" s="127" t="s">
        <v>112</v>
      </c>
      <c r="T24" s="133">
        <f>SUM(L24:L24)</f>
        <v>2359</v>
      </c>
      <c r="U24" s="136">
        <f>T24/L26</f>
        <v>0.05282841402785864</v>
      </c>
      <c r="V24" s="133">
        <f>SUM(N24:N24)</f>
        <v>2188</v>
      </c>
      <c r="W24" s="134">
        <f>V24/N26</f>
        <v>0.04392692230475808</v>
      </c>
      <c r="X24" s="133">
        <f>SUM(P24:P24)</f>
        <v>4547</v>
      </c>
      <c r="Y24" s="137">
        <f>X24/P26</f>
        <v>0.048134739159891596</v>
      </c>
    </row>
    <row r="25" spans="11:25" ht="13.5">
      <c r="K25" s="127"/>
      <c r="S25" s="127"/>
      <c r="T25" s="139"/>
      <c r="U25" s="140"/>
      <c r="V25" s="139"/>
      <c r="W25" s="140"/>
      <c r="X25" s="139"/>
      <c r="Y25" s="140"/>
    </row>
    <row r="26" spans="11:25" ht="13.5">
      <c r="K26" s="127"/>
      <c r="L26" s="133">
        <f>SUM(L4:L24)</f>
        <v>44654</v>
      </c>
      <c r="M26" s="132"/>
      <c r="N26" s="133">
        <f>SUM(N4:N24)</f>
        <v>49810</v>
      </c>
      <c r="O26" s="128"/>
      <c r="P26" s="133">
        <f>SUM(P4:P24)</f>
        <v>94464</v>
      </c>
      <c r="Q26" s="128"/>
      <c r="S26" s="127"/>
      <c r="T26" s="139"/>
      <c r="U26" s="140"/>
      <c r="V26" s="139"/>
      <c r="W26" s="140"/>
      <c r="X26" s="139"/>
      <c r="Y26" s="140"/>
    </row>
    <row r="27" spans="11:25" ht="13.5">
      <c r="K27" s="127"/>
      <c r="S27" s="127"/>
      <c r="T27" s="139"/>
      <c r="U27" s="140"/>
      <c r="V27" s="139"/>
      <c r="W27" s="140"/>
      <c r="X27" s="139"/>
      <c r="Y27" s="140"/>
    </row>
    <row r="28" spans="11:25" ht="13.5">
      <c r="K28" s="127"/>
      <c r="S28" s="127"/>
      <c r="T28" s="139"/>
      <c r="U28" s="140"/>
      <c r="V28" s="139"/>
      <c r="W28" s="140"/>
      <c r="X28" s="139"/>
      <c r="Y28" s="140"/>
    </row>
    <row r="29" spans="11:25" ht="13.5">
      <c r="K29" s="127"/>
      <c r="S29" s="127"/>
      <c r="T29" s="139"/>
      <c r="U29" s="140"/>
      <c r="V29" s="139"/>
      <c r="W29" s="140"/>
      <c r="X29" s="139"/>
      <c r="Y29" s="140"/>
    </row>
    <row r="30" spans="11:25" ht="13.5">
      <c r="K30" s="127"/>
      <c r="S30" s="127"/>
      <c r="T30" s="139"/>
      <c r="U30" s="140"/>
      <c r="V30" s="139"/>
      <c r="W30" s="140"/>
      <c r="X30" s="139"/>
      <c r="Y30" s="140"/>
    </row>
    <row r="31" spans="2:25" ht="13.5">
      <c r="B31" s="138" t="s">
        <v>134</v>
      </c>
      <c r="K31" s="127"/>
      <c r="S31" s="127"/>
      <c r="T31" s="139"/>
      <c r="U31" s="140"/>
      <c r="V31" s="139"/>
      <c r="W31" s="140"/>
      <c r="X31" s="139"/>
      <c r="Y31" s="140"/>
    </row>
    <row r="32" spans="2:25" ht="13.5">
      <c r="B32" s="138"/>
      <c r="K32" s="127"/>
      <c r="P32" t="s">
        <v>104</v>
      </c>
      <c r="S32" s="127"/>
      <c r="T32" s="139"/>
      <c r="U32" s="140"/>
      <c r="V32" s="139"/>
      <c r="W32" s="140"/>
      <c r="X32" t="s">
        <v>104</v>
      </c>
      <c r="Y32" s="140"/>
    </row>
    <row r="33" spans="11:25" ht="13.5">
      <c r="K33" s="127"/>
      <c r="L33" s="132" t="s">
        <v>98</v>
      </c>
      <c r="M33" s="135" t="s">
        <v>99</v>
      </c>
      <c r="N33" s="132" t="s">
        <v>100</v>
      </c>
      <c r="O33" s="129" t="s">
        <v>101</v>
      </c>
      <c r="P33" s="128" t="s">
        <v>102</v>
      </c>
      <c r="Q33" s="130" t="s">
        <v>103</v>
      </c>
      <c r="S33" s="127"/>
      <c r="T33" s="132" t="s">
        <v>98</v>
      </c>
      <c r="U33" s="135" t="s">
        <v>99</v>
      </c>
      <c r="V33" s="132" t="s">
        <v>100</v>
      </c>
      <c r="W33" s="129" t="s">
        <v>101</v>
      </c>
      <c r="X33" s="128" t="s">
        <v>102</v>
      </c>
      <c r="Y33" s="130" t="s">
        <v>103</v>
      </c>
    </row>
    <row r="34" spans="11:25" ht="13.5">
      <c r="K34" s="127" t="s">
        <v>17</v>
      </c>
      <c r="L34" s="133">
        <f>'地区別5歳毎'!W35</f>
        <v>1</v>
      </c>
      <c r="M34" s="136">
        <f>L34/L56</f>
        <v>0.00012581781580271766</v>
      </c>
      <c r="N34" s="133">
        <f>'地区別5歳毎'!W36</f>
        <v>6</v>
      </c>
      <c r="O34" s="134">
        <f>N34/N56</f>
        <v>0.0006783493499152064</v>
      </c>
      <c r="P34" s="133">
        <f aca="true" t="shared" si="1" ref="P34:P54">L34+N34</f>
        <v>7</v>
      </c>
      <c r="Q34" s="137">
        <f>P34/P56</f>
        <v>0.00041684035014589413</v>
      </c>
      <c r="S34" s="127" t="s">
        <v>1</v>
      </c>
      <c r="T34" s="133">
        <f>SUM(L34:L34)</f>
        <v>1</v>
      </c>
      <c r="U34" s="136">
        <f>T34/L56</f>
        <v>0.00012581781580271766</v>
      </c>
      <c r="V34" s="133">
        <f>SUM(N34:N34)</f>
        <v>6</v>
      </c>
      <c r="W34" s="134">
        <f>V34/N56</f>
        <v>0.0006783493499152064</v>
      </c>
      <c r="X34" s="133">
        <f>SUM(P34:P34)</f>
        <v>7</v>
      </c>
      <c r="Y34" s="137">
        <f>X34/P56</f>
        <v>0.00041684035014589413</v>
      </c>
    </row>
    <row r="35" spans="11:25" ht="13.5">
      <c r="K35" s="127" t="s">
        <v>113</v>
      </c>
      <c r="L35" s="133">
        <f>'地区別5歳毎'!V35</f>
        <v>9</v>
      </c>
      <c r="M35" s="136">
        <f>L35/L56</f>
        <v>0.001132360342224459</v>
      </c>
      <c r="N35" s="133">
        <f>'地区別5歳毎'!V36</f>
        <v>39</v>
      </c>
      <c r="O35" s="134">
        <f>N35/N56</f>
        <v>0.004409270774448841</v>
      </c>
      <c r="P35" s="133">
        <f t="shared" si="1"/>
        <v>48</v>
      </c>
      <c r="Q35" s="137">
        <f>P35/P56</f>
        <v>0.0028583338295718455</v>
      </c>
      <c r="S35" s="127" t="s">
        <v>138</v>
      </c>
      <c r="T35" s="133">
        <f>SUM(L34:L35)</f>
        <v>10</v>
      </c>
      <c r="U35" s="136">
        <f>T35/L56</f>
        <v>0.0012581781580271766</v>
      </c>
      <c r="V35" s="133">
        <f>SUM(N34:N35)</f>
        <v>45</v>
      </c>
      <c r="W35" s="134">
        <f>V35/N56</f>
        <v>0.005087620124364048</v>
      </c>
      <c r="X35" s="133">
        <f>SUM(P34:P35)</f>
        <v>55</v>
      </c>
      <c r="Y35" s="137">
        <f>X35/P56</f>
        <v>0.0032751741797177394</v>
      </c>
    </row>
    <row r="36" spans="11:25" ht="13.5">
      <c r="K36" s="127" t="s">
        <v>114</v>
      </c>
      <c r="L36" s="133">
        <f>'地区別5歳毎'!U35</f>
        <v>31</v>
      </c>
      <c r="M36" s="136">
        <f>L36/L56</f>
        <v>0.0039003522898842474</v>
      </c>
      <c r="N36" s="133">
        <f>'地区別5歳毎'!U36</f>
        <v>122</v>
      </c>
      <c r="O36" s="134">
        <f>N36/N56</f>
        <v>0.013793103448275862</v>
      </c>
      <c r="P36" s="133">
        <f t="shared" si="1"/>
        <v>153</v>
      </c>
      <c r="Q36" s="137">
        <f>P36/P56</f>
        <v>0.009110939081760257</v>
      </c>
      <c r="S36" s="127" t="s">
        <v>139</v>
      </c>
      <c r="T36" s="133">
        <f>SUM(L34:L36)</f>
        <v>41</v>
      </c>
      <c r="U36" s="136">
        <f>T36/L56</f>
        <v>0.005158530447911425</v>
      </c>
      <c r="V36" s="133">
        <f>SUM(N34:N36)</f>
        <v>167</v>
      </c>
      <c r="W36" s="134">
        <f>V36/N56</f>
        <v>0.01888072357263991</v>
      </c>
      <c r="X36" s="133">
        <f>SUM(P34:P36)</f>
        <v>208</v>
      </c>
      <c r="Y36" s="137">
        <f>X36/P56</f>
        <v>0.012386113261477996</v>
      </c>
    </row>
    <row r="37" spans="11:25" ht="13.5">
      <c r="K37" s="127" t="s">
        <v>115</v>
      </c>
      <c r="L37" s="133">
        <f>'地区別5歳毎'!T35</f>
        <v>100</v>
      </c>
      <c r="M37" s="136">
        <f>L37/L56</f>
        <v>0.012581781580271767</v>
      </c>
      <c r="N37" s="133">
        <f>'地区別5歳毎'!T36</f>
        <v>233</v>
      </c>
      <c r="O37" s="134">
        <f>N37/N56</f>
        <v>0.02634256642170718</v>
      </c>
      <c r="P37" s="133">
        <f t="shared" si="1"/>
        <v>333</v>
      </c>
      <c r="Q37" s="137">
        <f>P37/P56</f>
        <v>0.019829690942654677</v>
      </c>
      <c r="S37" s="127" t="s">
        <v>140</v>
      </c>
      <c r="T37" s="133">
        <f>SUM(L34:L37)</f>
        <v>141</v>
      </c>
      <c r="U37" s="136">
        <f>T37/L56</f>
        <v>0.01774031202818319</v>
      </c>
      <c r="V37" s="133">
        <f>SUM(N34:N37)</f>
        <v>400</v>
      </c>
      <c r="W37" s="134">
        <f>V37/N56</f>
        <v>0.04522328999434709</v>
      </c>
      <c r="X37" s="133">
        <f>SUM(P34:P37)</f>
        <v>541</v>
      </c>
      <c r="Y37" s="137">
        <f>X37/P56</f>
        <v>0.03221580420413268</v>
      </c>
    </row>
    <row r="38" spans="11:25" ht="13.5">
      <c r="K38" s="127" t="s">
        <v>116</v>
      </c>
      <c r="L38" s="133">
        <f>'地区別5歳毎'!S35</f>
        <v>217</v>
      </c>
      <c r="M38" s="136">
        <f>L38/L56</f>
        <v>0.027302466029189735</v>
      </c>
      <c r="N38" s="133">
        <f>'地区別5歳毎'!S36</f>
        <v>369</v>
      </c>
      <c r="O38" s="134">
        <f>N38/N56</f>
        <v>0.04171848501978519</v>
      </c>
      <c r="P38" s="133">
        <f t="shared" si="1"/>
        <v>586</v>
      </c>
      <c r="Q38" s="137">
        <f>P38/P56</f>
        <v>0.03489549216935628</v>
      </c>
      <c r="S38" s="127" t="s">
        <v>141</v>
      </c>
      <c r="T38" s="133">
        <f>SUM(L34:L38)</f>
        <v>358</v>
      </c>
      <c r="U38" s="136">
        <f>T38/L56</f>
        <v>0.045042778057372924</v>
      </c>
      <c r="V38" s="133">
        <f>SUM(N34:N38)</f>
        <v>769</v>
      </c>
      <c r="W38" s="134">
        <f>V38/N56</f>
        <v>0.08694177501413228</v>
      </c>
      <c r="X38" s="133">
        <f>SUM(P34:P38)</f>
        <v>1127</v>
      </c>
      <c r="Y38" s="137">
        <f>X38/P56</f>
        <v>0.06711129637348895</v>
      </c>
    </row>
    <row r="39" spans="11:25" ht="13.5">
      <c r="K39" s="127" t="s">
        <v>117</v>
      </c>
      <c r="L39" s="133">
        <f>'地区別5歳毎'!R35</f>
        <v>288</v>
      </c>
      <c r="M39" s="136">
        <f>L39/L56</f>
        <v>0.03623553095118269</v>
      </c>
      <c r="N39" s="133">
        <f>'地区別5歳毎'!R36</f>
        <v>395</v>
      </c>
      <c r="O39" s="134">
        <f>N39/N56</f>
        <v>0.04465799886941775</v>
      </c>
      <c r="P39" s="133">
        <f t="shared" si="1"/>
        <v>683</v>
      </c>
      <c r="Q39" s="137">
        <f>P39/P56</f>
        <v>0.040671708449949384</v>
      </c>
      <c r="S39" s="127" t="s">
        <v>142</v>
      </c>
      <c r="T39" s="133">
        <f>SUM(L34:L39)</f>
        <v>646</v>
      </c>
      <c r="U39" s="136">
        <f>T39/L56</f>
        <v>0.08127830900855561</v>
      </c>
      <c r="V39" s="133">
        <f>SUM(N34:N39)</f>
        <v>1164</v>
      </c>
      <c r="W39" s="134">
        <f>V39/N56</f>
        <v>0.13159977388355004</v>
      </c>
      <c r="X39" s="133">
        <f>SUM(P34:P39)</f>
        <v>1810</v>
      </c>
      <c r="Y39" s="137">
        <f>X39/P56</f>
        <v>0.10778300482343833</v>
      </c>
    </row>
    <row r="40" spans="11:25" ht="13.5">
      <c r="K40" s="127" t="s">
        <v>118</v>
      </c>
      <c r="L40" s="133">
        <f>'地区別5歳毎'!Q35</f>
        <v>362</v>
      </c>
      <c r="M40" s="136">
        <f>L40/L56</f>
        <v>0.045546049320583794</v>
      </c>
      <c r="N40" s="133">
        <f>'地区別5歳毎'!Q36</f>
        <v>424</v>
      </c>
      <c r="O40" s="134">
        <f>N40/N56</f>
        <v>0.047936687394007915</v>
      </c>
      <c r="P40" s="133">
        <f t="shared" si="1"/>
        <v>786</v>
      </c>
      <c r="Q40" s="137">
        <f>P40/P56</f>
        <v>0.04680521645923897</v>
      </c>
      <c r="S40" s="127" t="s">
        <v>143</v>
      </c>
      <c r="T40" s="133">
        <f>SUM(L34:L40)</f>
        <v>1008</v>
      </c>
      <c r="U40" s="136">
        <f>T40/L56</f>
        <v>0.1268243583291394</v>
      </c>
      <c r="V40" s="133">
        <f>SUM(N34:N40)</f>
        <v>1588</v>
      </c>
      <c r="W40" s="134">
        <f>V40/N56</f>
        <v>0.17953646127755793</v>
      </c>
      <c r="X40" s="133">
        <f>SUM(P34:P40)</f>
        <v>2596</v>
      </c>
      <c r="Y40" s="137">
        <f>X40/P56</f>
        <v>0.1545882212826773</v>
      </c>
    </row>
    <row r="41" spans="11:25" ht="13.5">
      <c r="K41" s="127" t="s">
        <v>119</v>
      </c>
      <c r="L41" s="133">
        <f>'地区別5歳毎'!P35</f>
        <v>521</v>
      </c>
      <c r="M41" s="136">
        <f>L41/L56</f>
        <v>0.0655510820332159</v>
      </c>
      <c r="N41" s="133">
        <f>'地区別5歳毎'!P36</f>
        <v>480</v>
      </c>
      <c r="O41" s="134">
        <f>N41/N56</f>
        <v>0.054267947993216506</v>
      </c>
      <c r="P41" s="133">
        <f t="shared" si="1"/>
        <v>1001</v>
      </c>
      <c r="Q41" s="137">
        <f>P41/P56</f>
        <v>0.05960817007086286</v>
      </c>
      <c r="S41" s="127" t="s">
        <v>144</v>
      </c>
      <c r="T41" s="133">
        <f>SUM(L34:L41)</f>
        <v>1529</v>
      </c>
      <c r="U41" s="136">
        <f>T41/L56</f>
        <v>0.19237544036235532</v>
      </c>
      <c r="V41" s="133">
        <f>SUM(N34:N41)</f>
        <v>2068</v>
      </c>
      <c r="W41" s="134">
        <f>V41/N56</f>
        <v>0.23380440927077445</v>
      </c>
      <c r="X41" s="133">
        <f>SUM(P34:P41)</f>
        <v>3597</v>
      </c>
      <c r="Y41" s="137">
        <f>X41/P56</f>
        <v>0.21419639135354016</v>
      </c>
    </row>
    <row r="42" spans="11:25" ht="13.5">
      <c r="K42" s="127" t="s">
        <v>120</v>
      </c>
      <c r="L42" s="133">
        <f>'地区別5歳毎'!O35</f>
        <v>806</v>
      </c>
      <c r="M42" s="136">
        <f>L42/L56</f>
        <v>0.10140915953699044</v>
      </c>
      <c r="N42" s="133">
        <f>'地区別5歳毎'!O36</f>
        <v>794</v>
      </c>
      <c r="O42" s="134">
        <f>N42/N56</f>
        <v>0.08976823063877896</v>
      </c>
      <c r="P42" s="133">
        <f t="shared" si="1"/>
        <v>1600</v>
      </c>
      <c r="Q42" s="137">
        <f>P42/P56</f>
        <v>0.09527779431906151</v>
      </c>
      <c r="S42" s="127" t="s">
        <v>145</v>
      </c>
      <c r="T42" s="133">
        <f>SUM(L34:L42)</f>
        <v>2335</v>
      </c>
      <c r="U42" s="136">
        <f>T42/L56</f>
        <v>0.29378459989934574</v>
      </c>
      <c r="V42" s="133">
        <f>SUM(N34:N42)</f>
        <v>2862</v>
      </c>
      <c r="W42" s="134">
        <f>V42/N56</f>
        <v>0.32357263990955343</v>
      </c>
      <c r="X42" s="133">
        <f>SUM(P34:P42)</f>
        <v>5197</v>
      </c>
      <c r="Y42" s="137">
        <f>X42/P56</f>
        <v>0.30947418567260165</v>
      </c>
    </row>
    <row r="43" spans="11:25" ht="13.5">
      <c r="K43" s="127" t="s">
        <v>121</v>
      </c>
      <c r="L43" s="133">
        <f>'地区別5歳毎'!N35</f>
        <v>728</v>
      </c>
      <c r="M43" s="136">
        <f>L43/L56</f>
        <v>0.09159536990437846</v>
      </c>
      <c r="N43" s="133">
        <f>'地区別5歳毎'!N36</f>
        <v>786</v>
      </c>
      <c r="O43" s="134">
        <f>N43/N56</f>
        <v>0.08886376483889202</v>
      </c>
      <c r="P43" s="133">
        <f t="shared" si="1"/>
        <v>1514</v>
      </c>
      <c r="Q43" s="137">
        <f>P43/P56</f>
        <v>0.09015661287441196</v>
      </c>
      <c r="S43" s="127" t="s">
        <v>146</v>
      </c>
      <c r="T43" s="133">
        <f>SUM(L34:L43)</f>
        <v>3063</v>
      </c>
      <c r="U43" s="136">
        <f>T43/L56</f>
        <v>0.3853799698037242</v>
      </c>
      <c r="V43" s="133">
        <f>SUM(N34:N43)</f>
        <v>3648</v>
      </c>
      <c r="W43" s="134">
        <f>V43/N56</f>
        <v>0.41243640474844545</v>
      </c>
      <c r="X43" s="133">
        <f>SUM(P34:P43)</f>
        <v>6711</v>
      </c>
      <c r="Y43" s="137">
        <f>X43/P56</f>
        <v>0.3996307985470136</v>
      </c>
    </row>
    <row r="44" spans="11:25" ht="13.5">
      <c r="K44" s="127" t="s">
        <v>122</v>
      </c>
      <c r="L44" s="133">
        <f>'地区別5歳毎'!M35</f>
        <v>520</v>
      </c>
      <c r="M44" s="136">
        <f>L44/L56</f>
        <v>0.06542526421741318</v>
      </c>
      <c r="N44" s="133">
        <f>'地区別5歳毎'!M36</f>
        <v>617</v>
      </c>
      <c r="O44" s="134">
        <f>N44/N56</f>
        <v>0.06975692481628039</v>
      </c>
      <c r="P44" s="133">
        <f t="shared" si="1"/>
        <v>1137</v>
      </c>
      <c r="Q44" s="137">
        <f>P44/P56</f>
        <v>0.06770678258798309</v>
      </c>
      <c r="S44" s="127" t="s">
        <v>147</v>
      </c>
      <c r="T44" s="133">
        <f>SUM(L34:L44)</f>
        <v>3583</v>
      </c>
      <c r="U44" s="136">
        <f>T44/L56</f>
        <v>0.45080523402113737</v>
      </c>
      <c r="V44" s="133">
        <f>SUM(N34:N44)</f>
        <v>4265</v>
      </c>
      <c r="W44" s="134">
        <f>V44/N56</f>
        <v>0.4821933295647258</v>
      </c>
      <c r="X44" s="133">
        <f>SUM(P34:P44)</f>
        <v>7848</v>
      </c>
      <c r="Y44" s="137">
        <f>X44/P56</f>
        <v>0.46733758113499674</v>
      </c>
    </row>
    <row r="45" spans="11:25" ht="13.5">
      <c r="K45" s="127" t="s">
        <v>123</v>
      </c>
      <c r="L45" s="133">
        <f>'地区別5歳毎'!L35</f>
        <v>421</v>
      </c>
      <c r="M45" s="136">
        <f>L45/L56</f>
        <v>0.05296930045294414</v>
      </c>
      <c r="N45" s="133">
        <f>'地区別5歳毎'!L36</f>
        <v>467</v>
      </c>
      <c r="O45" s="134">
        <f>N45/N56</f>
        <v>0.052798191068400224</v>
      </c>
      <c r="P45" s="133">
        <f t="shared" si="1"/>
        <v>888</v>
      </c>
      <c r="Q45" s="137">
        <f>P45/P56</f>
        <v>0.05287917584707914</v>
      </c>
      <c r="S45" s="127" t="s">
        <v>148</v>
      </c>
      <c r="T45" s="133">
        <f>SUM(L34:L45)</f>
        <v>4004</v>
      </c>
      <c r="U45" s="136">
        <f>T45/L56</f>
        <v>0.5037745344740815</v>
      </c>
      <c r="V45" s="133">
        <f>SUM(N34:N45)</f>
        <v>4732</v>
      </c>
      <c r="W45" s="134">
        <f>V45/N56</f>
        <v>0.534991520633126</v>
      </c>
      <c r="X45" s="133">
        <f>SUM(P34:P45)</f>
        <v>8736</v>
      </c>
      <c r="Y45" s="137">
        <f>X45/P56</f>
        <v>0.5202167569820758</v>
      </c>
    </row>
    <row r="46" spans="11:25" ht="13.5">
      <c r="K46" s="127" t="s">
        <v>124</v>
      </c>
      <c r="L46" s="133">
        <f>'地区別5歳毎'!K35</f>
        <v>455</v>
      </c>
      <c r="M46" s="136">
        <f>L46/L56</f>
        <v>0.05724710619023654</v>
      </c>
      <c r="N46" s="133">
        <f>'地区別5歳毎'!K36</f>
        <v>507</v>
      </c>
      <c r="O46" s="134">
        <f>N46/N56</f>
        <v>0.05732052006783493</v>
      </c>
      <c r="P46" s="133">
        <f t="shared" si="1"/>
        <v>962</v>
      </c>
      <c r="Q46" s="137">
        <f>P46/P56</f>
        <v>0.05728577383433574</v>
      </c>
      <c r="S46" s="127" t="s">
        <v>105</v>
      </c>
      <c r="T46" s="133">
        <f>SUM(L46:L54)</f>
        <v>3944</v>
      </c>
      <c r="U46" s="136">
        <f>T46/L56</f>
        <v>0.49622546552591845</v>
      </c>
      <c r="V46" s="133">
        <f>SUM(N46:N54)</f>
        <v>4113</v>
      </c>
      <c r="W46" s="134">
        <f>V46/N56</f>
        <v>0.46500847936687395</v>
      </c>
      <c r="X46" s="133">
        <f>SUM(P46:P54)</f>
        <v>8057</v>
      </c>
      <c r="Y46" s="137">
        <f>X46/P56</f>
        <v>0.47978324301792413</v>
      </c>
    </row>
    <row r="47" spans="11:25" ht="13.5">
      <c r="K47" s="127" t="s">
        <v>125</v>
      </c>
      <c r="L47" s="133">
        <f>'地区別5歳毎'!J35</f>
        <v>521</v>
      </c>
      <c r="M47" s="136">
        <f>L47/L56</f>
        <v>0.0655510820332159</v>
      </c>
      <c r="N47" s="133">
        <f>'地区別5歳毎'!J36</f>
        <v>565</v>
      </c>
      <c r="O47" s="134">
        <f>N47/N56</f>
        <v>0.06387789711701526</v>
      </c>
      <c r="P47" s="133">
        <f t="shared" si="1"/>
        <v>1086</v>
      </c>
      <c r="Q47" s="137">
        <f>P47/P56</f>
        <v>0.064669802894063</v>
      </c>
      <c r="S47" s="127" t="s">
        <v>106</v>
      </c>
      <c r="T47" s="133">
        <f>SUM(L47:L54)</f>
        <v>3489</v>
      </c>
      <c r="U47" s="136">
        <f>T47/L56</f>
        <v>0.4389783593356819</v>
      </c>
      <c r="V47" s="133">
        <f>SUM(N47:N54)</f>
        <v>3606</v>
      </c>
      <c r="W47" s="134">
        <f>V47/N56</f>
        <v>0.407687959299039</v>
      </c>
      <c r="X47" s="133">
        <f>SUM(P47:P54)</f>
        <v>7095</v>
      </c>
      <c r="Y47" s="137">
        <f>X47/P56</f>
        <v>0.4224974691835884</v>
      </c>
    </row>
    <row r="48" spans="11:25" ht="13.5">
      <c r="K48" s="127" t="s">
        <v>126</v>
      </c>
      <c r="L48" s="133">
        <f>'地区別5歳毎'!I35</f>
        <v>518</v>
      </c>
      <c r="M48" s="136">
        <f>L48/L56</f>
        <v>0.06517362858580775</v>
      </c>
      <c r="N48" s="133">
        <f>'地区別5歳毎'!I36</f>
        <v>537</v>
      </c>
      <c r="O48" s="134">
        <f>N48/N56</f>
        <v>0.060712266817410966</v>
      </c>
      <c r="P48" s="133">
        <f t="shared" si="1"/>
        <v>1055</v>
      </c>
      <c r="Q48" s="137">
        <f>P48/P56</f>
        <v>0.06282379562913118</v>
      </c>
      <c r="S48" s="127" t="s">
        <v>107</v>
      </c>
      <c r="T48" s="133">
        <f>SUM(L48:L54)</f>
        <v>2968</v>
      </c>
      <c r="U48" s="136">
        <f>T48/L56</f>
        <v>0.37342727730246605</v>
      </c>
      <c r="V48" s="133">
        <f>SUM(N48:N54)</f>
        <v>3041</v>
      </c>
      <c r="W48" s="134">
        <f>V48/N56</f>
        <v>0.34381006218202376</v>
      </c>
      <c r="X48" s="133">
        <f>SUM(P48:P54)</f>
        <v>6009</v>
      </c>
      <c r="Y48" s="137">
        <f>X48/P56</f>
        <v>0.3578276662895254</v>
      </c>
    </row>
    <row r="49" spans="11:25" ht="13.5">
      <c r="K49" s="127" t="s">
        <v>127</v>
      </c>
      <c r="L49" s="133">
        <f>'地区別5歳毎'!H35</f>
        <v>416</v>
      </c>
      <c r="M49" s="136">
        <f>L49/L56</f>
        <v>0.05234021137393055</v>
      </c>
      <c r="N49" s="133">
        <f>'地区別5歳毎'!H36</f>
        <v>550</v>
      </c>
      <c r="O49" s="134">
        <f>N49/N56</f>
        <v>0.06218202374222725</v>
      </c>
      <c r="P49" s="133">
        <f t="shared" si="1"/>
        <v>966</v>
      </c>
      <c r="Q49" s="137">
        <f>P49/P56</f>
        <v>0.05752396832013339</v>
      </c>
      <c r="S49" s="127" t="s">
        <v>108</v>
      </c>
      <c r="T49" s="133">
        <f>SUM(L49:L54)</f>
        <v>2450</v>
      </c>
      <c r="U49" s="136">
        <f>T49/L56</f>
        <v>0.3082536487166583</v>
      </c>
      <c r="V49" s="133">
        <f>SUM(N49:N54)</f>
        <v>2504</v>
      </c>
      <c r="W49" s="134">
        <f>V49/N56</f>
        <v>0.28309779536461277</v>
      </c>
      <c r="X49" s="133">
        <f>SUM(P49:P54)</f>
        <v>4954</v>
      </c>
      <c r="Y49" s="137">
        <f>X49/P56</f>
        <v>0.2950038706603942</v>
      </c>
    </row>
    <row r="50" spans="11:25" ht="13.5">
      <c r="K50" s="127" t="s">
        <v>128</v>
      </c>
      <c r="L50" s="133">
        <f>'地区別5歳毎'!G35</f>
        <v>406</v>
      </c>
      <c r="M50" s="136">
        <f>L50/L56</f>
        <v>0.05108203321590337</v>
      </c>
      <c r="N50" s="133">
        <f>'地区別5歳毎'!G36</f>
        <v>446</v>
      </c>
      <c r="O50" s="134">
        <f>N50/N56</f>
        <v>0.050423968343697</v>
      </c>
      <c r="P50" s="133">
        <f t="shared" si="1"/>
        <v>852</v>
      </c>
      <c r="Q50" s="137">
        <f>P50/P56</f>
        <v>0.05073542547490026</v>
      </c>
      <c r="S50" s="127" t="s">
        <v>109</v>
      </c>
      <c r="T50" s="133">
        <f>SUM(L50:L54)</f>
        <v>2034</v>
      </c>
      <c r="U50" s="136">
        <f>T50/L56</f>
        <v>0.25591343734272776</v>
      </c>
      <c r="V50" s="133">
        <f>SUM(N50:N54)</f>
        <v>1954</v>
      </c>
      <c r="W50" s="134">
        <f>V50/N56</f>
        <v>0.22091577162238552</v>
      </c>
      <c r="X50" s="133">
        <f>SUM(P50:P54)</f>
        <v>3988</v>
      </c>
      <c r="Y50" s="137">
        <f>X50/P56</f>
        <v>0.2374799023402608</v>
      </c>
    </row>
    <row r="51" spans="11:25" ht="13.5">
      <c r="K51" s="127" t="s">
        <v>129</v>
      </c>
      <c r="L51" s="133">
        <f>'地区別5歳毎'!F35</f>
        <v>461</v>
      </c>
      <c r="M51" s="136">
        <f>L51/L56</f>
        <v>0.058002013085052845</v>
      </c>
      <c r="N51" s="133">
        <f>'地区別5歳毎'!F36</f>
        <v>429</v>
      </c>
      <c r="O51" s="134">
        <f>N51/N56</f>
        <v>0.048501978518937255</v>
      </c>
      <c r="P51" s="133">
        <f t="shared" si="1"/>
        <v>890</v>
      </c>
      <c r="Q51" s="137">
        <f>P51/P56</f>
        <v>0.05299827308997797</v>
      </c>
      <c r="S51" s="127" t="s">
        <v>110</v>
      </c>
      <c r="T51" s="133">
        <f>SUM(L51:L54)</f>
        <v>1628</v>
      </c>
      <c r="U51" s="136">
        <f>T51/L56</f>
        <v>0.20483140412682435</v>
      </c>
      <c r="V51" s="133">
        <f>SUM(N51:N54)</f>
        <v>1508</v>
      </c>
      <c r="W51" s="134">
        <f>V51/N56</f>
        <v>0.17049180327868851</v>
      </c>
      <c r="X51" s="133">
        <f>SUM(P51:P54)</f>
        <v>3136</v>
      </c>
      <c r="Y51" s="137">
        <f>X51/P56</f>
        <v>0.18674447686536055</v>
      </c>
    </row>
    <row r="52" spans="11:25" ht="13.5">
      <c r="K52" s="127" t="s">
        <v>130</v>
      </c>
      <c r="L52" s="133">
        <f>'地区別5歳毎'!E35</f>
        <v>367</v>
      </c>
      <c r="M52" s="136">
        <f>L52/L56</f>
        <v>0.04617513839959738</v>
      </c>
      <c r="N52" s="133">
        <f>'地区別5歳毎'!E36</f>
        <v>402</v>
      </c>
      <c r="O52" s="134">
        <f>N52/N56</f>
        <v>0.04544940644431882</v>
      </c>
      <c r="P52" s="133">
        <f t="shared" si="1"/>
        <v>769</v>
      </c>
      <c r="Q52" s="137">
        <f>P52/P56</f>
        <v>0.04579288989459894</v>
      </c>
      <c r="S52" s="127" t="s">
        <v>111</v>
      </c>
      <c r="T52" s="133">
        <f>SUM(L52:L54)</f>
        <v>1167</v>
      </c>
      <c r="U52" s="136">
        <f>T52/L56</f>
        <v>0.1468293910417715</v>
      </c>
      <c r="V52" s="133">
        <f>SUM(N52:N54)</f>
        <v>1079</v>
      </c>
      <c r="W52" s="134">
        <f>V52/N56</f>
        <v>0.12198982475975127</v>
      </c>
      <c r="X52" s="133">
        <f>SUM(P52:P54)</f>
        <v>2246</v>
      </c>
      <c r="Y52" s="137">
        <f>X52/P56</f>
        <v>0.1337462037753826</v>
      </c>
    </row>
    <row r="53" spans="11:25" ht="13.5">
      <c r="K53" s="127" t="s">
        <v>131</v>
      </c>
      <c r="L53" s="133">
        <f>'地区別5歳毎'!D35</f>
        <v>407</v>
      </c>
      <c r="M53" s="136">
        <f>L53/L56</f>
        <v>0.05120785103170609</v>
      </c>
      <c r="N53" s="133">
        <f>'地区別5歳毎'!D36</f>
        <v>377</v>
      </c>
      <c r="O53" s="134">
        <f>N53/N56</f>
        <v>0.04262295081967213</v>
      </c>
      <c r="P53" s="133">
        <f t="shared" si="1"/>
        <v>784</v>
      </c>
      <c r="Q53" s="137">
        <f>P53/P56</f>
        <v>0.04668611921634014</v>
      </c>
      <c r="S53" s="127" t="s">
        <v>3</v>
      </c>
      <c r="T53" s="133">
        <f>SUM(L53:L54)</f>
        <v>800</v>
      </c>
      <c r="U53" s="136">
        <f>T53/L56</f>
        <v>0.10065425264217413</v>
      </c>
      <c r="V53" s="133">
        <f>SUM(N53:N54)</f>
        <v>677</v>
      </c>
      <c r="W53" s="134">
        <f>V53/N56</f>
        <v>0.07654041831543244</v>
      </c>
      <c r="X53" s="133">
        <f>SUM(P53:P54)</f>
        <v>1477</v>
      </c>
      <c r="Y53" s="137">
        <f>X53/P56</f>
        <v>0.08795331388078366</v>
      </c>
    </row>
    <row r="54" spans="11:25" ht="13.5">
      <c r="K54" s="127" t="s">
        <v>132</v>
      </c>
      <c r="L54" s="133">
        <f>'地区別5歳毎'!C35</f>
        <v>393</v>
      </c>
      <c r="M54" s="136">
        <f>L54/L56</f>
        <v>0.049446401610468045</v>
      </c>
      <c r="N54" s="133">
        <f>'地区別5歳毎'!C36</f>
        <v>300</v>
      </c>
      <c r="O54" s="134">
        <f>N54/N56</f>
        <v>0.033917467495760314</v>
      </c>
      <c r="P54" s="133">
        <f t="shared" si="1"/>
        <v>693</v>
      </c>
      <c r="Q54" s="137">
        <f>P54/P56</f>
        <v>0.04126719466444352</v>
      </c>
      <c r="S54" s="127" t="s">
        <v>112</v>
      </c>
      <c r="T54" s="133">
        <f>SUM(L54:L54)</f>
        <v>393</v>
      </c>
      <c r="U54" s="136">
        <f>T54/L56</f>
        <v>0.049446401610468045</v>
      </c>
      <c r="V54" s="133">
        <f>SUM(N54:N54)</f>
        <v>300</v>
      </c>
      <c r="W54" s="134">
        <f>V54/N56</f>
        <v>0.033917467495760314</v>
      </c>
      <c r="X54" s="133">
        <f>SUM(P54:P54)</f>
        <v>693</v>
      </c>
      <c r="Y54" s="137">
        <f>X54/P56</f>
        <v>0.04126719466444352</v>
      </c>
    </row>
    <row r="55" ht="13.5">
      <c r="K55" s="127"/>
    </row>
    <row r="56" spans="11:17" ht="13.5">
      <c r="K56" s="127"/>
      <c r="L56" s="133">
        <f>SUM(L34:L54)</f>
        <v>7948</v>
      </c>
      <c r="M56" s="132"/>
      <c r="N56" s="133">
        <f>SUM(N34:N54)</f>
        <v>8845</v>
      </c>
      <c r="O56" s="128"/>
      <c r="P56" s="133">
        <f>SUM(P34:P54)</f>
        <v>16793</v>
      </c>
      <c r="Q56" s="128"/>
    </row>
    <row r="61" ht="13.5">
      <c r="B61" s="138" t="s">
        <v>135</v>
      </c>
    </row>
    <row r="62" spans="11:24" ht="13.5">
      <c r="K62" s="127"/>
      <c r="P62" t="s">
        <v>104</v>
      </c>
      <c r="X62" t="s">
        <v>104</v>
      </c>
    </row>
    <row r="63" spans="11:25" ht="13.5">
      <c r="K63" s="127"/>
      <c r="L63" s="132" t="s">
        <v>98</v>
      </c>
      <c r="M63" s="135" t="s">
        <v>99</v>
      </c>
      <c r="N63" s="132" t="s">
        <v>100</v>
      </c>
      <c r="O63" s="129" t="s">
        <v>101</v>
      </c>
      <c r="P63" s="128" t="s">
        <v>102</v>
      </c>
      <c r="Q63" s="130" t="s">
        <v>103</v>
      </c>
      <c r="S63" s="127"/>
      <c r="T63" s="132" t="s">
        <v>98</v>
      </c>
      <c r="U63" s="135" t="s">
        <v>99</v>
      </c>
      <c r="V63" s="132" t="s">
        <v>100</v>
      </c>
      <c r="W63" s="129" t="s">
        <v>101</v>
      </c>
      <c r="X63" s="128" t="s">
        <v>102</v>
      </c>
      <c r="Y63" s="130" t="s">
        <v>103</v>
      </c>
    </row>
    <row r="64" spans="11:25" ht="13.5">
      <c r="K64" s="127" t="s">
        <v>17</v>
      </c>
      <c r="L64" s="133">
        <f>'地区別5歳毎'!W38</f>
        <v>2</v>
      </c>
      <c r="M64" s="136">
        <f>L64/L86</f>
        <v>0.00072992700729927</v>
      </c>
      <c r="N64" s="133">
        <f>'地区別5歳毎'!W39</f>
        <v>4</v>
      </c>
      <c r="O64" s="134">
        <f>N64/N86</f>
        <v>0.001305909239307868</v>
      </c>
      <c r="P64" s="133">
        <f aca="true" t="shared" si="2" ref="P64:P84">L64+N64</f>
        <v>6</v>
      </c>
      <c r="Q64" s="137">
        <f>P64/P86</f>
        <v>0.001033947957952783</v>
      </c>
      <c r="S64" s="127" t="s">
        <v>1</v>
      </c>
      <c r="T64" s="133">
        <f>SUM(L64:L64)</f>
        <v>2</v>
      </c>
      <c r="U64" s="136">
        <f>T64/L86</f>
        <v>0.00072992700729927</v>
      </c>
      <c r="V64" s="133">
        <f>SUM(N64:N64)</f>
        <v>4</v>
      </c>
      <c r="W64" s="134">
        <f>V64/N86</f>
        <v>0.001305909239307868</v>
      </c>
      <c r="X64" s="133">
        <f>SUM(P64:P64)</f>
        <v>6</v>
      </c>
      <c r="Y64" s="137">
        <f>X64/P86</f>
        <v>0.001033947957952783</v>
      </c>
    </row>
    <row r="65" spans="11:25" ht="13.5">
      <c r="K65" s="127" t="s">
        <v>113</v>
      </c>
      <c r="L65" s="133">
        <f>'地区別5歳毎'!V38</f>
        <v>7</v>
      </c>
      <c r="M65" s="136">
        <f>L65/L86</f>
        <v>0.0025547445255474453</v>
      </c>
      <c r="N65" s="133">
        <f>'地区別5歳毎'!V39</f>
        <v>14</v>
      </c>
      <c r="O65" s="134">
        <f>N65/N86</f>
        <v>0.004570682337577538</v>
      </c>
      <c r="P65" s="133">
        <f t="shared" si="2"/>
        <v>21</v>
      </c>
      <c r="Q65" s="137">
        <f>P65/P86</f>
        <v>0.0036188178528347406</v>
      </c>
      <c r="S65" s="127" t="s">
        <v>138</v>
      </c>
      <c r="T65" s="133">
        <f>SUM(L64:L65)</f>
        <v>9</v>
      </c>
      <c r="U65" s="136">
        <f>T65/L86</f>
        <v>0.0032846715328467154</v>
      </c>
      <c r="V65" s="133">
        <f>SUM(N64:N65)</f>
        <v>18</v>
      </c>
      <c r="W65" s="134">
        <f>V65/N86</f>
        <v>0.005876591576885406</v>
      </c>
      <c r="X65" s="133">
        <f>SUM(P64:P65)</f>
        <v>27</v>
      </c>
      <c r="Y65" s="137">
        <f>X65/P86</f>
        <v>0.004652765810787524</v>
      </c>
    </row>
    <row r="66" spans="11:25" ht="13.5">
      <c r="K66" s="127" t="s">
        <v>114</v>
      </c>
      <c r="L66" s="133">
        <f>'地区別5歳毎'!U38</f>
        <v>12</v>
      </c>
      <c r="M66" s="136">
        <f>L66/L86</f>
        <v>0.004379562043795621</v>
      </c>
      <c r="N66" s="133">
        <f>'地区別5歳毎'!U39</f>
        <v>50</v>
      </c>
      <c r="O66" s="134">
        <f>N66/N86</f>
        <v>0.01632386549134835</v>
      </c>
      <c r="P66" s="133">
        <f t="shared" si="2"/>
        <v>62</v>
      </c>
      <c r="Q66" s="137">
        <f>P66/P86</f>
        <v>0.010684128898845425</v>
      </c>
      <c r="S66" s="127" t="s">
        <v>139</v>
      </c>
      <c r="T66" s="133">
        <f>SUM(L64:L66)</f>
        <v>21</v>
      </c>
      <c r="U66" s="136">
        <f>T66/L86</f>
        <v>0.007664233576642336</v>
      </c>
      <c r="V66" s="133">
        <f>SUM(N64:N66)</f>
        <v>68</v>
      </c>
      <c r="W66" s="134">
        <f>V66/N86</f>
        <v>0.02220045706823376</v>
      </c>
      <c r="X66" s="133">
        <f>SUM(P64:P66)</f>
        <v>89</v>
      </c>
      <c r="Y66" s="137">
        <f>X66/P86</f>
        <v>0.015336894709632948</v>
      </c>
    </row>
    <row r="67" spans="11:25" ht="13.5">
      <c r="K67" s="127" t="s">
        <v>115</v>
      </c>
      <c r="L67" s="133">
        <f>'地区別5歳毎'!T38</f>
        <v>34</v>
      </c>
      <c r="M67" s="136">
        <f>L67/L86</f>
        <v>0.012408759124087591</v>
      </c>
      <c r="N67" s="133">
        <f>'地区別5歳毎'!T39</f>
        <v>118</v>
      </c>
      <c r="O67" s="134">
        <f>N67/N86</f>
        <v>0.03852432255958211</v>
      </c>
      <c r="P67" s="133">
        <f t="shared" si="2"/>
        <v>152</v>
      </c>
      <c r="Q67" s="137">
        <f>P67/P86</f>
        <v>0.02619334826813717</v>
      </c>
      <c r="S67" s="127" t="s">
        <v>140</v>
      </c>
      <c r="T67" s="133">
        <f>SUM(L64:L67)</f>
        <v>55</v>
      </c>
      <c r="U67" s="136">
        <f>T67/L86</f>
        <v>0.020072992700729927</v>
      </c>
      <c r="V67" s="133">
        <f>SUM(N64:N67)</f>
        <v>186</v>
      </c>
      <c r="W67" s="134">
        <f>V67/N86</f>
        <v>0.06072477962781587</v>
      </c>
      <c r="X67" s="133">
        <f>SUM(P64:P67)</f>
        <v>241</v>
      </c>
      <c r="Y67" s="137">
        <f>X67/P86</f>
        <v>0.04153024297777012</v>
      </c>
    </row>
    <row r="68" spans="11:25" ht="13.5">
      <c r="K68" s="127" t="s">
        <v>116</v>
      </c>
      <c r="L68" s="133">
        <f>'地区別5歳毎'!S38</f>
        <v>95</v>
      </c>
      <c r="M68" s="136">
        <f>L68/L86</f>
        <v>0.03467153284671533</v>
      </c>
      <c r="N68" s="133">
        <f>'地区別5歳毎'!S39</f>
        <v>187</v>
      </c>
      <c r="O68" s="134">
        <f>N68/N86</f>
        <v>0.06105125693764284</v>
      </c>
      <c r="P68" s="133">
        <f t="shared" si="2"/>
        <v>282</v>
      </c>
      <c r="Q68" s="137">
        <f>P68/P86</f>
        <v>0.0485955540237808</v>
      </c>
      <c r="S68" s="127" t="s">
        <v>141</v>
      </c>
      <c r="T68" s="133">
        <f>SUM(L64:L68)</f>
        <v>150</v>
      </c>
      <c r="U68" s="136">
        <f>T68/L86</f>
        <v>0.05474452554744526</v>
      </c>
      <c r="V68" s="133">
        <f>SUM(N64:N68)</f>
        <v>373</v>
      </c>
      <c r="W68" s="134">
        <f>V68/N86</f>
        <v>0.1217760365654587</v>
      </c>
      <c r="X68" s="133">
        <f>SUM(P64:P68)</f>
        <v>523</v>
      </c>
      <c r="Y68" s="137">
        <f>X68/P86</f>
        <v>0.09012579700155092</v>
      </c>
    </row>
    <row r="69" spans="11:25" ht="13.5">
      <c r="K69" s="127" t="s">
        <v>117</v>
      </c>
      <c r="L69" s="133">
        <f>'地区別5歳毎'!R38</f>
        <v>114</v>
      </c>
      <c r="M69" s="136">
        <f>L69/L86</f>
        <v>0.041605839416058395</v>
      </c>
      <c r="N69" s="133">
        <f>'地区別5歳毎'!R39</f>
        <v>210</v>
      </c>
      <c r="O69" s="134">
        <f>N69/N86</f>
        <v>0.06856023506366307</v>
      </c>
      <c r="P69" s="133">
        <f t="shared" si="2"/>
        <v>324</v>
      </c>
      <c r="Q69" s="137">
        <f>P69/P86</f>
        <v>0.05583318972945028</v>
      </c>
      <c r="S69" s="127" t="s">
        <v>142</v>
      </c>
      <c r="T69" s="133">
        <f>SUM(L64:L69)</f>
        <v>264</v>
      </c>
      <c r="U69" s="136">
        <f>T69/L86</f>
        <v>0.09635036496350365</v>
      </c>
      <c r="V69" s="133">
        <f>SUM(N64:N69)</f>
        <v>583</v>
      </c>
      <c r="W69" s="134">
        <f>V69/N86</f>
        <v>0.19033627162912178</v>
      </c>
      <c r="X69" s="133">
        <f>SUM(P64:P69)</f>
        <v>847</v>
      </c>
      <c r="Y69" s="137">
        <f>X69/P86</f>
        <v>0.14595898673100122</v>
      </c>
    </row>
    <row r="70" spans="11:25" ht="13.5">
      <c r="K70" s="127" t="s">
        <v>118</v>
      </c>
      <c r="L70" s="133">
        <f>'地区別5歳毎'!Q38</f>
        <v>150</v>
      </c>
      <c r="M70" s="136">
        <f>L70/L86</f>
        <v>0.05474452554744526</v>
      </c>
      <c r="N70" s="133">
        <f>'地区別5歳毎'!Q39</f>
        <v>194</v>
      </c>
      <c r="O70" s="134">
        <f>N70/N86</f>
        <v>0.06333659810643161</v>
      </c>
      <c r="P70" s="133">
        <f t="shared" si="2"/>
        <v>344</v>
      </c>
      <c r="Q70" s="137">
        <f>P70/P86</f>
        <v>0.059279682922626226</v>
      </c>
      <c r="S70" s="127" t="s">
        <v>143</v>
      </c>
      <c r="T70" s="133">
        <f>SUM(L64:L70)</f>
        <v>414</v>
      </c>
      <c r="U70" s="136">
        <f>T70/L86</f>
        <v>0.1510948905109489</v>
      </c>
      <c r="V70" s="133">
        <f>SUM(N64:N70)</f>
        <v>777</v>
      </c>
      <c r="W70" s="134">
        <f>V70/N86</f>
        <v>0.25367286973555336</v>
      </c>
      <c r="X70" s="133">
        <f>SUM(P64:P70)</f>
        <v>1191</v>
      </c>
      <c r="Y70" s="137">
        <f>X70/P86</f>
        <v>0.20523866965362744</v>
      </c>
    </row>
    <row r="71" spans="11:25" ht="13.5">
      <c r="K71" s="127" t="s">
        <v>119</v>
      </c>
      <c r="L71" s="133">
        <f>'地区別5歳毎'!P38</f>
        <v>154</v>
      </c>
      <c r="M71" s="136">
        <f>L71/L86</f>
        <v>0.05620437956204379</v>
      </c>
      <c r="N71" s="133">
        <f>'地区別5歳毎'!P39</f>
        <v>157</v>
      </c>
      <c r="O71" s="134">
        <f>N71/N86</f>
        <v>0.05125693764283382</v>
      </c>
      <c r="P71" s="133">
        <f t="shared" si="2"/>
        <v>311</v>
      </c>
      <c r="Q71" s="137">
        <f>P71/P86</f>
        <v>0.05359296915388592</v>
      </c>
      <c r="S71" s="127" t="s">
        <v>144</v>
      </c>
      <c r="T71" s="133">
        <f>SUM(L64:L71)</f>
        <v>568</v>
      </c>
      <c r="U71" s="136">
        <f>T71/L86</f>
        <v>0.2072992700729927</v>
      </c>
      <c r="V71" s="133">
        <f>SUM(N64:N71)</f>
        <v>934</v>
      </c>
      <c r="W71" s="134">
        <f>V71/N86</f>
        <v>0.3049298073783872</v>
      </c>
      <c r="X71" s="133">
        <f>SUM(P64:P71)</f>
        <v>1502</v>
      </c>
      <c r="Y71" s="137">
        <f>X71/P86</f>
        <v>0.25883163880751336</v>
      </c>
    </row>
    <row r="72" spans="11:25" ht="13.5">
      <c r="K72" s="127" t="s">
        <v>120</v>
      </c>
      <c r="L72" s="133">
        <f>'地区別5歳毎'!O38</f>
        <v>224</v>
      </c>
      <c r="M72" s="136">
        <f>L72/L86</f>
        <v>0.08175182481751825</v>
      </c>
      <c r="N72" s="133">
        <f>'地区別5歳毎'!O39</f>
        <v>225</v>
      </c>
      <c r="O72" s="134">
        <f>N72/N86</f>
        <v>0.07345739471106758</v>
      </c>
      <c r="P72" s="133">
        <f t="shared" si="2"/>
        <v>449</v>
      </c>
      <c r="Q72" s="137">
        <f>P72/P86</f>
        <v>0.07737377218679993</v>
      </c>
      <c r="S72" s="127" t="s">
        <v>145</v>
      </c>
      <c r="T72" s="133">
        <f>SUM(L64:L72)</f>
        <v>792</v>
      </c>
      <c r="U72" s="136">
        <f>T72/L86</f>
        <v>0.28905109489051095</v>
      </c>
      <c r="V72" s="133">
        <f>SUM(N64:N72)</f>
        <v>1159</v>
      </c>
      <c r="W72" s="134">
        <f>V72/N86</f>
        <v>0.3783872020894548</v>
      </c>
      <c r="X72" s="133">
        <f>SUM(P64:P72)</f>
        <v>1951</v>
      </c>
      <c r="Y72" s="137">
        <f>X72/P86</f>
        <v>0.3362054109943133</v>
      </c>
    </row>
    <row r="73" spans="11:25" ht="13.5">
      <c r="K73" s="127" t="s">
        <v>121</v>
      </c>
      <c r="L73" s="133">
        <f>'地区別5歳毎'!N38</f>
        <v>253</v>
      </c>
      <c r="M73" s="136">
        <f>L73/L86</f>
        <v>0.09233576642335767</v>
      </c>
      <c r="N73" s="133">
        <f>'地区別5歳毎'!N39</f>
        <v>228</v>
      </c>
      <c r="O73" s="134">
        <f>N73/N86</f>
        <v>0.07443682664054849</v>
      </c>
      <c r="P73" s="133">
        <f t="shared" si="2"/>
        <v>481</v>
      </c>
      <c r="Q73" s="137">
        <f>P73/P86</f>
        <v>0.08288816129588145</v>
      </c>
      <c r="S73" s="127" t="s">
        <v>146</v>
      </c>
      <c r="T73" s="133">
        <f>SUM(L64:L73)</f>
        <v>1045</v>
      </c>
      <c r="U73" s="136">
        <f>T73/L86</f>
        <v>0.3813868613138686</v>
      </c>
      <c r="V73" s="133">
        <f>SUM(N64:N73)</f>
        <v>1387</v>
      </c>
      <c r="W73" s="134">
        <f>V73/N86</f>
        <v>0.45282402873000327</v>
      </c>
      <c r="X73" s="133">
        <f>SUM(P64:P73)</f>
        <v>2432</v>
      </c>
      <c r="Y73" s="137">
        <f>X73/P86</f>
        <v>0.4190935722901947</v>
      </c>
    </row>
    <row r="74" spans="11:25" ht="13.5">
      <c r="K74" s="127" t="s">
        <v>122</v>
      </c>
      <c r="L74" s="133">
        <f>'地区別5歳毎'!M38</f>
        <v>232</v>
      </c>
      <c r="M74" s="136">
        <f>L74/L86</f>
        <v>0.08467153284671533</v>
      </c>
      <c r="N74" s="133">
        <f>'地区別5歳毎'!M39</f>
        <v>202</v>
      </c>
      <c r="O74" s="134">
        <f>N74/N86</f>
        <v>0.06594841658504734</v>
      </c>
      <c r="P74" s="133">
        <f t="shared" si="2"/>
        <v>434</v>
      </c>
      <c r="Q74" s="137">
        <f>P74/P86</f>
        <v>0.07478890229191798</v>
      </c>
      <c r="S74" s="127" t="s">
        <v>147</v>
      </c>
      <c r="T74" s="133">
        <f>SUM(L64:L74)</f>
        <v>1277</v>
      </c>
      <c r="U74" s="136">
        <f>T74/L86</f>
        <v>0.4660583941605839</v>
      </c>
      <c r="V74" s="133">
        <f>SUM(N64:N74)</f>
        <v>1589</v>
      </c>
      <c r="W74" s="134">
        <f>V74/N86</f>
        <v>0.5187724453150506</v>
      </c>
      <c r="X74" s="133">
        <f>SUM(P64:P74)</f>
        <v>2866</v>
      </c>
      <c r="Y74" s="137">
        <f>X74/P86</f>
        <v>0.4938824745821127</v>
      </c>
    </row>
    <row r="75" spans="11:25" ht="13.5">
      <c r="K75" s="127" t="s">
        <v>123</v>
      </c>
      <c r="L75" s="133">
        <f>'地区別5歳毎'!L38</f>
        <v>179</v>
      </c>
      <c r="M75" s="136">
        <f>L75/L86</f>
        <v>0.06532846715328468</v>
      </c>
      <c r="N75" s="133">
        <f>'地区別5歳毎'!L39</f>
        <v>208</v>
      </c>
      <c r="O75" s="134">
        <f>N75/N86</f>
        <v>0.06790728044400914</v>
      </c>
      <c r="P75" s="133">
        <f t="shared" si="2"/>
        <v>387</v>
      </c>
      <c r="Q75" s="137">
        <f>P75/P86</f>
        <v>0.0666896432879545</v>
      </c>
      <c r="S75" s="127" t="s">
        <v>148</v>
      </c>
      <c r="T75" s="133">
        <f>SUM(L64:L75)</f>
        <v>1456</v>
      </c>
      <c r="U75" s="136">
        <f>T75/L86</f>
        <v>0.5313868613138686</v>
      </c>
      <c r="V75" s="133">
        <f>SUM(N64:N75)</f>
        <v>1797</v>
      </c>
      <c r="W75" s="134">
        <f>V75/N86</f>
        <v>0.5866797257590598</v>
      </c>
      <c r="X75" s="133">
        <f>SUM(P64:P75)</f>
        <v>3253</v>
      </c>
      <c r="Y75" s="137">
        <f>X75/P86</f>
        <v>0.5605721178700672</v>
      </c>
    </row>
    <row r="76" spans="11:25" ht="13.5">
      <c r="K76" s="127" t="s">
        <v>124</v>
      </c>
      <c r="L76" s="133">
        <f>'地区別5歳毎'!K38</f>
        <v>136</v>
      </c>
      <c r="M76" s="136">
        <f>L76/L86</f>
        <v>0.049635036496350364</v>
      </c>
      <c r="N76" s="133">
        <f>'地区別5歳毎'!K39</f>
        <v>179</v>
      </c>
      <c r="O76" s="134">
        <f>N76/N86</f>
        <v>0.0584394384590271</v>
      </c>
      <c r="P76" s="133">
        <f t="shared" si="2"/>
        <v>315</v>
      </c>
      <c r="Q76" s="137">
        <f>P76/P86</f>
        <v>0.054282267792521106</v>
      </c>
      <c r="S76" s="127" t="s">
        <v>105</v>
      </c>
      <c r="T76" s="133">
        <f>SUM(L76:L84)</f>
        <v>1284</v>
      </c>
      <c r="U76" s="136">
        <f>T76/L86</f>
        <v>0.4686131386861314</v>
      </c>
      <c r="V76" s="133">
        <f>SUM(N76:N84)</f>
        <v>1266</v>
      </c>
      <c r="W76" s="134">
        <f>V76/N86</f>
        <v>0.41332027424094026</v>
      </c>
      <c r="X76" s="133">
        <f>SUM(P76:P84)</f>
        <v>2550</v>
      </c>
      <c r="Y76" s="137">
        <f>X76/P86</f>
        <v>0.4394278821299328</v>
      </c>
    </row>
    <row r="77" spans="11:25" ht="13.5">
      <c r="K77" s="127" t="s">
        <v>125</v>
      </c>
      <c r="L77" s="133">
        <f>'地区別5歳毎'!J38</f>
        <v>160</v>
      </c>
      <c r="M77" s="136">
        <f>L77/L86</f>
        <v>0.058394160583941604</v>
      </c>
      <c r="N77" s="133">
        <f>'地区別5歳毎'!J39</f>
        <v>147</v>
      </c>
      <c r="O77" s="134">
        <f>N77/N86</f>
        <v>0.047992164544564155</v>
      </c>
      <c r="P77" s="133">
        <f t="shared" si="2"/>
        <v>307</v>
      </c>
      <c r="Q77" s="137">
        <f>P77/P86</f>
        <v>0.05290367051525073</v>
      </c>
      <c r="S77" s="127" t="s">
        <v>106</v>
      </c>
      <c r="T77" s="133">
        <f>SUM(L77:L84)</f>
        <v>1148</v>
      </c>
      <c r="U77" s="136">
        <f>T77/L86</f>
        <v>0.41897810218978104</v>
      </c>
      <c r="V77" s="133">
        <f>SUM(N77:N84)</f>
        <v>1087</v>
      </c>
      <c r="W77" s="134">
        <f>V77/N86</f>
        <v>0.35488083578191315</v>
      </c>
      <c r="X77" s="133">
        <f>SUM(P77:P84)</f>
        <v>2235</v>
      </c>
      <c r="Y77" s="137">
        <f>X77/P86</f>
        <v>0.3851456143374117</v>
      </c>
    </row>
    <row r="78" spans="11:25" ht="13.5">
      <c r="K78" s="127" t="s">
        <v>126</v>
      </c>
      <c r="L78" s="133">
        <f>'地区別5歳毎'!I38</f>
        <v>131</v>
      </c>
      <c r="M78" s="136">
        <f>L78/L86</f>
        <v>0.04781021897810219</v>
      </c>
      <c r="N78" s="133">
        <f>'地区別5歳毎'!I39</f>
        <v>131</v>
      </c>
      <c r="O78" s="134">
        <f>N78/N86</f>
        <v>0.04276852758733268</v>
      </c>
      <c r="P78" s="133">
        <f t="shared" si="2"/>
        <v>262</v>
      </c>
      <c r="Q78" s="137">
        <f>P78/P86</f>
        <v>0.04514906083060486</v>
      </c>
      <c r="S78" s="127" t="s">
        <v>107</v>
      </c>
      <c r="T78" s="133">
        <f>SUM(L78:L84)</f>
        <v>988</v>
      </c>
      <c r="U78" s="136">
        <f>T78/L86</f>
        <v>0.3605839416058394</v>
      </c>
      <c r="V78" s="133">
        <f>SUM(N78:N84)</f>
        <v>940</v>
      </c>
      <c r="W78" s="134">
        <f>V78/N86</f>
        <v>0.30688867123734903</v>
      </c>
      <c r="X78" s="133">
        <f>SUM(P78:P84)</f>
        <v>1928</v>
      </c>
      <c r="Y78" s="137">
        <f>X78/P86</f>
        <v>0.33224194382216093</v>
      </c>
    </row>
    <row r="79" spans="11:25" ht="13.5">
      <c r="K79" s="127" t="s">
        <v>127</v>
      </c>
      <c r="L79" s="133">
        <f>'地区別5歳毎'!H38</f>
        <v>133</v>
      </c>
      <c r="M79" s="136">
        <f>L79/L86</f>
        <v>0.04854014598540146</v>
      </c>
      <c r="N79" s="133">
        <f>'地区別5歳毎'!H39</f>
        <v>129</v>
      </c>
      <c r="O79" s="134">
        <f>N79/N86</f>
        <v>0.04211557296767875</v>
      </c>
      <c r="P79" s="133">
        <f t="shared" si="2"/>
        <v>262</v>
      </c>
      <c r="Q79" s="137">
        <f>P79/P86</f>
        <v>0.04514906083060486</v>
      </c>
      <c r="S79" s="127" t="s">
        <v>108</v>
      </c>
      <c r="T79" s="133">
        <f>SUM(L79:L84)</f>
        <v>857</v>
      </c>
      <c r="U79" s="136">
        <f>T79/L86</f>
        <v>0.3127737226277372</v>
      </c>
      <c r="V79" s="133">
        <f>SUM(N79:N84)</f>
        <v>809</v>
      </c>
      <c r="W79" s="134">
        <f>V79/N86</f>
        <v>0.26412014365001635</v>
      </c>
      <c r="X79" s="133">
        <f>SUM(P79:P84)</f>
        <v>1666</v>
      </c>
      <c r="Y79" s="137">
        <f>X79/P86</f>
        <v>0.2870928829915561</v>
      </c>
    </row>
    <row r="80" spans="11:25" ht="13.5">
      <c r="K80" s="127" t="s">
        <v>128</v>
      </c>
      <c r="L80" s="133">
        <f>'地区別5歳毎'!G38</f>
        <v>134</v>
      </c>
      <c r="M80" s="136">
        <f>L80/L86</f>
        <v>0.04890510948905109</v>
      </c>
      <c r="N80" s="133">
        <f>'地区別5歳毎'!G39</f>
        <v>151</v>
      </c>
      <c r="O80" s="134">
        <f>N80/N86</f>
        <v>0.04929807378387202</v>
      </c>
      <c r="P80" s="133">
        <f t="shared" si="2"/>
        <v>285</v>
      </c>
      <c r="Q80" s="137">
        <f>P80/P86</f>
        <v>0.04911252800275719</v>
      </c>
      <c r="S80" s="127" t="s">
        <v>109</v>
      </c>
      <c r="T80" s="133">
        <f>SUM(L80:L84)</f>
        <v>724</v>
      </c>
      <c r="U80" s="136">
        <f>T80/L86</f>
        <v>0.26423357664233577</v>
      </c>
      <c r="V80" s="133">
        <f>SUM(N80:N84)</f>
        <v>680</v>
      </c>
      <c r="W80" s="134">
        <f>V80/N86</f>
        <v>0.2220045706823376</v>
      </c>
      <c r="X80" s="133">
        <f>SUM(P80:P84)</f>
        <v>1404</v>
      </c>
      <c r="Y80" s="137">
        <f>X80/P86</f>
        <v>0.24194382216095123</v>
      </c>
    </row>
    <row r="81" spans="11:25" ht="13.5">
      <c r="K81" s="127" t="s">
        <v>129</v>
      </c>
      <c r="L81" s="133">
        <f>'地区別5歳毎'!F38</f>
        <v>176</v>
      </c>
      <c r="M81" s="136">
        <f>L81/L86</f>
        <v>0.06423357664233577</v>
      </c>
      <c r="N81" s="133">
        <f>'地区別5歳毎'!F39</f>
        <v>154</v>
      </c>
      <c r="O81" s="134">
        <f>N81/N86</f>
        <v>0.05027750571335292</v>
      </c>
      <c r="P81" s="133">
        <f t="shared" si="2"/>
        <v>330</v>
      </c>
      <c r="Q81" s="137">
        <f>P81/P86</f>
        <v>0.05686713768740307</v>
      </c>
      <c r="S81" s="127" t="s">
        <v>110</v>
      </c>
      <c r="T81" s="133">
        <f>SUM(L81:L84)</f>
        <v>590</v>
      </c>
      <c r="U81" s="136">
        <f>T81/L86</f>
        <v>0.21532846715328466</v>
      </c>
      <c r="V81" s="133">
        <f>SUM(N81:N84)</f>
        <v>529</v>
      </c>
      <c r="W81" s="134">
        <f>V81/N86</f>
        <v>0.17270649689846557</v>
      </c>
      <c r="X81" s="133">
        <f>SUM(P81:P84)</f>
        <v>1119</v>
      </c>
      <c r="Y81" s="137">
        <f>X81/P86</f>
        <v>0.19283129415819403</v>
      </c>
    </row>
    <row r="82" spans="11:25" ht="13.5">
      <c r="K82" s="127" t="s">
        <v>130</v>
      </c>
      <c r="L82" s="133">
        <f>'地区別5歳毎'!E38</f>
        <v>157</v>
      </c>
      <c r="M82" s="136">
        <f>L82/L86</f>
        <v>0.0572992700729927</v>
      </c>
      <c r="N82" s="133">
        <f>'地区別5歳毎'!E39</f>
        <v>158</v>
      </c>
      <c r="O82" s="134">
        <f>N82/N86</f>
        <v>0.05158341495266079</v>
      </c>
      <c r="P82" s="133">
        <f t="shared" si="2"/>
        <v>315</v>
      </c>
      <c r="Q82" s="137">
        <f>P82/P86</f>
        <v>0.054282267792521106</v>
      </c>
      <c r="S82" s="127" t="s">
        <v>111</v>
      </c>
      <c r="T82" s="133">
        <f>SUM(L82:L84)</f>
        <v>414</v>
      </c>
      <c r="U82" s="136">
        <f>T82/L86</f>
        <v>0.1510948905109489</v>
      </c>
      <c r="V82" s="133">
        <f>SUM(N82:N84)</f>
        <v>375</v>
      </c>
      <c r="W82" s="134">
        <f>V82/N86</f>
        <v>0.12242899118511263</v>
      </c>
      <c r="X82" s="133">
        <f>SUM(P82:P84)</f>
        <v>789</v>
      </c>
      <c r="Y82" s="137">
        <f>X82/P86</f>
        <v>0.13596415647079096</v>
      </c>
    </row>
    <row r="83" spans="11:25" ht="13.5">
      <c r="K83" s="127" t="s">
        <v>131</v>
      </c>
      <c r="L83" s="133">
        <f>'地区別5歳毎'!D38</f>
        <v>131</v>
      </c>
      <c r="M83" s="136">
        <f>L83/L86</f>
        <v>0.04781021897810219</v>
      </c>
      <c r="N83" s="133">
        <f>'地区別5歳毎'!D39</f>
        <v>108</v>
      </c>
      <c r="O83" s="134">
        <f>N83/N86</f>
        <v>0.03525954946131244</v>
      </c>
      <c r="P83" s="133">
        <f t="shared" si="2"/>
        <v>239</v>
      </c>
      <c r="Q83" s="137">
        <f>P83/P86</f>
        <v>0.04118559365845252</v>
      </c>
      <c r="S83" s="127" t="s">
        <v>3</v>
      </c>
      <c r="T83" s="133">
        <f>SUM(L83:L84)</f>
        <v>257</v>
      </c>
      <c r="U83" s="136">
        <f>T83/L86</f>
        <v>0.09379562043795621</v>
      </c>
      <c r="V83" s="133">
        <f>SUM(N83:N84)</f>
        <v>217</v>
      </c>
      <c r="W83" s="134">
        <f>V83/N86</f>
        <v>0.07084557623245184</v>
      </c>
      <c r="X83" s="133">
        <f>SUM(P83:P84)</f>
        <v>474</v>
      </c>
      <c r="Y83" s="137">
        <f>X83/P86</f>
        <v>0.08168188867826986</v>
      </c>
    </row>
    <row r="84" spans="11:25" ht="13.5">
      <c r="K84" s="127" t="s">
        <v>132</v>
      </c>
      <c r="L84" s="133">
        <f>'地区別5歳毎'!C38</f>
        <v>126</v>
      </c>
      <c r="M84" s="136">
        <f>L84/L86</f>
        <v>0.04598540145985401</v>
      </c>
      <c r="N84" s="133">
        <f>'地区別5歳毎'!C39</f>
        <v>109</v>
      </c>
      <c r="O84" s="134">
        <f>N84/N86</f>
        <v>0.03558602677113941</v>
      </c>
      <c r="P84" s="133">
        <f t="shared" si="2"/>
        <v>235</v>
      </c>
      <c r="Q84" s="137">
        <f>P84/P86</f>
        <v>0.04049629501981734</v>
      </c>
      <c r="S84" s="127" t="s">
        <v>112</v>
      </c>
      <c r="T84" s="133">
        <f>SUM(L84:L84)</f>
        <v>126</v>
      </c>
      <c r="U84" s="136">
        <f>T84/L86</f>
        <v>0.04598540145985401</v>
      </c>
      <c r="V84" s="133">
        <f>SUM(N84:N84)</f>
        <v>109</v>
      </c>
      <c r="W84" s="134">
        <f>V84/N86</f>
        <v>0.03558602677113941</v>
      </c>
      <c r="X84" s="133">
        <f>SUM(P84:P84)</f>
        <v>235</v>
      </c>
      <c r="Y84" s="137">
        <f>X84/P86</f>
        <v>0.04049629501981734</v>
      </c>
    </row>
    <row r="85" ht="13.5">
      <c r="K85" s="127"/>
    </row>
    <row r="86" spans="11:17" ht="13.5">
      <c r="K86" s="127"/>
      <c r="L86" s="133">
        <f>SUM(L64:L84)</f>
        <v>2740</v>
      </c>
      <c r="M86" s="132"/>
      <c r="N86" s="133">
        <f>SUM(N64:N84)</f>
        <v>3063</v>
      </c>
      <c r="O86" s="128"/>
      <c r="P86" s="133">
        <f>SUM(P64:P84)</f>
        <v>5803</v>
      </c>
      <c r="Q86" s="128"/>
    </row>
    <row r="91" ht="13.5">
      <c r="B91" s="138" t="s">
        <v>27</v>
      </c>
    </row>
    <row r="92" spans="11:24" ht="13.5">
      <c r="K92" s="127"/>
      <c r="P92" t="s">
        <v>104</v>
      </c>
      <c r="X92" t="s">
        <v>104</v>
      </c>
    </row>
    <row r="93" spans="11:25" ht="13.5">
      <c r="K93" s="127"/>
      <c r="L93" s="132" t="s">
        <v>98</v>
      </c>
      <c r="M93" s="135" t="s">
        <v>99</v>
      </c>
      <c r="N93" s="132" t="s">
        <v>100</v>
      </c>
      <c r="O93" s="129" t="s">
        <v>101</v>
      </c>
      <c r="P93" s="128" t="s">
        <v>102</v>
      </c>
      <c r="Q93" s="130" t="s">
        <v>103</v>
      </c>
      <c r="S93" s="127"/>
      <c r="T93" s="132" t="s">
        <v>98</v>
      </c>
      <c r="U93" s="135" t="s">
        <v>99</v>
      </c>
      <c r="V93" s="132" t="s">
        <v>100</v>
      </c>
      <c r="W93" s="129" t="s">
        <v>101</v>
      </c>
      <c r="X93" s="128" t="s">
        <v>102</v>
      </c>
      <c r="Y93" s="130" t="s">
        <v>103</v>
      </c>
    </row>
    <row r="94" spans="11:25" ht="13.5">
      <c r="K94" s="127" t="s">
        <v>17</v>
      </c>
      <c r="L94" s="133">
        <f>'地区別5歳毎'!W47</f>
        <v>2</v>
      </c>
      <c r="M94" s="136">
        <f>L94/L116</f>
        <v>0.0005252100840336134</v>
      </c>
      <c r="N94" s="133">
        <f>'地区別5歳毎'!W48</f>
        <v>5</v>
      </c>
      <c r="O94" s="134">
        <f>N94/N116</f>
        <v>0.0011814744801512287</v>
      </c>
      <c r="P94" s="133">
        <f aca="true" t="shared" si="3" ref="P94:P114">L94+N94</f>
        <v>7</v>
      </c>
      <c r="Q94" s="137">
        <f>P94/P116</f>
        <v>0.0008706467661691543</v>
      </c>
      <c r="S94" s="127" t="s">
        <v>1</v>
      </c>
      <c r="T94" s="133">
        <f>SUM(L94:L94)</f>
        <v>2</v>
      </c>
      <c r="U94" s="136">
        <f>T94/L116</f>
        <v>0.0005252100840336134</v>
      </c>
      <c r="V94" s="133">
        <f>SUM(N94:N94)</f>
        <v>5</v>
      </c>
      <c r="W94" s="134">
        <f>V94/N116</f>
        <v>0.0011814744801512287</v>
      </c>
      <c r="X94" s="133">
        <f>SUM(P94:P94)</f>
        <v>7</v>
      </c>
      <c r="Y94" s="137">
        <f>X94/P116</f>
        <v>0.0008706467661691543</v>
      </c>
    </row>
    <row r="95" spans="11:25" ht="13.5">
      <c r="K95" s="127" t="s">
        <v>113</v>
      </c>
      <c r="L95" s="133">
        <f>'地区別5歳毎'!V47</f>
        <v>10</v>
      </c>
      <c r="M95" s="136">
        <f>L95/L116</f>
        <v>0.0026260504201680674</v>
      </c>
      <c r="N95" s="133">
        <f>'地区別5歳毎'!V48</f>
        <v>25</v>
      </c>
      <c r="O95" s="134">
        <f>N95/N116</f>
        <v>0.005907372400756144</v>
      </c>
      <c r="P95" s="133">
        <f t="shared" si="3"/>
        <v>35</v>
      </c>
      <c r="Q95" s="137">
        <f>P95/P116</f>
        <v>0.004353233830845771</v>
      </c>
      <c r="S95" s="127" t="s">
        <v>138</v>
      </c>
      <c r="T95" s="133">
        <f>SUM(L94:L95)</f>
        <v>12</v>
      </c>
      <c r="U95" s="136">
        <f>T95/L116</f>
        <v>0.0031512605042016808</v>
      </c>
      <c r="V95" s="133">
        <f>SUM(N94:N95)</f>
        <v>30</v>
      </c>
      <c r="W95" s="134">
        <f>V95/N116</f>
        <v>0.007088846880907372</v>
      </c>
      <c r="X95" s="133">
        <f>SUM(P94:P95)</f>
        <v>42</v>
      </c>
      <c r="Y95" s="137">
        <f>X95/P116</f>
        <v>0.0052238805970149255</v>
      </c>
    </row>
    <row r="96" spans="11:25" ht="13.5">
      <c r="K96" s="127" t="s">
        <v>114</v>
      </c>
      <c r="L96" s="133">
        <f>'地区別5歳毎'!U47</f>
        <v>18</v>
      </c>
      <c r="M96" s="136">
        <f>L96/L116</f>
        <v>0.004726890756302521</v>
      </c>
      <c r="N96" s="133">
        <f>'地区別5歳毎'!U48</f>
        <v>70</v>
      </c>
      <c r="O96" s="134">
        <f>N96/N116</f>
        <v>0.0165406427221172</v>
      </c>
      <c r="P96" s="133">
        <f t="shared" si="3"/>
        <v>88</v>
      </c>
      <c r="Q96" s="137">
        <f>P96/P116</f>
        <v>0.010945273631840797</v>
      </c>
      <c r="S96" s="127" t="s">
        <v>139</v>
      </c>
      <c r="T96" s="133">
        <f>SUM(L94:L96)</f>
        <v>30</v>
      </c>
      <c r="U96" s="136">
        <f>T96/L116</f>
        <v>0.007878151260504201</v>
      </c>
      <c r="V96" s="133">
        <f>SUM(N94:N96)</f>
        <v>100</v>
      </c>
      <c r="W96" s="134">
        <f>V96/N116</f>
        <v>0.023629489603024575</v>
      </c>
      <c r="X96" s="133">
        <f>SUM(P94:P96)</f>
        <v>130</v>
      </c>
      <c r="Y96" s="137">
        <f>X96/P116</f>
        <v>0.01616915422885572</v>
      </c>
    </row>
    <row r="97" spans="11:25" ht="13.5">
      <c r="K97" s="127" t="s">
        <v>115</v>
      </c>
      <c r="L97" s="133">
        <f>'地区別5歳毎'!T47</f>
        <v>63</v>
      </c>
      <c r="M97" s="136">
        <f>L97/L116</f>
        <v>0.016544117647058824</v>
      </c>
      <c r="N97" s="133">
        <f>'地区別5歳毎'!T48</f>
        <v>154</v>
      </c>
      <c r="O97" s="134">
        <f>N97/N116</f>
        <v>0.036389413988657845</v>
      </c>
      <c r="P97" s="133">
        <f t="shared" si="3"/>
        <v>217</v>
      </c>
      <c r="Q97" s="137">
        <f>P97/P116</f>
        <v>0.02699004975124378</v>
      </c>
      <c r="S97" s="127" t="s">
        <v>140</v>
      </c>
      <c r="T97" s="133">
        <f>SUM(L94:L97)</f>
        <v>93</v>
      </c>
      <c r="U97" s="136">
        <f>T97/L116</f>
        <v>0.024422268907563025</v>
      </c>
      <c r="V97" s="133">
        <f>SUM(N94:N97)</f>
        <v>254</v>
      </c>
      <c r="W97" s="134">
        <f>V97/N116</f>
        <v>0.06001890359168242</v>
      </c>
      <c r="X97" s="133">
        <f>SUM(P94:P97)</f>
        <v>347</v>
      </c>
      <c r="Y97" s="137">
        <f>X97/P116</f>
        <v>0.0431592039800995</v>
      </c>
    </row>
    <row r="98" spans="11:25" ht="13.5">
      <c r="K98" s="127" t="s">
        <v>116</v>
      </c>
      <c r="L98" s="133">
        <f>'地区別5歳毎'!S47</f>
        <v>154</v>
      </c>
      <c r="M98" s="136">
        <f>L98/L116</f>
        <v>0.04044117647058824</v>
      </c>
      <c r="N98" s="133">
        <f>'地区別5歳毎'!S48</f>
        <v>251</v>
      </c>
      <c r="O98" s="134">
        <f>N98/N116</f>
        <v>0.05931001890359168</v>
      </c>
      <c r="P98" s="133">
        <f t="shared" si="3"/>
        <v>405</v>
      </c>
      <c r="Q98" s="137">
        <f>P98/P116</f>
        <v>0.05037313432835821</v>
      </c>
      <c r="S98" s="127" t="s">
        <v>141</v>
      </c>
      <c r="T98" s="133">
        <f>SUM(L94:L98)</f>
        <v>247</v>
      </c>
      <c r="U98" s="136">
        <f>T98/L116</f>
        <v>0.06486344537815127</v>
      </c>
      <c r="V98" s="133">
        <f>SUM(N94:N98)</f>
        <v>505</v>
      </c>
      <c r="W98" s="134">
        <f>V98/N116</f>
        <v>0.1193289224952741</v>
      </c>
      <c r="X98" s="133">
        <f>SUM(P94:P98)</f>
        <v>752</v>
      </c>
      <c r="Y98" s="137">
        <f>X98/P116</f>
        <v>0.09353233830845771</v>
      </c>
    </row>
    <row r="99" spans="11:25" ht="13.5">
      <c r="K99" s="127" t="s">
        <v>117</v>
      </c>
      <c r="L99" s="133">
        <f>'地区別5歳毎'!R47</f>
        <v>170</v>
      </c>
      <c r="M99" s="136">
        <f>L99/L116</f>
        <v>0.044642857142857144</v>
      </c>
      <c r="N99" s="133">
        <f>'地区別5歳毎'!R48</f>
        <v>270</v>
      </c>
      <c r="O99" s="134">
        <f>N99/N116</f>
        <v>0.06379962192816635</v>
      </c>
      <c r="P99" s="133">
        <f t="shared" si="3"/>
        <v>440</v>
      </c>
      <c r="Q99" s="137">
        <f>P99/P116</f>
        <v>0.05472636815920398</v>
      </c>
      <c r="S99" s="127" t="s">
        <v>142</v>
      </c>
      <c r="T99" s="133">
        <f>SUM(L94:L99)</f>
        <v>417</v>
      </c>
      <c r="U99" s="136">
        <f>T99/L116</f>
        <v>0.1095063025210084</v>
      </c>
      <c r="V99" s="133">
        <f>SUM(N94:N99)</f>
        <v>775</v>
      </c>
      <c r="W99" s="134">
        <f>V99/N116</f>
        <v>0.18312854442344045</v>
      </c>
      <c r="X99" s="133">
        <f>SUM(P94:P99)</f>
        <v>1192</v>
      </c>
      <c r="Y99" s="137">
        <f>X99/P116</f>
        <v>0.1482587064676617</v>
      </c>
    </row>
    <row r="100" spans="11:25" ht="13.5">
      <c r="K100" s="127" t="s">
        <v>118</v>
      </c>
      <c r="L100" s="133">
        <f>'地区別5歳毎'!Q47</f>
        <v>217</v>
      </c>
      <c r="M100" s="136">
        <f>L100/L116</f>
        <v>0.05698529411764706</v>
      </c>
      <c r="N100" s="133">
        <f>'地区別5歳毎'!Q48</f>
        <v>245</v>
      </c>
      <c r="O100" s="134">
        <f>N100/N116</f>
        <v>0.057892249527410206</v>
      </c>
      <c r="P100" s="133">
        <f t="shared" si="3"/>
        <v>462</v>
      </c>
      <c r="Q100" s="137">
        <f>P100/P116</f>
        <v>0.057462686567164176</v>
      </c>
      <c r="S100" s="127" t="s">
        <v>143</v>
      </c>
      <c r="T100" s="133">
        <f>SUM(L94:L100)</f>
        <v>634</v>
      </c>
      <c r="U100" s="136">
        <f>T100/L116</f>
        <v>0.16649159663865545</v>
      </c>
      <c r="V100" s="133">
        <f>SUM(N94:N100)</f>
        <v>1020</v>
      </c>
      <c r="W100" s="134">
        <f>V100/N116</f>
        <v>0.24102079395085066</v>
      </c>
      <c r="X100" s="133">
        <f>SUM(P94:P100)</f>
        <v>1654</v>
      </c>
      <c r="Y100" s="137">
        <f>X100/P116</f>
        <v>0.20572139303482587</v>
      </c>
    </row>
    <row r="101" spans="11:25" ht="13.5">
      <c r="K101" s="127" t="s">
        <v>119</v>
      </c>
      <c r="L101" s="133">
        <f>'地区別5歳毎'!P47</f>
        <v>215</v>
      </c>
      <c r="M101" s="136">
        <f>L101/L116</f>
        <v>0.056460084033613446</v>
      </c>
      <c r="N101" s="133">
        <f>'地区別5歳毎'!P48</f>
        <v>259</v>
      </c>
      <c r="O101" s="134">
        <f>N101/N116</f>
        <v>0.06120037807183365</v>
      </c>
      <c r="P101" s="133">
        <f t="shared" si="3"/>
        <v>474</v>
      </c>
      <c r="Q101" s="137">
        <f>P101/P116</f>
        <v>0.05895522388059701</v>
      </c>
      <c r="S101" s="127" t="s">
        <v>144</v>
      </c>
      <c r="T101" s="133">
        <f>SUM(L94:L101)</f>
        <v>849</v>
      </c>
      <c r="U101" s="136">
        <f>T101/L116</f>
        <v>0.22295168067226892</v>
      </c>
      <c r="V101" s="133">
        <f>SUM(N94:N101)</f>
        <v>1279</v>
      </c>
      <c r="W101" s="134">
        <f>V101/N116</f>
        <v>0.30222117202268434</v>
      </c>
      <c r="X101" s="133">
        <f>SUM(P94:P101)</f>
        <v>2128</v>
      </c>
      <c r="Y101" s="137">
        <f>X101/P116</f>
        <v>0.2646766169154229</v>
      </c>
    </row>
    <row r="102" spans="11:25" ht="13.5">
      <c r="K102" s="127" t="s">
        <v>120</v>
      </c>
      <c r="L102" s="133">
        <f>'地区別5歳毎'!O47</f>
        <v>301</v>
      </c>
      <c r="M102" s="136">
        <f>L102/L116</f>
        <v>0.07904411764705882</v>
      </c>
      <c r="N102" s="133">
        <f>'地区別5歳毎'!O48</f>
        <v>295</v>
      </c>
      <c r="O102" s="134">
        <f>N102/N116</f>
        <v>0.0697069943289225</v>
      </c>
      <c r="P102" s="133">
        <f t="shared" si="3"/>
        <v>596</v>
      </c>
      <c r="Q102" s="137">
        <f>P102/P116</f>
        <v>0.07412935323383085</v>
      </c>
      <c r="S102" s="127" t="s">
        <v>145</v>
      </c>
      <c r="T102" s="133">
        <f>SUM(L94:L102)</f>
        <v>1150</v>
      </c>
      <c r="U102" s="136">
        <f>T102/L116</f>
        <v>0.3019957983193277</v>
      </c>
      <c r="V102" s="133">
        <f>SUM(N94:N102)</f>
        <v>1574</v>
      </c>
      <c r="W102" s="134">
        <f>V102/N116</f>
        <v>0.3719281663516068</v>
      </c>
      <c r="X102" s="133">
        <f>SUM(P94:P102)</f>
        <v>2724</v>
      </c>
      <c r="Y102" s="137">
        <f>X102/P116</f>
        <v>0.33880597014925373</v>
      </c>
    </row>
    <row r="103" spans="11:25" ht="13.5">
      <c r="K103" s="127" t="s">
        <v>121</v>
      </c>
      <c r="L103" s="133">
        <f>'地区別5歳毎'!N47</f>
        <v>364</v>
      </c>
      <c r="M103" s="136">
        <f>L103/L116</f>
        <v>0.09558823529411764</v>
      </c>
      <c r="N103" s="133">
        <f>'地区別5歳毎'!N48</f>
        <v>333</v>
      </c>
      <c r="O103" s="134">
        <f>N103/N116</f>
        <v>0.07868620037807184</v>
      </c>
      <c r="P103" s="133">
        <f t="shared" si="3"/>
        <v>697</v>
      </c>
      <c r="Q103" s="137">
        <f>P103/P116</f>
        <v>0.08669154228855722</v>
      </c>
      <c r="S103" s="127" t="s">
        <v>146</v>
      </c>
      <c r="T103" s="133">
        <f>SUM(L94:L103)</f>
        <v>1514</v>
      </c>
      <c r="U103" s="136">
        <f>T103/L116</f>
        <v>0.39758403361344535</v>
      </c>
      <c r="V103" s="133">
        <f>SUM(N94:N103)</f>
        <v>1907</v>
      </c>
      <c r="W103" s="134">
        <f>V103/N116</f>
        <v>0.45061436672967864</v>
      </c>
      <c r="X103" s="133">
        <f>SUM(P94:P103)</f>
        <v>3421</v>
      </c>
      <c r="Y103" s="137">
        <f>X103/P116</f>
        <v>0.4254975124378109</v>
      </c>
    </row>
    <row r="104" spans="11:25" ht="13.5">
      <c r="K104" s="127" t="s">
        <v>122</v>
      </c>
      <c r="L104" s="133">
        <f>'地区別5歳毎'!M47</f>
        <v>288</v>
      </c>
      <c r="M104" s="136">
        <f>L104/L116</f>
        <v>0.07563025210084033</v>
      </c>
      <c r="N104" s="133">
        <f>'地区別5歳毎'!M48</f>
        <v>283</v>
      </c>
      <c r="O104" s="134">
        <f>N104/N116</f>
        <v>0.06687145557655955</v>
      </c>
      <c r="P104" s="133">
        <f t="shared" si="3"/>
        <v>571</v>
      </c>
      <c r="Q104" s="137">
        <f>P104/P116</f>
        <v>0.07101990049751243</v>
      </c>
      <c r="S104" s="127" t="s">
        <v>147</v>
      </c>
      <c r="T104" s="133">
        <f>SUM(L94:L104)</f>
        <v>1802</v>
      </c>
      <c r="U104" s="136">
        <f>T104/L116</f>
        <v>0.4732142857142857</v>
      </c>
      <c r="V104" s="133">
        <f>SUM(N94:N104)</f>
        <v>2190</v>
      </c>
      <c r="W104" s="134">
        <f>V104/N116</f>
        <v>0.5174858223062382</v>
      </c>
      <c r="X104" s="133">
        <f>SUM(P94:P104)</f>
        <v>3992</v>
      </c>
      <c r="Y104" s="137">
        <f>X104/P116</f>
        <v>0.49651741293532337</v>
      </c>
    </row>
    <row r="105" spans="11:25" ht="13.5">
      <c r="K105" s="127" t="s">
        <v>123</v>
      </c>
      <c r="L105" s="133">
        <f>'地区別5歳毎'!L47</f>
        <v>247</v>
      </c>
      <c r="M105" s="136">
        <f>L105/L116</f>
        <v>0.06486344537815127</v>
      </c>
      <c r="N105" s="133">
        <f>'地区別5歳毎'!L48</f>
        <v>243</v>
      </c>
      <c r="O105" s="134">
        <f>N105/N116</f>
        <v>0.057419659735349717</v>
      </c>
      <c r="P105" s="133">
        <f t="shared" si="3"/>
        <v>490</v>
      </c>
      <c r="Q105" s="137">
        <f>P105/P116</f>
        <v>0.060945273631840796</v>
      </c>
      <c r="S105" s="127" t="s">
        <v>148</v>
      </c>
      <c r="T105" s="133">
        <f>SUM(L94:L105)</f>
        <v>2049</v>
      </c>
      <c r="U105" s="136">
        <f>T105/L116</f>
        <v>0.538077731092437</v>
      </c>
      <c r="V105" s="133">
        <f>SUM(N94:N105)</f>
        <v>2433</v>
      </c>
      <c r="W105" s="134">
        <f>V105/N116</f>
        <v>0.5749054820415879</v>
      </c>
      <c r="X105" s="133">
        <f>SUM(P94:P105)</f>
        <v>4482</v>
      </c>
      <c r="Y105" s="137">
        <f>X105/P116</f>
        <v>0.5574626865671641</v>
      </c>
    </row>
    <row r="106" spans="11:25" ht="13.5">
      <c r="K106" s="127" t="s">
        <v>124</v>
      </c>
      <c r="L106" s="133">
        <f>'地区別5歳毎'!K47</f>
        <v>235</v>
      </c>
      <c r="M106" s="136">
        <f>L106/L116</f>
        <v>0.06171218487394958</v>
      </c>
      <c r="N106" s="133">
        <f>'地区別5歳毎'!K48</f>
        <v>222</v>
      </c>
      <c r="O106" s="134">
        <f>N106/N116</f>
        <v>0.05245746691871456</v>
      </c>
      <c r="P106" s="133">
        <f t="shared" si="3"/>
        <v>457</v>
      </c>
      <c r="Q106" s="137">
        <f>P106/P116</f>
        <v>0.0568407960199005</v>
      </c>
      <c r="S106" s="127" t="s">
        <v>105</v>
      </c>
      <c r="T106" s="133">
        <f>SUM(L106:L114)</f>
        <v>1759</v>
      </c>
      <c r="U106" s="136">
        <f>T106/L116</f>
        <v>0.46192226890756305</v>
      </c>
      <c r="V106" s="133">
        <f>SUM(N106:N114)</f>
        <v>1799</v>
      </c>
      <c r="W106" s="134">
        <f>V106/N116</f>
        <v>0.4250945179584121</v>
      </c>
      <c r="X106" s="133">
        <f>SUM(P106:P114)</f>
        <v>3558</v>
      </c>
      <c r="Y106" s="137">
        <f>X106/P116</f>
        <v>0.4425373134328358</v>
      </c>
    </row>
    <row r="107" spans="11:25" ht="13.5">
      <c r="K107" s="127" t="s">
        <v>125</v>
      </c>
      <c r="L107" s="133">
        <f>'地区別5歳毎'!J47</f>
        <v>220</v>
      </c>
      <c r="M107" s="136">
        <f>L107/L116</f>
        <v>0.05777310924369748</v>
      </c>
      <c r="N107" s="133">
        <f>'地区別5歳毎'!J48</f>
        <v>213</v>
      </c>
      <c r="O107" s="134">
        <f>N107/N116</f>
        <v>0.050330812854442346</v>
      </c>
      <c r="P107" s="133">
        <f t="shared" si="3"/>
        <v>433</v>
      </c>
      <c r="Q107" s="137">
        <f>P107/P116</f>
        <v>0.05385572139303483</v>
      </c>
      <c r="S107" s="127" t="s">
        <v>106</v>
      </c>
      <c r="T107" s="133">
        <f>SUM(L107:L114)</f>
        <v>1524</v>
      </c>
      <c r="U107" s="136">
        <f>T107/L116</f>
        <v>0.40021008403361347</v>
      </c>
      <c r="V107" s="133">
        <f>SUM(N107:N114)</f>
        <v>1577</v>
      </c>
      <c r="W107" s="134">
        <f>V107/N116</f>
        <v>0.3726370510396975</v>
      </c>
      <c r="X107" s="133">
        <f>SUM(P107:P114)</f>
        <v>3101</v>
      </c>
      <c r="Y107" s="137">
        <f>X107/P116</f>
        <v>0.3856965174129353</v>
      </c>
    </row>
    <row r="108" spans="11:25" ht="13.5">
      <c r="K108" s="127" t="s">
        <v>126</v>
      </c>
      <c r="L108" s="133">
        <f>'地区別5歳毎'!I47</f>
        <v>184</v>
      </c>
      <c r="M108" s="136">
        <f>L108/L116</f>
        <v>0.04831932773109244</v>
      </c>
      <c r="N108" s="133">
        <f>'地区別5歳毎'!I48</f>
        <v>194</v>
      </c>
      <c r="O108" s="134">
        <f>N108/N116</f>
        <v>0.045841209829867675</v>
      </c>
      <c r="P108" s="133">
        <f t="shared" si="3"/>
        <v>378</v>
      </c>
      <c r="Q108" s="137">
        <f>P108/P116</f>
        <v>0.04701492537313433</v>
      </c>
      <c r="S108" s="127" t="s">
        <v>107</v>
      </c>
      <c r="T108" s="133">
        <f>SUM(L108:L114)</f>
        <v>1304</v>
      </c>
      <c r="U108" s="136">
        <f>T108/L116</f>
        <v>0.34243697478991597</v>
      </c>
      <c r="V108" s="133">
        <f>SUM(N108:N114)</f>
        <v>1364</v>
      </c>
      <c r="W108" s="134">
        <f>V108/N116</f>
        <v>0.3223062381852552</v>
      </c>
      <c r="X108" s="133">
        <f>SUM(P108:P114)</f>
        <v>2668</v>
      </c>
      <c r="Y108" s="137">
        <f>X108/P116</f>
        <v>0.3318407960199005</v>
      </c>
    </row>
    <row r="109" spans="11:25" ht="13.5">
      <c r="K109" s="127" t="s">
        <v>127</v>
      </c>
      <c r="L109" s="133">
        <f>'地区別5歳毎'!H47</f>
        <v>205</v>
      </c>
      <c r="M109" s="136">
        <f>L109/L116</f>
        <v>0.05383403361344538</v>
      </c>
      <c r="N109" s="133">
        <f>'地区別5歳毎'!H48</f>
        <v>187</v>
      </c>
      <c r="O109" s="134">
        <f>N109/N116</f>
        <v>0.04418714555765595</v>
      </c>
      <c r="P109" s="133">
        <f t="shared" si="3"/>
        <v>392</v>
      </c>
      <c r="Q109" s="137">
        <f>P109/P116</f>
        <v>0.04875621890547264</v>
      </c>
      <c r="S109" s="127" t="s">
        <v>108</v>
      </c>
      <c r="T109" s="133">
        <f>SUM(L109:L114)</f>
        <v>1120</v>
      </c>
      <c r="U109" s="136">
        <f>T109/L116</f>
        <v>0.29411764705882354</v>
      </c>
      <c r="V109" s="133">
        <f>SUM(N109:N114)</f>
        <v>1170</v>
      </c>
      <c r="W109" s="134">
        <f>V109/N116</f>
        <v>0.2764650283553875</v>
      </c>
      <c r="X109" s="133">
        <f>SUM(P109:P114)</f>
        <v>2290</v>
      </c>
      <c r="Y109" s="137">
        <f>X109/P116</f>
        <v>0.2848258706467662</v>
      </c>
    </row>
    <row r="110" spans="11:25" ht="13.5">
      <c r="K110" s="127" t="s">
        <v>128</v>
      </c>
      <c r="L110" s="133">
        <f>'地区別5歳毎'!G47</f>
        <v>179</v>
      </c>
      <c r="M110" s="136">
        <f>L110/L116</f>
        <v>0.0470063025210084</v>
      </c>
      <c r="N110" s="133">
        <f>'地区別5歳毎'!G48</f>
        <v>215</v>
      </c>
      <c r="O110" s="134">
        <f>N110/N116</f>
        <v>0.050803402646502835</v>
      </c>
      <c r="P110" s="133">
        <f t="shared" si="3"/>
        <v>394</v>
      </c>
      <c r="Q110" s="137">
        <f>P110/P116</f>
        <v>0.04900497512437811</v>
      </c>
      <c r="S110" s="127" t="s">
        <v>109</v>
      </c>
      <c r="T110" s="133">
        <f>SUM(L110:L114)</f>
        <v>915</v>
      </c>
      <c r="U110" s="136">
        <f>T110/L116</f>
        <v>0.24028361344537816</v>
      </c>
      <c r="V110" s="133">
        <f>SUM(N110:N114)</f>
        <v>983</v>
      </c>
      <c r="W110" s="134">
        <f>V110/N116</f>
        <v>0.23227788279773157</v>
      </c>
      <c r="X110" s="133">
        <f>SUM(P110:P114)</f>
        <v>1898</v>
      </c>
      <c r="Y110" s="137">
        <f>X110/P116</f>
        <v>0.23606965174129355</v>
      </c>
    </row>
    <row r="111" spans="11:25" ht="13.5">
      <c r="K111" s="127" t="s">
        <v>129</v>
      </c>
      <c r="L111" s="133">
        <f>'地区別5歳毎'!F47</f>
        <v>227</v>
      </c>
      <c r="M111" s="136">
        <f>L111/L116</f>
        <v>0.05961134453781513</v>
      </c>
      <c r="N111" s="133">
        <f>'地区別5歳毎'!F48</f>
        <v>247</v>
      </c>
      <c r="O111" s="134">
        <f>N111/N116</f>
        <v>0.0583648393194707</v>
      </c>
      <c r="P111" s="133">
        <f t="shared" si="3"/>
        <v>474</v>
      </c>
      <c r="Q111" s="137">
        <f>P111/P116</f>
        <v>0.05895522388059701</v>
      </c>
      <c r="S111" s="127" t="s">
        <v>110</v>
      </c>
      <c r="T111" s="133">
        <f>SUM(L111:L114)</f>
        <v>736</v>
      </c>
      <c r="U111" s="136">
        <f>T111/L116</f>
        <v>0.19327731092436976</v>
      </c>
      <c r="V111" s="133">
        <f>SUM(N111:N114)</f>
        <v>768</v>
      </c>
      <c r="W111" s="134">
        <f>V111/N116</f>
        <v>0.18147448015122875</v>
      </c>
      <c r="X111" s="133">
        <f>SUM(P111:P114)</f>
        <v>1504</v>
      </c>
      <c r="Y111" s="137">
        <f>X111/P116</f>
        <v>0.18706467661691542</v>
      </c>
    </row>
    <row r="112" spans="11:25" ht="13.5">
      <c r="K112" s="127" t="s">
        <v>130</v>
      </c>
      <c r="L112" s="133">
        <f>'地区別5歳毎'!E47</f>
        <v>219</v>
      </c>
      <c r="M112" s="136">
        <f>L112/L116</f>
        <v>0.05751050420168067</v>
      </c>
      <c r="N112" s="133">
        <f>'地区別5歳毎'!E48</f>
        <v>209</v>
      </c>
      <c r="O112" s="134">
        <f>N112/N116</f>
        <v>0.04938563327032136</v>
      </c>
      <c r="P112" s="133">
        <f t="shared" si="3"/>
        <v>428</v>
      </c>
      <c r="Q112" s="137">
        <f>P112/P116</f>
        <v>0.05323383084577114</v>
      </c>
      <c r="S112" s="127" t="s">
        <v>111</v>
      </c>
      <c r="T112" s="133">
        <f>SUM(L112:L114)</f>
        <v>509</v>
      </c>
      <c r="U112" s="136">
        <f>T112/L116</f>
        <v>0.13366596638655462</v>
      </c>
      <c r="V112" s="133">
        <f>SUM(N112:N114)</f>
        <v>521</v>
      </c>
      <c r="W112" s="134">
        <f>V112/N116</f>
        <v>0.12310964083175803</v>
      </c>
      <c r="X112" s="133">
        <f>SUM(P112:P114)</f>
        <v>1030</v>
      </c>
      <c r="Y112" s="137">
        <f>X112/P116</f>
        <v>0.1281094527363184</v>
      </c>
    </row>
    <row r="113" spans="11:25" ht="13.5">
      <c r="K113" s="127" t="s">
        <v>131</v>
      </c>
      <c r="L113" s="133">
        <f>'地区別5歳毎'!D47</f>
        <v>152</v>
      </c>
      <c r="M113" s="136">
        <f>L113/L116</f>
        <v>0.03991596638655462</v>
      </c>
      <c r="N113" s="133">
        <f>'地区別5歳毎'!D48</f>
        <v>169</v>
      </c>
      <c r="O113" s="134">
        <f>N113/N116</f>
        <v>0.03993383742911153</v>
      </c>
      <c r="P113" s="133">
        <f t="shared" si="3"/>
        <v>321</v>
      </c>
      <c r="Q113" s="137">
        <f>P113/P116</f>
        <v>0.03992537313432836</v>
      </c>
      <c r="S113" s="127" t="s">
        <v>3</v>
      </c>
      <c r="T113" s="133">
        <f>SUM(L113:L114)</f>
        <v>290</v>
      </c>
      <c r="U113" s="136">
        <f>T113/L116</f>
        <v>0.07615546218487394</v>
      </c>
      <c r="V113" s="133">
        <f>SUM(N113:N114)</f>
        <v>312</v>
      </c>
      <c r="W113" s="134">
        <f>V113/N116</f>
        <v>0.07372400756143667</v>
      </c>
      <c r="X113" s="133">
        <f>SUM(P113:P114)</f>
        <v>602</v>
      </c>
      <c r="Y113" s="137">
        <f>X113/P116</f>
        <v>0.07487562189054726</v>
      </c>
    </row>
    <row r="114" spans="11:25" ht="13.5">
      <c r="K114" s="127" t="s">
        <v>132</v>
      </c>
      <c r="L114" s="133">
        <f>'地区別5歳毎'!C47</f>
        <v>138</v>
      </c>
      <c r="M114" s="136">
        <f>L114/L116</f>
        <v>0.03623949579831933</v>
      </c>
      <c r="N114" s="133">
        <f>'地区別5歳毎'!C48</f>
        <v>143</v>
      </c>
      <c r="O114" s="134">
        <f>N114/N116</f>
        <v>0.033790170132325145</v>
      </c>
      <c r="P114" s="133">
        <f t="shared" si="3"/>
        <v>281</v>
      </c>
      <c r="Q114" s="137">
        <f>P114/P116</f>
        <v>0.0349502487562189</v>
      </c>
      <c r="S114" s="127" t="s">
        <v>112</v>
      </c>
      <c r="T114" s="133">
        <f>SUM(L114:L114)</f>
        <v>138</v>
      </c>
      <c r="U114" s="136">
        <f>T114/L116</f>
        <v>0.03623949579831933</v>
      </c>
      <c r="V114" s="133">
        <f>SUM(N114:N114)</f>
        <v>143</v>
      </c>
      <c r="W114" s="134">
        <f>V114/N116</f>
        <v>0.033790170132325145</v>
      </c>
      <c r="X114" s="133">
        <f>SUM(P114:P114)</f>
        <v>281</v>
      </c>
      <c r="Y114" s="137">
        <f>X114/P116</f>
        <v>0.0349502487562189</v>
      </c>
    </row>
    <row r="115" ht="13.5">
      <c r="K115" s="127"/>
    </row>
    <row r="116" spans="11:17" ht="13.5">
      <c r="K116" s="127"/>
      <c r="L116" s="133">
        <f>SUM(L94:L114)</f>
        <v>3808</v>
      </c>
      <c r="M116" s="132"/>
      <c r="N116" s="133">
        <f>SUM(N94:N114)</f>
        <v>4232</v>
      </c>
      <c r="O116" s="128"/>
      <c r="P116" s="133">
        <f>SUM(P94:P114)</f>
        <v>8040</v>
      </c>
      <c r="Q116" s="128"/>
    </row>
    <row r="121" ht="13.5">
      <c r="B121" s="138" t="s">
        <v>136</v>
      </c>
    </row>
    <row r="122" spans="11:24" ht="13.5">
      <c r="K122" s="127"/>
      <c r="P122" t="s">
        <v>104</v>
      </c>
      <c r="X122" t="s">
        <v>104</v>
      </c>
    </row>
    <row r="123" spans="11:25" ht="13.5">
      <c r="K123" s="127"/>
      <c r="L123" s="132" t="s">
        <v>98</v>
      </c>
      <c r="M123" s="135" t="s">
        <v>99</v>
      </c>
      <c r="N123" s="132" t="s">
        <v>100</v>
      </c>
      <c r="O123" s="129" t="s">
        <v>101</v>
      </c>
      <c r="P123" s="128" t="s">
        <v>102</v>
      </c>
      <c r="Q123" s="130" t="s">
        <v>103</v>
      </c>
      <c r="S123" s="127"/>
      <c r="T123" s="132" t="s">
        <v>98</v>
      </c>
      <c r="U123" s="135" t="s">
        <v>99</v>
      </c>
      <c r="V123" s="132" t="s">
        <v>100</v>
      </c>
      <c r="W123" s="129" t="s">
        <v>101</v>
      </c>
      <c r="X123" s="128" t="s">
        <v>102</v>
      </c>
      <c r="Y123" s="130" t="s">
        <v>103</v>
      </c>
    </row>
    <row r="124" spans="11:25" ht="13.5">
      <c r="K124" s="127" t="s">
        <v>17</v>
      </c>
      <c r="L124" s="133">
        <f>'地区別5歳毎'!W62</f>
        <v>0</v>
      </c>
      <c r="M124" s="136">
        <f>L124/L146</f>
        <v>0</v>
      </c>
      <c r="N124" s="133">
        <f>'地区別5歳毎'!W63</f>
        <v>10</v>
      </c>
      <c r="O124" s="134">
        <f>N124/N146</f>
        <v>0.001756543123133673</v>
      </c>
      <c r="P124" s="133">
        <f aca="true" t="shared" si="4" ref="P124:P144">L124+N124</f>
        <v>10</v>
      </c>
      <c r="Q124" s="137">
        <f>P124/P146</f>
        <v>0.0009285051067780873</v>
      </c>
      <c r="S124" s="127" t="s">
        <v>1</v>
      </c>
      <c r="T124" s="133">
        <f>SUM(L124:L124)</f>
        <v>0</v>
      </c>
      <c r="U124" s="136">
        <f>T124/L146</f>
        <v>0</v>
      </c>
      <c r="V124" s="133">
        <f>SUM(N124:N124)</f>
        <v>10</v>
      </c>
      <c r="W124" s="134">
        <f>V124/N146</f>
        <v>0.001756543123133673</v>
      </c>
      <c r="X124" s="133">
        <f>SUM(P124:P124)</f>
        <v>10</v>
      </c>
      <c r="Y124" s="137">
        <f>X124/P146</f>
        <v>0.0009285051067780873</v>
      </c>
    </row>
    <row r="125" spans="11:25" ht="13.5">
      <c r="K125" s="127" t="s">
        <v>113</v>
      </c>
      <c r="L125" s="133">
        <f>'地区別5歳毎'!V62</f>
        <v>4</v>
      </c>
      <c r="M125" s="136">
        <f>L125/L146</f>
        <v>0.0007878668505022651</v>
      </c>
      <c r="N125" s="133">
        <f>'地区別5歳毎'!V63</f>
        <v>38</v>
      </c>
      <c r="O125" s="134">
        <f>N125/N146</f>
        <v>0.006674863867907957</v>
      </c>
      <c r="P125" s="133">
        <f t="shared" si="4"/>
        <v>42</v>
      </c>
      <c r="Q125" s="137">
        <f>P125/P146</f>
        <v>0.0038997214484679664</v>
      </c>
      <c r="S125" s="127" t="s">
        <v>138</v>
      </c>
      <c r="T125" s="133">
        <f>SUM(L124:L125)</f>
        <v>4</v>
      </c>
      <c r="U125" s="136">
        <f>T125/L146</f>
        <v>0.0007878668505022651</v>
      </c>
      <c r="V125" s="133">
        <f>SUM(N124:N125)</f>
        <v>48</v>
      </c>
      <c r="W125" s="134">
        <f>V125/N146</f>
        <v>0.00843140699104163</v>
      </c>
      <c r="X125" s="133">
        <f>SUM(P124:P125)</f>
        <v>52</v>
      </c>
      <c r="Y125" s="137">
        <f>X125/P146</f>
        <v>0.004828226555246054</v>
      </c>
    </row>
    <row r="126" spans="11:25" ht="13.5">
      <c r="K126" s="127" t="s">
        <v>114</v>
      </c>
      <c r="L126" s="133">
        <f>'地区別5歳毎'!U62</f>
        <v>35</v>
      </c>
      <c r="M126" s="136">
        <f>L126/L146</f>
        <v>0.00689383494189482</v>
      </c>
      <c r="N126" s="133">
        <f>'地区別5歳毎'!U63</f>
        <v>115</v>
      </c>
      <c r="O126" s="134">
        <f>N126/N146</f>
        <v>0.020200245916037238</v>
      </c>
      <c r="P126" s="133">
        <f t="shared" si="4"/>
        <v>150</v>
      </c>
      <c r="Q126" s="137">
        <f>P126/P146</f>
        <v>0.013927576601671309</v>
      </c>
      <c r="S126" s="127" t="s">
        <v>139</v>
      </c>
      <c r="T126" s="133">
        <f>SUM(L124:L126)</f>
        <v>39</v>
      </c>
      <c r="U126" s="136">
        <f>T126/L146</f>
        <v>0.0076817017923970846</v>
      </c>
      <c r="V126" s="133">
        <f>SUM(N124:N126)</f>
        <v>163</v>
      </c>
      <c r="W126" s="134">
        <f>V126/N146</f>
        <v>0.028631652907078867</v>
      </c>
      <c r="X126" s="133">
        <f>SUM(P124:P126)</f>
        <v>202</v>
      </c>
      <c r="Y126" s="137">
        <f>X126/P146</f>
        <v>0.018755803156917362</v>
      </c>
    </row>
    <row r="127" spans="11:25" ht="13.5">
      <c r="K127" s="127" t="s">
        <v>115</v>
      </c>
      <c r="L127" s="133">
        <f>'地区別5歳毎'!T62</f>
        <v>90</v>
      </c>
      <c r="M127" s="136">
        <f>L127/L146</f>
        <v>0.017727004136300965</v>
      </c>
      <c r="N127" s="133">
        <f>'地区別5歳毎'!T63</f>
        <v>210</v>
      </c>
      <c r="O127" s="134">
        <f>N127/N146</f>
        <v>0.03688740558580713</v>
      </c>
      <c r="P127" s="133">
        <f t="shared" si="4"/>
        <v>300</v>
      </c>
      <c r="Q127" s="137">
        <f>P127/P146</f>
        <v>0.027855153203342618</v>
      </c>
      <c r="S127" s="127" t="s">
        <v>140</v>
      </c>
      <c r="T127" s="133">
        <f>SUM(L124:L127)</f>
        <v>129</v>
      </c>
      <c r="U127" s="136">
        <f>T127/L146</f>
        <v>0.02540870592869805</v>
      </c>
      <c r="V127" s="133">
        <f>SUM(N124:N127)</f>
        <v>373</v>
      </c>
      <c r="W127" s="134">
        <f>V127/N146</f>
        <v>0.065519058492886</v>
      </c>
      <c r="X127" s="133">
        <f>SUM(P124:P127)</f>
        <v>502</v>
      </c>
      <c r="Y127" s="137">
        <f>X127/P146</f>
        <v>0.046610956360259984</v>
      </c>
    </row>
    <row r="128" spans="11:25" ht="13.5">
      <c r="K128" s="127" t="s">
        <v>116</v>
      </c>
      <c r="L128" s="133">
        <f>'地区別5歳毎'!S62</f>
        <v>186</v>
      </c>
      <c r="M128" s="136">
        <f>L128/L146</f>
        <v>0.036635808548355325</v>
      </c>
      <c r="N128" s="133">
        <f>'地区別5歳毎'!S63</f>
        <v>333</v>
      </c>
      <c r="O128" s="134">
        <f>N128/N146</f>
        <v>0.05849288600035131</v>
      </c>
      <c r="P128" s="133">
        <f t="shared" si="4"/>
        <v>519</v>
      </c>
      <c r="Q128" s="137">
        <f>P128/P146</f>
        <v>0.04818941504178273</v>
      </c>
      <c r="S128" s="127" t="s">
        <v>141</v>
      </c>
      <c r="T128" s="133">
        <f>SUM(L124:L128)</f>
        <v>315</v>
      </c>
      <c r="U128" s="136">
        <f>T128/L146</f>
        <v>0.06204451447705338</v>
      </c>
      <c r="V128" s="133">
        <f>SUM(N124:N128)</f>
        <v>706</v>
      </c>
      <c r="W128" s="134">
        <f>V128/N146</f>
        <v>0.12401194449323731</v>
      </c>
      <c r="X128" s="133">
        <f>SUM(P124:P128)</f>
        <v>1021</v>
      </c>
      <c r="Y128" s="137">
        <f>X128/P146</f>
        <v>0.09480037140204271</v>
      </c>
    </row>
    <row r="129" spans="11:25" ht="13.5">
      <c r="K129" s="127" t="s">
        <v>117</v>
      </c>
      <c r="L129" s="133">
        <f>'地区別5歳毎'!R62</f>
        <v>269</v>
      </c>
      <c r="M129" s="136">
        <f>L129/L146</f>
        <v>0.05298404569627733</v>
      </c>
      <c r="N129" s="133">
        <f>'地区別5歳毎'!R63</f>
        <v>356</v>
      </c>
      <c r="O129" s="134">
        <f>N129/N146</f>
        <v>0.06253293518355876</v>
      </c>
      <c r="P129" s="133">
        <f t="shared" si="4"/>
        <v>625</v>
      </c>
      <c r="Q129" s="137">
        <f>P129/P146</f>
        <v>0.058031569173630455</v>
      </c>
      <c r="S129" s="127" t="s">
        <v>142</v>
      </c>
      <c r="T129" s="133">
        <f>SUM(L124:L129)</f>
        <v>584</v>
      </c>
      <c r="U129" s="136">
        <f>T129/L146</f>
        <v>0.11502856017333071</v>
      </c>
      <c r="V129" s="133">
        <f>SUM(N124:N129)</f>
        <v>1062</v>
      </c>
      <c r="W129" s="134">
        <f>V129/N146</f>
        <v>0.18654487967679606</v>
      </c>
      <c r="X129" s="133">
        <f>SUM(P124:P129)</f>
        <v>1646</v>
      </c>
      <c r="Y129" s="137">
        <f>X129/P146</f>
        <v>0.15283194057567318</v>
      </c>
    </row>
    <row r="130" spans="11:25" ht="13.5">
      <c r="K130" s="127" t="s">
        <v>118</v>
      </c>
      <c r="L130" s="133">
        <f>'地区別5歳毎'!Q62</f>
        <v>261</v>
      </c>
      <c r="M130" s="136">
        <f>L130/L146</f>
        <v>0.0514083119952728</v>
      </c>
      <c r="N130" s="133">
        <f>'地区別5歳毎'!Q63</f>
        <v>356</v>
      </c>
      <c r="O130" s="134">
        <f>N130/N146</f>
        <v>0.06253293518355876</v>
      </c>
      <c r="P130" s="133">
        <f t="shared" si="4"/>
        <v>617</v>
      </c>
      <c r="Q130" s="137">
        <f>P130/P146</f>
        <v>0.05728876508820799</v>
      </c>
      <c r="S130" s="127" t="s">
        <v>143</v>
      </c>
      <c r="T130" s="133">
        <f>SUM(L124:L130)</f>
        <v>845</v>
      </c>
      <c r="U130" s="136">
        <f>T130/L146</f>
        <v>0.1664368721686035</v>
      </c>
      <c r="V130" s="133">
        <f>SUM(N124:N130)</f>
        <v>1418</v>
      </c>
      <c r="W130" s="134">
        <f>V130/N146</f>
        <v>0.24907781486035482</v>
      </c>
      <c r="X130" s="133">
        <f>SUM(P124:P130)</f>
        <v>2263</v>
      </c>
      <c r="Y130" s="137">
        <f>X130/P146</f>
        <v>0.21012070566388116</v>
      </c>
    </row>
    <row r="131" spans="11:25" ht="13.5">
      <c r="K131" s="127" t="s">
        <v>119</v>
      </c>
      <c r="L131" s="133">
        <f>'地区別5歳毎'!P62</f>
        <v>314</v>
      </c>
      <c r="M131" s="136">
        <f>L131/L146</f>
        <v>0.06184754776442781</v>
      </c>
      <c r="N131" s="133">
        <f>'地区別5歳毎'!P63</f>
        <v>323</v>
      </c>
      <c r="O131" s="134">
        <f>N131/N146</f>
        <v>0.056736342877217634</v>
      </c>
      <c r="P131" s="133">
        <f t="shared" si="4"/>
        <v>637</v>
      </c>
      <c r="Q131" s="137">
        <f>P131/P146</f>
        <v>0.05914577530176416</v>
      </c>
      <c r="S131" s="127" t="s">
        <v>144</v>
      </c>
      <c r="T131" s="133">
        <f>SUM(L124:L131)</f>
        <v>1159</v>
      </c>
      <c r="U131" s="136">
        <f>T131/L146</f>
        <v>0.2282844199330313</v>
      </c>
      <c r="V131" s="133">
        <f>SUM(N124:N131)</f>
        <v>1741</v>
      </c>
      <c r="W131" s="134">
        <f>V131/N146</f>
        <v>0.3058141577375725</v>
      </c>
      <c r="X131" s="133">
        <f>SUM(P124:P131)</f>
        <v>2900</v>
      </c>
      <c r="Y131" s="137">
        <f>X131/P146</f>
        <v>0.2692664809656453</v>
      </c>
    </row>
    <row r="132" spans="11:25" ht="13.5">
      <c r="K132" s="127" t="s">
        <v>120</v>
      </c>
      <c r="L132" s="133">
        <f>'地区別5歳毎'!O62</f>
        <v>413</v>
      </c>
      <c r="M132" s="136">
        <f>L132/L146</f>
        <v>0.08134725231435887</v>
      </c>
      <c r="N132" s="133">
        <f>'地区別5歳毎'!O63</f>
        <v>413</v>
      </c>
      <c r="O132" s="134">
        <f>N132/N146</f>
        <v>0.07254523098542069</v>
      </c>
      <c r="P132" s="133">
        <f t="shared" si="4"/>
        <v>826</v>
      </c>
      <c r="Q132" s="137">
        <f>P132/P146</f>
        <v>0.07669452181987</v>
      </c>
      <c r="S132" s="127" t="s">
        <v>145</v>
      </c>
      <c r="T132" s="133">
        <f>SUM(L124:L132)</f>
        <v>1572</v>
      </c>
      <c r="U132" s="136">
        <f>T132/L146</f>
        <v>0.3096316722473902</v>
      </c>
      <c r="V132" s="133">
        <f>SUM(N124:N132)</f>
        <v>2154</v>
      </c>
      <c r="W132" s="134">
        <f>V132/N146</f>
        <v>0.37835938872299313</v>
      </c>
      <c r="X132" s="133">
        <f>SUM(P124:P132)</f>
        <v>3726</v>
      </c>
      <c r="Y132" s="137">
        <f>X132/P146</f>
        <v>0.34596100278551534</v>
      </c>
    </row>
    <row r="133" spans="11:25" ht="13.5">
      <c r="K133" s="127" t="s">
        <v>121</v>
      </c>
      <c r="L133" s="133">
        <f>'地区別5歳毎'!N62</f>
        <v>456</v>
      </c>
      <c r="M133" s="136">
        <f>L133/L146</f>
        <v>0.08981682095725822</v>
      </c>
      <c r="N133" s="133">
        <f>'地区別5歳毎'!N63</f>
        <v>402</v>
      </c>
      <c r="O133" s="134">
        <f>N133/N146</f>
        <v>0.07061303354997366</v>
      </c>
      <c r="P133" s="133">
        <f t="shared" si="4"/>
        <v>858</v>
      </c>
      <c r="Q133" s="137">
        <f>P133/P146</f>
        <v>0.07966573816155989</v>
      </c>
      <c r="S133" s="127" t="s">
        <v>146</v>
      </c>
      <c r="T133" s="133">
        <f>SUM(L124:L133)</f>
        <v>2028</v>
      </c>
      <c r="U133" s="136">
        <f>T133/L146</f>
        <v>0.3994484932046484</v>
      </c>
      <c r="V133" s="133">
        <f>SUM(N124:N133)</f>
        <v>2556</v>
      </c>
      <c r="W133" s="134">
        <f>V133/N146</f>
        <v>0.4489724222729668</v>
      </c>
      <c r="X133" s="133">
        <f>SUM(P124:P133)</f>
        <v>4584</v>
      </c>
      <c r="Y133" s="137">
        <f>X133/P146</f>
        <v>0.4256267409470752</v>
      </c>
    </row>
    <row r="134" spans="11:25" ht="13.5">
      <c r="K134" s="127" t="s">
        <v>122</v>
      </c>
      <c r="L134" s="133">
        <f>'地区別5歳毎'!M62</f>
        <v>392</v>
      </c>
      <c r="M134" s="136">
        <f>L134/L146</f>
        <v>0.07721095134922198</v>
      </c>
      <c r="N134" s="133">
        <f>'地区別5歳毎'!M63</f>
        <v>409</v>
      </c>
      <c r="O134" s="134">
        <f>N134/N146</f>
        <v>0.07184261373616722</v>
      </c>
      <c r="P134" s="133">
        <f t="shared" si="4"/>
        <v>801</v>
      </c>
      <c r="Q134" s="137">
        <f>P134/P146</f>
        <v>0.07437325905292479</v>
      </c>
      <c r="S134" s="127" t="s">
        <v>147</v>
      </c>
      <c r="T134" s="133">
        <f>SUM(L124:L134)</f>
        <v>2420</v>
      </c>
      <c r="U134" s="136">
        <f>T134/L146</f>
        <v>0.4766594445538704</v>
      </c>
      <c r="V134" s="133">
        <f>SUM(N124:N134)</f>
        <v>2965</v>
      </c>
      <c r="W134" s="134">
        <f>V134/N146</f>
        <v>0.520815036009134</v>
      </c>
      <c r="X134" s="133">
        <f>SUM(P124:P134)</f>
        <v>5385</v>
      </c>
      <c r="Y134" s="137">
        <f>X134/P146</f>
        <v>0.5</v>
      </c>
    </row>
    <row r="135" spans="11:25" ht="13.5">
      <c r="K135" s="127" t="s">
        <v>123</v>
      </c>
      <c r="L135" s="133">
        <f>'地区別5歳毎'!L62</f>
        <v>344</v>
      </c>
      <c r="M135" s="136">
        <f>L135/L146</f>
        <v>0.0677565491431948</v>
      </c>
      <c r="N135" s="133">
        <f>'地区別5歳毎'!L63</f>
        <v>358</v>
      </c>
      <c r="O135" s="134">
        <f>N135/N146</f>
        <v>0.0628842438081855</v>
      </c>
      <c r="P135" s="133">
        <f t="shared" si="4"/>
        <v>702</v>
      </c>
      <c r="Q135" s="137">
        <f>P135/P146</f>
        <v>0.06518105849582173</v>
      </c>
      <c r="S135" s="127" t="s">
        <v>148</v>
      </c>
      <c r="T135" s="133">
        <f>SUM(L124:L135)</f>
        <v>2764</v>
      </c>
      <c r="U135" s="136">
        <f>T135/L146</f>
        <v>0.5444159936970652</v>
      </c>
      <c r="V135" s="133">
        <f>SUM(N124:N135)</f>
        <v>3323</v>
      </c>
      <c r="W135" s="134">
        <f>V135/N146</f>
        <v>0.5836992798173195</v>
      </c>
      <c r="X135" s="133">
        <f>SUM(P124:P135)</f>
        <v>6087</v>
      </c>
      <c r="Y135" s="137">
        <f>X135/P146</f>
        <v>0.5651810584958217</v>
      </c>
    </row>
    <row r="136" spans="11:25" ht="13.5">
      <c r="K136" s="127" t="s">
        <v>124</v>
      </c>
      <c r="L136" s="133">
        <f>'地区別5歳毎'!K62</f>
        <v>287</v>
      </c>
      <c r="M136" s="136">
        <f>L136/L146</f>
        <v>0.05652944652353752</v>
      </c>
      <c r="N136" s="133">
        <f>'地区別5歳毎'!K63</f>
        <v>289</v>
      </c>
      <c r="O136" s="134">
        <f>N136/N146</f>
        <v>0.050764096258563145</v>
      </c>
      <c r="P136" s="133">
        <f t="shared" si="4"/>
        <v>576</v>
      </c>
      <c r="Q136" s="137">
        <f>P136/P146</f>
        <v>0.053481894150417826</v>
      </c>
      <c r="S136" s="127" t="s">
        <v>105</v>
      </c>
      <c r="T136" s="133">
        <f>SUM(L136:L144)</f>
        <v>2313</v>
      </c>
      <c r="U136" s="136">
        <f>T136/L146</f>
        <v>0.45558400630293483</v>
      </c>
      <c r="V136" s="133">
        <f>SUM(N136:N144)</f>
        <v>2370</v>
      </c>
      <c r="W136" s="134">
        <f>V136/N146</f>
        <v>0.4163007201826805</v>
      </c>
      <c r="X136" s="133">
        <f>SUM(P136:P144)</f>
        <v>4683</v>
      </c>
      <c r="Y136" s="137">
        <f>X136/P146</f>
        <v>0.43481894150417827</v>
      </c>
    </row>
    <row r="137" spans="11:25" ht="13.5">
      <c r="K137" s="127" t="s">
        <v>125</v>
      </c>
      <c r="L137" s="133">
        <f>'地区別5歳毎'!J62</f>
        <v>268</v>
      </c>
      <c r="M137" s="136">
        <f>L137/L146</f>
        <v>0.052787078983651765</v>
      </c>
      <c r="N137" s="133">
        <f>'地区別5歳毎'!J63</f>
        <v>314</v>
      </c>
      <c r="O137" s="134">
        <f>N137/N146</f>
        <v>0.05515545406639733</v>
      </c>
      <c r="P137" s="133">
        <f t="shared" si="4"/>
        <v>582</v>
      </c>
      <c r="Q137" s="137">
        <f>P137/P146</f>
        <v>0.05403899721448468</v>
      </c>
      <c r="S137" s="127" t="s">
        <v>106</v>
      </c>
      <c r="T137" s="133">
        <f>SUM(L137:L144)</f>
        <v>2026</v>
      </c>
      <c r="U137" s="136">
        <f>T137/L146</f>
        <v>0.3990545597793973</v>
      </c>
      <c r="V137" s="133">
        <f>SUM(N137:N144)</f>
        <v>2081</v>
      </c>
      <c r="W137" s="134">
        <f>V137/N146</f>
        <v>0.36553662392411734</v>
      </c>
      <c r="X137" s="133">
        <f>SUM(P137:P144)</f>
        <v>4107</v>
      </c>
      <c r="Y137" s="137">
        <f>X137/P146</f>
        <v>0.38133704735376045</v>
      </c>
    </row>
    <row r="138" spans="11:25" ht="13.5">
      <c r="K138" s="127" t="s">
        <v>126</v>
      </c>
      <c r="L138" s="133">
        <f>'地区別5歳毎'!I62</f>
        <v>278</v>
      </c>
      <c r="M138" s="136">
        <f>L138/L146</f>
        <v>0.054756746109907425</v>
      </c>
      <c r="N138" s="133">
        <f>'地区別5歳毎'!I63</f>
        <v>257</v>
      </c>
      <c r="O138" s="134">
        <f>N138/N146</f>
        <v>0.045143158264535396</v>
      </c>
      <c r="P138" s="133">
        <f t="shared" si="4"/>
        <v>535</v>
      </c>
      <c r="Q138" s="137">
        <f>P138/P146</f>
        <v>0.04967502321262767</v>
      </c>
      <c r="S138" s="127" t="s">
        <v>107</v>
      </c>
      <c r="T138" s="133">
        <f>SUM(L138:L144)</f>
        <v>1758</v>
      </c>
      <c r="U138" s="136">
        <f>T138/L146</f>
        <v>0.34626748079574554</v>
      </c>
      <c r="V138" s="133">
        <f>SUM(N138:N144)</f>
        <v>1767</v>
      </c>
      <c r="W138" s="134">
        <f>V138/N146</f>
        <v>0.31038116985772</v>
      </c>
      <c r="X138" s="133">
        <f>SUM(P138:P144)</f>
        <v>3525</v>
      </c>
      <c r="Y138" s="137">
        <f>X138/P146</f>
        <v>0.32729805013927576</v>
      </c>
    </row>
    <row r="139" spans="11:25" ht="13.5">
      <c r="K139" s="127" t="s">
        <v>127</v>
      </c>
      <c r="L139" s="133">
        <f>'地区別5歳毎'!H62</f>
        <v>231</v>
      </c>
      <c r="M139" s="136">
        <f>L139/L146</f>
        <v>0.04549931061650581</v>
      </c>
      <c r="N139" s="133">
        <f>'地区別5歳毎'!H63</f>
        <v>250</v>
      </c>
      <c r="O139" s="134">
        <f>N139/N146</f>
        <v>0.04391357807834182</v>
      </c>
      <c r="P139" s="133">
        <f t="shared" si="4"/>
        <v>481</v>
      </c>
      <c r="Q139" s="137">
        <f>P139/P146</f>
        <v>0.044661095636026</v>
      </c>
      <c r="S139" s="127" t="s">
        <v>108</v>
      </c>
      <c r="T139" s="133">
        <f>SUM(L139:L144)</f>
        <v>1480</v>
      </c>
      <c r="U139" s="136">
        <f>T139/L146</f>
        <v>0.2915107346858381</v>
      </c>
      <c r="V139" s="133">
        <f>SUM(N139:N144)</f>
        <v>1510</v>
      </c>
      <c r="W139" s="134">
        <f>V139/N146</f>
        <v>0.2652380115931846</v>
      </c>
      <c r="X139" s="133">
        <f>SUM(P139:P144)</f>
        <v>2990</v>
      </c>
      <c r="Y139" s="137">
        <f>X139/P146</f>
        <v>0.2776230269266481</v>
      </c>
    </row>
    <row r="140" spans="11:25" ht="13.5">
      <c r="K140" s="127" t="s">
        <v>128</v>
      </c>
      <c r="L140" s="133">
        <f>'地区別5歳毎'!G62</f>
        <v>237</v>
      </c>
      <c r="M140" s="136">
        <f>L140/L146</f>
        <v>0.04668111089225921</v>
      </c>
      <c r="N140" s="133">
        <f>'地区別5歳毎'!G63</f>
        <v>263</v>
      </c>
      <c r="O140" s="134">
        <f>N140/N146</f>
        <v>0.0461970841384156</v>
      </c>
      <c r="P140" s="133">
        <f t="shared" si="4"/>
        <v>500</v>
      </c>
      <c r="Q140" s="137">
        <f>P140/P146</f>
        <v>0.04642525533890436</v>
      </c>
      <c r="S140" s="127" t="s">
        <v>109</v>
      </c>
      <c r="T140" s="133">
        <f>SUM(L140:L144)</f>
        <v>1249</v>
      </c>
      <c r="U140" s="136">
        <f>T140/L146</f>
        <v>0.2460114240693323</v>
      </c>
      <c r="V140" s="133">
        <f>SUM(N140:N144)</f>
        <v>1260</v>
      </c>
      <c r="W140" s="134">
        <f>V140/N146</f>
        <v>0.2213244335148428</v>
      </c>
      <c r="X140" s="133">
        <f>SUM(P140:P144)</f>
        <v>2509</v>
      </c>
      <c r="Y140" s="137">
        <f>X140/P146</f>
        <v>0.2329619312906221</v>
      </c>
    </row>
    <row r="141" spans="11:25" ht="13.5">
      <c r="K141" s="127" t="s">
        <v>129</v>
      </c>
      <c r="L141" s="133">
        <f>'地区別5歳毎'!F62</f>
        <v>322</v>
      </c>
      <c r="M141" s="136">
        <f>L141/L146</f>
        <v>0.06342328146543234</v>
      </c>
      <c r="N141" s="133">
        <f>'地区別5歳毎'!F63</f>
        <v>337</v>
      </c>
      <c r="O141" s="134">
        <f>N141/N146</f>
        <v>0.05919550324960478</v>
      </c>
      <c r="P141" s="133">
        <f t="shared" si="4"/>
        <v>659</v>
      </c>
      <c r="Q141" s="137">
        <f>P141/P146</f>
        <v>0.061188486536675954</v>
      </c>
      <c r="S141" s="127" t="s">
        <v>110</v>
      </c>
      <c r="T141" s="133">
        <f>SUM(L141:L144)</f>
        <v>1012</v>
      </c>
      <c r="U141" s="136">
        <f>T141/L146</f>
        <v>0.1993303131770731</v>
      </c>
      <c r="V141" s="133">
        <f>SUM(N141:N144)</f>
        <v>997</v>
      </c>
      <c r="W141" s="134">
        <f>V141/N146</f>
        <v>0.17512734937642718</v>
      </c>
      <c r="X141" s="133">
        <f>SUM(P141:P144)</f>
        <v>2009</v>
      </c>
      <c r="Y141" s="137">
        <f>X141/P146</f>
        <v>0.18653667595171775</v>
      </c>
    </row>
    <row r="142" spans="11:25" ht="13.5">
      <c r="K142" s="127" t="s">
        <v>130</v>
      </c>
      <c r="L142" s="133">
        <f>'地区別5歳毎'!E62</f>
        <v>281</v>
      </c>
      <c r="M142" s="136">
        <f>L142/L146</f>
        <v>0.05534764624778413</v>
      </c>
      <c r="N142" s="133">
        <f>'地区別5歳毎'!E63</f>
        <v>294</v>
      </c>
      <c r="O142" s="134">
        <f>N142/N146</f>
        <v>0.051642367820129986</v>
      </c>
      <c r="P142" s="133">
        <f t="shared" si="4"/>
        <v>575</v>
      </c>
      <c r="Q142" s="137">
        <f>P142/P146</f>
        <v>0.05338904363974002</v>
      </c>
      <c r="S142" s="127" t="s">
        <v>111</v>
      </c>
      <c r="T142" s="133">
        <f>SUM(L142:L144)</f>
        <v>690</v>
      </c>
      <c r="U142" s="136">
        <f>T142/L146</f>
        <v>0.13590703171164073</v>
      </c>
      <c r="V142" s="133">
        <f>SUM(N142:N144)</f>
        <v>660</v>
      </c>
      <c r="W142" s="134">
        <f>V142/N146</f>
        <v>0.11593184612682242</v>
      </c>
      <c r="X142" s="133">
        <f>SUM(P142:P144)</f>
        <v>1350</v>
      </c>
      <c r="Y142" s="137">
        <f>X142/P146</f>
        <v>0.12534818941504178</v>
      </c>
    </row>
    <row r="143" spans="11:25" ht="13.5">
      <c r="K143" s="127" t="s">
        <v>131</v>
      </c>
      <c r="L143" s="133">
        <f>'地区別5歳毎'!D62</f>
        <v>216</v>
      </c>
      <c r="M143" s="136">
        <f>L143/L146</f>
        <v>0.04254480992712232</v>
      </c>
      <c r="N143" s="133">
        <f>'地区別5歳毎'!D63</f>
        <v>186</v>
      </c>
      <c r="O143" s="134">
        <f>N143/N146</f>
        <v>0.03267170209028632</v>
      </c>
      <c r="P143" s="133">
        <f t="shared" si="4"/>
        <v>402</v>
      </c>
      <c r="Q143" s="137">
        <f>P143/P146</f>
        <v>0.03732590529247911</v>
      </c>
      <c r="S143" s="127" t="s">
        <v>3</v>
      </c>
      <c r="T143" s="133">
        <f>SUM(L143:L144)</f>
        <v>409</v>
      </c>
      <c r="U143" s="136">
        <f>T143/L146</f>
        <v>0.0805593854638566</v>
      </c>
      <c r="V143" s="133">
        <f>SUM(N143:N144)</f>
        <v>366</v>
      </c>
      <c r="W143" s="134">
        <f>V143/N146</f>
        <v>0.06428947830669243</v>
      </c>
      <c r="X143" s="133">
        <f>SUM(P143:P144)</f>
        <v>775</v>
      </c>
      <c r="Y143" s="137">
        <f>X143/P146</f>
        <v>0.07195914577530177</v>
      </c>
    </row>
    <row r="144" spans="11:25" ht="13.5">
      <c r="K144" s="127" t="s">
        <v>132</v>
      </c>
      <c r="L144" s="133">
        <f>'地区別5歳毎'!C62</f>
        <v>193</v>
      </c>
      <c r="M144" s="136">
        <f>L144/L146</f>
        <v>0.03801457553673429</v>
      </c>
      <c r="N144" s="133">
        <f>'地区別5歳毎'!C63</f>
        <v>180</v>
      </c>
      <c r="O144" s="134">
        <f>N144/N146</f>
        <v>0.031617776216406115</v>
      </c>
      <c r="P144" s="133">
        <f t="shared" si="4"/>
        <v>373</v>
      </c>
      <c r="Q144" s="137">
        <f>P144/P146</f>
        <v>0.03463324048282265</v>
      </c>
      <c r="S144" s="127" t="s">
        <v>112</v>
      </c>
      <c r="T144" s="133">
        <f>SUM(L144:L144)</f>
        <v>193</v>
      </c>
      <c r="U144" s="136">
        <f>T144/L146</f>
        <v>0.03801457553673429</v>
      </c>
      <c r="V144" s="133">
        <f>SUM(N144:N144)</f>
        <v>180</v>
      </c>
      <c r="W144" s="134">
        <f>V144/N146</f>
        <v>0.031617776216406115</v>
      </c>
      <c r="X144" s="133">
        <f>SUM(P144:P144)</f>
        <v>373</v>
      </c>
      <c r="Y144" s="137">
        <f>X144/P146</f>
        <v>0.03463324048282265</v>
      </c>
    </row>
    <row r="145" ht="13.5">
      <c r="K145" s="127"/>
    </row>
    <row r="146" spans="11:17" ht="13.5">
      <c r="K146" s="127"/>
      <c r="L146" s="133">
        <f>SUM(L124:L144)</f>
        <v>5077</v>
      </c>
      <c r="M146" s="132"/>
      <c r="N146" s="133">
        <f>SUM(N124:N144)</f>
        <v>5693</v>
      </c>
      <c r="O146" s="128"/>
      <c r="P146" s="133">
        <f>SUM(P124:P144)</f>
        <v>10770</v>
      </c>
      <c r="Q146" s="128"/>
    </row>
    <row r="151" ht="13.5">
      <c r="B151" s="138" t="s">
        <v>29</v>
      </c>
    </row>
    <row r="152" spans="11:24" ht="13.5">
      <c r="K152" s="127"/>
      <c r="P152" t="s">
        <v>104</v>
      </c>
      <c r="X152" t="s">
        <v>104</v>
      </c>
    </row>
    <row r="153" spans="11:25" ht="13.5">
      <c r="K153" s="127"/>
      <c r="L153" s="132" t="s">
        <v>98</v>
      </c>
      <c r="M153" s="135" t="s">
        <v>99</v>
      </c>
      <c r="N153" s="132" t="s">
        <v>100</v>
      </c>
      <c r="O153" s="129" t="s">
        <v>101</v>
      </c>
      <c r="P153" s="128" t="s">
        <v>102</v>
      </c>
      <c r="Q153" s="130" t="s">
        <v>103</v>
      </c>
      <c r="S153" s="127"/>
      <c r="T153" s="132" t="s">
        <v>98</v>
      </c>
      <c r="U153" s="135" t="s">
        <v>99</v>
      </c>
      <c r="V153" s="132" t="s">
        <v>100</v>
      </c>
      <c r="W153" s="129" t="s">
        <v>101</v>
      </c>
      <c r="X153" s="128" t="s">
        <v>102</v>
      </c>
      <c r="Y153" s="130" t="s">
        <v>103</v>
      </c>
    </row>
    <row r="154" spans="11:25" ht="13.5">
      <c r="K154" s="127" t="s">
        <v>17</v>
      </c>
      <c r="L154" s="133">
        <f>'地区別5歳毎'!W65</f>
        <v>0</v>
      </c>
      <c r="M154" s="136">
        <f>L154/L176</f>
        <v>0</v>
      </c>
      <c r="N154" s="133">
        <f>'地区別5歳毎'!W66</f>
        <v>12</v>
      </c>
      <c r="O154" s="134">
        <f>N154/N176</f>
        <v>0.0035629453681710215</v>
      </c>
      <c r="P154" s="133">
        <f aca="true" t="shared" si="5" ref="P154:P174">L154+N154</f>
        <v>12</v>
      </c>
      <c r="Q154" s="137">
        <f>P154/P176</f>
        <v>0.0019502681618722574</v>
      </c>
      <c r="S154" s="127" t="s">
        <v>1</v>
      </c>
      <c r="T154" s="133">
        <f>SUM(L154:L154)</f>
        <v>0</v>
      </c>
      <c r="U154" s="136">
        <f>T154/L176</f>
        <v>0</v>
      </c>
      <c r="V154" s="133">
        <f>SUM(N154:N154)</f>
        <v>12</v>
      </c>
      <c r="W154" s="134">
        <f>V154/N176</f>
        <v>0.0035629453681710215</v>
      </c>
      <c r="X154" s="133">
        <f>SUM(P154:P154)</f>
        <v>12</v>
      </c>
      <c r="Y154" s="137">
        <f>X154/P176</f>
        <v>0.0019502681618722574</v>
      </c>
    </row>
    <row r="155" spans="11:25" ht="13.5">
      <c r="K155" s="127" t="s">
        <v>113</v>
      </c>
      <c r="L155" s="133">
        <f>'地区別5歳毎'!V65</f>
        <v>0</v>
      </c>
      <c r="M155" s="136">
        <f>L155/L176</f>
        <v>0</v>
      </c>
      <c r="N155" s="133">
        <f>'地区別5歳毎'!V66</f>
        <v>20</v>
      </c>
      <c r="O155" s="134">
        <f>N155/N176</f>
        <v>0.0059382422802850355</v>
      </c>
      <c r="P155" s="133">
        <f t="shared" si="5"/>
        <v>20</v>
      </c>
      <c r="Q155" s="137">
        <f>P155/P176</f>
        <v>0.0032504469364537623</v>
      </c>
      <c r="S155" s="127" t="s">
        <v>138</v>
      </c>
      <c r="T155" s="133">
        <f>SUM(L154:L155)</f>
        <v>0</v>
      </c>
      <c r="U155" s="136">
        <f>T155/L176</f>
        <v>0</v>
      </c>
      <c r="V155" s="133">
        <f>SUM(N154:N155)</f>
        <v>32</v>
      </c>
      <c r="W155" s="134">
        <f>V155/N176</f>
        <v>0.009501187648456057</v>
      </c>
      <c r="X155" s="133">
        <f>SUM(P154:P155)</f>
        <v>32</v>
      </c>
      <c r="Y155" s="137">
        <f>X155/P176</f>
        <v>0.00520071509832602</v>
      </c>
    </row>
    <row r="156" spans="11:25" ht="13.5">
      <c r="K156" s="127" t="s">
        <v>114</v>
      </c>
      <c r="L156" s="133">
        <f>'地区別5歳毎'!U65</f>
        <v>24</v>
      </c>
      <c r="M156" s="136">
        <f>L156/L176</f>
        <v>0.008617594254937163</v>
      </c>
      <c r="N156" s="133">
        <f>'地区別5歳毎'!U66</f>
        <v>57</v>
      </c>
      <c r="O156" s="134">
        <f>N156/N176</f>
        <v>0.016923990498812352</v>
      </c>
      <c r="P156" s="133">
        <f t="shared" si="5"/>
        <v>81</v>
      </c>
      <c r="Q156" s="137">
        <f>P156/P176</f>
        <v>0.013164310092637738</v>
      </c>
      <c r="S156" s="127" t="s">
        <v>139</v>
      </c>
      <c r="T156" s="133">
        <f>SUM(L154:L156)</f>
        <v>24</v>
      </c>
      <c r="U156" s="136">
        <f>T156/L176</f>
        <v>0.008617594254937163</v>
      </c>
      <c r="V156" s="133">
        <f>SUM(N154:N156)</f>
        <v>89</v>
      </c>
      <c r="W156" s="134">
        <f>V156/N176</f>
        <v>0.02642517814726841</v>
      </c>
      <c r="X156" s="133">
        <f>SUM(P154:P156)</f>
        <v>113</v>
      </c>
      <c r="Y156" s="137">
        <f>X156/P176</f>
        <v>0.01836502519096376</v>
      </c>
    </row>
    <row r="157" spans="11:25" ht="13.5">
      <c r="K157" s="127" t="s">
        <v>115</v>
      </c>
      <c r="L157" s="133">
        <f>'地区別5歳毎'!T65</f>
        <v>56</v>
      </c>
      <c r="M157" s="136">
        <f>L157/L176</f>
        <v>0.020107719928186715</v>
      </c>
      <c r="N157" s="133">
        <f>'地区別5歳毎'!T66</f>
        <v>108</v>
      </c>
      <c r="O157" s="134">
        <f>N157/N176</f>
        <v>0.032066508313539195</v>
      </c>
      <c r="P157" s="133">
        <f t="shared" si="5"/>
        <v>164</v>
      </c>
      <c r="Q157" s="137">
        <f>P157/P176</f>
        <v>0.026653664878920853</v>
      </c>
      <c r="S157" s="127" t="s">
        <v>140</v>
      </c>
      <c r="T157" s="133">
        <f>SUM(L154:L157)</f>
        <v>80</v>
      </c>
      <c r="U157" s="136">
        <f>T157/L176</f>
        <v>0.02872531418312388</v>
      </c>
      <c r="V157" s="133">
        <f>SUM(N154:N157)</f>
        <v>197</v>
      </c>
      <c r="W157" s="134">
        <f>V157/N176</f>
        <v>0.0584916864608076</v>
      </c>
      <c r="X157" s="133">
        <f>SUM(P154:P157)</f>
        <v>277</v>
      </c>
      <c r="Y157" s="137">
        <f>X157/P176</f>
        <v>0.04501869006988461</v>
      </c>
    </row>
    <row r="158" spans="11:25" ht="13.5">
      <c r="K158" s="127" t="s">
        <v>116</v>
      </c>
      <c r="L158" s="133">
        <f>'地区別5歳毎'!S65</f>
        <v>108</v>
      </c>
      <c r="M158" s="136">
        <f>L158/L176</f>
        <v>0.03877917414721724</v>
      </c>
      <c r="N158" s="133">
        <f>'地区別5歳毎'!S66</f>
        <v>233</v>
      </c>
      <c r="O158" s="134">
        <f>N158/N176</f>
        <v>0.06918052256532066</v>
      </c>
      <c r="P158" s="133">
        <f t="shared" si="5"/>
        <v>341</v>
      </c>
      <c r="Q158" s="137">
        <f>P158/P176</f>
        <v>0.05542012026653665</v>
      </c>
      <c r="S158" s="127" t="s">
        <v>141</v>
      </c>
      <c r="T158" s="133">
        <f>SUM(L154:L158)</f>
        <v>188</v>
      </c>
      <c r="U158" s="136">
        <f>T158/L176</f>
        <v>0.06750448833034112</v>
      </c>
      <c r="V158" s="133">
        <f>SUM(N154:N158)</f>
        <v>430</v>
      </c>
      <c r="W158" s="134">
        <f>V158/N176</f>
        <v>0.12767220902612827</v>
      </c>
      <c r="X158" s="133">
        <f>SUM(P154:P158)</f>
        <v>618</v>
      </c>
      <c r="Y158" s="137">
        <f>X158/P176</f>
        <v>0.10043881033642126</v>
      </c>
    </row>
    <row r="159" spans="11:25" ht="13.5">
      <c r="K159" s="127" t="s">
        <v>117</v>
      </c>
      <c r="L159" s="133">
        <f>'地区別5歳毎'!R65</f>
        <v>141</v>
      </c>
      <c r="M159" s="136">
        <f>L159/L176</f>
        <v>0.05062836624775584</v>
      </c>
      <c r="N159" s="133">
        <f>'地区別5歳毎'!R66</f>
        <v>252</v>
      </c>
      <c r="O159" s="134">
        <f>N159/N176</f>
        <v>0.07482185273159145</v>
      </c>
      <c r="P159" s="133">
        <f t="shared" si="5"/>
        <v>393</v>
      </c>
      <c r="Q159" s="137">
        <f>P159/P176</f>
        <v>0.06387128230131643</v>
      </c>
      <c r="S159" s="127" t="s">
        <v>142</v>
      </c>
      <c r="T159" s="133">
        <f>SUM(L154:L159)</f>
        <v>329</v>
      </c>
      <c r="U159" s="136">
        <f>T159/L176</f>
        <v>0.11813285457809695</v>
      </c>
      <c r="V159" s="133">
        <f>SUM(N154:N159)</f>
        <v>682</v>
      </c>
      <c r="W159" s="134">
        <f>V159/N176</f>
        <v>0.20249406175771972</v>
      </c>
      <c r="X159" s="133">
        <f>SUM(P154:P159)</f>
        <v>1011</v>
      </c>
      <c r="Y159" s="137">
        <f>X159/P176</f>
        <v>0.1643100926377377</v>
      </c>
    </row>
    <row r="160" spans="11:25" ht="13.5">
      <c r="K160" s="127" t="s">
        <v>118</v>
      </c>
      <c r="L160" s="133">
        <f>'地区別5歳毎'!Q65</f>
        <v>136</v>
      </c>
      <c r="M160" s="136">
        <f>L160/L176</f>
        <v>0.04883303411131059</v>
      </c>
      <c r="N160" s="133">
        <f>'地区別5歳毎'!Q66</f>
        <v>195</v>
      </c>
      <c r="O160" s="134">
        <f>N160/N176</f>
        <v>0.057897862232779096</v>
      </c>
      <c r="P160" s="133">
        <f t="shared" si="5"/>
        <v>331</v>
      </c>
      <c r="Q160" s="137">
        <f>P160/P176</f>
        <v>0.05379489679830977</v>
      </c>
      <c r="S160" s="127" t="s">
        <v>143</v>
      </c>
      <c r="T160" s="133">
        <f>SUM(L154:L160)</f>
        <v>465</v>
      </c>
      <c r="U160" s="136">
        <f>T160/L176</f>
        <v>0.16696588868940754</v>
      </c>
      <c r="V160" s="133">
        <f>SUM(N154:N160)</f>
        <v>877</v>
      </c>
      <c r="W160" s="134">
        <f>V160/N176</f>
        <v>0.2603919239904988</v>
      </c>
      <c r="X160" s="133">
        <f>SUM(P154:P160)</f>
        <v>1342</v>
      </c>
      <c r="Y160" s="137">
        <f>X160/P176</f>
        <v>0.21810498943604745</v>
      </c>
    </row>
    <row r="161" spans="11:25" ht="13.5">
      <c r="K161" s="127" t="s">
        <v>119</v>
      </c>
      <c r="L161" s="133">
        <f>'地区別5歳毎'!P65</f>
        <v>125</v>
      </c>
      <c r="M161" s="136">
        <f>L161/L176</f>
        <v>0.04488330341113106</v>
      </c>
      <c r="N161" s="133">
        <f>'地区別5歳毎'!P66</f>
        <v>162</v>
      </c>
      <c r="O161" s="134">
        <f>N161/N176</f>
        <v>0.04809976247030879</v>
      </c>
      <c r="P161" s="133">
        <f t="shared" si="5"/>
        <v>287</v>
      </c>
      <c r="Q161" s="137">
        <f>P161/P176</f>
        <v>0.04664391353811149</v>
      </c>
      <c r="S161" s="127" t="s">
        <v>144</v>
      </c>
      <c r="T161" s="133">
        <f>SUM(L154:L161)</f>
        <v>590</v>
      </c>
      <c r="U161" s="136">
        <f>T161/L176</f>
        <v>0.2118491921005386</v>
      </c>
      <c r="V161" s="133">
        <f>SUM(N154:N161)</f>
        <v>1039</v>
      </c>
      <c r="W161" s="134">
        <f>V161/N176</f>
        <v>0.3084916864608076</v>
      </c>
      <c r="X161" s="133">
        <f>SUM(P154:P161)</f>
        <v>1629</v>
      </c>
      <c r="Y161" s="137">
        <f>X161/P176</f>
        <v>0.26474890297415893</v>
      </c>
    </row>
    <row r="162" spans="11:25" ht="13.5">
      <c r="K162" s="127" t="s">
        <v>120</v>
      </c>
      <c r="L162" s="133">
        <f>'地区別5歳毎'!O65</f>
        <v>221</v>
      </c>
      <c r="M162" s="136">
        <f>L162/L176</f>
        <v>0.07935368043087972</v>
      </c>
      <c r="N162" s="133">
        <f>'地区別5歳毎'!O66</f>
        <v>228</v>
      </c>
      <c r="O162" s="134">
        <f>N162/N176</f>
        <v>0.06769596199524941</v>
      </c>
      <c r="P162" s="133">
        <f t="shared" si="5"/>
        <v>449</v>
      </c>
      <c r="Q162" s="137">
        <f>P162/P176</f>
        <v>0.07297253372338697</v>
      </c>
      <c r="S162" s="127" t="s">
        <v>145</v>
      </c>
      <c r="T162" s="133">
        <f>SUM(L154:L162)</f>
        <v>811</v>
      </c>
      <c r="U162" s="136">
        <f>T162/L176</f>
        <v>0.2912028725314183</v>
      </c>
      <c r="V162" s="133">
        <f>SUM(N154:N162)</f>
        <v>1267</v>
      </c>
      <c r="W162" s="134">
        <f>V162/N176</f>
        <v>0.376187648456057</v>
      </c>
      <c r="X162" s="133">
        <f>SUM(P154:P162)</f>
        <v>2078</v>
      </c>
      <c r="Y162" s="137">
        <f>X162/P176</f>
        <v>0.3377214366975459</v>
      </c>
    </row>
    <row r="163" spans="11:25" ht="13.5">
      <c r="K163" s="127" t="s">
        <v>121</v>
      </c>
      <c r="L163" s="133">
        <f>'地区別5歳毎'!N65</f>
        <v>246</v>
      </c>
      <c r="M163" s="136">
        <f>L163/L176</f>
        <v>0.08833034111310592</v>
      </c>
      <c r="N163" s="133">
        <f>'地区別5歳毎'!N66</f>
        <v>287</v>
      </c>
      <c r="O163" s="134">
        <f>N163/N176</f>
        <v>0.08521377672209027</v>
      </c>
      <c r="P163" s="133">
        <f t="shared" si="5"/>
        <v>533</v>
      </c>
      <c r="Q163" s="137">
        <f>P163/P176</f>
        <v>0.08662441085649276</v>
      </c>
      <c r="S163" s="127" t="s">
        <v>146</v>
      </c>
      <c r="T163" s="133">
        <f>SUM(L154:L163)</f>
        <v>1057</v>
      </c>
      <c r="U163" s="136">
        <f>T163/L176</f>
        <v>0.37953321364452425</v>
      </c>
      <c r="V163" s="133">
        <f>SUM(N154:N163)</f>
        <v>1554</v>
      </c>
      <c r="W163" s="134">
        <f>V163/N176</f>
        <v>0.46140142517814725</v>
      </c>
      <c r="X163" s="133">
        <f>SUM(P154:P163)</f>
        <v>2611</v>
      </c>
      <c r="Y163" s="137">
        <f>X163/P176</f>
        <v>0.4243458475540387</v>
      </c>
    </row>
    <row r="164" spans="11:25" ht="13.5">
      <c r="K164" s="127" t="s">
        <v>122</v>
      </c>
      <c r="L164" s="133">
        <f>'地区別5歳毎'!M65</f>
        <v>251</v>
      </c>
      <c r="M164" s="136">
        <f>L164/L176</f>
        <v>0.09012567324955116</v>
      </c>
      <c r="N164" s="133">
        <f>'地区別5歳毎'!M66</f>
        <v>270</v>
      </c>
      <c r="O164" s="134">
        <f>N164/N176</f>
        <v>0.08016627078384798</v>
      </c>
      <c r="P164" s="133">
        <f t="shared" si="5"/>
        <v>521</v>
      </c>
      <c r="Q164" s="137">
        <f>P164/P176</f>
        <v>0.08467414269462051</v>
      </c>
      <c r="S164" s="127" t="s">
        <v>147</v>
      </c>
      <c r="T164" s="133">
        <f>SUM(L154:L164)</f>
        <v>1308</v>
      </c>
      <c r="U164" s="136">
        <f>T164/L176</f>
        <v>0.4696588868940754</v>
      </c>
      <c r="V164" s="133">
        <f>SUM(N154:N164)</f>
        <v>1824</v>
      </c>
      <c r="W164" s="134">
        <f>V164/N176</f>
        <v>0.5415676959619953</v>
      </c>
      <c r="X164" s="133">
        <f>SUM(P154:P164)</f>
        <v>3132</v>
      </c>
      <c r="Y164" s="137">
        <f>X164/P176</f>
        <v>0.5090199902486592</v>
      </c>
    </row>
    <row r="165" spans="11:25" ht="13.5">
      <c r="K165" s="127" t="s">
        <v>123</v>
      </c>
      <c r="L165" s="133">
        <f>'地区別5歳毎'!L65</f>
        <v>227</v>
      </c>
      <c r="M165" s="136">
        <f>L165/L176</f>
        <v>0.081508078994614</v>
      </c>
      <c r="N165" s="133">
        <f>'地区別5歳毎'!L66</f>
        <v>251</v>
      </c>
      <c r="O165" s="134">
        <f>N165/N176</f>
        <v>0.0745249406175772</v>
      </c>
      <c r="P165" s="133">
        <f t="shared" si="5"/>
        <v>478</v>
      </c>
      <c r="Q165" s="137">
        <f>P165/P176</f>
        <v>0.07768568178124492</v>
      </c>
      <c r="S165" s="127" t="s">
        <v>148</v>
      </c>
      <c r="T165" s="133">
        <f>SUM(L154:L165)</f>
        <v>1535</v>
      </c>
      <c r="U165" s="136">
        <f>T165/L176</f>
        <v>0.5511669658886894</v>
      </c>
      <c r="V165" s="133">
        <f>SUM(N154:N165)</f>
        <v>2075</v>
      </c>
      <c r="W165" s="134">
        <f>V165/N176</f>
        <v>0.6160926365795725</v>
      </c>
      <c r="X165" s="133">
        <f>SUM(P154:P165)</f>
        <v>3610</v>
      </c>
      <c r="Y165" s="137">
        <f>X165/P176</f>
        <v>0.5867056720299041</v>
      </c>
    </row>
    <row r="166" spans="11:25" ht="13.5">
      <c r="K166" s="127" t="s">
        <v>124</v>
      </c>
      <c r="L166" s="133">
        <f>'地区別5歳毎'!K65</f>
        <v>151</v>
      </c>
      <c r="M166" s="136">
        <f>L166/L176</f>
        <v>0.05421903052064632</v>
      </c>
      <c r="N166" s="133">
        <f>'地区別5歳毎'!K66</f>
        <v>196</v>
      </c>
      <c r="O166" s="134">
        <f>N166/N176</f>
        <v>0.05819477434679335</v>
      </c>
      <c r="P166" s="133">
        <f t="shared" si="5"/>
        <v>347</v>
      </c>
      <c r="Q166" s="137">
        <f>P166/P176</f>
        <v>0.05639525434747278</v>
      </c>
      <c r="S166" s="127" t="s">
        <v>105</v>
      </c>
      <c r="T166" s="133">
        <f>SUM(L166:L174)</f>
        <v>1250</v>
      </c>
      <c r="U166" s="136">
        <f>T166/L176</f>
        <v>0.4488330341113106</v>
      </c>
      <c r="V166" s="133">
        <f>SUM(N166:N174)</f>
        <v>1293</v>
      </c>
      <c r="W166" s="134">
        <f>V166/N176</f>
        <v>0.3839073634204275</v>
      </c>
      <c r="X166" s="133">
        <f>SUM(P166:P174)</f>
        <v>2543</v>
      </c>
      <c r="Y166" s="137">
        <f>X166/P176</f>
        <v>0.4132943279700959</v>
      </c>
    </row>
    <row r="167" spans="11:25" ht="13.5">
      <c r="K167" s="127" t="s">
        <v>125</v>
      </c>
      <c r="L167" s="133">
        <f>'地区別5歳毎'!J65</f>
        <v>135</v>
      </c>
      <c r="M167" s="136">
        <f>L167/L176</f>
        <v>0.04847396768402154</v>
      </c>
      <c r="N167" s="133">
        <f>'地区別5歳毎'!J66</f>
        <v>165</v>
      </c>
      <c r="O167" s="134">
        <f>N167/N176</f>
        <v>0.04899049881235154</v>
      </c>
      <c r="P167" s="133">
        <f t="shared" si="5"/>
        <v>300</v>
      </c>
      <c r="Q167" s="137">
        <f>P167/P176</f>
        <v>0.04875670404680644</v>
      </c>
      <c r="S167" s="127" t="s">
        <v>106</v>
      </c>
      <c r="T167" s="133">
        <f>SUM(L167:L174)</f>
        <v>1099</v>
      </c>
      <c r="U167" s="136">
        <f>T167/L176</f>
        <v>0.3946140035906643</v>
      </c>
      <c r="V167" s="133">
        <f>SUM(N167:N174)</f>
        <v>1097</v>
      </c>
      <c r="W167" s="134">
        <f>V167/N176</f>
        <v>0.3257125890736342</v>
      </c>
      <c r="X167" s="133">
        <f>SUM(P167:P174)</f>
        <v>2196</v>
      </c>
      <c r="Y167" s="137">
        <f>X167/P176</f>
        <v>0.35689907362262313</v>
      </c>
    </row>
    <row r="168" spans="11:25" ht="13.5">
      <c r="K168" s="127" t="s">
        <v>126</v>
      </c>
      <c r="L168" s="133">
        <f>'地区別5歳毎'!I65</f>
        <v>139</v>
      </c>
      <c r="M168" s="136">
        <f>L168/L176</f>
        <v>0.04991023339317774</v>
      </c>
      <c r="N168" s="133">
        <f>'地区別5歳毎'!I66</f>
        <v>121</v>
      </c>
      <c r="O168" s="134">
        <f>N168/N176</f>
        <v>0.03592636579572447</v>
      </c>
      <c r="P168" s="133">
        <f t="shared" si="5"/>
        <v>260</v>
      </c>
      <c r="Q168" s="137">
        <f>P168/P176</f>
        <v>0.042255810173898914</v>
      </c>
      <c r="S168" s="127" t="s">
        <v>107</v>
      </c>
      <c r="T168" s="133">
        <f>SUM(L168:L174)</f>
        <v>964</v>
      </c>
      <c r="U168" s="136">
        <f>T168/L176</f>
        <v>0.3461400359066427</v>
      </c>
      <c r="V168" s="133">
        <f>SUM(N168:N174)</f>
        <v>932</v>
      </c>
      <c r="W168" s="134">
        <f>V168/N176</f>
        <v>0.27672209026128264</v>
      </c>
      <c r="X168" s="133">
        <f>SUM(P168:P174)</f>
        <v>1896</v>
      </c>
      <c r="Y168" s="137">
        <f>X168/P176</f>
        <v>0.3081423695758167</v>
      </c>
    </row>
    <row r="169" spans="11:25" ht="13.5">
      <c r="K169" s="127" t="s">
        <v>127</v>
      </c>
      <c r="L169" s="133">
        <f>'地区別5歳毎'!H65</f>
        <v>123</v>
      </c>
      <c r="M169" s="136">
        <f>L169/L176</f>
        <v>0.04416517055655296</v>
      </c>
      <c r="N169" s="133">
        <f>'地区別5歳毎'!H66</f>
        <v>132</v>
      </c>
      <c r="O169" s="134">
        <f>N169/N176</f>
        <v>0.039192399049881234</v>
      </c>
      <c r="P169" s="133">
        <f t="shared" si="5"/>
        <v>255</v>
      </c>
      <c r="Q169" s="137">
        <f>P169/P176</f>
        <v>0.04144319843978547</v>
      </c>
      <c r="S169" s="127" t="s">
        <v>108</v>
      </c>
      <c r="T169" s="133">
        <f>SUM(L169:L174)</f>
        <v>825</v>
      </c>
      <c r="U169" s="136">
        <f>T169/L176</f>
        <v>0.296229802513465</v>
      </c>
      <c r="V169" s="133">
        <f>SUM(N169:N174)</f>
        <v>811</v>
      </c>
      <c r="W169" s="134">
        <f>V169/N176</f>
        <v>0.2407957244655582</v>
      </c>
      <c r="X169" s="133">
        <f>SUM(P169:P174)</f>
        <v>1636</v>
      </c>
      <c r="Y169" s="137">
        <f>X169/P176</f>
        <v>0.26588655940191774</v>
      </c>
    </row>
    <row r="170" spans="11:25" ht="13.5">
      <c r="K170" s="127" t="s">
        <v>128</v>
      </c>
      <c r="L170" s="133">
        <f>'地区別5歳毎'!G65</f>
        <v>134</v>
      </c>
      <c r="M170" s="136">
        <f>L170/L176</f>
        <v>0.0481149012567325</v>
      </c>
      <c r="N170" s="133">
        <f>'地区別5歳毎'!G66</f>
        <v>133</v>
      </c>
      <c r="O170" s="134">
        <f>N170/N176</f>
        <v>0.03948931116389549</v>
      </c>
      <c r="P170" s="133">
        <f t="shared" si="5"/>
        <v>267</v>
      </c>
      <c r="Q170" s="137">
        <f>P170/P176</f>
        <v>0.04339346660165773</v>
      </c>
      <c r="S170" s="127" t="s">
        <v>109</v>
      </c>
      <c r="T170" s="133">
        <f>SUM(L170:L174)</f>
        <v>702</v>
      </c>
      <c r="U170" s="136">
        <f>T170/L176</f>
        <v>0.25206463195691203</v>
      </c>
      <c r="V170" s="133">
        <f>SUM(N170:N174)</f>
        <v>679</v>
      </c>
      <c r="W170" s="134">
        <f>V170/N176</f>
        <v>0.20160332541567696</v>
      </c>
      <c r="X170" s="133">
        <f>SUM(P170:P174)</f>
        <v>1381</v>
      </c>
      <c r="Y170" s="137">
        <f>X170/P176</f>
        <v>0.2244433609621323</v>
      </c>
    </row>
    <row r="171" spans="11:25" ht="13.5">
      <c r="K171" s="127" t="s">
        <v>129</v>
      </c>
      <c r="L171" s="133">
        <f>'地区別5歳毎'!F65</f>
        <v>162</v>
      </c>
      <c r="M171" s="136">
        <f>L171/L176</f>
        <v>0.05816876122082585</v>
      </c>
      <c r="N171" s="133">
        <f>'地区別5歳毎'!F66</f>
        <v>184</v>
      </c>
      <c r="O171" s="134">
        <f>N171/N176</f>
        <v>0.05463182897862233</v>
      </c>
      <c r="P171" s="133">
        <f t="shared" si="5"/>
        <v>346</v>
      </c>
      <c r="Q171" s="137">
        <f>P171/P176</f>
        <v>0.05623273200065009</v>
      </c>
      <c r="S171" s="127" t="s">
        <v>110</v>
      </c>
      <c r="T171" s="133">
        <f>SUM(L171:L174)</f>
        <v>568</v>
      </c>
      <c r="U171" s="136">
        <f>T171/L176</f>
        <v>0.20394973070017952</v>
      </c>
      <c r="V171" s="133">
        <f>SUM(N171:N174)</f>
        <v>546</v>
      </c>
      <c r="W171" s="134">
        <f>V171/N176</f>
        <v>0.16211401425178149</v>
      </c>
      <c r="X171" s="133">
        <f>SUM(P171:P174)</f>
        <v>1114</v>
      </c>
      <c r="Y171" s="137">
        <f>X171/P176</f>
        <v>0.18104989436047456</v>
      </c>
    </row>
    <row r="172" spans="11:25" ht="13.5">
      <c r="K172" s="127" t="s">
        <v>130</v>
      </c>
      <c r="L172" s="133">
        <f>'地区別5歳毎'!E65</f>
        <v>181</v>
      </c>
      <c r="M172" s="136">
        <f>L172/L176</f>
        <v>0.06499102333931778</v>
      </c>
      <c r="N172" s="133">
        <f>'地区別5歳毎'!E66</f>
        <v>166</v>
      </c>
      <c r="O172" s="134">
        <f>N172/N176</f>
        <v>0.04928741092636579</v>
      </c>
      <c r="P172" s="133">
        <f t="shared" si="5"/>
        <v>347</v>
      </c>
      <c r="Q172" s="137">
        <f>P172/P176</f>
        <v>0.05639525434747278</v>
      </c>
      <c r="S172" s="127" t="s">
        <v>111</v>
      </c>
      <c r="T172" s="133">
        <f>SUM(L172:L174)</f>
        <v>406</v>
      </c>
      <c r="U172" s="136">
        <f>T172/L176</f>
        <v>0.14578096947935368</v>
      </c>
      <c r="V172" s="133">
        <f>SUM(N172:N174)</f>
        <v>362</v>
      </c>
      <c r="W172" s="134">
        <f>V172/N176</f>
        <v>0.10748218527315914</v>
      </c>
      <c r="X172" s="133">
        <f>SUM(P172:P174)</f>
        <v>768</v>
      </c>
      <c r="Y172" s="137">
        <f>X172/P176</f>
        <v>0.12481716235982447</v>
      </c>
    </row>
    <row r="173" spans="11:25" ht="13.5">
      <c r="K173" s="127" t="s">
        <v>131</v>
      </c>
      <c r="L173" s="133">
        <f>'地区別5歳毎'!D65</f>
        <v>125</v>
      </c>
      <c r="M173" s="136">
        <f>L173/L176</f>
        <v>0.04488330341113106</v>
      </c>
      <c r="N173" s="133">
        <f>'地区別5歳毎'!D66</f>
        <v>97</v>
      </c>
      <c r="O173" s="134">
        <f>N173/N176</f>
        <v>0.02880047505938242</v>
      </c>
      <c r="P173" s="133">
        <f t="shared" si="5"/>
        <v>222</v>
      </c>
      <c r="Q173" s="137">
        <f>P173/P176</f>
        <v>0.03607996099463676</v>
      </c>
      <c r="S173" s="127" t="s">
        <v>3</v>
      </c>
      <c r="T173" s="133">
        <f>SUM(L173:L174)</f>
        <v>225</v>
      </c>
      <c r="U173" s="136">
        <f>T173/L176</f>
        <v>0.0807899461400359</v>
      </c>
      <c r="V173" s="133">
        <f>SUM(N173:N174)</f>
        <v>196</v>
      </c>
      <c r="W173" s="134">
        <f>V173/N176</f>
        <v>0.05819477434679335</v>
      </c>
      <c r="X173" s="133">
        <f>SUM(P173:P174)</f>
        <v>421</v>
      </c>
      <c r="Y173" s="137">
        <f>X173/P176</f>
        <v>0.06842190801235169</v>
      </c>
    </row>
    <row r="174" spans="11:25" ht="13.5">
      <c r="K174" s="127" t="s">
        <v>132</v>
      </c>
      <c r="L174" s="133">
        <f>'地区別5歳毎'!C65</f>
        <v>100</v>
      </c>
      <c r="M174" s="136">
        <f>L174/L176</f>
        <v>0.03590664272890485</v>
      </c>
      <c r="N174" s="133">
        <f>'地区別5歳毎'!C66</f>
        <v>99</v>
      </c>
      <c r="O174" s="134">
        <f>N174/N176</f>
        <v>0.029394299287410927</v>
      </c>
      <c r="P174" s="133">
        <f t="shared" si="5"/>
        <v>199</v>
      </c>
      <c r="Q174" s="137">
        <f>P174/P176</f>
        <v>0.032341947017714937</v>
      </c>
      <c r="S174" s="127" t="s">
        <v>112</v>
      </c>
      <c r="T174" s="133">
        <f>SUM(L174:L174)</f>
        <v>100</v>
      </c>
      <c r="U174" s="136">
        <f>T174/L176</f>
        <v>0.03590664272890485</v>
      </c>
      <c r="V174" s="133">
        <f>SUM(N174:N174)</f>
        <v>99</v>
      </c>
      <c r="W174" s="134">
        <f>V174/N176</f>
        <v>0.029394299287410927</v>
      </c>
      <c r="X174" s="133">
        <f>SUM(P174:P174)</f>
        <v>199</v>
      </c>
      <c r="Y174" s="137">
        <f>X174/P176</f>
        <v>0.032341947017714937</v>
      </c>
    </row>
    <row r="175" ht="13.5">
      <c r="K175" s="127"/>
    </row>
    <row r="176" spans="11:17" ht="13.5">
      <c r="K176" s="127"/>
      <c r="L176" s="133">
        <f>SUM(L154:L174)</f>
        <v>2785</v>
      </c>
      <c r="M176" s="132"/>
      <c r="N176" s="133">
        <f>SUM(N154:N174)</f>
        <v>3368</v>
      </c>
      <c r="O176" s="128"/>
      <c r="P176" s="133">
        <f>SUM(P154:P174)</f>
        <v>6153</v>
      </c>
      <c r="Q176" s="128"/>
    </row>
    <row r="181" ht="13.5">
      <c r="B181" s="138" t="s">
        <v>137</v>
      </c>
    </row>
    <row r="182" spans="11:24" ht="13.5">
      <c r="K182" s="127"/>
      <c r="P182" t="s">
        <v>104</v>
      </c>
      <c r="X182" t="s">
        <v>104</v>
      </c>
    </row>
    <row r="183" spans="11:25" ht="13.5">
      <c r="K183" s="127"/>
      <c r="L183" s="132" t="s">
        <v>98</v>
      </c>
      <c r="M183" s="135" t="s">
        <v>99</v>
      </c>
      <c r="N183" s="132" t="s">
        <v>100</v>
      </c>
      <c r="O183" s="129" t="s">
        <v>101</v>
      </c>
      <c r="P183" s="128" t="s">
        <v>102</v>
      </c>
      <c r="Q183" s="130" t="s">
        <v>103</v>
      </c>
      <c r="S183" s="127"/>
      <c r="T183" s="132" t="s">
        <v>98</v>
      </c>
      <c r="U183" s="135" t="s">
        <v>99</v>
      </c>
      <c r="V183" s="132" t="s">
        <v>100</v>
      </c>
      <c r="W183" s="129" t="s">
        <v>101</v>
      </c>
      <c r="X183" s="128" t="s">
        <v>102</v>
      </c>
      <c r="Y183" s="130" t="s">
        <v>103</v>
      </c>
    </row>
    <row r="184" spans="11:25" ht="13.5">
      <c r="K184" s="127" t="s">
        <v>17</v>
      </c>
      <c r="L184" s="133">
        <f>'地区別5歳毎'!W68</f>
        <v>7</v>
      </c>
      <c r="M184" s="136">
        <f>L184/L206</f>
        <v>0.00010445890288306572</v>
      </c>
      <c r="N184" s="133">
        <f>'地区別5歳毎'!W69</f>
        <v>76</v>
      </c>
      <c r="O184" s="134">
        <f>N184/N206</f>
        <v>0.0010131847329058405</v>
      </c>
      <c r="P184" s="133">
        <f aca="true" t="shared" si="6" ref="P184:P204">L184+N184</f>
        <v>83</v>
      </c>
      <c r="Q184" s="137">
        <f>P184/P206</f>
        <v>0.0005844123839096484</v>
      </c>
      <c r="S184" s="127" t="s">
        <v>1</v>
      </c>
      <c r="T184" s="133">
        <f>SUM(L184:L184)</f>
        <v>7</v>
      </c>
      <c r="U184" s="136">
        <f>T184/L206</f>
        <v>0.00010445890288306572</v>
      </c>
      <c r="V184" s="133">
        <f>SUM(N184:N184)</f>
        <v>76</v>
      </c>
      <c r="W184" s="134">
        <f>V184/N206</f>
        <v>0.0010131847329058405</v>
      </c>
      <c r="X184" s="133">
        <f>SUM(P184:P184)</f>
        <v>83</v>
      </c>
      <c r="Y184" s="137">
        <f>X184/P206</f>
        <v>0.0005844123839096484</v>
      </c>
    </row>
    <row r="185" spans="11:25" ht="13.5">
      <c r="K185" s="127" t="s">
        <v>113</v>
      </c>
      <c r="L185" s="133">
        <f>'地区別5歳毎'!V68</f>
        <v>73</v>
      </c>
      <c r="M185" s="136">
        <f>L185/L206</f>
        <v>0.0010893571300662568</v>
      </c>
      <c r="N185" s="133">
        <f>'地区別5歳毎'!V69</f>
        <v>358</v>
      </c>
      <c r="O185" s="134">
        <f>N185/N206</f>
        <v>0.004772633347109091</v>
      </c>
      <c r="P185" s="133">
        <f t="shared" si="6"/>
        <v>431</v>
      </c>
      <c r="Q185" s="137">
        <f>P185/P206</f>
        <v>0.0030347197284946803</v>
      </c>
      <c r="S185" s="127" t="s">
        <v>138</v>
      </c>
      <c r="T185" s="133">
        <f>SUM(L184:L185)</f>
        <v>80</v>
      </c>
      <c r="U185" s="136">
        <f>T185/L206</f>
        <v>0.0011938160329493224</v>
      </c>
      <c r="V185" s="133">
        <f>SUM(N184:N185)</f>
        <v>434</v>
      </c>
      <c r="W185" s="134">
        <f>V185/N206</f>
        <v>0.005785818080014931</v>
      </c>
      <c r="X185" s="133">
        <f>SUM(P184:P185)</f>
        <v>514</v>
      </c>
      <c r="Y185" s="137">
        <f>X185/P206</f>
        <v>0.003619132112404329</v>
      </c>
    </row>
    <row r="186" spans="11:25" ht="13.5">
      <c r="K186" s="127" t="s">
        <v>114</v>
      </c>
      <c r="L186" s="133">
        <f>'地区別5歳毎'!U68</f>
        <v>267</v>
      </c>
      <c r="M186" s="136">
        <f>L186/L206</f>
        <v>0.003984361009968364</v>
      </c>
      <c r="N186" s="133">
        <f>'地区別5歳毎'!U69</f>
        <v>1022</v>
      </c>
      <c r="O186" s="134">
        <f>N186/N206</f>
        <v>0.013624668381970644</v>
      </c>
      <c r="P186" s="133">
        <f t="shared" si="6"/>
        <v>1289</v>
      </c>
      <c r="Q186" s="137">
        <f>P186/P206</f>
        <v>0.009075994733247432</v>
      </c>
      <c r="S186" s="127" t="s">
        <v>139</v>
      </c>
      <c r="T186" s="133">
        <f>SUM(L184:L186)</f>
        <v>347</v>
      </c>
      <c r="U186" s="136">
        <f>T186/L206</f>
        <v>0.005178177042917687</v>
      </c>
      <c r="V186" s="133">
        <f>SUM(N184:N186)</f>
        <v>1456</v>
      </c>
      <c r="W186" s="134">
        <f>V186/N206</f>
        <v>0.019410486461985576</v>
      </c>
      <c r="X186" s="133">
        <f>SUM(P184:P186)</f>
        <v>1803</v>
      </c>
      <c r="Y186" s="137">
        <f>X186/P206</f>
        <v>0.012695126845651761</v>
      </c>
    </row>
    <row r="187" spans="11:25" ht="13.5">
      <c r="K187" s="127" t="s">
        <v>115</v>
      </c>
      <c r="L187" s="133">
        <f>'地区別5歳毎'!T68</f>
        <v>870</v>
      </c>
      <c r="M187" s="136">
        <f>L187/L206</f>
        <v>0.012982749358323883</v>
      </c>
      <c r="N187" s="133">
        <f>'地区別5歳毎'!T69</f>
        <v>2092</v>
      </c>
      <c r="O187" s="134">
        <f>N187/N206</f>
        <v>0.027889242911039714</v>
      </c>
      <c r="P187" s="133">
        <f t="shared" si="6"/>
        <v>2962</v>
      </c>
      <c r="Q187" s="137">
        <f>P187/P206</f>
        <v>0.020855776881209383</v>
      </c>
      <c r="S187" s="127" t="s">
        <v>140</v>
      </c>
      <c r="T187" s="133">
        <f>SUM(L184:L187)</f>
        <v>1217</v>
      </c>
      <c r="U187" s="136">
        <f>T187/L206</f>
        <v>0.01816092640124157</v>
      </c>
      <c r="V187" s="133">
        <f>SUM(N184:N187)</f>
        <v>3548</v>
      </c>
      <c r="W187" s="134">
        <f>V187/N206</f>
        <v>0.04729972937302529</v>
      </c>
      <c r="X187" s="133">
        <f>SUM(P184:P187)</f>
        <v>4765</v>
      </c>
      <c r="Y187" s="137">
        <f>X187/P206</f>
        <v>0.03355090372686114</v>
      </c>
    </row>
    <row r="188" spans="11:25" ht="13.5">
      <c r="K188" s="127" t="s">
        <v>116</v>
      </c>
      <c r="L188" s="133">
        <f>'地区別5歳毎'!S68</f>
        <v>1958</v>
      </c>
      <c r="M188" s="136">
        <f>L188/L206</f>
        <v>0.029218647406434668</v>
      </c>
      <c r="N188" s="133">
        <f>'地区別5歳毎'!S69</f>
        <v>3332</v>
      </c>
      <c r="O188" s="134">
        <f>N188/N206</f>
        <v>0.04442015171108237</v>
      </c>
      <c r="P188" s="133">
        <f t="shared" si="6"/>
        <v>5290</v>
      </c>
      <c r="Q188" s="137">
        <f>P188/P206</f>
        <v>0.03724748808291615</v>
      </c>
      <c r="S188" s="127" t="s">
        <v>141</v>
      </c>
      <c r="T188" s="133">
        <f>SUM(L184:L188)</f>
        <v>3175</v>
      </c>
      <c r="U188" s="136">
        <f>T188/L206</f>
        <v>0.04737957380767624</v>
      </c>
      <c r="V188" s="133">
        <f>SUM(N184:N188)</f>
        <v>6880</v>
      </c>
      <c r="W188" s="134">
        <f>V188/N206</f>
        <v>0.09171988108410767</v>
      </c>
      <c r="X188" s="133">
        <f>SUM(P184:P188)</f>
        <v>10055</v>
      </c>
      <c r="Y188" s="137">
        <f>X188/P206</f>
        <v>0.07079839180977729</v>
      </c>
    </row>
    <row r="189" spans="11:25" ht="13.5">
      <c r="K189" s="127" t="s">
        <v>117</v>
      </c>
      <c r="L189" s="133">
        <f>'地区別5歳毎'!R68</f>
        <v>2809</v>
      </c>
      <c r="M189" s="136">
        <f>L189/L206</f>
        <v>0.04191786545693309</v>
      </c>
      <c r="N189" s="133">
        <f>'地区別5歳毎'!R69</f>
        <v>3960</v>
      </c>
      <c r="O189" s="134">
        <f>N189/N206</f>
        <v>0.05279225713562011</v>
      </c>
      <c r="P189" s="133">
        <f t="shared" si="6"/>
        <v>6769</v>
      </c>
      <c r="Q189" s="137">
        <f>P189/P206</f>
        <v>0.04766129429740253</v>
      </c>
      <c r="S189" s="127" t="s">
        <v>142</v>
      </c>
      <c r="T189" s="133">
        <f>SUM(L184:L189)</f>
        <v>5984</v>
      </c>
      <c r="U189" s="136">
        <f>T189/L206</f>
        <v>0.08929743926460933</v>
      </c>
      <c r="V189" s="133">
        <f>SUM(N184:N189)</f>
        <v>10840</v>
      </c>
      <c r="W189" s="134">
        <f>V189/N206</f>
        <v>0.14451213821972778</v>
      </c>
      <c r="X189" s="133">
        <f>SUM(P184:P189)</f>
        <v>16824</v>
      </c>
      <c r="Y189" s="137">
        <f>X189/P206</f>
        <v>0.11845968610717983</v>
      </c>
    </row>
    <row r="190" spans="11:25" ht="13.5">
      <c r="K190" s="127" t="s">
        <v>118</v>
      </c>
      <c r="L190" s="133">
        <f>'地区別5歳毎'!Q68</f>
        <v>3351</v>
      </c>
      <c r="M190" s="136">
        <f>L190/L206</f>
        <v>0.05000596908016475</v>
      </c>
      <c r="N190" s="133">
        <f>'地区別5歳毎'!Q69</f>
        <v>4079</v>
      </c>
      <c r="O190" s="134">
        <f>N190/N206</f>
        <v>0.05437869112530162</v>
      </c>
      <c r="P190" s="133">
        <f t="shared" si="6"/>
        <v>7430</v>
      </c>
      <c r="Q190" s="137">
        <f>P190/P206</f>
        <v>0.052315470029502265</v>
      </c>
      <c r="S190" s="127" t="s">
        <v>143</v>
      </c>
      <c r="T190" s="133">
        <f>SUM(L184:L190)</f>
        <v>9335</v>
      </c>
      <c r="U190" s="136">
        <f>T190/L206</f>
        <v>0.13930340834477406</v>
      </c>
      <c r="V190" s="133">
        <f>SUM(N184:N190)</f>
        <v>14919</v>
      </c>
      <c r="W190" s="134">
        <f>V190/N206</f>
        <v>0.19889082934502939</v>
      </c>
      <c r="X190" s="133">
        <f>SUM(P184:P190)</f>
        <v>24254</v>
      </c>
      <c r="Y190" s="137">
        <f>X190/P206</f>
        <v>0.1707751561366821</v>
      </c>
    </row>
    <row r="191" spans="11:25" ht="13.5">
      <c r="K191" s="127" t="s">
        <v>119</v>
      </c>
      <c r="L191" s="133">
        <f>'地区別5歳毎'!P68</f>
        <v>3807</v>
      </c>
      <c r="M191" s="136">
        <f>L191/L206</f>
        <v>0.05681072046797588</v>
      </c>
      <c r="N191" s="133">
        <f>'地区別5歳毎'!P69</f>
        <v>4354</v>
      </c>
      <c r="O191" s="134">
        <f>N191/N206</f>
        <v>0.05804482009305302</v>
      </c>
      <c r="P191" s="133">
        <f t="shared" si="6"/>
        <v>8161</v>
      </c>
      <c r="Q191" s="137">
        <f>P191/P206</f>
        <v>0.057462523675742665</v>
      </c>
      <c r="S191" s="127" t="s">
        <v>144</v>
      </c>
      <c r="T191" s="133">
        <f>SUM(L184:L191)</f>
        <v>13142</v>
      </c>
      <c r="U191" s="136">
        <f>T191/L206</f>
        <v>0.19611412881274995</v>
      </c>
      <c r="V191" s="133">
        <f>SUM(N184:N191)</f>
        <v>19273</v>
      </c>
      <c r="W191" s="134">
        <f>V191/N206</f>
        <v>0.2569356494380824</v>
      </c>
      <c r="X191" s="133">
        <f>SUM(P184:P191)</f>
        <v>32415</v>
      </c>
      <c r="Y191" s="137">
        <f>X191/P206</f>
        <v>0.22823767981242474</v>
      </c>
    </row>
    <row r="192" spans="11:25" ht="13.5">
      <c r="K192" s="127" t="s">
        <v>120</v>
      </c>
      <c r="L192" s="133">
        <f>'地区別5歳毎'!O68</f>
        <v>5226</v>
      </c>
      <c r="M192" s="136">
        <f>L192/L206</f>
        <v>0.0779860323524145</v>
      </c>
      <c r="N192" s="133">
        <f>'地区別5歳毎'!O69</f>
        <v>5546</v>
      </c>
      <c r="O192" s="134">
        <f>N192/N206</f>
        <v>0.07393582274599725</v>
      </c>
      <c r="P192" s="133">
        <f t="shared" si="6"/>
        <v>10772</v>
      </c>
      <c r="Q192" s="137">
        <f>P192/P206</f>
        <v>0.07584686987318956</v>
      </c>
      <c r="S192" s="127" t="s">
        <v>145</v>
      </c>
      <c r="T192" s="133">
        <f>SUM(L184:L192)</f>
        <v>18368</v>
      </c>
      <c r="U192" s="136">
        <f>T192/L206</f>
        <v>0.27410016116516445</v>
      </c>
      <c r="V192" s="133">
        <f>SUM(N184:N192)</f>
        <v>24819</v>
      </c>
      <c r="W192" s="134">
        <f>V192/N206</f>
        <v>0.3308714721840797</v>
      </c>
      <c r="X192" s="133">
        <f>SUM(P184:P192)</f>
        <v>43187</v>
      </c>
      <c r="Y192" s="137">
        <f>X192/P206</f>
        <v>0.3040845496856143</v>
      </c>
    </row>
    <row r="193" spans="11:25" ht="13.5">
      <c r="K193" s="127" t="s">
        <v>121</v>
      </c>
      <c r="L193" s="133">
        <f>'地区別5歳毎'!N68</f>
        <v>5390</v>
      </c>
      <c r="M193" s="136">
        <f>L193/L206</f>
        <v>0.0804333552199606</v>
      </c>
      <c r="N193" s="133">
        <f>'地区別5歳毎'!N69</f>
        <v>5545</v>
      </c>
      <c r="O193" s="134">
        <f>N193/N206</f>
        <v>0.0739224913679327</v>
      </c>
      <c r="P193" s="133">
        <f t="shared" si="6"/>
        <v>10935</v>
      </c>
      <c r="Q193" s="137">
        <f>P193/P206</f>
        <v>0.07699457130183139</v>
      </c>
      <c r="S193" s="127" t="s">
        <v>146</v>
      </c>
      <c r="T193" s="133">
        <f>SUM(L184:L193)</f>
        <v>23758</v>
      </c>
      <c r="U193" s="136">
        <f>T193/L206</f>
        <v>0.35453351638512504</v>
      </c>
      <c r="V193" s="133">
        <f>SUM(N184:N193)</f>
        <v>30364</v>
      </c>
      <c r="W193" s="134">
        <f>V193/N206</f>
        <v>0.40479396355201236</v>
      </c>
      <c r="X193" s="133">
        <f>SUM(P184:P193)</f>
        <v>54122</v>
      </c>
      <c r="Y193" s="137">
        <f>X193/P206</f>
        <v>0.3810791209874457</v>
      </c>
    </row>
    <row r="194" spans="11:25" ht="13.5">
      <c r="K194" s="127" t="s">
        <v>122</v>
      </c>
      <c r="L194" s="133">
        <f>'地区別5歳毎'!M68</f>
        <v>4667</v>
      </c>
      <c r="M194" s="136">
        <f>L194/L206</f>
        <v>0.0696442428221811</v>
      </c>
      <c r="N194" s="133">
        <f>'地区別5歳毎'!M69</f>
        <v>4970</v>
      </c>
      <c r="O194" s="134">
        <f>N194/N206</f>
        <v>0.06625694898081615</v>
      </c>
      <c r="P194" s="133">
        <f t="shared" si="6"/>
        <v>9637</v>
      </c>
      <c r="Q194" s="137">
        <f>P194/P206</f>
        <v>0.0678552065510516</v>
      </c>
      <c r="S194" s="127" t="s">
        <v>147</v>
      </c>
      <c r="T194" s="133">
        <f>SUM(L184:L194)</f>
        <v>28425</v>
      </c>
      <c r="U194" s="136">
        <f>T194/L206</f>
        <v>0.42417775920730616</v>
      </c>
      <c r="V194" s="133">
        <f>SUM(N184:N194)</f>
        <v>35334</v>
      </c>
      <c r="W194" s="134">
        <f>V194/N206</f>
        <v>0.4710509125328285</v>
      </c>
      <c r="X194" s="133">
        <f>SUM(P184:P194)</f>
        <v>63759</v>
      </c>
      <c r="Y194" s="137">
        <f>X194/P206</f>
        <v>0.44893432753849727</v>
      </c>
    </row>
    <row r="195" spans="11:25" ht="13.5">
      <c r="K195" s="127" t="s">
        <v>123</v>
      </c>
      <c r="L195" s="133">
        <f>'地区別5歳毎'!L68</f>
        <v>4242</v>
      </c>
      <c r="M195" s="136">
        <f>L195/L206</f>
        <v>0.06330209514713783</v>
      </c>
      <c r="N195" s="133">
        <f>'地区別5歳毎'!L69</f>
        <v>4738</v>
      </c>
      <c r="O195" s="134">
        <f>N195/N206</f>
        <v>0.06316406926984042</v>
      </c>
      <c r="P195" s="133">
        <f t="shared" si="6"/>
        <v>8980</v>
      </c>
      <c r="Q195" s="137">
        <f>P195/P206</f>
        <v>0.06322919527118848</v>
      </c>
      <c r="S195" s="127" t="s">
        <v>148</v>
      </c>
      <c r="T195" s="133">
        <f>SUM(L184:L195)</f>
        <v>32667</v>
      </c>
      <c r="U195" s="136">
        <f>T195/L206</f>
        <v>0.48747985435444396</v>
      </c>
      <c r="V195" s="133">
        <f>SUM(N184:N195)</f>
        <v>40072</v>
      </c>
      <c r="W195" s="134">
        <f>V195/N206</f>
        <v>0.5342149818026689</v>
      </c>
      <c r="X195" s="133">
        <f>SUM(P184:P195)</f>
        <v>72739</v>
      </c>
      <c r="Y195" s="137">
        <f>X195/P206</f>
        <v>0.5121635228096858</v>
      </c>
    </row>
    <row r="196" spans="11:25" ht="13.5">
      <c r="K196" s="127" t="s">
        <v>124</v>
      </c>
      <c r="L196" s="133">
        <f>'地区別5歳毎'!K68</f>
        <v>4215</v>
      </c>
      <c r="M196" s="136">
        <f>L196/L206</f>
        <v>0.06289918223601743</v>
      </c>
      <c r="N196" s="133">
        <f>'地区別5歳毎'!K69</f>
        <v>4565</v>
      </c>
      <c r="O196" s="134">
        <f>N196/N206</f>
        <v>0.06085774086467318</v>
      </c>
      <c r="P196" s="133">
        <f t="shared" si="6"/>
        <v>8780</v>
      </c>
      <c r="Q196" s="137">
        <f>P196/P206</f>
        <v>0.061820972659357994</v>
      </c>
      <c r="S196" s="127" t="s">
        <v>105</v>
      </c>
      <c r="T196" s="133">
        <f>SUM(L196:L204)</f>
        <v>34345</v>
      </c>
      <c r="U196" s="136">
        <f>T196/L206</f>
        <v>0.512520145645556</v>
      </c>
      <c r="V196" s="133">
        <f>SUM(N196:N204)</f>
        <v>34939</v>
      </c>
      <c r="W196" s="134">
        <f>V196/N206</f>
        <v>0.46578501819733104</v>
      </c>
      <c r="X196" s="133">
        <f>SUM(P196:P204)</f>
        <v>69284</v>
      </c>
      <c r="Y196" s="137">
        <f>X196/P206</f>
        <v>0.48783647719031425</v>
      </c>
    </row>
    <row r="197" spans="11:25" ht="13.5">
      <c r="K197" s="127" t="s">
        <v>125</v>
      </c>
      <c r="L197" s="133">
        <f>'地区別5歳毎'!J68</f>
        <v>4594</v>
      </c>
      <c r="M197" s="136">
        <f>L197/L206</f>
        <v>0.06855488569211485</v>
      </c>
      <c r="N197" s="133">
        <f>'地区別5歳毎'!J69</f>
        <v>4814</v>
      </c>
      <c r="O197" s="134">
        <f>N197/N206</f>
        <v>0.06417725400274626</v>
      </c>
      <c r="P197" s="133">
        <f t="shared" si="6"/>
        <v>9408</v>
      </c>
      <c r="Q197" s="137">
        <f>P197/P206</f>
        <v>0.06624279166050569</v>
      </c>
      <c r="S197" s="127" t="s">
        <v>106</v>
      </c>
      <c r="T197" s="133">
        <f>SUM(L197:L204)</f>
        <v>30130</v>
      </c>
      <c r="U197" s="136">
        <f>T197/L206</f>
        <v>0.4496209634095386</v>
      </c>
      <c r="V197" s="133">
        <f>SUM(N197:N204)</f>
        <v>30374</v>
      </c>
      <c r="W197" s="134">
        <f>V197/N206</f>
        <v>0.4049272773326579</v>
      </c>
      <c r="X197" s="133">
        <f>SUM(P197:P204)</f>
        <v>60504</v>
      </c>
      <c r="Y197" s="137">
        <f>X197/P206</f>
        <v>0.42601550453095627</v>
      </c>
    </row>
    <row r="198" spans="11:25" ht="13.5">
      <c r="K198" s="127" t="s">
        <v>126</v>
      </c>
      <c r="L198" s="133">
        <f>'地区別5歳毎'!I68</f>
        <v>4132</v>
      </c>
      <c r="M198" s="136">
        <f>L198/L206</f>
        <v>0.061660598101832505</v>
      </c>
      <c r="N198" s="133">
        <f>'地区別5歳毎'!I69</f>
        <v>4261</v>
      </c>
      <c r="O198" s="134">
        <f>N198/N206</f>
        <v>0.05680500193304982</v>
      </c>
      <c r="P198" s="133">
        <f t="shared" si="6"/>
        <v>8393</v>
      </c>
      <c r="Q198" s="137">
        <f>P198/P206</f>
        <v>0.05909606190546601</v>
      </c>
      <c r="S198" s="127" t="s">
        <v>107</v>
      </c>
      <c r="T198" s="133">
        <f>SUM(L198:L204)</f>
        <v>25536</v>
      </c>
      <c r="U198" s="136">
        <f>T198/L206</f>
        <v>0.38106607771742373</v>
      </c>
      <c r="V198" s="133">
        <f>SUM(N198:N204)</f>
        <v>25560</v>
      </c>
      <c r="W198" s="134">
        <f>V198/N206</f>
        <v>0.3407500233299116</v>
      </c>
      <c r="X198" s="133">
        <f>SUM(P198:P204)</f>
        <v>51096</v>
      </c>
      <c r="Y198" s="137">
        <f>X198/P206</f>
        <v>0.35977271287045054</v>
      </c>
    </row>
    <row r="199" spans="11:25" ht="13.5">
      <c r="K199" s="127" t="s">
        <v>127</v>
      </c>
      <c r="L199" s="133">
        <f>'地区別5歳毎'!H68</f>
        <v>3616</v>
      </c>
      <c r="M199" s="136">
        <f>L199/L206</f>
        <v>0.053960484689309376</v>
      </c>
      <c r="N199" s="133">
        <f>'地区別5歳毎'!H69</f>
        <v>3786</v>
      </c>
      <c r="O199" s="134">
        <f>N199/N206</f>
        <v>0.050472597352388314</v>
      </c>
      <c r="P199" s="133">
        <f t="shared" si="6"/>
        <v>7402</v>
      </c>
      <c r="Q199" s="137">
        <f>P199/P206</f>
        <v>0.052118318863846</v>
      </c>
      <c r="S199" s="127" t="s">
        <v>108</v>
      </c>
      <c r="T199" s="133">
        <f>SUM(L199:L204)</f>
        <v>21404</v>
      </c>
      <c r="U199" s="136">
        <f>T199/L206</f>
        <v>0.31940547961559124</v>
      </c>
      <c r="V199" s="133">
        <f>SUM(N199:N204)</f>
        <v>21299</v>
      </c>
      <c r="W199" s="134">
        <f>V199/N206</f>
        <v>0.2839450213968618</v>
      </c>
      <c r="X199" s="133">
        <f>SUM(P199:P204)</f>
        <v>42703</v>
      </c>
      <c r="Y199" s="137">
        <f>X199/P206</f>
        <v>0.3006766509649845</v>
      </c>
    </row>
    <row r="200" spans="11:25" ht="13.5">
      <c r="K200" s="127" t="s">
        <v>128</v>
      </c>
      <c r="L200" s="133">
        <f>'地区別5歳毎'!G68</f>
        <v>3323</v>
      </c>
      <c r="M200" s="136">
        <f>L200/L206</f>
        <v>0.049588133468632487</v>
      </c>
      <c r="N200" s="133">
        <f>'地区別5歳毎'!G69</f>
        <v>3598</v>
      </c>
      <c r="O200" s="134">
        <f>N200/N206</f>
        <v>0.04796629827625282</v>
      </c>
      <c r="P200" s="133">
        <f t="shared" si="6"/>
        <v>6921</v>
      </c>
      <c r="Q200" s="137">
        <f>P200/P206</f>
        <v>0.0487315434823937</v>
      </c>
      <c r="S200" s="127" t="s">
        <v>109</v>
      </c>
      <c r="T200" s="133">
        <f>SUM(L200:L204)</f>
        <v>17788</v>
      </c>
      <c r="U200" s="136">
        <f>T200/L206</f>
        <v>0.2654449949262819</v>
      </c>
      <c r="V200" s="133">
        <f>SUM(N200:N204)</f>
        <v>17513</v>
      </c>
      <c r="W200" s="134">
        <f>V200/N206</f>
        <v>0.23347242404447346</v>
      </c>
      <c r="X200" s="133">
        <f>SUM(P200:P204)</f>
        <v>35301</v>
      </c>
      <c r="Y200" s="137">
        <f>X200/P206</f>
        <v>0.24855833210113853</v>
      </c>
    </row>
    <row r="201" spans="11:25" ht="13.5">
      <c r="K201" s="127" t="s">
        <v>129</v>
      </c>
      <c r="L201" s="133">
        <f>'地区別5歳毎'!F68</f>
        <v>3958</v>
      </c>
      <c r="M201" s="136">
        <f>L201/L206</f>
        <v>0.05906404823016773</v>
      </c>
      <c r="N201" s="133">
        <f>'地区別5歳毎'!F69</f>
        <v>3934</v>
      </c>
      <c r="O201" s="134">
        <f>N201/N206</f>
        <v>0.052445641305941794</v>
      </c>
      <c r="P201" s="133">
        <f t="shared" si="6"/>
        <v>7892</v>
      </c>
      <c r="Q201" s="137">
        <f>P201/P206</f>
        <v>0.055568464262830665</v>
      </c>
      <c r="S201" s="127" t="s">
        <v>110</v>
      </c>
      <c r="T201" s="133">
        <f>SUM(L201:L204)</f>
        <v>14465</v>
      </c>
      <c r="U201" s="136">
        <f>T201/L206</f>
        <v>0.21585686145764937</v>
      </c>
      <c r="V201" s="133">
        <f>SUM(N201:N204)</f>
        <v>13915</v>
      </c>
      <c r="W201" s="134">
        <f>V201/N206</f>
        <v>0.18550612576822065</v>
      </c>
      <c r="X201" s="133">
        <f>SUM(P201:P204)</f>
        <v>28380</v>
      </c>
      <c r="Y201" s="137">
        <f>X201/P206</f>
        <v>0.19982678861874484</v>
      </c>
    </row>
    <row r="202" spans="11:25" ht="13.5">
      <c r="K202" s="127" t="s">
        <v>130</v>
      </c>
      <c r="L202" s="133">
        <f>'地区別5歳毎'!E68</f>
        <v>3778</v>
      </c>
      <c r="M202" s="136">
        <f>L202/L206</f>
        <v>0.056377962156031754</v>
      </c>
      <c r="N202" s="133">
        <f>'地区別5歳毎'!E69</f>
        <v>3741</v>
      </c>
      <c r="O202" s="134">
        <f>N202/N206</f>
        <v>0.049872685339483545</v>
      </c>
      <c r="P202" s="133">
        <f t="shared" si="6"/>
        <v>7519</v>
      </c>
      <c r="Q202" s="137">
        <f>P202/P206</f>
        <v>0.05294212909176683</v>
      </c>
      <c r="S202" s="127" t="s">
        <v>111</v>
      </c>
      <c r="T202" s="133">
        <f>SUM(L202:L204)</f>
        <v>10507</v>
      </c>
      <c r="U202" s="136">
        <f>T202/L206</f>
        <v>0.15679281322748165</v>
      </c>
      <c r="V202" s="133">
        <f>SUM(N202:N204)</f>
        <v>9981</v>
      </c>
      <c r="W202" s="134">
        <f>V202/N206</f>
        <v>0.13306048446227886</v>
      </c>
      <c r="X202" s="133">
        <f>SUM(P202:P204)</f>
        <v>20488</v>
      </c>
      <c r="Y202" s="137">
        <f>X202/P206</f>
        <v>0.14425832435591418</v>
      </c>
    </row>
    <row r="203" spans="11:25" ht="13.5">
      <c r="K203" s="127" t="s">
        <v>131</v>
      </c>
      <c r="L203" s="133">
        <f>'地区別5歳毎'!D68</f>
        <v>3420</v>
      </c>
      <c r="M203" s="136">
        <f>L203/L206</f>
        <v>0.05103563540858354</v>
      </c>
      <c r="N203" s="133">
        <f>'地区別5歳毎'!D69</f>
        <v>3221</v>
      </c>
      <c r="O203" s="134">
        <f>N203/N206</f>
        <v>0.042940368745917265</v>
      </c>
      <c r="P203" s="133">
        <f t="shared" si="6"/>
        <v>6641</v>
      </c>
      <c r="Q203" s="137">
        <f>P203/P206</f>
        <v>0.04676003182583103</v>
      </c>
      <c r="S203" s="127" t="s">
        <v>3</v>
      </c>
      <c r="T203" s="133">
        <f>SUM(L203:L204)</f>
        <v>6729</v>
      </c>
      <c r="U203" s="136">
        <f>T203/L206</f>
        <v>0.10041485107144989</v>
      </c>
      <c r="V203" s="133">
        <f>SUM(N203:N204)</f>
        <v>6240</v>
      </c>
      <c r="W203" s="134">
        <f>V203/N206</f>
        <v>0.08318779912279532</v>
      </c>
      <c r="X203" s="133">
        <f>SUM(P203:P204)</f>
        <v>12969</v>
      </c>
      <c r="Y203" s="137">
        <f>X203/P206</f>
        <v>0.09131619526414736</v>
      </c>
    </row>
    <row r="204" spans="11:25" ht="13.5">
      <c r="K204" s="127" t="s">
        <v>132</v>
      </c>
      <c r="L204" s="133">
        <f>'地区別5歳毎'!C68</f>
        <v>3309</v>
      </c>
      <c r="M204" s="136">
        <f>L204/L206</f>
        <v>0.04937921566286635</v>
      </c>
      <c r="N204" s="133">
        <f>'地区別5歳毎'!C69</f>
        <v>3019</v>
      </c>
      <c r="O204" s="134">
        <f>N204/N206</f>
        <v>0.04024743037687806</v>
      </c>
      <c r="P204" s="133">
        <f t="shared" si="6"/>
        <v>6328</v>
      </c>
      <c r="Q204" s="137">
        <f>P204/P206</f>
        <v>0.04455616343831633</v>
      </c>
      <c r="S204" s="127" t="s">
        <v>112</v>
      </c>
      <c r="T204" s="133">
        <f>SUM(L204:L204)</f>
        <v>3309</v>
      </c>
      <c r="U204" s="136">
        <f>T204/L206</f>
        <v>0.04937921566286635</v>
      </c>
      <c r="V204" s="133">
        <f>SUM(N204:N204)</f>
        <v>3019</v>
      </c>
      <c r="W204" s="134">
        <f>V204/N206</f>
        <v>0.04024743037687806</v>
      </c>
      <c r="X204" s="133">
        <f>SUM(P204:P204)</f>
        <v>6328</v>
      </c>
      <c r="Y204" s="137">
        <f>X204/P206</f>
        <v>0.04455616343831633</v>
      </c>
    </row>
    <row r="205" ht="13.5">
      <c r="K205" s="127"/>
    </row>
    <row r="206" spans="11:17" ht="13.5">
      <c r="K206" s="127"/>
      <c r="L206" s="133">
        <f>SUM(L184:L204)</f>
        <v>67012</v>
      </c>
      <c r="M206" s="132"/>
      <c r="N206" s="133">
        <f>SUM(N184:N204)</f>
        <v>75011</v>
      </c>
      <c r="O206" s="128"/>
      <c r="P206" s="133">
        <f>SUM(P184:P204)</f>
        <v>142023</v>
      </c>
      <c r="Q206" s="12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2010-09-28T10:45:08Z</cp:lastPrinted>
  <dcterms:created xsi:type="dcterms:W3CDTF">2005-03-14T09:58:22Z</dcterms:created>
  <dcterms:modified xsi:type="dcterms:W3CDTF">2017-04-12T07:48:17Z</dcterms:modified>
  <cp:category/>
  <cp:version/>
  <cp:contentType/>
  <cp:contentStatus/>
</cp:coreProperties>
</file>