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13965" windowHeight="757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<sst xmlns="http://schemas.openxmlformats.org/spreadsheetml/2006/main" count="1061" uniqueCount="149">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</sst>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5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5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4" applyNumberFormat="1" applyFill="1" applyBorder="1">
      <alignment/>
      <protection/>
    </xf>
    <xf numFmtId="182" fontId="4" fillId="33" borderId="13" xfId="64" applyNumberFormat="1" applyFill="1" applyBorder="1">
      <alignment/>
      <protection/>
    </xf>
    <xf numFmtId="182" fontId="4" fillId="33" borderId="14" xfId="64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189" fontId="4" fillId="0" borderId="13" xfId="51" applyNumberFormat="1" applyFill="1" applyBorder="1" applyAlignment="1">
      <alignment/>
    </xf>
    <xf numFmtId="189" fontId="4" fillId="0" borderId="14" xfId="51" applyNumberFormat="1" applyFill="1" applyBorder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182" fontId="4" fillId="0" borderId="17" xfId="65" applyNumberFormat="1" applyFill="1" applyBorder="1">
      <alignment/>
      <protection/>
    </xf>
    <xf numFmtId="182" fontId="4" fillId="38" borderId="12" xfId="65" applyNumberFormat="1" applyFill="1" applyBorder="1">
      <alignment/>
      <protection/>
    </xf>
    <xf numFmtId="182" fontId="4" fillId="38" borderId="13" xfId="65" applyNumberFormat="1" applyFill="1" applyBorder="1">
      <alignment/>
      <protection/>
    </xf>
    <xf numFmtId="182" fontId="4" fillId="38" borderId="14" xfId="65" applyNumberFormat="1" applyFill="1" applyBorder="1">
      <alignment/>
      <protection/>
    </xf>
    <xf numFmtId="182" fontId="4" fillId="38" borderId="12" xfId="66" applyNumberFormat="1" applyFill="1" applyBorder="1">
      <alignment/>
      <protection/>
    </xf>
    <xf numFmtId="182" fontId="4" fillId="38" borderId="13" xfId="66" applyNumberFormat="1" applyFill="1" applyBorder="1">
      <alignment/>
      <protection/>
    </xf>
    <xf numFmtId="182" fontId="4" fillId="38" borderId="14" xfId="66" applyNumberFormat="1" applyFill="1" applyBorder="1">
      <alignment/>
      <protection/>
    </xf>
    <xf numFmtId="182" fontId="4" fillId="0" borderId="17" xfId="66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5346397"/>
        <c:axId val="14923586"/>
      </c:barChart>
      <c:catAx>
        <c:axId val="53463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23586"/>
        <c:crosses val="autoZero"/>
        <c:auto val="1"/>
        <c:lblOffset val="100"/>
        <c:tickLblSkip val="1"/>
        <c:noMultiLvlLbl val="0"/>
      </c:catAx>
      <c:valAx>
        <c:axId val="14923586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639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57213275"/>
        <c:axId val="12404696"/>
      </c:barChart>
      <c:catAx>
        <c:axId val="572132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04696"/>
        <c:crosses val="autoZero"/>
        <c:auto val="1"/>
        <c:lblOffset val="100"/>
        <c:tickLblSkip val="1"/>
        <c:noMultiLvlLbl val="0"/>
      </c:catAx>
      <c:valAx>
        <c:axId val="1240469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1327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3469113"/>
        <c:axId val="15290702"/>
      </c:barChart>
      <c:catAx>
        <c:axId val="534691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90702"/>
        <c:crosses val="autoZero"/>
        <c:auto val="1"/>
        <c:lblOffset val="100"/>
        <c:tickLblSkip val="1"/>
        <c:noMultiLvlLbl val="0"/>
      </c:catAx>
      <c:valAx>
        <c:axId val="1529070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691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5100839"/>
        <c:axId val="1909012"/>
      </c:barChart>
      <c:catAx>
        <c:axId val="510083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9012"/>
        <c:crosses val="autoZero"/>
        <c:auto val="1"/>
        <c:lblOffset val="100"/>
        <c:tickLblSkip val="1"/>
        <c:noMultiLvlLbl val="0"/>
      </c:catAx>
      <c:valAx>
        <c:axId val="1909012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083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34068773"/>
        <c:axId val="60814506"/>
      </c:barChart>
      <c:catAx>
        <c:axId val="340687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14506"/>
        <c:crosses val="autoZero"/>
        <c:auto val="1"/>
        <c:lblOffset val="100"/>
        <c:tickLblSkip val="1"/>
        <c:noMultiLvlLbl val="0"/>
      </c:catAx>
      <c:valAx>
        <c:axId val="60814506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6877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1943347"/>
        <c:axId val="35888528"/>
      </c:barChart>
      <c:catAx>
        <c:axId val="19433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88528"/>
        <c:crosses val="autoZero"/>
        <c:auto val="1"/>
        <c:lblOffset val="100"/>
        <c:tickLblSkip val="1"/>
        <c:noMultiLvlLbl val="0"/>
      </c:catAx>
      <c:valAx>
        <c:axId val="3588852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334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3043793"/>
        <c:axId val="13361478"/>
      </c:barChart>
      <c:catAx>
        <c:axId val="2304379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61478"/>
        <c:crosses val="autoZero"/>
        <c:auto val="1"/>
        <c:lblOffset val="100"/>
        <c:tickLblSkip val="1"/>
        <c:noMultiLvlLbl val="0"/>
      </c:catAx>
      <c:valAx>
        <c:axId val="1336147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43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25"/>
          <c:w val="0.996"/>
          <c:h val="0.93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7069695"/>
        <c:axId val="18536780"/>
      </c:barChart>
      <c:catAx>
        <c:axId val="370696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36780"/>
        <c:crosses val="autoZero"/>
        <c:auto val="1"/>
        <c:lblOffset val="100"/>
        <c:tickLblSkip val="1"/>
        <c:noMultiLvlLbl val="0"/>
      </c:catAx>
      <c:valAx>
        <c:axId val="1853678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69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42925245"/>
        <c:axId val="60445474"/>
      </c:barChart>
      <c:catAx>
        <c:axId val="429252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45474"/>
        <c:crosses val="autoZero"/>
        <c:auto val="1"/>
        <c:lblOffset val="100"/>
        <c:tickLblSkip val="1"/>
        <c:noMultiLvlLbl val="0"/>
      </c:catAx>
      <c:valAx>
        <c:axId val="6044547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2524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49493515"/>
        <c:axId val="5910600"/>
      </c:barChart>
      <c:catAx>
        <c:axId val="494935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0600"/>
        <c:crosses val="autoZero"/>
        <c:auto val="1"/>
        <c:lblOffset val="100"/>
        <c:tickLblSkip val="1"/>
        <c:noMultiLvlLbl val="0"/>
      </c:catAx>
      <c:valAx>
        <c:axId val="591060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9351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8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44826345"/>
        <c:axId val="26986046"/>
      </c:barChart>
      <c:catAx>
        <c:axId val="448263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86046"/>
        <c:crosses val="autoZero"/>
        <c:auto val="1"/>
        <c:lblOffset val="100"/>
        <c:tickLblSkip val="1"/>
        <c:noMultiLvlLbl val="0"/>
      </c:catAx>
      <c:valAx>
        <c:axId val="2698604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26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25"/>
          <c:w val="0.996"/>
          <c:h val="0.93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52752555"/>
        <c:axId val="44421992"/>
      </c:barChart>
      <c:catAx>
        <c:axId val="527525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21992"/>
        <c:crosses val="autoZero"/>
        <c:auto val="1"/>
        <c:lblOffset val="100"/>
        <c:tickLblSkip val="1"/>
        <c:noMultiLvlLbl val="0"/>
      </c:catAx>
      <c:valAx>
        <c:axId val="4442199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5255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20974295"/>
        <c:axId val="37895812"/>
      </c:barChart>
      <c:catAx>
        <c:axId val="209742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95812"/>
        <c:crosses val="autoZero"/>
        <c:auto val="1"/>
        <c:lblOffset val="100"/>
        <c:tickLblSkip val="1"/>
        <c:noMultiLvlLbl val="0"/>
      </c:catAx>
      <c:valAx>
        <c:axId val="3789581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74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62320981"/>
        <c:axId val="14677658"/>
      </c:barChart>
      <c:catAx>
        <c:axId val="623209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77658"/>
        <c:crosses val="autoZero"/>
        <c:auto val="1"/>
        <c:lblOffset val="100"/>
        <c:tickLblSkip val="1"/>
        <c:noMultiLvlLbl val="0"/>
      </c:catAx>
      <c:valAx>
        <c:axId val="1467765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20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39718371"/>
        <c:axId val="24698880"/>
      </c:barChart>
      <c:catAx>
        <c:axId val="397183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98880"/>
        <c:crosses val="autoZero"/>
        <c:auto val="1"/>
        <c:lblOffset val="100"/>
        <c:tickLblSkip val="1"/>
        <c:noMultiLvlLbl val="0"/>
      </c:catAx>
      <c:valAx>
        <c:axId val="2469888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18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33972225"/>
        <c:axId val="55697462"/>
      </c:barChart>
      <c:catAx>
        <c:axId val="339722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97462"/>
        <c:crosses val="autoZero"/>
        <c:auto val="1"/>
        <c:lblOffset val="100"/>
        <c:tickLblSkip val="1"/>
        <c:noMultiLvlLbl val="0"/>
      </c:catAx>
      <c:valAx>
        <c:axId val="5569746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72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66284335"/>
        <c:axId val="23408828"/>
      </c:barChart>
      <c:catAx>
        <c:axId val="662843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08828"/>
        <c:crosses val="autoZero"/>
        <c:auto val="1"/>
        <c:lblOffset val="100"/>
        <c:tickLblSkip val="1"/>
        <c:noMultiLvlLbl val="0"/>
      </c:catAx>
      <c:valAx>
        <c:axId val="2340882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84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32708333"/>
        <c:axId val="55820050"/>
      </c:barChart>
      <c:catAx>
        <c:axId val="327083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20050"/>
        <c:crosses val="autoZero"/>
        <c:auto val="1"/>
        <c:lblOffset val="100"/>
        <c:tickLblSkip val="1"/>
        <c:noMultiLvlLbl val="0"/>
      </c:catAx>
      <c:valAx>
        <c:axId val="5582005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08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672635"/>
        <c:axId val="32214200"/>
      </c:barChart>
      <c:catAx>
        <c:axId val="56726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14200"/>
        <c:crosses val="autoZero"/>
        <c:auto val="1"/>
        <c:lblOffset val="100"/>
        <c:tickLblSkip val="1"/>
        <c:noMultiLvlLbl val="0"/>
      </c:catAx>
      <c:valAx>
        <c:axId val="3221420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2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29631001"/>
        <c:axId val="26939182"/>
      </c:barChart>
      <c:catAx>
        <c:axId val="296310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39182"/>
        <c:crosses val="autoZero"/>
        <c:auto val="1"/>
        <c:lblOffset val="100"/>
        <c:tickLblSkip val="1"/>
        <c:noMultiLvlLbl val="0"/>
      </c:catAx>
      <c:valAx>
        <c:axId val="2693918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3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8490503"/>
        <c:axId val="40472564"/>
      </c:barChart>
      <c:catAx>
        <c:axId val="184905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72564"/>
        <c:crosses val="autoZero"/>
        <c:auto val="1"/>
        <c:lblOffset val="100"/>
        <c:tickLblSkip val="1"/>
        <c:noMultiLvlLbl val="0"/>
      </c:catAx>
      <c:valAx>
        <c:axId val="4047256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5555337"/>
        <c:axId val="25997406"/>
      </c:barChart>
      <c:catAx>
        <c:axId val="55553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97406"/>
        <c:crosses val="autoZero"/>
        <c:auto val="1"/>
        <c:lblOffset val="100"/>
        <c:tickLblSkip val="1"/>
        <c:noMultiLvlLbl val="0"/>
      </c:catAx>
      <c:valAx>
        <c:axId val="25997406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533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35685239"/>
        <c:axId val="12269476"/>
      </c:barChart>
      <c:catAx>
        <c:axId val="3568523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69476"/>
        <c:crosses val="autoZero"/>
        <c:auto val="1"/>
        <c:lblOffset val="100"/>
        <c:tickLblSkip val="1"/>
        <c:noMultiLvlLbl val="0"/>
      </c:catAx>
      <c:valAx>
        <c:axId val="12269476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8523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46302453"/>
        <c:axId val="38110906"/>
      </c:barChart>
      <c:catAx>
        <c:axId val="463024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10906"/>
        <c:crosses val="autoZero"/>
        <c:auto val="1"/>
        <c:lblOffset val="100"/>
        <c:tickLblSkip val="1"/>
        <c:noMultiLvlLbl val="0"/>
      </c:catAx>
      <c:valAx>
        <c:axId val="3811090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0245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6612099"/>
        <c:axId val="14896928"/>
      </c:barChart>
      <c:catAx>
        <c:axId val="66120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96928"/>
        <c:crosses val="autoZero"/>
        <c:auto val="1"/>
        <c:lblOffset val="100"/>
        <c:tickLblSkip val="1"/>
        <c:noMultiLvlLbl val="0"/>
      </c:catAx>
      <c:valAx>
        <c:axId val="1489692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209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51339681"/>
        <c:axId val="36648534"/>
      </c:barChart>
      <c:catAx>
        <c:axId val="513396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48534"/>
        <c:crosses val="autoZero"/>
        <c:auto val="1"/>
        <c:lblOffset val="100"/>
        <c:tickLblSkip val="1"/>
        <c:noMultiLvlLbl val="0"/>
      </c:catAx>
      <c:valAx>
        <c:axId val="3664853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3968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63324111"/>
        <c:axId val="734684"/>
      </c:barChart>
      <c:catAx>
        <c:axId val="633241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4684"/>
        <c:crosses val="autoZero"/>
        <c:auto val="1"/>
        <c:lblOffset val="100"/>
        <c:tickLblSkip val="1"/>
        <c:noMultiLvlLbl val="0"/>
      </c:catAx>
      <c:valAx>
        <c:axId val="73468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241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8938253"/>
        <c:axId val="50461490"/>
      </c:barChart>
      <c:catAx>
        <c:axId val="389382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61490"/>
        <c:crosses val="autoZero"/>
        <c:auto val="1"/>
        <c:lblOffset val="100"/>
        <c:tickLblSkip val="1"/>
        <c:noMultiLvlLbl val="0"/>
      </c:catAx>
      <c:valAx>
        <c:axId val="5046149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3825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1029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032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190500</xdr:colOff>
      <xdr:row>181</xdr:row>
      <xdr:rowOff>28575</xdr:rowOff>
    </xdr:from>
    <xdr:to>
      <xdr:col>9</xdr:col>
      <xdr:colOff>285750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933700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47" t="s">
        <v>0</v>
      </c>
      <c r="B1" s="147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48" t="s">
        <v>24</v>
      </c>
      <c r="B3" s="3" t="s">
        <v>13</v>
      </c>
      <c r="C3" s="84">
        <v>459</v>
      </c>
      <c r="D3" s="84">
        <v>469</v>
      </c>
      <c r="E3" s="84">
        <v>484</v>
      </c>
      <c r="F3" s="84">
        <v>459</v>
      </c>
      <c r="G3" s="84">
        <v>476</v>
      </c>
      <c r="H3" s="84">
        <v>498</v>
      </c>
      <c r="I3" s="84">
        <v>475</v>
      </c>
      <c r="J3" s="85">
        <v>480</v>
      </c>
      <c r="K3" s="85">
        <v>472</v>
      </c>
      <c r="L3" s="85">
        <v>482</v>
      </c>
      <c r="M3" s="85">
        <v>508</v>
      </c>
      <c r="N3" s="85">
        <v>486</v>
      </c>
      <c r="O3" s="85">
        <v>543</v>
      </c>
      <c r="P3" s="85">
        <v>516</v>
      </c>
      <c r="Q3" s="85">
        <v>515</v>
      </c>
      <c r="R3" s="85">
        <v>517</v>
      </c>
      <c r="S3" s="85">
        <v>521</v>
      </c>
      <c r="T3" s="85">
        <v>557</v>
      </c>
      <c r="U3" s="85">
        <v>535</v>
      </c>
      <c r="V3" s="85">
        <v>488</v>
      </c>
      <c r="W3" s="85">
        <v>462</v>
      </c>
      <c r="X3" s="85">
        <v>422</v>
      </c>
      <c r="Y3" s="85">
        <v>440</v>
      </c>
      <c r="Z3" s="85">
        <v>458</v>
      </c>
      <c r="AA3" s="85">
        <v>437</v>
      </c>
      <c r="AB3" s="85">
        <v>467</v>
      </c>
      <c r="AC3" s="85">
        <v>495</v>
      </c>
      <c r="AD3" s="85">
        <v>511</v>
      </c>
      <c r="AE3" s="85">
        <v>497</v>
      </c>
      <c r="AF3" s="85">
        <v>515</v>
      </c>
      <c r="AG3" s="85">
        <v>529</v>
      </c>
      <c r="AH3" s="85">
        <v>570</v>
      </c>
      <c r="AI3" s="85">
        <v>606</v>
      </c>
      <c r="AJ3" s="85">
        <v>588</v>
      </c>
      <c r="AK3" s="85">
        <v>580</v>
      </c>
      <c r="AL3" s="85">
        <v>613</v>
      </c>
      <c r="AM3" s="85">
        <v>670</v>
      </c>
      <c r="AN3" s="85">
        <v>675</v>
      </c>
      <c r="AO3" s="85">
        <v>674</v>
      </c>
      <c r="AP3" s="85">
        <v>656</v>
      </c>
      <c r="AQ3" s="85">
        <v>610</v>
      </c>
      <c r="AR3" s="85">
        <v>615</v>
      </c>
      <c r="AS3" s="85">
        <v>600</v>
      </c>
      <c r="AT3" s="85">
        <v>651</v>
      </c>
      <c r="AU3" s="85">
        <v>491</v>
      </c>
      <c r="AV3" s="85">
        <v>562</v>
      </c>
      <c r="AW3" s="85">
        <v>546</v>
      </c>
      <c r="AX3" s="85">
        <v>578</v>
      </c>
      <c r="AY3" s="85">
        <v>529</v>
      </c>
      <c r="AZ3" s="85">
        <v>603</v>
      </c>
      <c r="BA3" s="85">
        <v>599</v>
      </c>
      <c r="BB3" s="85">
        <v>576</v>
      </c>
      <c r="BC3" s="85">
        <v>600</v>
      </c>
      <c r="BD3" s="85">
        <v>582</v>
      </c>
      <c r="BE3" s="85">
        <v>569</v>
      </c>
      <c r="BF3" s="85">
        <v>655</v>
      </c>
      <c r="BG3" s="85">
        <v>645</v>
      </c>
      <c r="BH3" s="85">
        <v>677</v>
      </c>
      <c r="BI3" s="85">
        <v>684</v>
      </c>
      <c r="BJ3" s="85">
        <v>661</v>
      </c>
      <c r="BK3" s="85">
        <v>734</v>
      </c>
      <c r="BL3" s="85">
        <v>715</v>
      </c>
      <c r="BM3" s="85">
        <v>730</v>
      </c>
      <c r="BN3" s="85">
        <v>694</v>
      </c>
      <c r="BO3" s="85">
        <v>495</v>
      </c>
      <c r="BP3" s="85">
        <v>436</v>
      </c>
      <c r="BQ3" s="85">
        <v>546</v>
      </c>
      <c r="BR3" s="85">
        <v>489</v>
      </c>
      <c r="BS3" s="85">
        <v>506</v>
      </c>
      <c r="BT3" s="85">
        <v>481</v>
      </c>
      <c r="BU3" s="85">
        <v>493</v>
      </c>
      <c r="BV3" s="85">
        <v>464</v>
      </c>
      <c r="BW3" s="85">
        <v>382</v>
      </c>
      <c r="BX3" s="85">
        <v>472</v>
      </c>
      <c r="BY3" s="85">
        <v>409</v>
      </c>
      <c r="BZ3" s="85">
        <v>430</v>
      </c>
      <c r="CA3" s="85">
        <v>382</v>
      </c>
      <c r="CB3" s="85">
        <v>399</v>
      </c>
      <c r="CC3" s="85">
        <v>352</v>
      </c>
      <c r="CD3" s="85">
        <v>291</v>
      </c>
      <c r="CE3" s="85">
        <v>304</v>
      </c>
      <c r="CF3" s="85">
        <v>269</v>
      </c>
      <c r="CG3" s="85">
        <v>204</v>
      </c>
      <c r="CH3" s="85">
        <v>226</v>
      </c>
      <c r="CI3" s="85">
        <v>208</v>
      </c>
      <c r="CJ3" s="85">
        <v>163</v>
      </c>
      <c r="CK3" s="85">
        <v>138</v>
      </c>
      <c r="CL3" s="85">
        <v>105</v>
      </c>
      <c r="CM3" s="85">
        <v>68</v>
      </c>
      <c r="CN3" s="85">
        <v>53</v>
      </c>
      <c r="CO3" s="85">
        <v>62</v>
      </c>
      <c r="CP3" s="85">
        <v>37</v>
      </c>
      <c r="CQ3" s="85">
        <v>24</v>
      </c>
      <c r="CR3" s="85">
        <v>20</v>
      </c>
      <c r="CS3" s="85">
        <v>11</v>
      </c>
      <c r="CT3" s="85">
        <v>24</v>
      </c>
      <c r="CU3" s="85">
        <v>12</v>
      </c>
      <c r="CV3" s="85">
        <v>4</v>
      </c>
      <c r="CW3" s="85">
        <v>4</v>
      </c>
      <c r="CX3" s="85">
        <v>3</v>
      </c>
      <c r="CY3" s="85">
        <v>2</v>
      </c>
      <c r="CZ3" s="76">
        <f aca="true" t="shared" si="0" ref="CZ3:CZ23">SUM(C3:CY3)</f>
        <v>44679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48"/>
      <c r="B4" s="4" t="s">
        <v>14</v>
      </c>
      <c r="C4" s="86">
        <v>429</v>
      </c>
      <c r="D4" s="86">
        <v>432</v>
      </c>
      <c r="E4" s="86">
        <v>429</v>
      </c>
      <c r="F4" s="86">
        <v>470</v>
      </c>
      <c r="G4" s="86">
        <v>433</v>
      </c>
      <c r="H4" s="86">
        <v>423</v>
      </c>
      <c r="I4" s="86">
        <v>462</v>
      </c>
      <c r="J4" s="87">
        <v>462</v>
      </c>
      <c r="K4" s="87">
        <v>456</v>
      </c>
      <c r="L4" s="87">
        <v>475</v>
      </c>
      <c r="M4" s="87">
        <v>511</v>
      </c>
      <c r="N4" s="87">
        <v>459</v>
      </c>
      <c r="O4" s="87">
        <v>514</v>
      </c>
      <c r="P4" s="87">
        <v>504</v>
      </c>
      <c r="Q4" s="87">
        <v>536</v>
      </c>
      <c r="R4" s="87">
        <v>535</v>
      </c>
      <c r="S4" s="87">
        <v>546</v>
      </c>
      <c r="T4" s="87">
        <v>519</v>
      </c>
      <c r="U4" s="87">
        <v>494</v>
      </c>
      <c r="V4" s="87">
        <v>485</v>
      </c>
      <c r="W4" s="87">
        <v>489</v>
      </c>
      <c r="X4" s="87">
        <v>476</v>
      </c>
      <c r="Y4" s="87">
        <v>462</v>
      </c>
      <c r="Z4" s="87">
        <v>474</v>
      </c>
      <c r="AA4" s="87">
        <v>485</v>
      </c>
      <c r="AB4" s="87">
        <v>490</v>
      </c>
      <c r="AC4" s="87">
        <v>527</v>
      </c>
      <c r="AD4" s="87">
        <v>482</v>
      </c>
      <c r="AE4" s="87">
        <v>541</v>
      </c>
      <c r="AF4" s="87">
        <v>515</v>
      </c>
      <c r="AG4" s="87">
        <v>565</v>
      </c>
      <c r="AH4" s="87">
        <v>585</v>
      </c>
      <c r="AI4" s="87">
        <v>601</v>
      </c>
      <c r="AJ4" s="87">
        <v>604</v>
      </c>
      <c r="AK4" s="87">
        <v>642</v>
      </c>
      <c r="AL4" s="87">
        <v>671</v>
      </c>
      <c r="AM4" s="87">
        <v>668</v>
      </c>
      <c r="AN4" s="87">
        <v>700</v>
      </c>
      <c r="AO4" s="87">
        <v>702</v>
      </c>
      <c r="AP4" s="87">
        <v>669</v>
      </c>
      <c r="AQ4" s="87">
        <v>649</v>
      </c>
      <c r="AR4" s="87">
        <v>690</v>
      </c>
      <c r="AS4" s="87">
        <v>632</v>
      </c>
      <c r="AT4" s="87">
        <v>715</v>
      </c>
      <c r="AU4" s="87">
        <v>487</v>
      </c>
      <c r="AV4" s="87">
        <v>679</v>
      </c>
      <c r="AW4" s="87">
        <v>654</v>
      </c>
      <c r="AX4" s="87">
        <v>683</v>
      </c>
      <c r="AY4" s="87">
        <v>606</v>
      </c>
      <c r="AZ4" s="87">
        <v>618</v>
      </c>
      <c r="BA4" s="87">
        <v>680</v>
      </c>
      <c r="BB4" s="87">
        <v>607</v>
      </c>
      <c r="BC4" s="87">
        <v>663</v>
      </c>
      <c r="BD4" s="87">
        <v>598</v>
      </c>
      <c r="BE4" s="87">
        <v>618</v>
      </c>
      <c r="BF4" s="87">
        <v>618</v>
      </c>
      <c r="BG4" s="87">
        <v>700</v>
      </c>
      <c r="BH4" s="87">
        <v>687</v>
      </c>
      <c r="BI4" s="87">
        <v>707</v>
      </c>
      <c r="BJ4" s="87">
        <v>790</v>
      </c>
      <c r="BK4" s="87">
        <v>711</v>
      </c>
      <c r="BL4" s="87">
        <v>843</v>
      </c>
      <c r="BM4" s="87">
        <v>807</v>
      </c>
      <c r="BN4" s="87">
        <v>822</v>
      </c>
      <c r="BO4" s="87">
        <v>474</v>
      </c>
      <c r="BP4" s="87">
        <v>498</v>
      </c>
      <c r="BQ4" s="87">
        <v>633</v>
      </c>
      <c r="BR4" s="87">
        <v>584</v>
      </c>
      <c r="BS4" s="87">
        <v>627</v>
      </c>
      <c r="BT4" s="87">
        <v>572</v>
      </c>
      <c r="BU4" s="87">
        <v>621</v>
      </c>
      <c r="BV4" s="87">
        <v>557</v>
      </c>
      <c r="BW4" s="87">
        <v>537</v>
      </c>
      <c r="BX4" s="87">
        <v>523</v>
      </c>
      <c r="BY4" s="87">
        <v>458</v>
      </c>
      <c r="BZ4" s="87">
        <v>542</v>
      </c>
      <c r="CA4" s="87">
        <v>524</v>
      </c>
      <c r="CB4" s="87">
        <v>498</v>
      </c>
      <c r="CC4" s="87">
        <v>486</v>
      </c>
      <c r="CD4" s="87">
        <v>464</v>
      </c>
      <c r="CE4" s="87">
        <v>401</v>
      </c>
      <c r="CF4" s="87">
        <v>406</v>
      </c>
      <c r="CG4" s="87">
        <v>400</v>
      </c>
      <c r="CH4" s="87">
        <v>368</v>
      </c>
      <c r="CI4" s="87">
        <v>372</v>
      </c>
      <c r="CJ4" s="87">
        <v>336</v>
      </c>
      <c r="CK4" s="87">
        <v>265</v>
      </c>
      <c r="CL4" s="87">
        <v>278</v>
      </c>
      <c r="CM4" s="87">
        <v>238</v>
      </c>
      <c r="CN4" s="87">
        <v>170</v>
      </c>
      <c r="CO4" s="87">
        <v>168</v>
      </c>
      <c r="CP4" s="87">
        <v>144</v>
      </c>
      <c r="CQ4" s="87">
        <v>119</v>
      </c>
      <c r="CR4" s="87">
        <v>104</v>
      </c>
      <c r="CS4" s="87">
        <v>87</v>
      </c>
      <c r="CT4" s="87">
        <v>66</v>
      </c>
      <c r="CU4" s="87">
        <v>64</v>
      </c>
      <c r="CV4" s="87">
        <v>34</v>
      </c>
      <c r="CW4" s="87">
        <v>25</v>
      </c>
      <c r="CX4" s="87">
        <v>22</v>
      </c>
      <c r="CY4" s="87">
        <v>39</v>
      </c>
      <c r="CZ4" s="78">
        <f t="shared" si="0"/>
        <v>49890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48"/>
      <c r="B5" s="5" t="s">
        <v>15</v>
      </c>
      <c r="C5" s="88">
        <v>888</v>
      </c>
      <c r="D5" s="88">
        <v>901</v>
      </c>
      <c r="E5" s="88">
        <v>913</v>
      </c>
      <c r="F5" s="88">
        <v>929</v>
      </c>
      <c r="G5" s="88">
        <v>909</v>
      </c>
      <c r="H5" s="88">
        <v>921</v>
      </c>
      <c r="I5" s="88">
        <v>937</v>
      </c>
      <c r="J5" s="88">
        <v>942</v>
      </c>
      <c r="K5" s="88">
        <v>928</v>
      </c>
      <c r="L5" s="88">
        <v>957</v>
      </c>
      <c r="M5" s="88">
        <v>1019</v>
      </c>
      <c r="N5" s="88">
        <v>945</v>
      </c>
      <c r="O5" s="88">
        <v>1057</v>
      </c>
      <c r="P5" s="88">
        <v>1020</v>
      </c>
      <c r="Q5" s="88">
        <v>1051</v>
      </c>
      <c r="R5" s="88">
        <v>1052</v>
      </c>
      <c r="S5" s="88">
        <v>1067</v>
      </c>
      <c r="T5" s="88">
        <v>1076</v>
      </c>
      <c r="U5" s="88">
        <v>1029</v>
      </c>
      <c r="V5" s="88">
        <v>973</v>
      </c>
      <c r="W5" s="88">
        <v>951</v>
      </c>
      <c r="X5" s="88">
        <v>898</v>
      </c>
      <c r="Y5" s="88">
        <v>902</v>
      </c>
      <c r="Z5" s="88">
        <v>932</v>
      </c>
      <c r="AA5" s="88">
        <v>922</v>
      </c>
      <c r="AB5" s="88">
        <v>957</v>
      </c>
      <c r="AC5" s="88">
        <v>1022</v>
      </c>
      <c r="AD5" s="88">
        <v>993</v>
      </c>
      <c r="AE5" s="88">
        <v>1038</v>
      </c>
      <c r="AF5" s="88">
        <v>1030</v>
      </c>
      <c r="AG5" s="88">
        <v>1094</v>
      </c>
      <c r="AH5" s="88">
        <v>1155</v>
      </c>
      <c r="AI5" s="88">
        <v>1207</v>
      </c>
      <c r="AJ5" s="88">
        <v>1192</v>
      </c>
      <c r="AK5" s="88">
        <v>1222</v>
      </c>
      <c r="AL5" s="88">
        <v>1284</v>
      </c>
      <c r="AM5" s="88">
        <v>1338</v>
      </c>
      <c r="AN5" s="88">
        <v>1375</v>
      </c>
      <c r="AO5" s="88">
        <v>1376</v>
      </c>
      <c r="AP5" s="88">
        <v>1325</v>
      </c>
      <c r="AQ5" s="88">
        <v>1259</v>
      </c>
      <c r="AR5" s="88">
        <v>1305</v>
      </c>
      <c r="AS5" s="88">
        <v>1232</v>
      </c>
      <c r="AT5" s="88">
        <v>1366</v>
      </c>
      <c r="AU5" s="88">
        <v>978</v>
      </c>
      <c r="AV5" s="88">
        <v>1241</v>
      </c>
      <c r="AW5" s="88">
        <v>1200</v>
      </c>
      <c r="AX5" s="88">
        <v>1261</v>
      </c>
      <c r="AY5" s="88">
        <v>1135</v>
      </c>
      <c r="AZ5" s="88">
        <v>1221</v>
      </c>
      <c r="BA5" s="88">
        <v>1279</v>
      </c>
      <c r="BB5" s="88">
        <v>1183</v>
      </c>
      <c r="BC5" s="88">
        <v>1263</v>
      </c>
      <c r="BD5" s="88">
        <v>1180</v>
      </c>
      <c r="BE5" s="88">
        <v>1187</v>
      </c>
      <c r="BF5" s="88">
        <v>1273</v>
      </c>
      <c r="BG5" s="88">
        <v>1345</v>
      </c>
      <c r="BH5" s="88">
        <v>1364</v>
      </c>
      <c r="BI5" s="88">
        <v>1391</v>
      </c>
      <c r="BJ5" s="88">
        <v>1451</v>
      </c>
      <c r="BK5" s="88">
        <v>1445</v>
      </c>
      <c r="BL5" s="88">
        <v>1558</v>
      </c>
      <c r="BM5" s="88">
        <v>1537</v>
      </c>
      <c r="BN5" s="88">
        <v>1516</v>
      </c>
      <c r="BO5" s="88">
        <v>969</v>
      </c>
      <c r="BP5" s="88">
        <v>934</v>
      </c>
      <c r="BQ5" s="88">
        <v>1179</v>
      </c>
      <c r="BR5" s="88">
        <v>1073</v>
      </c>
      <c r="BS5" s="88">
        <v>1133</v>
      </c>
      <c r="BT5" s="88">
        <v>1053</v>
      </c>
      <c r="BU5" s="88">
        <v>1114</v>
      </c>
      <c r="BV5" s="88">
        <v>1021</v>
      </c>
      <c r="BW5" s="88">
        <v>919</v>
      </c>
      <c r="BX5" s="88">
        <v>995</v>
      </c>
      <c r="BY5" s="88">
        <v>867</v>
      </c>
      <c r="BZ5" s="88">
        <v>972</v>
      </c>
      <c r="CA5" s="88">
        <v>906</v>
      </c>
      <c r="CB5" s="88">
        <v>897</v>
      </c>
      <c r="CC5" s="88">
        <v>838</v>
      </c>
      <c r="CD5" s="88">
        <v>755</v>
      </c>
      <c r="CE5" s="88">
        <v>705</v>
      </c>
      <c r="CF5" s="88">
        <v>675</v>
      </c>
      <c r="CG5" s="88">
        <v>604</v>
      </c>
      <c r="CH5" s="88">
        <v>594</v>
      </c>
      <c r="CI5" s="88">
        <v>580</v>
      </c>
      <c r="CJ5" s="88">
        <v>499</v>
      </c>
      <c r="CK5" s="88">
        <v>403</v>
      </c>
      <c r="CL5" s="88">
        <v>383</v>
      </c>
      <c r="CM5" s="88">
        <v>306</v>
      </c>
      <c r="CN5" s="88">
        <v>223</v>
      </c>
      <c r="CO5" s="88">
        <v>230</v>
      </c>
      <c r="CP5" s="88">
        <v>181</v>
      </c>
      <c r="CQ5" s="88">
        <v>143</v>
      </c>
      <c r="CR5" s="88">
        <v>124</v>
      </c>
      <c r="CS5" s="88">
        <v>98</v>
      </c>
      <c r="CT5" s="88">
        <v>90</v>
      </c>
      <c r="CU5" s="88">
        <v>76</v>
      </c>
      <c r="CV5" s="88">
        <v>38</v>
      </c>
      <c r="CW5" s="88">
        <v>29</v>
      </c>
      <c r="CX5" s="88">
        <v>25</v>
      </c>
      <c r="CY5" s="88">
        <v>41</v>
      </c>
      <c r="CZ5" s="78">
        <f t="shared" si="0"/>
        <v>94569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48" t="s">
        <v>25</v>
      </c>
      <c r="B6" s="3" t="s">
        <v>13</v>
      </c>
      <c r="C6" s="84">
        <v>78</v>
      </c>
      <c r="D6" s="84">
        <v>82</v>
      </c>
      <c r="E6" s="84">
        <v>77</v>
      </c>
      <c r="F6" s="84">
        <v>68</v>
      </c>
      <c r="G6" s="84">
        <v>82</v>
      </c>
      <c r="H6" s="84">
        <v>91</v>
      </c>
      <c r="I6" s="84">
        <v>84</v>
      </c>
      <c r="J6" s="84">
        <v>67</v>
      </c>
      <c r="K6" s="84">
        <v>82</v>
      </c>
      <c r="L6" s="84">
        <v>87</v>
      </c>
      <c r="M6" s="84">
        <v>65</v>
      </c>
      <c r="N6" s="84">
        <v>76</v>
      </c>
      <c r="O6" s="84">
        <v>75</v>
      </c>
      <c r="P6" s="84">
        <v>66</v>
      </c>
      <c r="Q6" s="84">
        <v>76</v>
      </c>
      <c r="R6" s="84">
        <v>95</v>
      </c>
      <c r="S6" s="84">
        <v>99</v>
      </c>
      <c r="T6" s="84">
        <v>97</v>
      </c>
      <c r="U6" s="84">
        <v>89</v>
      </c>
      <c r="V6" s="84">
        <v>86</v>
      </c>
      <c r="W6" s="84">
        <v>75</v>
      </c>
      <c r="X6" s="84">
        <v>78</v>
      </c>
      <c r="Y6" s="84">
        <v>87</v>
      </c>
      <c r="Z6" s="84">
        <v>86</v>
      </c>
      <c r="AA6" s="84">
        <v>96</v>
      </c>
      <c r="AB6" s="84">
        <v>69</v>
      </c>
      <c r="AC6" s="84">
        <v>90</v>
      </c>
      <c r="AD6" s="84">
        <v>87</v>
      </c>
      <c r="AE6" s="84">
        <v>76</v>
      </c>
      <c r="AF6" s="84">
        <v>92</v>
      </c>
      <c r="AG6" s="84">
        <v>86</v>
      </c>
      <c r="AH6" s="84">
        <v>115</v>
      </c>
      <c r="AI6" s="84">
        <v>106</v>
      </c>
      <c r="AJ6" s="84">
        <v>105</v>
      </c>
      <c r="AK6" s="84">
        <v>90</v>
      </c>
      <c r="AL6" s="84">
        <v>109</v>
      </c>
      <c r="AM6" s="84">
        <v>109</v>
      </c>
      <c r="AN6" s="84">
        <v>112</v>
      </c>
      <c r="AO6" s="84">
        <v>97</v>
      </c>
      <c r="AP6" s="84">
        <v>96</v>
      </c>
      <c r="AQ6" s="84">
        <v>107</v>
      </c>
      <c r="AR6" s="84">
        <v>113</v>
      </c>
      <c r="AS6" s="84">
        <v>84</v>
      </c>
      <c r="AT6" s="84">
        <v>70</v>
      </c>
      <c r="AU6" s="84">
        <v>80</v>
      </c>
      <c r="AV6" s="84">
        <v>88</v>
      </c>
      <c r="AW6" s="84">
        <v>80</v>
      </c>
      <c r="AX6" s="84">
        <v>86</v>
      </c>
      <c r="AY6" s="84">
        <v>71</v>
      </c>
      <c r="AZ6" s="84">
        <v>94</v>
      </c>
      <c r="BA6" s="84">
        <v>106</v>
      </c>
      <c r="BB6" s="84">
        <v>90</v>
      </c>
      <c r="BC6" s="84">
        <v>109</v>
      </c>
      <c r="BD6" s="84">
        <v>100</v>
      </c>
      <c r="BE6" s="84">
        <v>110</v>
      </c>
      <c r="BF6" s="84">
        <v>121</v>
      </c>
      <c r="BG6" s="84">
        <v>132</v>
      </c>
      <c r="BH6" s="84">
        <v>158</v>
      </c>
      <c r="BI6" s="84">
        <v>150</v>
      </c>
      <c r="BJ6" s="84">
        <v>153</v>
      </c>
      <c r="BK6" s="84">
        <v>152</v>
      </c>
      <c r="BL6" s="84">
        <v>224</v>
      </c>
      <c r="BM6" s="84">
        <v>174</v>
      </c>
      <c r="BN6" s="84">
        <v>159</v>
      </c>
      <c r="BO6" s="84">
        <v>114</v>
      </c>
      <c r="BP6" s="84">
        <v>103</v>
      </c>
      <c r="BQ6" s="84">
        <v>107</v>
      </c>
      <c r="BR6" s="84">
        <v>105</v>
      </c>
      <c r="BS6" s="84">
        <v>99</v>
      </c>
      <c r="BT6" s="84">
        <v>99</v>
      </c>
      <c r="BU6" s="84">
        <v>83</v>
      </c>
      <c r="BV6" s="84">
        <v>87</v>
      </c>
      <c r="BW6" s="84">
        <v>66</v>
      </c>
      <c r="BX6" s="84">
        <v>79</v>
      </c>
      <c r="BY6" s="84">
        <v>61</v>
      </c>
      <c r="BZ6" s="84">
        <v>57</v>
      </c>
      <c r="CA6" s="84">
        <v>53</v>
      </c>
      <c r="CB6" s="84">
        <v>63</v>
      </c>
      <c r="CC6" s="84">
        <v>58</v>
      </c>
      <c r="CD6" s="84">
        <v>53</v>
      </c>
      <c r="CE6" s="84">
        <v>60</v>
      </c>
      <c r="CF6" s="84">
        <v>34</v>
      </c>
      <c r="CG6" s="84">
        <v>43</v>
      </c>
      <c r="CH6" s="84">
        <v>47</v>
      </c>
      <c r="CI6" s="84">
        <v>32</v>
      </c>
      <c r="CJ6" s="84">
        <v>30</v>
      </c>
      <c r="CK6" s="84">
        <v>30</v>
      </c>
      <c r="CL6" s="84">
        <v>22</v>
      </c>
      <c r="CM6" s="84">
        <v>15</v>
      </c>
      <c r="CN6" s="84">
        <v>10</v>
      </c>
      <c r="CO6" s="84">
        <v>11</v>
      </c>
      <c r="CP6" s="84">
        <v>12</v>
      </c>
      <c r="CQ6" s="84">
        <v>4</v>
      </c>
      <c r="CR6" s="84">
        <v>3</v>
      </c>
      <c r="CS6" s="84">
        <v>4</v>
      </c>
      <c r="CT6" s="84">
        <v>2</v>
      </c>
      <c r="CU6" s="84">
        <v>3</v>
      </c>
      <c r="CV6" s="84">
        <v>2</v>
      </c>
      <c r="CW6" s="84">
        <v>2</v>
      </c>
      <c r="CX6" s="84">
        <v>0</v>
      </c>
      <c r="CY6" s="84">
        <v>1</v>
      </c>
      <c r="CZ6" s="76">
        <f t="shared" si="0"/>
        <v>7948</v>
      </c>
      <c r="DA6" s="79"/>
    </row>
    <row r="7" spans="1:105" s="12" customFormat="1" ht="11.25" customHeight="1">
      <c r="A7" s="148"/>
      <c r="B7" s="4" t="s">
        <v>14</v>
      </c>
      <c r="C7" s="86">
        <v>56</v>
      </c>
      <c r="D7" s="86">
        <v>59</v>
      </c>
      <c r="E7" s="86">
        <v>65</v>
      </c>
      <c r="F7" s="86">
        <v>49</v>
      </c>
      <c r="G7" s="86">
        <v>64</v>
      </c>
      <c r="H7" s="86">
        <v>62</v>
      </c>
      <c r="I7" s="86">
        <v>77</v>
      </c>
      <c r="J7" s="86">
        <v>80</v>
      </c>
      <c r="K7" s="86">
        <v>79</v>
      </c>
      <c r="L7" s="86">
        <v>69</v>
      </c>
      <c r="M7" s="86">
        <v>97</v>
      </c>
      <c r="N7" s="86">
        <v>66</v>
      </c>
      <c r="O7" s="86">
        <v>91</v>
      </c>
      <c r="P7" s="86">
        <v>87</v>
      </c>
      <c r="Q7" s="86">
        <v>74</v>
      </c>
      <c r="R7" s="86">
        <v>79</v>
      </c>
      <c r="S7" s="86">
        <v>102</v>
      </c>
      <c r="T7" s="86">
        <v>75</v>
      </c>
      <c r="U7" s="86">
        <v>81</v>
      </c>
      <c r="V7" s="86">
        <v>88</v>
      </c>
      <c r="W7" s="86">
        <v>89</v>
      </c>
      <c r="X7" s="86">
        <v>89</v>
      </c>
      <c r="Y7" s="86">
        <v>93</v>
      </c>
      <c r="Z7" s="86">
        <v>89</v>
      </c>
      <c r="AA7" s="86">
        <v>79</v>
      </c>
      <c r="AB7" s="86">
        <v>110</v>
      </c>
      <c r="AC7" s="86">
        <v>110</v>
      </c>
      <c r="AD7" s="86">
        <v>112</v>
      </c>
      <c r="AE7" s="86">
        <v>106</v>
      </c>
      <c r="AF7" s="86">
        <v>115</v>
      </c>
      <c r="AG7" s="86">
        <v>91</v>
      </c>
      <c r="AH7" s="86">
        <v>103</v>
      </c>
      <c r="AI7" s="86">
        <v>118</v>
      </c>
      <c r="AJ7" s="86">
        <v>123</v>
      </c>
      <c r="AK7" s="86">
        <v>92</v>
      </c>
      <c r="AL7" s="86">
        <v>105</v>
      </c>
      <c r="AM7" s="86">
        <v>121</v>
      </c>
      <c r="AN7" s="86">
        <v>121</v>
      </c>
      <c r="AO7" s="86">
        <v>104</v>
      </c>
      <c r="AP7" s="86">
        <v>101</v>
      </c>
      <c r="AQ7" s="86">
        <v>115</v>
      </c>
      <c r="AR7" s="86">
        <v>107</v>
      </c>
      <c r="AS7" s="86">
        <v>106</v>
      </c>
      <c r="AT7" s="86">
        <v>109</v>
      </c>
      <c r="AU7" s="86">
        <v>80</v>
      </c>
      <c r="AV7" s="86">
        <v>97</v>
      </c>
      <c r="AW7" s="86">
        <v>87</v>
      </c>
      <c r="AX7" s="86">
        <v>90</v>
      </c>
      <c r="AY7" s="86">
        <v>86</v>
      </c>
      <c r="AZ7" s="86">
        <v>107</v>
      </c>
      <c r="BA7" s="86">
        <v>103</v>
      </c>
      <c r="BB7" s="86">
        <v>135</v>
      </c>
      <c r="BC7" s="86">
        <v>125</v>
      </c>
      <c r="BD7" s="86">
        <v>122</v>
      </c>
      <c r="BE7" s="86">
        <v>120</v>
      </c>
      <c r="BF7" s="86">
        <v>117</v>
      </c>
      <c r="BG7" s="86">
        <v>131</v>
      </c>
      <c r="BH7" s="86">
        <v>163</v>
      </c>
      <c r="BI7" s="86">
        <v>181</v>
      </c>
      <c r="BJ7" s="86">
        <v>184</v>
      </c>
      <c r="BK7" s="86">
        <v>163</v>
      </c>
      <c r="BL7" s="86">
        <v>191</v>
      </c>
      <c r="BM7" s="86">
        <v>167</v>
      </c>
      <c r="BN7" s="86">
        <v>172</v>
      </c>
      <c r="BO7" s="86">
        <v>122</v>
      </c>
      <c r="BP7" s="86">
        <v>75</v>
      </c>
      <c r="BQ7" s="86">
        <v>107</v>
      </c>
      <c r="BR7" s="86">
        <v>97</v>
      </c>
      <c r="BS7" s="86">
        <v>104</v>
      </c>
      <c r="BT7" s="86">
        <v>95</v>
      </c>
      <c r="BU7" s="86">
        <v>80</v>
      </c>
      <c r="BV7" s="86">
        <v>92</v>
      </c>
      <c r="BW7" s="86">
        <v>90</v>
      </c>
      <c r="BX7" s="86">
        <v>83</v>
      </c>
      <c r="BY7" s="86">
        <v>79</v>
      </c>
      <c r="BZ7" s="86">
        <v>83</v>
      </c>
      <c r="CA7" s="86">
        <v>90</v>
      </c>
      <c r="CB7" s="86">
        <v>81</v>
      </c>
      <c r="CC7" s="86">
        <v>72</v>
      </c>
      <c r="CD7" s="86">
        <v>70</v>
      </c>
      <c r="CE7" s="86">
        <v>81</v>
      </c>
      <c r="CF7" s="86">
        <v>87</v>
      </c>
      <c r="CG7" s="86">
        <v>62</v>
      </c>
      <c r="CH7" s="86">
        <v>54</v>
      </c>
      <c r="CI7" s="86">
        <v>76</v>
      </c>
      <c r="CJ7" s="86">
        <v>74</v>
      </c>
      <c r="CK7" s="86">
        <v>52</v>
      </c>
      <c r="CL7" s="86">
        <v>48</v>
      </c>
      <c r="CM7" s="86">
        <v>46</v>
      </c>
      <c r="CN7" s="86">
        <v>29</v>
      </c>
      <c r="CO7" s="86">
        <v>35</v>
      </c>
      <c r="CP7" s="86">
        <v>26</v>
      </c>
      <c r="CQ7" s="86">
        <v>18</v>
      </c>
      <c r="CR7" s="86">
        <v>25</v>
      </c>
      <c r="CS7" s="86">
        <v>19</v>
      </c>
      <c r="CT7" s="86">
        <v>8</v>
      </c>
      <c r="CU7" s="86">
        <v>13</v>
      </c>
      <c r="CV7" s="86">
        <v>8</v>
      </c>
      <c r="CW7" s="86">
        <v>5</v>
      </c>
      <c r="CX7" s="86">
        <v>2</v>
      </c>
      <c r="CY7" s="86">
        <v>4</v>
      </c>
      <c r="CZ7" s="78">
        <f t="shared" si="0"/>
        <v>8821</v>
      </c>
      <c r="DA7" s="79"/>
    </row>
    <row r="8" spans="1:105" s="12" customFormat="1" ht="11.25" customHeight="1">
      <c r="A8" s="148"/>
      <c r="B8" s="5" t="s">
        <v>15</v>
      </c>
      <c r="C8" s="88">
        <v>134</v>
      </c>
      <c r="D8" s="88">
        <v>141</v>
      </c>
      <c r="E8" s="88">
        <v>142</v>
      </c>
      <c r="F8" s="88">
        <v>117</v>
      </c>
      <c r="G8" s="88">
        <v>146</v>
      </c>
      <c r="H8" s="88">
        <v>153</v>
      </c>
      <c r="I8" s="88">
        <v>161</v>
      </c>
      <c r="J8" s="88">
        <v>147</v>
      </c>
      <c r="K8" s="88">
        <v>161</v>
      </c>
      <c r="L8" s="88">
        <v>156</v>
      </c>
      <c r="M8" s="88">
        <v>162</v>
      </c>
      <c r="N8" s="88">
        <v>142</v>
      </c>
      <c r="O8" s="88">
        <v>166</v>
      </c>
      <c r="P8" s="88">
        <v>153</v>
      </c>
      <c r="Q8" s="88">
        <v>150</v>
      </c>
      <c r="R8" s="88">
        <v>174</v>
      </c>
      <c r="S8" s="88">
        <v>201</v>
      </c>
      <c r="T8" s="88">
        <v>172</v>
      </c>
      <c r="U8" s="88">
        <v>170</v>
      </c>
      <c r="V8" s="88">
        <v>174</v>
      </c>
      <c r="W8" s="88">
        <v>164</v>
      </c>
      <c r="X8" s="88">
        <v>167</v>
      </c>
      <c r="Y8" s="88">
        <v>180</v>
      </c>
      <c r="Z8" s="88">
        <v>175</v>
      </c>
      <c r="AA8" s="88">
        <v>175</v>
      </c>
      <c r="AB8" s="88">
        <v>179</v>
      </c>
      <c r="AC8" s="88">
        <v>200</v>
      </c>
      <c r="AD8" s="88">
        <v>199</v>
      </c>
      <c r="AE8" s="88">
        <v>182</v>
      </c>
      <c r="AF8" s="88">
        <v>207</v>
      </c>
      <c r="AG8" s="88">
        <v>177</v>
      </c>
      <c r="AH8" s="88">
        <v>218</v>
      </c>
      <c r="AI8" s="88">
        <v>224</v>
      </c>
      <c r="AJ8" s="88">
        <v>228</v>
      </c>
      <c r="AK8" s="88">
        <v>182</v>
      </c>
      <c r="AL8" s="88">
        <v>214</v>
      </c>
      <c r="AM8" s="88">
        <v>230</v>
      </c>
      <c r="AN8" s="88">
        <v>233</v>
      </c>
      <c r="AO8" s="88">
        <v>201</v>
      </c>
      <c r="AP8" s="88">
        <v>197</v>
      </c>
      <c r="AQ8" s="88">
        <v>222</v>
      </c>
      <c r="AR8" s="88">
        <v>220</v>
      </c>
      <c r="AS8" s="88">
        <v>190</v>
      </c>
      <c r="AT8" s="88">
        <v>179</v>
      </c>
      <c r="AU8" s="88">
        <v>160</v>
      </c>
      <c r="AV8" s="88">
        <v>185</v>
      </c>
      <c r="AW8" s="88">
        <v>167</v>
      </c>
      <c r="AX8" s="88">
        <v>176</v>
      </c>
      <c r="AY8" s="88">
        <v>157</v>
      </c>
      <c r="AZ8" s="88">
        <v>201</v>
      </c>
      <c r="BA8" s="88">
        <v>209</v>
      </c>
      <c r="BB8" s="88">
        <v>225</v>
      </c>
      <c r="BC8" s="88">
        <v>234</v>
      </c>
      <c r="BD8" s="88">
        <v>222</v>
      </c>
      <c r="BE8" s="88">
        <v>230</v>
      </c>
      <c r="BF8" s="88">
        <v>238</v>
      </c>
      <c r="BG8" s="88">
        <v>263</v>
      </c>
      <c r="BH8" s="88">
        <v>321</v>
      </c>
      <c r="BI8" s="88">
        <v>331</v>
      </c>
      <c r="BJ8" s="88">
        <v>337</v>
      </c>
      <c r="BK8" s="88">
        <v>315</v>
      </c>
      <c r="BL8" s="88">
        <v>415</v>
      </c>
      <c r="BM8" s="88">
        <v>341</v>
      </c>
      <c r="BN8" s="88">
        <v>331</v>
      </c>
      <c r="BO8" s="88">
        <v>236</v>
      </c>
      <c r="BP8" s="88">
        <v>178</v>
      </c>
      <c r="BQ8" s="88">
        <v>214</v>
      </c>
      <c r="BR8" s="88">
        <v>202</v>
      </c>
      <c r="BS8" s="88">
        <v>203</v>
      </c>
      <c r="BT8" s="88">
        <v>194</v>
      </c>
      <c r="BU8" s="88">
        <v>163</v>
      </c>
      <c r="BV8" s="88">
        <v>179</v>
      </c>
      <c r="BW8" s="88">
        <v>156</v>
      </c>
      <c r="BX8" s="88">
        <v>162</v>
      </c>
      <c r="BY8" s="88">
        <v>140</v>
      </c>
      <c r="BZ8" s="88">
        <v>140</v>
      </c>
      <c r="CA8" s="88">
        <v>143</v>
      </c>
      <c r="CB8" s="88">
        <v>144</v>
      </c>
      <c r="CC8" s="88">
        <v>130</v>
      </c>
      <c r="CD8" s="88">
        <v>123</v>
      </c>
      <c r="CE8" s="88">
        <v>141</v>
      </c>
      <c r="CF8" s="88">
        <v>121</v>
      </c>
      <c r="CG8" s="88">
        <v>105</v>
      </c>
      <c r="CH8" s="88">
        <v>101</v>
      </c>
      <c r="CI8" s="88">
        <v>108</v>
      </c>
      <c r="CJ8" s="88">
        <v>104</v>
      </c>
      <c r="CK8" s="88">
        <v>82</v>
      </c>
      <c r="CL8" s="88">
        <v>70</v>
      </c>
      <c r="CM8" s="88">
        <v>61</v>
      </c>
      <c r="CN8" s="88">
        <v>39</v>
      </c>
      <c r="CO8" s="88">
        <v>46</v>
      </c>
      <c r="CP8" s="88">
        <v>38</v>
      </c>
      <c r="CQ8" s="88">
        <v>22</v>
      </c>
      <c r="CR8" s="88">
        <v>28</v>
      </c>
      <c r="CS8" s="88">
        <v>23</v>
      </c>
      <c r="CT8" s="88">
        <v>10</v>
      </c>
      <c r="CU8" s="88">
        <v>16</v>
      </c>
      <c r="CV8" s="88">
        <v>10</v>
      </c>
      <c r="CW8" s="88">
        <v>7</v>
      </c>
      <c r="CX8" s="88">
        <v>2</v>
      </c>
      <c r="CY8" s="88">
        <v>5</v>
      </c>
      <c r="CZ8" s="78">
        <f t="shared" si="0"/>
        <v>16769</v>
      </c>
      <c r="DA8" s="79"/>
    </row>
    <row r="9" spans="1:113" s="12" customFormat="1" ht="11.25" customHeight="1">
      <c r="A9" s="148" t="s">
        <v>26</v>
      </c>
      <c r="B9" s="3" t="s">
        <v>13</v>
      </c>
      <c r="C9" s="84">
        <v>17</v>
      </c>
      <c r="D9" s="84">
        <v>22</v>
      </c>
      <c r="E9" s="84">
        <v>33</v>
      </c>
      <c r="F9" s="84">
        <v>24</v>
      </c>
      <c r="G9" s="84">
        <v>26</v>
      </c>
      <c r="H9" s="84">
        <v>25</v>
      </c>
      <c r="I9" s="84">
        <v>23</v>
      </c>
      <c r="J9" s="84">
        <v>35</v>
      </c>
      <c r="K9" s="84">
        <v>28</v>
      </c>
      <c r="L9" s="84">
        <v>23</v>
      </c>
      <c r="M9" s="84">
        <v>19</v>
      </c>
      <c r="N9" s="84">
        <v>29</v>
      </c>
      <c r="O9" s="84">
        <v>34</v>
      </c>
      <c r="P9" s="84">
        <v>30</v>
      </c>
      <c r="Q9" s="84">
        <v>38</v>
      </c>
      <c r="R9" s="84">
        <v>40</v>
      </c>
      <c r="S9" s="84">
        <v>38</v>
      </c>
      <c r="T9" s="84">
        <v>50</v>
      </c>
      <c r="U9" s="84">
        <v>26</v>
      </c>
      <c r="V9" s="84">
        <v>24</v>
      </c>
      <c r="W9" s="84">
        <v>26</v>
      </c>
      <c r="X9" s="84">
        <v>29</v>
      </c>
      <c r="Y9" s="84">
        <v>24</v>
      </c>
      <c r="Z9" s="84">
        <v>30</v>
      </c>
      <c r="AA9" s="84">
        <v>26</v>
      </c>
      <c r="AB9" s="84">
        <v>36</v>
      </c>
      <c r="AC9" s="84">
        <v>26</v>
      </c>
      <c r="AD9" s="84">
        <v>22</v>
      </c>
      <c r="AE9" s="84">
        <v>26</v>
      </c>
      <c r="AF9" s="84">
        <v>24</v>
      </c>
      <c r="AG9" s="84">
        <v>25</v>
      </c>
      <c r="AH9" s="84">
        <v>25</v>
      </c>
      <c r="AI9" s="84">
        <v>24</v>
      </c>
      <c r="AJ9" s="84">
        <v>33</v>
      </c>
      <c r="AK9" s="84">
        <v>21</v>
      </c>
      <c r="AL9" s="84">
        <v>35</v>
      </c>
      <c r="AM9" s="84">
        <v>31</v>
      </c>
      <c r="AN9" s="84">
        <v>31</v>
      </c>
      <c r="AO9" s="84">
        <v>28</v>
      </c>
      <c r="AP9" s="84">
        <v>29</v>
      </c>
      <c r="AQ9" s="84">
        <v>34</v>
      </c>
      <c r="AR9" s="84">
        <v>25</v>
      </c>
      <c r="AS9" s="84">
        <v>24</v>
      </c>
      <c r="AT9" s="84">
        <v>32</v>
      </c>
      <c r="AU9" s="84">
        <v>21</v>
      </c>
      <c r="AV9" s="84">
        <v>27</v>
      </c>
      <c r="AW9" s="84">
        <v>37</v>
      </c>
      <c r="AX9" s="84">
        <v>25</v>
      </c>
      <c r="AY9" s="84">
        <v>38</v>
      </c>
      <c r="AZ9" s="84">
        <v>48</v>
      </c>
      <c r="BA9" s="84">
        <v>46</v>
      </c>
      <c r="BB9" s="84">
        <v>50</v>
      </c>
      <c r="BC9" s="84">
        <v>49</v>
      </c>
      <c r="BD9" s="84">
        <v>40</v>
      </c>
      <c r="BE9" s="84">
        <v>52</v>
      </c>
      <c r="BF9" s="84">
        <v>47</v>
      </c>
      <c r="BG9" s="84">
        <v>51</v>
      </c>
      <c r="BH9" s="84">
        <v>49</v>
      </c>
      <c r="BI9" s="84">
        <v>54</v>
      </c>
      <c r="BJ9" s="84">
        <v>51</v>
      </c>
      <c r="BK9" s="84">
        <v>38</v>
      </c>
      <c r="BL9" s="84">
        <v>42</v>
      </c>
      <c r="BM9" s="84">
        <v>57</v>
      </c>
      <c r="BN9" s="84">
        <v>61</v>
      </c>
      <c r="BO9" s="84">
        <v>32</v>
      </c>
      <c r="BP9" s="84">
        <v>21</v>
      </c>
      <c r="BQ9" s="84">
        <v>31</v>
      </c>
      <c r="BR9" s="84">
        <v>36</v>
      </c>
      <c r="BS9" s="84">
        <v>21</v>
      </c>
      <c r="BT9" s="84">
        <v>40</v>
      </c>
      <c r="BU9" s="84">
        <v>26</v>
      </c>
      <c r="BV9" s="84">
        <v>31</v>
      </c>
      <c r="BW9" s="84">
        <v>30</v>
      </c>
      <c r="BX9" s="84">
        <v>34</v>
      </c>
      <c r="BY9" s="84">
        <v>25</v>
      </c>
      <c r="BZ9" s="84">
        <v>38</v>
      </c>
      <c r="CA9" s="84">
        <v>22</v>
      </c>
      <c r="CB9" s="84">
        <v>25</v>
      </c>
      <c r="CC9" s="84">
        <v>17</v>
      </c>
      <c r="CD9" s="84">
        <v>16</v>
      </c>
      <c r="CE9" s="84">
        <v>25</v>
      </c>
      <c r="CF9" s="84">
        <v>16</v>
      </c>
      <c r="CG9" s="84">
        <v>23</v>
      </c>
      <c r="CH9" s="84">
        <v>24</v>
      </c>
      <c r="CI9" s="84">
        <v>10</v>
      </c>
      <c r="CJ9" s="84">
        <v>11</v>
      </c>
      <c r="CK9" s="84">
        <v>7</v>
      </c>
      <c r="CL9" s="84">
        <v>7</v>
      </c>
      <c r="CM9" s="84">
        <v>9</v>
      </c>
      <c r="CN9" s="84">
        <v>2</v>
      </c>
      <c r="CO9" s="84">
        <v>4</v>
      </c>
      <c r="CP9" s="84">
        <v>2</v>
      </c>
      <c r="CQ9" s="84">
        <v>2</v>
      </c>
      <c r="CR9" s="84">
        <v>2</v>
      </c>
      <c r="CS9" s="84">
        <v>1</v>
      </c>
      <c r="CT9" s="84">
        <v>1</v>
      </c>
      <c r="CU9" s="84">
        <v>2</v>
      </c>
      <c r="CV9" s="84">
        <v>2</v>
      </c>
      <c r="CW9" s="84">
        <v>1</v>
      </c>
      <c r="CX9" s="84">
        <v>1</v>
      </c>
      <c r="CY9" s="84">
        <v>1</v>
      </c>
      <c r="CZ9" s="76">
        <f t="shared" si="0"/>
        <v>2731</v>
      </c>
      <c r="DA9" s="79"/>
      <c r="DI9" s="79"/>
    </row>
    <row r="10" spans="1:113" s="12" customFormat="1" ht="11.25" customHeight="1">
      <c r="A10" s="148"/>
      <c r="B10" s="4" t="s">
        <v>14</v>
      </c>
      <c r="C10" s="86">
        <v>19</v>
      </c>
      <c r="D10" s="86">
        <v>18</v>
      </c>
      <c r="E10" s="86">
        <v>21</v>
      </c>
      <c r="F10" s="86">
        <v>23</v>
      </c>
      <c r="G10" s="86">
        <v>28</v>
      </c>
      <c r="H10" s="86">
        <v>21</v>
      </c>
      <c r="I10" s="86">
        <v>24</v>
      </c>
      <c r="J10" s="86">
        <v>24</v>
      </c>
      <c r="K10" s="86">
        <v>18</v>
      </c>
      <c r="L10" s="86">
        <v>24</v>
      </c>
      <c r="M10" s="86">
        <v>26</v>
      </c>
      <c r="N10" s="86">
        <v>27</v>
      </c>
      <c r="O10" s="86">
        <v>29</v>
      </c>
      <c r="P10" s="86">
        <v>37</v>
      </c>
      <c r="Q10" s="86">
        <v>30</v>
      </c>
      <c r="R10" s="86">
        <v>31</v>
      </c>
      <c r="S10" s="86">
        <v>26</v>
      </c>
      <c r="T10" s="86">
        <v>30</v>
      </c>
      <c r="U10" s="86">
        <v>28</v>
      </c>
      <c r="V10" s="86">
        <v>40</v>
      </c>
      <c r="W10" s="86">
        <v>33</v>
      </c>
      <c r="X10" s="86">
        <v>32</v>
      </c>
      <c r="Y10" s="86">
        <v>25</v>
      </c>
      <c r="Z10" s="86">
        <v>32</v>
      </c>
      <c r="AA10" s="86">
        <v>29</v>
      </c>
      <c r="AB10" s="86">
        <v>21</v>
      </c>
      <c r="AC10" s="86">
        <v>31</v>
      </c>
      <c r="AD10" s="86">
        <v>21</v>
      </c>
      <c r="AE10" s="86">
        <v>24</v>
      </c>
      <c r="AF10" s="86">
        <v>26</v>
      </c>
      <c r="AG10" s="86">
        <v>35</v>
      </c>
      <c r="AH10" s="86">
        <v>29</v>
      </c>
      <c r="AI10" s="86">
        <v>23</v>
      </c>
      <c r="AJ10" s="86">
        <v>26</v>
      </c>
      <c r="AK10" s="86">
        <v>19</v>
      </c>
      <c r="AL10" s="86">
        <v>30</v>
      </c>
      <c r="AM10" s="86">
        <v>32</v>
      </c>
      <c r="AN10" s="86">
        <v>22</v>
      </c>
      <c r="AO10" s="86">
        <v>33</v>
      </c>
      <c r="AP10" s="86">
        <v>33</v>
      </c>
      <c r="AQ10" s="86">
        <v>32</v>
      </c>
      <c r="AR10" s="86">
        <v>41</v>
      </c>
      <c r="AS10" s="86">
        <v>42</v>
      </c>
      <c r="AT10" s="86">
        <v>39</v>
      </c>
      <c r="AU10" s="86">
        <v>25</v>
      </c>
      <c r="AV10" s="86">
        <v>31</v>
      </c>
      <c r="AW10" s="86">
        <v>30</v>
      </c>
      <c r="AX10" s="86">
        <v>55</v>
      </c>
      <c r="AY10" s="86">
        <v>51</v>
      </c>
      <c r="AZ10" s="86">
        <v>41</v>
      </c>
      <c r="BA10" s="86">
        <v>40</v>
      </c>
      <c r="BB10" s="86">
        <v>35</v>
      </c>
      <c r="BC10" s="86">
        <v>41</v>
      </c>
      <c r="BD10" s="86">
        <v>50</v>
      </c>
      <c r="BE10" s="86">
        <v>37</v>
      </c>
      <c r="BF10" s="86">
        <v>48</v>
      </c>
      <c r="BG10" s="86">
        <v>52</v>
      </c>
      <c r="BH10" s="86">
        <v>33</v>
      </c>
      <c r="BI10" s="86">
        <v>41</v>
      </c>
      <c r="BJ10" s="86">
        <v>46</v>
      </c>
      <c r="BK10" s="86">
        <v>48</v>
      </c>
      <c r="BL10" s="86">
        <v>50</v>
      </c>
      <c r="BM10" s="86">
        <v>56</v>
      </c>
      <c r="BN10" s="86">
        <v>43</v>
      </c>
      <c r="BO10" s="86">
        <v>36</v>
      </c>
      <c r="BP10" s="86">
        <v>13</v>
      </c>
      <c r="BQ10" s="86">
        <v>35</v>
      </c>
      <c r="BR10" s="86">
        <v>41</v>
      </c>
      <c r="BS10" s="86">
        <v>25</v>
      </c>
      <c r="BT10" s="86">
        <v>35</v>
      </c>
      <c r="BU10" s="86">
        <v>47</v>
      </c>
      <c r="BV10" s="86">
        <v>31</v>
      </c>
      <c r="BW10" s="86">
        <v>44</v>
      </c>
      <c r="BX10" s="86">
        <v>37</v>
      </c>
      <c r="BY10" s="86">
        <v>31</v>
      </c>
      <c r="BZ10" s="86">
        <v>48</v>
      </c>
      <c r="CA10" s="86">
        <v>51</v>
      </c>
      <c r="CB10" s="86">
        <v>45</v>
      </c>
      <c r="CC10" s="86">
        <v>35</v>
      </c>
      <c r="CD10" s="86">
        <v>36</v>
      </c>
      <c r="CE10" s="86">
        <v>41</v>
      </c>
      <c r="CF10" s="86">
        <v>33</v>
      </c>
      <c r="CG10" s="86">
        <v>34</v>
      </c>
      <c r="CH10" s="86">
        <v>41</v>
      </c>
      <c r="CI10" s="86">
        <v>37</v>
      </c>
      <c r="CJ10" s="86">
        <v>28</v>
      </c>
      <c r="CK10" s="86">
        <v>27</v>
      </c>
      <c r="CL10" s="86">
        <v>23</v>
      </c>
      <c r="CM10" s="86">
        <v>23</v>
      </c>
      <c r="CN10" s="86">
        <v>19</v>
      </c>
      <c r="CO10" s="86">
        <v>17</v>
      </c>
      <c r="CP10" s="86">
        <v>11</v>
      </c>
      <c r="CQ10" s="86">
        <v>10</v>
      </c>
      <c r="CR10" s="86">
        <v>6</v>
      </c>
      <c r="CS10" s="86">
        <v>8</v>
      </c>
      <c r="CT10" s="86">
        <v>3</v>
      </c>
      <c r="CU10" s="86">
        <v>1</v>
      </c>
      <c r="CV10" s="86">
        <v>4</v>
      </c>
      <c r="CW10" s="86">
        <v>2</v>
      </c>
      <c r="CX10" s="86">
        <v>1</v>
      </c>
      <c r="CY10" s="86">
        <v>4</v>
      </c>
      <c r="CZ10" s="78">
        <f t="shared" si="0"/>
        <v>3050</v>
      </c>
      <c r="DA10" s="79"/>
      <c r="DI10" s="9"/>
    </row>
    <row r="11" spans="1:113" s="12" customFormat="1" ht="11.25" customHeight="1">
      <c r="A11" s="148"/>
      <c r="B11" s="5" t="s">
        <v>15</v>
      </c>
      <c r="C11" s="88">
        <v>36</v>
      </c>
      <c r="D11" s="88">
        <v>40</v>
      </c>
      <c r="E11" s="88">
        <v>54</v>
      </c>
      <c r="F11" s="88">
        <v>47</v>
      </c>
      <c r="G11" s="88">
        <v>54</v>
      </c>
      <c r="H11" s="88">
        <v>46</v>
      </c>
      <c r="I11" s="88">
        <v>47</v>
      </c>
      <c r="J11" s="88">
        <v>59</v>
      </c>
      <c r="K11" s="88">
        <v>46</v>
      </c>
      <c r="L11" s="88">
        <v>47</v>
      </c>
      <c r="M11" s="88">
        <v>45</v>
      </c>
      <c r="N11" s="88">
        <v>56</v>
      </c>
      <c r="O11" s="88">
        <v>63</v>
      </c>
      <c r="P11" s="88">
        <v>67</v>
      </c>
      <c r="Q11" s="88">
        <v>68</v>
      </c>
      <c r="R11" s="88">
        <v>71</v>
      </c>
      <c r="S11" s="88">
        <v>64</v>
      </c>
      <c r="T11" s="88">
        <v>80</v>
      </c>
      <c r="U11" s="88">
        <v>54</v>
      </c>
      <c r="V11" s="88">
        <v>64</v>
      </c>
      <c r="W11" s="88">
        <v>59</v>
      </c>
      <c r="X11" s="88">
        <v>61</v>
      </c>
      <c r="Y11" s="88">
        <v>49</v>
      </c>
      <c r="Z11" s="88">
        <v>62</v>
      </c>
      <c r="AA11" s="88">
        <v>55</v>
      </c>
      <c r="AB11" s="88">
        <v>57</v>
      </c>
      <c r="AC11" s="88">
        <v>57</v>
      </c>
      <c r="AD11" s="88">
        <v>43</v>
      </c>
      <c r="AE11" s="88">
        <v>50</v>
      </c>
      <c r="AF11" s="88">
        <v>50</v>
      </c>
      <c r="AG11" s="88">
        <v>60</v>
      </c>
      <c r="AH11" s="88">
        <v>54</v>
      </c>
      <c r="AI11" s="88">
        <v>47</v>
      </c>
      <c r="AJ11" s="88">
        <v>59</v>
      </c>
      <c r="AK11" s="88">
        <v>40</v>
      </c>
      <c r="AL11" s="88">
        <v>65</v>
      </c>
      <c r="AM11" s="88">
        <v>63</v>
      </c>
      <c r="AN11" s="88">
        <v>53</v>
      </c>
      <c r="AO11" s="88">
        <v>61</v>
      </c>
      <c r="AP11" s="88">
        <v>62</v>
      </c>
      <c r="AQ11" s="88">
        <v>66</v>
      </c>
      <c r="AR11" s="88">
        <v>66</v>
      </c>
      <c r="AS11" s="88">
        <v>66</v>
      </c>
      <c r="AT11" s="88">
        <v>71</v>
      </c>
      <c r="AU11" s="88">
        <v>46</v>
      </c>
      <c r="AV11" s="88">
        <v>58</v>
      </c>
      <c r="AW11" s="88">
        <v>67</v>
      </c>
      <c r="AX11" s="88">
        <v>80</v>
      </c>
      <c r="AY11" s="88">
        <v>89</v>
      </c>
      <c r="AZ11" s="88">
        <v>89</v>
      </c>
      <c r="BA11" s="88">
        <v>86</v>
      </c>
      <c r="BB11" s="88">
        <v>85</v>
      </c>
      <c r="BC11" s="88">
        <v>90</v>
      </c>
      <c r="BD11" s="88">
        <v>90</v>
      </c>
      <c r="BE11" s="88">
        <v>89</v>
      </c>
      <c r="BF11" s="88">
        <v>95</v>
      </c>
      <c r="BG11" s="88">
        <v>103</v>
      </c>
      <c r="BH11" s="88">
        <v>82</v>
      </c>
      <c r="BI11" s="88">
        <v>95</v>
      </c>
      <c r="BJ11" s="88">
        <v>97</v>
      </c>
      <c r="BK11" s="88">
        <v>86</v>
      </c>
      <c r="BL11" s="88">
        <v>92</v>
      </c>
      <c r="BM11" s="88">
        <v>113</v>
      </c>
      <c r="BN11" s="88">
        <v>104</v>
      </c>
      <c r="BO11" s="88">
        <v>68</v>
      </c>
      <c r="BP11" s="88">
        <v>34</v>
      </c>
      <c r="BQ11" s="88">
        <v>66</v>
      </c>
      <c r="BR11" s="88">
        <v>77</v>
      </c>
      <c r="BS11" s="88">
        <v>46</v>
      </c>
      <c r="BT11" s="88">
        <v>75</v>
      </c>
      <c r="BU11" s="88">
        <v>73</v>
      </c>
      <c r="BV11" s="88">
        <v>62</v>
      </c>
      <c r="BW11" s="88">
        <v>74</v>
      </c>
      <c r="BX11" s="88">
        <v>71</v>
      </c>
      <c r="BY11" s="88">
        <v>56</v>
      </c>
      <c r="BZ11" s="88">
        <v>86</v>
      </c>
      <c r="CA11" s="88">
        <v>73</v>
      </c>
      <c r="CB11" s="88">
        <v>70</v>
      </c>
      <c r="CC11" s="88">
        <v>52</v>
      </c>
      <c r="CD11" s="88">
        <v>52</v>
      </c>
      <c r="CE11" s="88">
        <v>66</v>
      </c>
      <c r="CF11" s="88">
        <v>49</v>
      </c>
      <c r="CG11" s="88">
        <v>57</v>
      </c>
      <c r="CH11" s="88">
        <v>65</v>
      </c>
      <c r="CI11" s="88">
        <v>47</v>
      </c>
      <c r="CJ11" s="88">
        <v>39</v>
      </c>
      <c r="CK11" s="88">
        <v>34</v>
      </c>
      <c r="CL11" s="88">
        <v>30</v>
      </c>
      <c r="CM11" s="88">
        <v>32</v>
      </c>
      <c r="CN11" s="88">
        <v>21</v>
      </c>
      <c r="CO11" s="88">
        <v>21</v>
      </c>
      <c r="CP11" s="88">
        <v>13</v>
      </c>
      <c r="CQ11" s="88">
        <v>12</v>
      </c>
      <c r="CR11" s="88">
        <v>8</v>
      </c>
      <c r="CS11" s="88">
        <v>9</v>
      </c>
      <c r="CT11" s="88">
        <v>4</v>
      </c>
      <c r="CU11" s="88">
        <v>3</v>
      </c>
      <c r="CV11" s="88">
        <v>6</v>
      </c>
      <c r="CW11" s="88">
        <v>3</v>
      </c>
      <c r="CX11" s="88">
        <v>2</v>
      </c>
      <c r="CY11" s="88">
        <v>5</v>
      </c>
      <c r="CZ11" s="78">
        <f t="shared" si="0"/>
        <v>5781</v>
      </c>
      <c r="DA11" s="79"/>
      <c r="DI11" s="9"/>
    </row>
    <row r="12" spans="1:105" s="12" customFormat="1" ht="11.25" customHeight="1">
      <c r="A12" s="148" t="s">
        <v>27</v>
      </c>
      <c r="B12" s="3" t="s">
        <v>13</v>
      </c>
      <c r="C12" s="84">
        <v>24</v>
      </c>
      <c r="D12" s="84">
        <v>33</v>
      </c>
      <c r="E12" s="84">
        <v>20</v>
      </c>
      <c r="F12" s="84">
        <v>32</v>
      </c>
      <c r="G12" s="84">
        <v>28</v>
      </c>
      <c r="H12" s="84">
        <v>25</v>
      </c>
      <c r="I12" s="84">
        <v>32</v>
      </c>
      <c r="J12" s="84">
        <v>33</v>
      </c>
      <c r="K12" s="84">
        <v>31</v>
      </c>
      <c r="L12" s="84">
        <v>36</v>
      </c>
      <c r="M12" s="84">
        <v>47</v>
      </c>
      <c r="N12" s="84">
        <v>40</v>
      </c>
      <c r="O12" s="84">
        <v>40</v>
      </c>
      <c r="P12" s="84">
        <v>42</v>
      </c>
      <c r="Q12" s="84">
        <v>43</v>
      </c>
      <c r="R12" s="84">
        <v>41</v>
      </c>
      <c r="S12" s="84">
        <v>53</v>
      </c>
      <c r="T12" s="84">
        <v>45</v>
      </c>
      <c r="U12" s="84">
        <v>53</v>
      </c>
      <c r="V12" s="84">
        <v>36</v>
      </c>
      <c r="W12" s="84">
        <v>24</v>
      </c>
      <c r="X12" s="84">
        <v>40</v>
      </c>
      <c r="Y12" s="84">
        <v>37</v>
      </c>
      <c r="Z12" s="84">
        <v>36</v>
      </c>
      <c r="AA12" s="84">
        <v>40</v>
      </c>
      <c r="AB12" s="84">
        <v>38</v>
      </c>
      <c r="AC12" s="84">
        <v>39</v>
      </c>
      <c r="AD12" s="84">
        <v>37</v>
      </c>
      <c r="AE12" s="84">
        <v>48</v>
      </c>
      <c r="AF12" s="84">
        <v>46</v>
      </c>
      <c r="AG12" s="84">
        <v>44</v>
      </c>
      <c r="AH12" s="84">
        <v>49</v>
      </c>
      <c r="AI12" s="84">
        <v>20</v>
      </c>
      <c r="AJ12" s="84">
        <v>31</v>
      </c>
      <c r="AK12" s="84">
        <v>41</v>
      </c>
      <c r="AL12" s="84">
        <v>41</v>
      </c>
      <c r="AM12" s="84">
        <v>42</v>
      </c>
      <c r="AN12" s="84">
        <v>55</v>
      </c>
      <c r="AO12" s="84">
        <v>32</v>
      </c>
      <c r="AP12" s="84">
        <v>45</v>
      </c>
      <c r="AQ12" s="84">
        <v>53</v>
      </c>
      <c r="AR12" s="84">
        <v>47</v>
      </c>
      <c r="AS12" s="84">
        <v>41</v>
      </c>
      <c r="AT12" s="84">
        <v>47</v>
      </c>
      <c r="AU12" s="84">
        <v>43</v>
      </c>
      <c r="AV12" s="84">
        <v>51</v>
      </c>
      <c r="AW12" s="84">
        <v>35</v>
      </c>
      <c r="AX12" s="84">
        <v>53</v>
      </c>
      <c r="AY12" s="84">
        <v>58</v>
      </c>
      <c r="AZ12" s="84">
        <v>55</v>
      </c>
      <c r="BA12" s="84">
        <v>60</v>
      </c>
      <c r="BB12" s="84">
        <v>45</v>
      </c>
      <c r="BC12" s="84">
        <v>48</v>
      </c>
      <c r="BD12" s="84">
        <v>63</v>
      </c>
      <c r="BE12" s="84">
        <v>66</v>
      </c>
      <c r="BF12" s="84">
        <v>63</v>
      </c>
      <c r="BG12" s="84">
        <v>54</v>
      </c>
      <c r="BH12" s="84">
        <v>77</v>
      </c>
      <c r="BI12" s="84">
        <v>90</v>
      </c>
      <c r="BJ12" s="84">
        <v>79</v>
      </c>
      <c r="BK12" s="84">
        <v>62</v>
      </c>
      <c r="BL12" s="84">
        <v>80</v>
      </c>
      <c r="BM12" s="84">
        <v>77</v>
      </c>
      <c r="BN12" s="84">
        <v>54</v>
      </c>
      <c r="BO12" s="84">
        <v>34</v>
      </c>
      <c r="BP12" s="84">
        <v>36</v>
      </c>
      <c r="BQ12" s="84">
        <v>37</v>
      </c>
      <c r="BR12" s="84">
        <v>44</v>
      </c>
      <c r="BS12" s="84">
        <v>38</v>
      </c>
      <c r="BT12" s="84">
        <v>58</v>
      </c>
      <c r="BU12" s="84">
        <v>40</v>
      </c>
      <c r="BV12" s="84">
        <v>38</v>
      </c>
      <c r="BW12" s="84">
        <v>50</v>
      </c>
      <c r="BX12" s="84">
        <v>41</v>
      </c>
      <c r="BY12" s="84">
        <v>50</v>
      </c>
      <c r="BZ12" s="84">
        <v>31</v>
      </c>
      <c r="CA12" s="84">
        <v>37</v>
      </c>
      <c r="CB12" s="84">
        <v>34</v>
      </c>
      <c r="CC12" s="84">
        <v>39</v>
      </c>
      <c r="CD12" s="84">
        <v>31</v>
      </c>
      <c r="CE12" s="84">
        <v>30</v>
      </c>
      <c r="CF12" s="84">
        <v>36</v>
      </c>
      <c r="CG12" s="84">
        <v>31</v>
      </c>
      <c r="CH12" s="84">
        <v>21</v>
      </c>
      <c r="CI12" s="84">
        <v>30</v>
      </c>
      <c r="CJ12" s="84">
        <v>17</v>
      </c>
      <c r="CK12" s="84">
        <v>18</v>
      </c>
      <c r="CL12" s="84">
        <v>14</v>
      </c>
      <c r="CM12" s="84">
        <v>7</v>
      </c>
      <c r="CN12" s="84">
        <v>10</v>
      </c>
      <c r="CO12" s="84">
        <v>2</v>
      </c>
      <c r="CP12" s="84">
        <v>3</v>
      </c>
      <c r="CQ12" s="84">
        <v>5</v>
      </c>
      <c r="CR12" s="84">
        <v>3</v>
      </c>
      <c r="CS12" s="84">
        <v>3</v>
      </c>
      <c r="CT12" s="84">
        <v>4</v>
      </c>
      <c r="CU12" s="84">
        <v>3</v>
      </c>
      <c r="CV12" s="84">
        <v>0</v>
      </c>
      <c r="CW12" s="84">
        <v>2</v>
      </c>
      <c r="CX12" s="84">
        <v>0</v>
      </c>
      <c r="CY12" s="84">
        <v>2</v>
      </c>
      <c r="CZ12" s="76">
        <f t="shared" si="0"/>
        <v>3799</v>
      </c>
      <c r="DA12" s="79"/>
    </row>
    <row r="13" spans="1:105" s="12" customFormat="1" ht="11.25" customHeight="1">
      <c r="A13" s="148"/>
      <c r="B13" s="4" t="s">
        <v>14</v>
      </c>
      <c r="C13" s="86">
        <v>26</v>
      </c>
      <c r="D13" s="86">
        <v>21</v>
      </c>
      <c r="E13" s="86">
        <v>34</v>
      </c>
      <c r="F13" s="86">
        <v>28</v>
      </c>
      <c r="G13" s="86">
        <v>38</v>
      </c>
      <c r="H13" s="86">
        <v>30</v>
      </c>
      <c r="I13" s="86">
        <v>30</v>
      </c>
      <c r="J13" s="86">
        <v>39</v>
      </c>
      <c r="K13" s="86">
        <v>37</v>
      </c>
      <c r="L13" s="86">
        <v>32</v>
      </c>
      <c r="M13" s="86">
        <v>36</v>
      </c>
      <c r="N13" s="86">
        <v>38</v>
      </c>
      <c r="O13" s="86">
        <v>37</v>
      </c>
      <c r="P13" s="86">
        <v>41</v>
      </c>
      <c r="Q13" s="86">
        <v>53</v>
      </c>
      <c r="R13" s="86">
        <v>41</v>
      </c>
      <c r="S13" s="86">
        <v>48</v>
      </c>
      <c r="T13" s="86">
        <v>62</v>
      </c>
      <c r="U13" s="86">
        <v>55</v>
      </c>
      <c r="V13" s="86">
        <v>47</v>
      </c>
      <c r="W13" s="86">
        <v>35</v>
      </c>
      <c r="X13" s="86">
        <v>50</v>
      </c>
      <c r="Y13" s="86">
        <v>40</v>
      </c>
      <c r="Z13" s="86">
        <v>44</v>
      </c>
      <c r="AA13" s="86">
        <v>41</v>
      </c>
      <c r="AB13" s="86">
        <v>33</v>
      </c>
      <c r="AC13" s="86">
        <v>47</v>
      </c>
      <c r="AD13" s="86">
        <v>30</v>
      </c>
      <c r="AE13" s="86">
        <v>46</v>
      </c>
      <c r="AF13" s="86">
        <v>36</v>
      </c>
      <c r="AG13" s="86">
        <v>40</v>
      </c>
      <c r="AH13" s="86">
        <v>42</v>
      </c>
      <c r="AI13" s="86">
        <v>36</v>
      </c>
      <c r="AJ13" s="86">
        <v>30</v>
      </c>
      <c r="AK13" s="86">
        <v>38</v>
      </c>
      <c r="AL13" s="86">
        <v>44</v>
      </c>
      <c r="AM13" s="86">
        <v>38</v>
      </c>
      <c r="AN13" s="86">
        <v>40</v>
      </c>
      <c r="AO13" s="86">
        <v>49</v>
      </c>
      <c r="AP13" s="86">
        <v>53</v>
      </c>
      <c r="AQ13" s="86">
        <v>36</v>
      </c>
      <c r="AR13" s="86">
        <v>41</v>
      </c>
      <c r="AS13" s="86">
        <v>43</v>
      </c>
      <c r="AT13" s="86">
        <v>53</v>
      </c>
      <c r="AU13" s="86">
        <v>40</v>
      </c>
      <c r="AV13" s="86">
        <v>48</v>
      </c>
      <c r="AW13" s="86">
        <v>50</v>
      </c>
      <c r="AX13" s="86">
        <v>44</v>
      </c>
      <c r="AY13" s="86">
        <v>54</v>
      </c>
      <c r="AZ13" s="86">
        <v>52</v>
      </c>
      <c r="BA13" s="86">
        <v>56</v>
      </c>
      <c r="BB13" s="86">
        <v>51</v>
      </c>
      <c r="BC13" s="86">
        <v>39</v>
      </c>
      <c r="BD13" s="86">
        <v>66</v>
      </c>
      <c r="BE13" s="86">
        <v>60</v>
      </c>
      <c r="BF13" s="86">
        <v>56</v>
      </c>
      <c r="BG13" s="86">
        <v>60</v>
      </c>
      <c r="BH13" s="86">
        <v>72</v>
      </c>
      <c r="BI13" s="86">
        <v>69</v>
      </c>
      <c r="BJ13" s="86">
        <v>63</v>
      </c>
      <c r="BK13" s="86">
        <v>70</v>
      </c>
      <c r="BL13" s="86">
        <v>68</v>
      </c>
      <c r="BM13" s="86">
        <v>72</v>
      </c>
      <c r="BN13" s="86">
        <v>62</v>
      </c>
      <c r="BO13" s="86">
        <v>41</v>
      </c>
      <c r="BP13" s="86">
        <v>46</v>
      </c>
      <c r="BQ13" s="86">
        <v>56</v>
      </c>
      <c r="BR13" s="86">
        <v>43</v>
      </c>
      <c r="BS13" s="86">
        <v>51</v>
      </c>
      <c r="BT13" s="86">
        <v>54</v>
      </c>
      <c r="BU13" s="86">
        <v>57</v>
      </c>
      <c r="BV13" s="86">
        <v>49</v>
      </c>
      <c r="BW13" s="86">
        <v>57</v>
      </c>
      <c r="BX13" s="86">
        <v>48</v>
      </c>
      <c r="BY13" s="86">
        <v>35</v>
      </c>
      <c r="BZ13" s="86">
        <v>62</v>
      </c>
      <c r="CA13" s="86">
        <v>53</v>
      </c>
      <c r="CB13" s="86">
        <v>49</v>
      </c>
      <c r="CC13" s="86">
        <v>55</v>
      </c>
      <c r="CD13" s="86">
        <v>50</v>
      </c>
      <c r="CE13" s="86">
        <v>57</v>
      </c>
      <c r="CF13" s="86">
        <v>48</v>
      </c>
      <c r="CG13" s="86">
        <v>53</v>
      </c>
      <c r="CH13" s="86">
        <v>51</v>
      </c>
      <c r="CI13" s="86">
        <v>43</v>
      </c>
      <c r="CJ13" s="86">
        <v>34</v>
      </c>
      <c r="CK13" s="86">
        <v>35</v>
      </c>
      <c r="CL13" s="86">
        <v>38</v>
      </c>
      <c r="CM13" s="86">
        <v>28</v>
      </c>
      <c r="CN13" s="86">
        <v>23</v>
      </c>
      <c r="CO13" s="86">
        <v>18</v>
      </c>
      <c r="CP13" s="86">
        <v>18</v>
      </c>
      <c r="CQ13" s="86">
        <v>18</v>
      </c>
      <c r="CR13" s="86">
        <v>11</v>
      </c>
      <c r="CS13" s="86">
        <v>5</v>
      </c>
      <c r="CT13" s="86">
        <v>3</v>
      </c>
      <c r="CU13" s="86">
        <v>6</v>
      </c>
      <c r="CV13" s="86">
        <v>8</v>
      </c>
      <c r="CW13" s="86">
        <v>2</v>
      </c>
      <c r="CX13" s="86">
        <v>5</v>
      </c>
      <c r="CY13" s="86">
        <v>5</v>
      </c>
      <c r="CZ13" s="78">
        <f t="shared" si="0"/>
        <v>4225</v>
      </c>
      <c r="DA13" s="79"/>
    </row>
    <row r="14" spans="1:105" s="12" customFormat="1" ht="11.25" customHeight="1">
      <c r="A14" s="148"/>
      <c r="B14" s="5" t="s">
        <v>15</v>
      </c>
      <c r="C14" s="88">
        <v>50</v>
      </c>
      <c r="D14" s="88">
        <v>54</v>
      </c>
      <c r="E14" s="88">
        <v>54</v>
      </c>
      <c r="F14" s="88">
        <v>60</v>
      </c>
      <c r="G14" s="88">
        <v>66</v>
      </c>
      <c r="H14" s="88">
        <v>55</v>
      </c>
      <c r="I14" s="88">
        <v>62</v>
      </c>
      <c r="J14" s="88">
        <v>72</v>
      </c>
      <c r="K14" s="88">
        <v>68</v>
      </c>
      <c r="L14" s="88">
        <v>68</v>
      </c>
      <c r="M14" s="88">
        <v>83</v>
      </c>
      <c r="N14" s="88">
        <v>78</v>
      </c>
      <c r="O14" s="88">
        <v>77</v>
      </c>
      <c r="P14" s="88">
        <v>83</v>
      </c>
      <c r="Q14" s="88">
        <v>96</v>
      </c>
      <c r="R14" s="88">
        <v>82</v>
      </c>
      <c r="S14" s="88">
        <v>101</v>
      </c>
      <c r="T14" s="88">
        <v>107</v>
      </c>
      <c r="U14" s="88">
        <v>108</v>
      </c>
      <c r="V14" s="88">
        <v>83</v>
      </c>
      <c r="W14" s="88">
        <v>59</v>
      </c>
      <c r="X14" s="88">
        <v>90</v>
      </c>
      <c r="Y14" s="88">
        <v>77</v>
      </c>
      <c r="Z14" s="88">
        <v>80</v>
      </c>
      <c r="AA14" s="88">
        <v>81</v>
      </c>
      <c r="AB14" s="88">
        <v>71</v>
      </c>
      <c r="AC14" s="88">
        <v>86</v>
      </c>
      <c r="AD14" s="88">
        <v>67</v>
      </c>
      <c r="AE14" s="88">
        <v>94</v>
      </c>
      <c r="AF14" s="88">
        <v>82</v>
      </c>
      <c r="AG14" s="88">
        <v>84</v>
      </c>
      <c r="AH14" s="88">
        <v>91</v>
      </c>
      <c r="AI14" s="88">
        <v>56</v>
      </c>
      <c r="AJ14" s="88">
        <v>61</v>
      </c>
      <c r="AK14" s="88">
        <v>79</v>
      </c>
      <c r="AL14" s="88">
        <v>85</v>
      </c>
      <c r="AM14" s="88">
        <v>80</v>
      </c>
      <c r="AN14" s="88">
        <v>95</v>
      </c>
      <c r="AO14" s="88">
        <v>81</v>
      </c>
      <c r="AP14" s="88">
        <v>98</v>
      </c>
      <c r="AQ14" s="88">
        <v>89</v>
      </c>
      <c r="AR14" s="88">
        <v>88</v>
      </c>
      <c r="AS14" s="88">
        <v>84</v>
      </c>
      <c r="AT14" s="88">
        <v>100</v>
      </c>
      <c r="AU14" s="88">
        <v>83</v>
      </c>
      <c r="AV14" s="88">
        <v>99</v>
      </c>
      <c r="AW14" s="88">
        <v>85</v>
      </c>
      <c r="AX14" s="88">
        <v>97</v>
      </c>
      <c r="AY14" s="88">
        <v>112</v>
      </c>
      <c r="AZ14" s="88">
        <v>107</v>
      </c>
      <c r="BA14" s="88">
        <v>116</v>
      </c>
      <c r="BB14" s="88">
        <v>96</v>
      </c>
      <c r="BC14" s="88">
        <v>87</v>
      </c>
      <c r="BD14" s="88">
        <v>129</v>
      </c>
      <c r="BE14" s="88">
        <v>126</v>
      </c>
      <c r="BF14" s="88">
        <v>119</v>
      </c>
      <c r="BG14" s="88">
        <v>114</v>
      </c>
      <c r="BH14" s="88">
        <v>149</v>
      </c>
      <c r="BI14" s="88">
        <v>159</v>
      </c>
      <c r="BJ14" s="88">
        <v>142</v>
      </c>
      <c r="BK14" s="88">
        <v>132</v>
      </c>
      <c r="BL14" s="88">
        <v>148</v>
      </c>
      <c r="BM14" s="88">
        <v>149</v>
      </c>
      <c r="BN14" s="88">
        <v>116</v>
      </c>
      <c r="BO14" s="88">
        <v>75</v>
      </c>
      <c r="BP14" s="88">
        <v>82</v>
      </c>
      <c r="BQ14" s="88">
        <v>93</v>
      </c>
      <c r="BR14" s="88">
        <v>87</v>
      </c>
      <c r="BS14" s="88">
        <v>89</v>
      </c>
      <c r="BT14" s="88">
        <v>112</v>
      </c>
      <c r="BU14" s="88">
        <v>97</v>
      </c>
      <c r="BV14" s="88">
        <v>87</v>
      </c>
      <c r="BW14" s="88">
        <v>107</v>
      </c>
      <c r="BX14" s="88">
        <v>89</v>
      </c>
      <c r="BY14" s="88">
        <v>85</v>
      </c>
      <c r="BZ14" s="88">
        <v>93</v>
      </c>
      <c r="CA14" s="88">
        <v>90</v>
      </c>
      <c r="CB14" s="88">
        <v>83</v>
      </c>
      <c r="CC14" s="88">
        <v>94</v>
      </c>
      <c r="CD14" s="88">
        <v>81</v>
      </c>
      <c r="CE14" s="88">
        <v>87</v>
      </c>
      <c r="CF14" s="88">
        <v>84</v>
      </c>
      <c r="CG14" s="88">
        <v>84</v>
      </c>
      <c r="CH14" s="88">
        <v>72</v>
      </c>
      <c r="CI14" s="88">
        <v>73</v>
      </c>
      <c r="CJ14" s="88">
        <v>51</v>
      </c>
      <c r="CK14" s="88">
        <v>53</v>
      </c>
      <c r="CL14" s="88">
        <v>52</v>
      </c>
      <c r="CM14" s="88">
        <v>35</v>
      </c>
      <c r="CN14" s="88">
        <v>33</v>
      </c>
      <c r="CO14" s="88">
        <v>20</v>
      </c>
      <c r="CP14" s="88">
        <v>21</v>
      </c>
      <c r="CQ14" s="88">
        <v>23</v>
      </c>
      <c r="CR14" s="88">
        <v>14</v>
      </c>
      <c r="CS14" s="88">
        <v>8</v>
      </c>
      <c r="CT14" s="88">
        <v>7</v>
      </c>
      <c r="CU14" s="88">
        <v>9</v>
      </c>
      <c r="CV14" s="88">
        <v>8</v>
      </c>
      <c r="CW14" s="88">
        <v>4</v>
      </c>
      <c r="CX14" s="88">
        <v>5</v>
      </c>
      <c r="CY14" s="88">
        <v>7</v>
      </c>
      <c r="CZ14" s="78">
        <f t="shared" si="0"/>
        <v>8024</v>
      </c>
      <c r="DA14" s="79"/>
    </row>
    <row r="15" spans="1:105" s="12" customFormat="1" ht="11.25" customHeight="1">
      <c r="A15" s="148" t="s">
        <v>28</v>
      </c>
      <c r="B15" s="3" t="s">
        <v>13</v>
      </c>
      <c r="C15" s="89">
        <v>51</v>
      </c>
      <c r="D15" s="89">
        <v>40</v>
      </c>
      <c r="E15" s="89">
        <v>35</v>
      </c>
      <c r="F15" s="89">
        <v>45</v>
      </c>
      <c r="G15" s="89">
        <v>34</v>
      </c>
      <c r="H15" s="89">
        <v>47</v>
      </c>
      <c r="I15" s="89">
        <v>46</v>
      </c>
      <c r="J15" s="89">
        <v>39</v>
      </c>
      <c r="K15" s="89">
        <v>47</v>
      </c>
      <c r="L15" s="89">
        <v>44</v>
      </c>
      <c r="M15" s="89">
        <v>40</v>
      </c>
      <c r="N15" s="89">
        <v>54</v>
      </c>
      <c r="O15" s="89">
        <v>57</v>
      </c>
      <c r="P15" s="89">
        <v>61</v>
      </c>
      <c r="Q15" s="89">
        <v>61</v>
      </c>
      <c r="R15" s="89">
        <v>62</v>
      </c>
      <c r="S15" s="89">
        <v>76</v>
      </c>
      <c r="T15" s="89">
        <v>69</v>
      </c>
      <c r="U15" s="89">
        <v>66</v>
      </c>
      <c r="V15" s="89">
        <v>49</v>
      </c>
      <c r="W15" s="89">
        <v>54</v>
      </c>
      <c r="X15" s="89">
        <v>42</v>
      </c>
      <c r="Y15" s="89">
        <v>45</v>
      </c>
      <c r="Z15" s="89">
        <v>40</v>
      </c>
      <c r="AA15" s="89">
        <v>55</v>
      </c>
      <c r="AB15" s="89">
        <v>34</v>
      </c>
      <c r="AC15" s="89">
        <v>42</v>
      </c>
      <c r="AD15" s="89">
        <v>55</v>
      </c>
      <c r="AE15" s="89">
        <v>47</v>
      </c>
      <c r="AF15" s="89">
        <v>50</v>
      </c>
      <c r="AG15" s="89">
        <v>51</v>
      </c>
      <c r="AH15" s="89">
        <v>59</v>
      </c>
      <c r="AI15" s="89">
        <v>59</v>
      </c>
      <c r="AJ15" s="89">
        <v>51</v>
      </c>
      <c r="AK15" s="89">
        <v>52</v>
      </c>
      <c r="AL15" s="89">
        <v>53</v>
      </c>
      <c r="AM15" s="89">
        <v>53</v>
      </c>
      <c r="AN15" s="89">
        <v>48</v>
      </c>
      <c r="AO15" s="89">
        <v>62</v>
      </c>
      <c r="AP15" s="89">
        <v>58</v>
      </c>
      <c r="AQ15" s="89">
        <v>50</v>
      </c>
      <c r="AR15" s="89">
        <v>54</v>
      </c>
      <c r="AS15" s="89">
        <v>52</v>
      </c>
      <c r="AT15" s="89">
        <v>86</v>
      </c>
      <c r="AU15" s="89">
        <v>47</v>
      </c>
      <c r="AV15" s="89">
        <v>62</v>
      </c>
      <c r="AW15" s="89">
        <v>53</v>
      </c>
      <c r="AX15" s="89">
        <v>88</v>
      </c>
      <c r="AY15" s="89">
        <v>62</v>
      </c>
      <c r="AZ15" s="89">
        <v>76</v>
      </c>
      <c r="BA15" s="89">
        <v>74</v>
      </c>
      <c r="BB15" s="89">
        <v>71</v>
      </c>
      <c r="BC15" s="89">
        <v>92</v>
      </c>
      <c r="BD15" s="89">
        <v>76</v>
      </c>
      <c r="BE15" s="89">
        <v>66</v>
      </c>
      <c r="BF15" s="89">
        <v>98</v>
      </c>
      <c r="BG15" s="89">
        <v>92</v>
      </c>
      <c r="BH15" s="89">
        <v>100</v>
      </c>
      <c r="BI15" s="89">
        <v>92</v>
      </c>
      <c r="BJ15" s="89">
        <v>73</v>
      </c>
      <c r="BK15" s="89">
        <v>104</v>
      </c>
      <c r="BL15" s="89">
        <v>89</v>
      </c>
      <c r="BM15" s="89">
        <v>94</v>
      </c>
      <c r="BN15" s="89">
        <v>75</v>
      </c>
      <c r="BO15" s="89">
        <v>70</v>
      </c>
      <c r="BP15" s="89">
        <v>53</v>
      </c>
      <c r="BQ15" s="89">
        <v>55</v>
      </c>
      <c r="BR15" s="89">
        <v>60</v>
      </c>
      <c r="BS15" s="89">
        <v>70</v>
      </c>
      <c r="BT15" s="89">
        <v>62</v>
      </c>
      <c r="BU15" s="89">
        <v>59</v>
      </c>
      <c r="BV15" s="89">
        <v>53</v>
      </c>
      <c r="BW15" s="89">
        <v>42</v>
      </c>
      <c r="BX15" s="89">
        <v>61</v>
      </c>
      <c r="BY15" s="89">
        <v>47</v>
      </c>
      <c r="BZ15" s="89">
        <v>66</v>
      </c>
      <c r="CA15" s="89">
        <v>58</v>
      </c>
      <c r="CB15" s="89">
        <v>50</v>
      </c>
      <c r="CC15" s="89">
        <v>49</v>
      </c>
      <c r="CD15" s="89">
        <v>44</v>
      </c>
      <c r="CE15" s="89">
        <v>52</v>
      </c>
      <c r="CF15" s="89">
        <v>42</v>
      </c>
      <c r="CG15" s="89">
        <v>31</v>
      </c>
      <c r="CH15" s="89">
        <v>35</v>
      </c>
      <c r="CI15" s="89">
        <v>27</v>
      </c>
      <c r="CJ15" s="89">
        <v>30</v>
      </c>
      <c r="CK15" s="89">
        <v>25</v>
      </c>
      <c r="CL15" s="89">
        <v>13</v>
      </c>
      <c r="CM15" s="89">
        <v>13</v>
      </c>
      <c r="CN15" s="89">
        <v>13</v>
      </c>
      <c r="CO15" s="89">
        <v>8</v>
      </c>
      <c r="CP15" s="89">
        <v>13</v>
      </c>
      <c r="CQ15" s="89">
        <v>8</v>
      </c>
      <c r="CR15" s="89">
        <v>4</v>
      </c>
      <c r="CS15" s="89">
        <v>4</v>
      </c>
      <c r="CT15" s="89">
        <v>0</v>
      </c>
      <c r="CU15" s="89">
        <v>1</v>
      </c>
      <c r="CV15" s="89">
        <v>0</v>
      </c>
      <c r="CW15" s="89">
        <v>1</v>
      </c>
      <c r="CX15" s="89">
        <v>1</v>
      </c>
      <c r="CY15" s="89">
        <v>0</v>
      </c>
      <c r="CZ15" s="76">
        <f t="shared" si="0"/>
        <v>5079</v>
      </c>
      <c r="DA15" s="79"/>
    </row>
    <row r="16" spans="1:113" s="12" customFormat="1" ht="11.25" customHeight="1">
      <c r="A16" s="148"/>
      <c r="B16" s="4" t="s">
        <v>14</v>
      </c>
      <c r="C16" s="90">
        <v>39</v>
      </c>
      <c r="D16" s="90">
        <v>44</v>
      </c>
      <c r="E16" s="90">
        <v>38</v>
      </c>
      <c r="F16" s="90">
        <v>36</v>
      </c>
      <c r="G16" s="90">
        <v>33</v>
      </c>
      <c r="H16" s="90">
        <v>27</v>
      </c>
      <c r="I16" s="90">
        <v>37</v>
      </c>
      <c r="J16" s="90">
        <v>29</v>
      </c>
      <c r="K16" s="90">
        <v>40</v>
      </c>
      <c r="L16" s="90">
        <v>45</v>
      </c>
      <c r="M16" s="90">
        <v>57</v>
      </c>
      <c r="N16" s="90">
        <v>60</v>
      </c>
      <c r="O16" s="90">
        <v>61</v>
      </c>
      <c r="P16" s="90">
        <v>57</v>
      </c>
      <c r="Q16" s="90">
        <v>54</v>
      </c>
      <c r="R16" s="90">
        <v>54</v>
      </c>
      <c r="S16" s="90">
        <v>65</v>
      </c>
      <c r="T16" s="90">
        <v>78</v>
      </c>
      <c r="U16" s="90">
        <v>78</v>
      </c>
      <c r="V16" s="90">
        <v>62</v>
      </c>
      <c r="W16" s="90">
        <v>63</v>
      </c>
      <c r="X16" s="90">
        <v>54</v>
      </c>
      <c r="Y16" s="90">
        <v>60</v>
      </c>
      <c r="Z16" s="90">
        <v>49</v>
      </c>
      <c r="AA16" s="90">
        <v>47</v>
      </c>
      <c r="AB16" s="90">
        <v>47</v>
      </c>
      <c r="AC16" s="90">
        <v>49</v>
      </c>
      <c r="AD16" s="90">
        <v>44</v>
      </c>
      <c r="AE16" s="90">
        <v>58</v>
      </c>
      <c r="AF16" s="90">
        <v>47</v>
      </c>
      <c r="AG16" s="90">
        <v>46</v>
      </c>
      <c r="AH16" s="90">
        <v>57</v>
      </c>
      <c r="AI16" s="90">
        <v>61</v>
      </c>
      <c r="AJ16" s="90">
        <v>46</v>
      </c>
      <c r="AK16" s="90">
        <v>53</v>
      </c>
      <c r="AL16" s="90">
        <v>61</v>
      </c>
      <c r="AM16" s="90">
        <v>68</v>
      </c>
      <c r="AN16" s="90">
        <v>54</v>
      </c>
      <c r="AO16" s="90">
        <v>57</v>
      </c>
      <c r="AP16" s="90">
        <v>71</v>
      </c>
      <c r="AQ16" s="90">
        <v>62</v>
      </c>
      <c r="AR16" s="90">
        <v>51</v>
      </c>
      <c r="AS16" s="90">
        <v>44</v>
      </c>
      <c r="AT16" s="90">
        <v>69</v>
      </c>
      <c r="AU16" s="90">
        <v>60</v>
      </c>
      <c r="AV16" s="90">
        <v>54</v>
      </c>
      <c r="AW16" s="90">
        <v>60</v>
      </c>
      <c r="AX16" s="90">
        <v>69</v>
      </c>
      <c r="AY16" s="90">
        <v>91</v>
      </c>
      <c r="AZ16" s="90">
        <v>70</v>
      </c>
      <c r="BA16" s="90">
        <v>88</v>
      </c>
      <c r="BB16" s="90">
        <v>97</v>
      </c>
      <c r="BC16" s="90">
        <v>82</v>
      </c>
      <c r="BD16" s="90">
        <v>73</v>
      </c>
      <c r="BE16" s="90">
        <v>76</v>
      </c>
      <c r="BF16" s="90">
        <v>77</v>
      </c>
      <c r="BG16" s="90">
        <v>66</v>
      </c>
      <c r="BH16" s="90">
        <v>81</v>
      </c>
      <c r="BI16" s="90">
        <v>89</v>
      </c>
      <c r="BJ16" s="90">
        <v>74</v>
      </c>
      <c r="BK16" s="90">
        <v>105</v>
      </c>
      <c r="BL16" s="90">
        <v>91</v>
      </c>
      <c r="BM16" s="90">
        <v>85</v>
      </c>
      <c r="BN16" s="90">
        <v>85</v>
      </c>
      <c r="BO16" s="90">
        <v>66</v>
      </c>
      <c r="BP16" s="90">
        <v>54</v>
      </c>
      <c r="BQ16" s="90">
        <v>66</v>
      </c>
      <c r="BR16" s="90">
        <v>56</v>
      </c>
      <c r="BS16" s="90">
        <v>75</v>
      </c>
      <c r="BT16" s="90">
        <v>65</v>
      </c>
      <c r="BU16" s="90">
        <v>72</v>
      </c>
      <c r="BV16" s="90">
        <v>57</v>
      </c>
      <c r="BW16" s="90">
        <v>71</v>
      </c>
      <c r="BX16" s="90">
        <v>72</v>
      </c>
      <c r="BY16" s="90">
        <v>78</v>
      </c>
      <c r="BZ16" s="90">
        <v>74</v>
      </c>
      <c r="CA16" s="90">
        <v>65</v>
      </c>
      <c r="CB16" s="90">
        <v>75</v>
      </c>
      <c r="CC16" s="90">
        <v>70</v>
      </c>
      <c r="CD16" s="90">
        <v>79</v>
      </c>
      <c r="CE16" s="90">
        <v>74</v>
      </c>
      <c r="CF16" s="90">
        <v>72</v>
      </c>
      <c r="CG16" s="90">
        <v>63</v>
      </c>
      <c r="CH16" s="90">
        <v>56</v>
      </c>
      <c r="CI16" s="90">
        <v>63</v>
      </c>
      <c r="CJ16" s="90">
        <v>52</v>
      </c>
      <c r="CK16" s="90">
        <v>56</v>
      </c>
      <c r="CL16" s="90">
        <v>42</v>
      </c>
      <c r="CM16" s="90">
        <v>37</v>
      </c>
      <c r="CN16" s="90">
        <v>22</v>
      </c>
      <c r="CO16" s="90">
        <v>38</v>
      </c>
      <c r="CP16" s="90">
        <v>27</v>
      </c>
      <c r="CQ16" s="90">
        <v>17</v>
      </c>
      <c r="CR16" s="90">
        <v>15</v>
      </c>
      <c r="CS16" s="90">
        <v>21</v>
      </c>
      <c r="CT16" s="90">
        <v>15</v>
      </c>
      <c r="CU16" s="90">
        <v>6</v>
      </c>
      <c r="CV16" s="90">
        <v>10</v>
      </c>
      <c r="CW16" s="90">
        <v>3</v>
      </c>
      <c r="CX16" s="90">
        <v>3</v>
      </c>
      <c r="CY16" s="90">
        <v>11</v>
      </c>
      <c r="CZ16" s="78">
        <f t="shared" si="0"/>
        <v>5683</v>
      </c>
      <c r="DA16" s="79"/>
      <c r="DI16" s="79"/>
    </row>
    <row r="17" spans="1:104" s="12" customFormat="1" ht="11.25" customHeight="1">
      <c r="A17" s="148"/>
      <c r="B17" s="5" t="s">
        <v>15</v>
      </c>
      <c r="C17" s="91">
        <v>90</v>
      </c>
      <c r="D17" s="91">
        <v>84</v>
      </c>
      <c r="E17" s="91">
        <v>73</v>
      </c>
      <c r="F17" s="91">
        <v>81</v>
      </c>
      <c r="G17" s="91">
        <v>67</v>
      </c>
      <c r="H17" s="91">
        <v>74</v>
      </c>
      <c r="I17" s="91">
        <v>83</v>
      </c>
      <c r="J17" s="91">
        <v>68</v>
      </c>
      <c r="K17" s="91">
        <v>87</v>
      </c>
      <c r="L17" s="91">
        <v>89</v>
      </c>
      <c r="M17" s="91">
        <v>97</v>
      </c>
      <c r="N17" s="91">
        <v>114</v>
      </c>
      <c r="O17" s="91">
        <v>118</v>
      </c>
      <c r="P17" s="91">
        <v>118</v>
      </c>
      <c r="Q17" s="91">
        <v>115</v>
      </c>
      <c r="R17" s="91">
        <v>116</v>
      </c>
      <c r="S17" s="91">
        <v>141</v>
      </c>
      <c r="T17" s="91">
        <v>147</v>
      </c>
      <c r="U17" s="91">
        <v>144</v>
      </c>
      <c r="V17" s="91">
        <v>111</v>
      </c>
      <c r="W17" s="91">
        <v>117</v>
      </c>
      <c r="X17" s="91">
        <v>96</v>
      </c>
      <c r="Y17" s="91">
        <v>105</v>
      </c>
      <c r="Z17" s="91">
        <v>89</v>
      </c>
      <c r="AA17" s="91">
        <v>102</v>
      </c>
      <c r="AB17" s="91">
        <v>81</v>
      </c>
      <c r="AC17" s="91">
        <v>91</v>
      </c>
      <c r="AD17" s="91">
        <v>99</v>
      </c>
      <c r="AE17" s="91">
        <v>105</v>
      </c>
      <c r="AF17" s="91">
        <v>97</v>
      </c>
      <c r="AG17" s="91">
        <v>97</v>
      </c>
      <c r="AH17" s="91">
        <v>116</v>
      </c>
      <c r="AI17" s="91">
        <v>120</v>
      </c>
      <c r="AJ17" s="91">
        <v>97</v>
      </c>
      <c r="AK17" s="91">
        <v>105</v>
      </c>
      <c r="AL17" s="91">
        <v>114</v>
      </c>
      <c r="AM17" s="91">
        <v>121</v>
      </c>
      <c r="AN17" s="91">
        <v>102</v>
      </c>
      <c r="AO17" s="91">
        <v>119</v>
      </c>
      <c r="AP17" s="91">
        <v>129</v>
      </c>
      <c r="AQ17" s="91">
        <v>112</v>
      </c>
      <c r="AR17" s="91">
        <v>105</v>
      </c>
      <c r="AS17" s="91">
        <v>96</v>
      </c>
      <c r="AT17" s="91">
        <v>155</v>
      </c>
      <c r="AU17" s="91">
        <v>107</v>
      </c>
      <c r="AV17" s="91">
        <v>116</v>
      </c>
      <c r="AW17" s="91">
        <v>113</v>
      </c>
      <c r="AX17" s="91">
        <v>157</v>
      </c>
      <c r="AY17" s="91">
        <v>153</v>
      </c>
      <c r="AZ17" s="91">
        <v>146</v>
      </c>
      <c r="BA17" s="91">
        <v>162</v>
      </c>
      <c r="BB17" s="91">
        <v>168</v>
      </c>
      <c r="BC17" s="91">
        <v>174</v>
      </c>
      <c r="BD17" s="91">
        <v>149</v>
      </c>
      <c r="BE17" s="91">
        <v>142</v>
      </c>
      <c r="BF17" s="91">
        <v>175</v>
      </c>
      <c r="BG17" s="91">
        <v>158</v>
      </c>
      <c r="BH17" s="91">
        <v>181</v>
      </c>
      <c r="BI17" s="91">
        <v>181</v>
      </c>
      <c r="BJ17" s="91">
        <v>147</v>
      </c>
      <c r="BK17" s="91">
        <v>209</v>
      </c>
      <c r="BL17" s="91">
        <v>180</v>
      </c>
      <c r="BM17" s="91">
        <v>179</v>
      </c>
      <c r="BN17" s="91">
        <v>160</v>
      </c>
      <c r="BO17" s="91">
        <v>136</v>
      </c>
      <c r="BP17" s="91">
        <v>107</v>
      </c>
      <c r="BQ17" s="91">
        <v>121</v>
      </c>
      <c r="BR17" s="91">
        <v>116</v>
      </c>
      <c r="BS17" s="91">
        <v>145</v>
      </c>
      <c r="BT17" s="91">
        <v>127</v>
      </c>
      <c r="BU17" s="91">
        <v>131</v>
      </c>
      <c r="BV17" s="91">
        <v>110</v>
      </c>
      <c r="BW17" s="91">
        <v>113</v>
      </c>
      <c r="BX17" s="91">
        <v>133</v>
      </c>
      <c r="BY17" s="91">
        <v>125</v>
      </c>
      <c r="BZ17" s="91">
        <v>140</v>
      </c>
      <c r="CA17" s="91">
        <v>123</v>
      </c>
      <c r="CB17" s="91">
        <v>125</v>
      </c>
      <c r="CC17" s="91">
        <v>119</v>
      </c>
      <c r="CD17" s="91">
        <v>123</v>
      </c>
      <c r="CE17" s="91">
        <v>126</v>
      </c>
      <c r="CF17" s="91">
        <v>114</v>
      </c>
      <c r="CG17" s="91">
        <v>94</v>
      </c>
      <c r="CH17" s="91">
        <v>91</v>
      </c>
      <c r="CI17" s="91">
        <v>90</v>
      </c>
      <c r="CJ17" s="91">
        <v>82</v>
      </c>
      <c r="CK17" s="91">
        <v>81</v>
      </c>
      <c r="CL17" s="91">
        <v>55</v>
      </c>
      <c r="CM17" s="91">
        <v>50</v>
      </c>
      <c r="CN17" s="91">
        <v>35</v>
      </c>
      <c r="CO17" s="91">
        <v>46</v>
      </c>
      <c r="CP17" s="91">
        <v>40</v>
      </c>
      <c r="CQ17" s="91">
        <v>25</v>
      </c>
      <c r="CR17" s="91">
        <v>19</v>
      </c>
      <c r="CS17" s="91">
        <v>25</v>
      </c>
      <c r="CT17" s="91">
        <v>15</v>
      </c>
      <c r="CU17" s="91">
        <v>7</v>
      </c>
      <c r="CV17" s="91">
        <v>10</v>
      </c>
      <c r="CW17" s="91">
        <v>4</v>
      </c>
      <c r="CX17" s="91">
        <v>4</v>
      </c>
      <c r="CY17" s="91">
        <v>11</v>
      </c>
      <c r="CZ17" s="78">
        <f t="shared" si="0"/>
        <v>10762</v>
      </c>
    </row>
    <row r="18" spans="1:227" s="12" customFormat="1" ht="11.25" customHeight="1">
      <c r="A18" s="148" t="s">
        <v>29</v>
      </c>
      <c r="B18" s="3" t="s">
        <v>13</v>
      </c>
      <c r="C18" s="84">
        <v>18</v>
      </c>
      <c r="D18" s="84">
        <v>24</v>
      </c>
      <c r="E18" s="84">
        <v>19</v>
      </c>
      <c r="F18" s="84">
        <v>24</v>
      </c>
      <c r="G18" s="84">
        <v>16</v>
      </c>
      <c r="H18" s="84">
        <v>13</v>
      </c>
      <c r="I18" s="84">
        <v>28</v>
      </c>
      <c r="J18" s="84">
        <v>25</v>
      </c>
      <c r="K18" s="84">
        <v>33</v>
      </c>
      <c r="L18" s="84">
        <v>24</v>
      </c>
      <c r="M18" s="84">
        <v>27</v>
      </c>
      <c r="N18" s="84">
        <v>33</v>
      </c>
      <c r="O18" s="84">
        <v>37</v>
      </c>
      <c r="P18" s="84">
        <v>39</v>
      </c>
      <c r="Q18" s="84">
        <v>40</v>
      </c>
      <c r="R18" s="84">
        <v>32</v>
      </c>
      <c r="S18" s="84">
        <v>45</v>
      </c>
      <c r="T18" s="84">
        <v>41</v>
      </c>
      <c r="U18" s="84">
        <v>32</v>
      </c>
      <c r="V18" s="84">
        <v>22</v>
      </c>
      <c r="W18" s="84">
        <v>25</v>
      </c>
      <c r="X18" s="84">
        <v>25</v>
      </c>
      <c r="Y18" s="84">
        <v>27</v>
      </c>
      <c r="Z18" s="84">
        <v>28</v>
      </c>
      <c r="AA18" s="84">
        <v>28</v>
      </c>
      <c r="AB18" s="84">
        <v>16</v>
      </c>
      <c r="AC18" s="84">
        <v>29</v>
      </c>
      <c r="AD18" s="84">
        <v>19</v>
      </c>
      <c r="AE18" s="84">
        <v>32</v>
      </c>
      <c r="AF18" s="84">
        <v>27</v>
      </c>
      <c r="AG18" s="84">
        <v>27</v>
      </c>
      <c r="AH18" s="84">
        <v>26</v>
      </c>
      <c r="AI18" s="84">
        <v>36</v>
      </c>
      <c r="AJ18" s="84">
        <v>30</v>
      </c>
      <c r="AK18" s="84">
        <v>23</v>
      </c>
      <c r="AL18" s="84">
        <v>26</v>
      </c>
      <c r="AM18" s="84">
        <v>28</v>
      </c>
      <c r="AN18" s="84">
        <v>21</v>
      </c>
      <c r="AO18" s="84">
        <v>37</v>
      </c>
      <c r="AP18" s="84">
        <v>25</v>
      </c>
      <c r="AQ18" s="84">
        <v>26</v>
      </c>
      <c r="AR18" s="84">
        <v>30</v>
      </c>
      <c r="AS18" s="84">
        <v>27</v>
      </c>
      <c r="AT18" s="84">
        <v>46</v>
      </c>
      <c r="AU18" s="84">
        <v>17</v>
      </c>
      <c r="AV18" s="84">
        <v>37</v>
      </c>
      <c r="AW18" s="84">
        <v>41</v>
      </c>
      <c r="AX18" s="84">
        <v>52</v>
      </c>
      <c r="AY18" s="84">
        <v>35</v>
      </c>
      <c r="AZ18" s="84">
        <v>55</v>
      </c>
      <c r="BA18" s="84">
        <v>50</v>
      </c>
      <c r="BB18" s="84">
        <v>51</v>
      </c>
      <c r="BC18" s="84">
        <v>48</v>
      </c>
      <c r="BD18" s="84">
        <v>48</v>
      </c>
      <c r="BE18" s="84">
        <v>52</v>
      </c>
      <c r="BF18" s="84">
        <v>51</v>
      </c>
      <c r="BG18" s="84">
        <v>52</v>
      </c>
      <c r="BH18" s="84">
        <v>48</v>
      </c>
      <c r="BI18" s="84">
        <v>40</v>
      </c>
      <c r="BJ18" s="84">
        <v>60</v>
      </c>
      <c r="BK18" s="84">
        <v>40</v>
      </c>
      <c r="BL18" s="84">
        <v>60</v>
      </c>
      <c r="BM18" s="84">
        <v>52</v>
      </c>
      <c r="BN18" s="84">
        <v>48</v>
      </c>
      <c r="BO18" s="84">
        <v>24</v>
      </c>
      <c r="BP18" s="84">
        <v>22</v>
      </c>
      <c r="BQ18" s="84">
        <v>25</v>
      </c>
      <c r="BR18" s="84">
        <v>28</v>
      </c>
      <c r="BS18" s="84">
        <v>23</v>
      </c>
      <c r="BT18" s="84">
        <v>25</v>
      </c>
      <c r="BU18" s="84">
        <v>33</v>
      </c>
      <c r="BV18" s="84">
        <v>21</v>
      </c>
      <c r="BW18" s="84">
        <v>18</v>
      </c>
      <c r="BX18" s="84">
        <v>35</v>
      </c>
      <c r="BY18" s="84">
        <v>28</v>
      </c>
      <c r="BZ18" s="84">
        <v>37</v>
      </c>
      <c r="CA18" s="84">
        <v>23</v>
      </c>
      <c r="CB18" s="84">
        <v>27</v>
      </c>
      <c r="CC18" s="84">
        <v>31</v>
      </c>
      <c r="CD18" s="84">
        <v>23</v>
      </c>
      <c r="CE18" s="84">
        <v>22</v>
      </c>
      <c r="CF18" s="84">
        <v>22</v>
      </c>
      <c r="CG18" s="84">
        <v>15</v>
      </c>
      <c r="CH18" s="84">
        <v>27</v>
      </c>
      <c r="CI18" s="84">
        <v>21</v>
      </c>
      <c r="CJ18" s="84">
        <v>16</v>
      </c>
      <c r="CK18" s="84">
        <v>14</v>
      </c>
      <c r="CL18" s="84">
        <v>13</v>
      </c>
      <c r="CM18" s="84">
        <v>9</v>
      </c>
      <c r="CN18" s="84">
        <v>5</v>
      </c>
      <c r="CO18" s="84">
        <v>6</v>
      </c>
      <c r="CP18" s="84">
        <v>4</v>
      </c>
      <c r="CQ18" s="84">
        <v>8</v>
      </c>
      <c r="CR18" s="84">
        <v>4</v>
      </c>
      <c r="CS18" s="84">
        <v>2</v>
      </c>
      <c r="CT18" s="84">
        <v>2</v>
      </c>
      <c r="CU18" s="84">
        <v>0</v>
      </c>
      <c r="CV18" s="84">
        <v>0</v>
      </c>
      <c r="CW18" s="84">
        <v>0</v>
      </c>
      <c r="CX18" s="84">
        <v>0</v>
      </c>
      <c r="CY18" s="84">
        <v>0</v>
      </c>
      <c r="CZ18" s="76">
        <f t="shared" si="0"/>
        <v>2786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48"/>
      <c r="B19" s="4" t="s">
        <v>14</v>
      </c>
      <c r="C19" s="86">
        <v>19</v>
      </c>
      <c r="D19" s="86">
        <v>13</v>
      </c>
      <c r="E19" s="86">
        <v>15</v>
      </c>
      <c r="F19" s="86">
        <v>27</v>
      </c>
      <c r="G19" s="86">
        <v>23</v>
      </c>
      <c r="H19" s="86">
        <v>19</v>
      </c>
      <c r="I19" s="86">
        <v>17</v>
      </c>
      <c r="J19" s="86">
        <v>17</v>
      </c>
      <c r="K19" s="86">
        <v>25</v>
      </c>
      <c r="L19" s="86">
        <v>25</v>
      </c>
      <c r="M19" s="86">
        <v>27</v>
      </c>
      <c r="N19" s="86">
        <v>20</v>
      </c>
      <c r="O19" s="86">
        <v>33</v>
      </c>
      <c r="P19" s="86">
        <v>37</v>
      </c>
      <c r="Q19" s="86">
        <v>46</v>
      </c>
      <c r="R19" s="86">
        <v>39</v>
      </c>
      <c r="S19" s="86">
        <v>44</v>
      </c>
      <c r="T19" s="86">
        <v>37</v>
      </c>
      <c r="U19" s="86">
        <v>39</v>
      </c>
      <c r="V19" s="86">
        <v>27</v>
      </c>
      <c r="W19" s="86">
        <v>22</v>
      </c>
      <c r="X19" s="86">
        <v>21</v>
      </c>
      <c r="Y19" s="86">
        <v>29</v>
      </c>
      <c r="Z19" s="86">
        <v>34</v>
      </c>
      <c r="AA19" s="86">
        <v>26</v>
      </c>
      <c r="AB19" s="86">
        <v>26</v>
      </c>
      <c r="AC19" s="86">
        <v>25</v>
      </c>
      <c r="AD19" s="86">
        <v>28</v>
      </c>
      <c r="AE19" s="86">
        <v>37</v>
      </c>
      <c r="AF19" s="86">
        <v>16</v>
      </c>
      <c r="AG19" s="86">
        <v>18</v>
      </c>
      <c r="AH19" s="86">
        <v>21</v>
      </c>
      <c r="AI19" s="86">
        <v>27</v>
      </c>
      <c r="AJ19" s="86">
        <v>28</v>
      </c>
      <c r="AK19" s="86">
        <v>28</v>
      </c>
      <c r="AL19" s="86">
        <v>26</v>
      </c>
      <c r="AM19" s="86">
        <v>31</v>
      </c>
      <c r="AN19" s="86">
        <v>33</v>
      </c>
      <c r="AO19" s="86">
        <v>30</v>
      </c>
      <c r="AP19" s="86">
        <v>41</v>
      </c>
      <c r="AQ19" s="86">
        <v>40</v>
      </c>
      <c r="AR19" s="86">
        <v>38</v>
      </c>
      <c r="AS19" s="86">
        <v>39</v>
      </c>
      <c r="AT19" s="86">
        <v>42</v>
      </c>
      <c r="AU19" s="86">
        <v>35</v>
      </c>
      <c r="AV19" s="86">
        <v>33</v>
      </c>
      <c r="AW19" s="86">
        <v>60</v>
      </c>
      <c r="AX19" s="86">
        <v>56</v>
      </c>
      <c r="AY19" s="86">
        <v>44</v>
      </c>
      <c r="AZ19" s="86">
        <v>55</v>
      </c>
      <c r="BA19" s="86">
        <v>55</v>
      </c>
      <c r="BB19" s="86">
        <v>52</v>
      </c>
      <c r="BC19" s="86">
        <v>57</v>
      </c>
      <c r="BD19" s="86">
        <v>48</v>
      </c>
      <c r="BE19" s="86">
        <v>55</v>
      </c>
      <c r="BF19" s="86">
        <v>60</v>
      </c>
      <c r="BG19" s="86">
        <v>51</v>
      </c>
      <c r="BH19" s="86">
        <v>53</v>
      </c>
      <c r="BI19" s="86">
        <v>61</v>
      </c>
      <c r="BJ19" s="86">
        <v>59</v>
      </c>
      <c r="BK19" s="86">
        <v>54</v>
      </c>
      <c r="BL19" s="86">
        <v>49</v>
      </c>
      <c r="BM19" s="86">
        <v>56</v>
      </c>
      <c r="BN19" s="86">
        <v>41</v>
      </c>
      <c r="BO19" s="86">
        <v>40</v>
      </c>
      <c r="BP19" s="86">
        <v>33</v>
      </c>
      <c r="BQ19" s="86">
        <v>29</v>
      </c>
      <c r="BR19" s="86">
        <v>35</v>
      </c>
      <c r="BS19" s="86">
        <v>32</v>
      </c>
      <c r="BT19" s="86">
        <v>31</v>
      </c>
      <c r="BU19" s="86">
        <v>43</v>
      </c>
      <c r="BV19" s="86">
        <v>38</v>
      </c>
      <c r="BW19" s="86">
        <v>28</v>
      </c>
      <c r="BX19" s="86">
        <v>41</v>
      </c>
      <c r="BY19" s="86">
        <v>44</v>
      </c>
      <c r="BZ19" s="86">
        <v>45</v>
      </c>
      <c r="CA19" s="86">
        <v>50</v>
      </c>
      <c r="CB19" s="86">
        <v>51</v>
      </c>
      <c r="CC19" s="86">
        <v>57</v>
      </c>
      <c r="CD19" s="86">
        <v>47</v>
      </c>
      <c r="CE19" s="86">
        <v>59</v>
      </c>
      <c r="CF19" s="86">
        <v>50</v>
      </c>
      <c r="CG19" s="86">
        <v>56</v>
      </c>
      <c r="CH19" s="86">
        <v>39</v>
      </c>
      <c r="CI19" s="86">
        <v>35</v>
      </c>
      <c r="CJ19" s="86">
        <v>24</v>
      </c>
      <c r="CK19" s="86">
        <v>27</v>
      </c>
      <c r="CL19" s="86">
        <v>23</v>
      </c>
      <c r="CM19" s="86">
        <v>13</v>
      </c>
      <c r="CN19" s="86">
        <v>18</v>
      </c>
      <c r="CO19" s="86">
        <v>17</v>
      </c>
      <c r="CP19" s="86">
        <v>14</v>
      </c>
      <c r="CQ19" s="86">
        <v>12</v>
      </c>
      <c r="CR19" s="86">
        <v>8</v>
      </c>
      <c r="CS19" s="86">
        <v>8</v>
      </c>
      <c r="CT19" s="86">
        <v>5</v>
      </c>
      <c r="CU19" s="86">
        <v>10</v>
      </c>
      <c r="CV19" s="86">
        <v>6</v>
      </c>
      <c r="CW19" s="86">
        <v>2</v>
      </c>
      <c r="CX19" s="86">
        <v>1</v>
      </c>
      <c r="CY19" s="86">
        <v>10</v>
      </c>
      <c r="CZ19" s="78">
        <f t="shared" si="0"/>
        <v>3370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48"/>
      <c r="B20" s="5" t="s">
        <v>15</v>
      </c>
      <c r="C20" s="88">
        <v>37</v>
      </c>
      <c r="D20" s="88">
        <v>37</v>
      </c>
      <c r="E20" s="88">
        <v>34</v>
      </c>
      <c r="F20" s="88">
        <v>51</v>
      </c>
      <c r="G20" s="88">
        <v>39</v>
      </c>
      <c r="H20" s="88">
        <v>32</v>
      </c>
      <c r="I20" s="88">
        <v>45</v>
      </c>
      <c r="J20" s="88">
        <v>42</v>
      </c>
      <c r="K20" s="88">
        <v>58</v>
      </c>
      <c r="L20" s="88">
        <v>49</v>
      </c>
      <c r="M20" s="88">
        <v>54</v>
      </c>
      <c r="N20" s="88">
        <v>53</v>
      </c>
      <c r="O20" s="88">
        <v>70</v>
      </c>
      <c r="P20" s="88">
        <v>76</v>
      </c>
      <c r="Q20" s="88">
        <v>86</v>
      </c>
      <c r="R20" s="88">
        <v>71</v>
      </c>
      <c r="S20" s="88">
        <v>89</v>
      </c>
      <c r="T20" s="88">
        <v>78</v>
      </c>
      <c r="U20" s="88">
        <v>71</v>
      </c>
      <c r="V20" s="88">
        <v>49</v>
      </c>
      <c r="W20" s="88">
        <v>47</v>
      </c>
      <c r="X20" s="88">
        <v>46</v>
      </c>
      <c r="Y20" s="88">
        <v>56</v>
      </c>
      <c r="Z20" s="88">
        <v>62</v>
      </c>
      <c r="AA20" s="88">
        <v>54</v>
      </c>
      <c r="AB20" s="88">
        <v>42</v>
      </c>
      <c r="AC20" s="88">
        <v>54</v>
      </c>
      <c r="AD20" s="88">
        <v>47</v>
      </c>
      <c r="AE20" s="88">
        <v>69</v>
      </c>
      <c r="AF20" s="88">
        <v>43</v>
      </c>
      <c r="AG20" s="88">
        <v>45</v>
      </c>
      <c r="AH20" s="88">
        <v>47</v>
      </c>
      <c r="AI20" s="88">
        <v>63</v>
      </c>
      <c r="AJ20" s="88">
        <v>58</v>
      </c>
      <c r="AK20" s="88">
        <v>51</v>
      </c>
      <c r="AL20" s="88">
        <v>52</v>
      </c>
      <c r="AM20" s="88">
        <v>59</v>
      </c>
      <c r="AN20" s="88">
        <v>54</v>
      </c>
      <c r="AO20" s="88">
        <v>67</v>
      </c>
      <c r="AP20" s="88">
        <v>66</v>
      </c>
      <c r="AQ20" s="88">
        <v>66</v>
      </c>
      <c r="AR20" s="88">
        <v>68</v>
      </c>
      <c r="AS20" s="88">
        <v>66</v>
      </c>
      <c r="AT20" s="88">
        <v>88</v>
      </c>
      <c r="AU20" s="88">
        <v>52</v>
      </c>
      <c r="AV20" s="88">
        <v>70</v>
      </c>
      <c r="AW20" s="88">
        <v>101</v>
      </c>
      <c r="AX20" s="88">
        <v>108</v>
      </c>
      <c r="AY20" s="88">
        <v>79</v>
      </c>
      <c r="AZ20" s="88">
        <v>110</v>
      </c>
      <c r="BA20" s="88">
        <v>105</v>
      </c>
      <c r="BB20" s="88">
        <v>103</v>
      </c>
      <c r="BC20" s="88">
        <v>105</v>
      </c>
      <c r="BD20" s="88">
        <v>96</v>
      </c>
      <c r="BE20" s="88">
        <v>107</v>
      </c>
      <c r="BF20" s="88">
        <v>111</v>
      </c>
      <c r="BG20" s="88">
        <v>103</v>
      </c>
      <c r="BH20" s="88">
        <v>101</v>
      </c>
      <c r="BI20" s="88">
        <v>101</v>
      </c>
      <c r="BJ20" s="88">
        <v>119</v>
      </c>
      <c r="BK20" s="88">
        <v>94</v>
      </c>
      <c r="BL20" s="88">
        <v>109</v>
      </c>
      <c r="BM20" s="88">
        <v>108</v>
      </c>
      <c r="BN20" s="88">
        <v>89</v>
      </c>
      <c r="BO20" s="88">
        <v>64</v>
      </c>
      <c r="BP20" s="88">
        <v>55</v>
      </c>
      <c r="BQ20" s="88">
        <v>54</v>
      </c>
      <c r="BR20" s="88">
        <v>63</v>
      </c>
      <c r="BS20" s="88">
        <v>55</v>
      </c>
      <c r="BT20" s="88">
        <v>56</v>
      </c>
      <c r="BU20" s="88">
        <v>76</v>
      </c>
      <c r="BV20" s="88">
        <v>59</v>
      </c>
      <c r="BW20" s="88">
        <v>46</v>
      </c>
      <c r="BX20" s="88">
        <v>76</v>
      </c>
      <c r="BY20" s="88">
        <v>72</v>
      </c>
      <c r="BZ20" s="88">
        <v>82</v>
      </c>
      <c r="CA20" s="88">
        <v>73</v>
      </c>
      <c r="CB20" s="88">
        <v>78</v>
      </c>
      <c r="CC20" s="88">
        <v>88</v>
      </c>
      <c r="CD20" s="88">
        <v>70</v>
      </c>
      <c r="CE20" s="88">
        <v>81</v>
      </c>
      <c r="CF20" s="88">
        <v>72</v>
      </c>
      <c r="CG20" s="88">
        <v>71</v>
      </c>
      <c r="CH20" s="88">
        <v>66</v>
      </c>
      <c r="CI20" s="88">
        <v>56</v>
      </c>
      <c r="CJ20" s="88">
        <v>40</v>
      </c>
      <c r="CK20" s="88">
        <v>41</v>
      </c>
      <c r="CL20" s="88">
        <v>36</v>
      </c>
      <c r="CM20" s="88">
        <v>22</v>
      </c>
      <c r="CN20" s="88">
        <v>23</v>
      </c>
      <c r="CO20" s="88">
        <v>23</v>
      </c>
      <c r="CP20" s="88">
        <v>18</v>
      </c>
      <c r="CQ20" s="88">
        <v>20</v>
      </c>
      <c r="CR20" s="88">
        <v>12</v>
      </c>
      <c r="CS20" s="88">
        <v>10</v>
      </c>
      <c r="CT20" s="88">
        <v>7</v>
      </c>
      <c r="CU20" s="88">
        <v>10</v>
      </c>
      <c r="CV20" s="88">
        <v>6</v>
      </c>
      <c r="CW20" s="88">
        <v>2</v>
      </c>
      <c r="CX20" s="88">
        <v>1</v>
      </c>
      <c r="CY20" s="88">
        <v>10</v>
      </c>
      <c r="CZ20" s="78">
        <f t="shared" si="0"/>
        <v>6156</v>
      </c>
    </row>
    <row r="21" spans="1:104" s="12" customFormat="1" ht="11.25" customHeight="1">
      <c r="A21" s="149" t="s">
        <v>2</v>
      </c>
      <c r="B21" s="6" t="s">
        <v>13</v>
      </c>
      <c r="C21" s="41">
        <f>SUM(C3,C6,C9,C12,C15,C18)</f>
        <v>647</v>
      </c>
      <c r="D21" s="41">
        <f aca="true" t="shared" si="1" ref="D21:BO22">SUM(D3,D6,D9,D12,D15,D18)</f>
        <v>670</v>
      </c>
      <c r="E21" s="41">
        <f t="shared" si="1"/>
        <v>668</v>
      </c>
      <c r="F21" s="41">
        <f t="shared" si="1"/>
        <v>652</v>
      </c>
      <c r="G21" s="41">
        <f t="shared" si="1"/>
        <v>662</v>
      </c>
      <c r="H21" s="41">
        <f t="shared" si="1"/>
        <v>699</v>
      </c>
      <c r="I21" s="41">
        <f t="shared" si="1"/>
        <v>688</v>
      </c>
      <c r="J21" s="41">
        <f t="shared" si="1"/>
        <v>679</v>
      </c>
      <c r="K21" s="41">
        <f t="shared" si="1"/>
        <v>693</v>
      </c>
      <c r="L21" s="41">
        <f t="shared" si="1"/>
        <v>696</v>
      </c>
      <c r="M21" s="41">
        <f t="shared" si="1"/>
        <v>706</v>
      </c>
      <c r="N21" s="41">
        <f t="shared" si="1"/>
        <v>718</v>
      </c>
      <c r="O21" s="41">
        <f t="shared" si="1"/>
        <v>786</v>
      </c>
      <c r="P21" s="41">
        <f t="shared" si="1"/>
        <v>754</v>
      </c>
      <c r="Q21" s="41">
        <f t="shared" si="1"/>
        <v>773</v>
      </c>
      <c r="R21" s="41">
        <f t="shared" si="1"/>
        <v>787</v>
      </c>
      <c r="S21" s="41">
        <f t="shared" si="1"/>
        <v>832</v>
      </c>
      <c r="T21" s="41">
        <f t="shared" si="1"/>
        <v>859</v>
      </c>
      <c r="U21" s="41">
        <f t="shared" si="1"/>
        <v>801</v>
      </c>
      <c r="V21" s="41">
        <f t="shared" si="1"/>
        <v>705</v>
      </c>
      <c r="W21" s="41">
        <f t="shared" si="1"/>
        <v>666</v>
      </c>
      <c r="X21" s="41">
        <f t="shared" si="1"/>
        <v>636</v>
      </c>
      <c r="Y21" s="41">
        <f t="shared" si="1"/>
        <v>660</v>
      </c>
      <c r="Z21" s="41">
        <f t="shared" si="1"/>
        <v>678</v>
      </c>
      <c r="AA21" s="41">
        <f t="shared" si="1"/>
        <v>682</v>
      </c>
      <c r="AB21" s="41">
        <f t="shared" si="1"/>
        <v>660</v>
      </c>
      <c r="AC21" s="41">
        <f t="shared" si="1"/>
        <v>721</v>
      </c>
      <c r="AD21" s="41">
        <f t="shared" si="1"/>
        <v>731</v>
      </c>
      <c r="AE21" s="41">
        <f t="shared" si="1"/>
        <v>726</v>
      </c>
      <c r="AF21" s="41">
        <f t="shared" si="1"/>
        <v>754</v>
      </c>
      <c r="AG21" s="41">
        <f t="shared" si="1"/>
        <v>762</v>
      </c>
      <c r="AH21" s="41">
        <f t="shared" si="1"/>
        <v>844</v>
      </c>
      <c r="AI21" s="41">
        <f t="shared" si="1"/>
        <v>851</v>
      </c>
      <c r="AJ21" s="41">
        <f t="shared" si="1"/>
        <v>838</v>
      </c>
      <c r="AK21" s="41">
        <f t="shared" si="1"/>
        <v>807</v>
      </c>
      <c r="AL21" s="41">
        <f t="shared" si="1"/>
        <v>877</v>
      </c>
      <c r="AM21" s="41">
        <f t="shared" si="1"/>
        <v>933</v>
      </c>
      <c r="AN21" s="41">
        <f t="shared" si="1"/>
        <v>942</v>
      </c>
      <c r="AO21" s="41">
        <f t="shared" si="1"/>
        <v>930</v>
      </c>
      <c r="AP21" s="41">
        <f t="shared" si="1"/>
        <v>909</v>
      </c>
      <c r="AQ21" s="41">
        <f t="shared" si="1"/>
        <v>880</v>
      </c>
      <c r="AR21" s="41">
        <f t="shared" si="1"/>
        <v>884</v>
      </c>
      <c r="AS21" s="41">
        <f t="shared" si="1"/>
        <v>828</v>
      </c>
      <c r="AT21" s="41">
        <f t="shared" si="1"/>
        <v>932</v>
      </c>
      <c r="AU21" s="41">
        <f t="shared" si="1"/>
        <v>699</v>
      </c>
      <c r="AV21" s="41">
        <f t="shared" si="1"/>
        <v>827</v>
      </c>
      <c r="AW21" s="41">
        <f t="shared" si="1"/>
        <v>792</v>
      </c>
      <c r="AX21" s="41">
        <f t="shared" si="1"/>
        <v>882</v>
      </c>
      <c r="AY21" s="41">
        <f t="shared" si="1"/>
        <v>793</v>
      </c>
      <c r="AZ21" s="41">
        <f t="shared" si="1"/>
        <v>931</v>
      </c>
      <c r="BA21" s="41">
        <f t="shared" si="1"/>
        <v>935</v>
      </c>
      <c r="BB21" s="41">
        <f t="shared" si="1"/>
        <v>883</v>
      </c>
      <c r="BC21" s="41">
        <f t="shared" si="1"/>
        <v>946</v>
      </c>
      <c r="BD21" s="41">
        <f t="shared" si="1"/>
        <v>909</v>
      </c>
      <c r="BE21" s="41">
        <f t="shared" si="1"/>
        <v>915</v>
      </c>
      <c r="BF21" s="41">
        <f t="shared" si="1"/>
        <v>1035</v>
      </c>
      <c r="BG21" s="41">
        <f t="shared" si="1"/>
        <v>1026</v>
      </c>
      <c r="BH21" s="41">
        <f t="shared" si="1"/>
        <v>1109</v>
      </c>
      <c r="BI21" s="41">
        <f t="shared" si="1"/>
        <v>1110</v>
      </c>
      <c r="BJ21" s="41">
        <f t="shared" si="1"/>
        <v>1077</v>
      </c>
      <c r="BK21" s="41">
        <f t="shared" si="1"/>
        <v>1130</v>
      </c>
      <c r="BL21" s="41">
        <f t="shared" si="1"/>
        <v>1210</v>
      </c>
      <c r="BM21" s="41">
        <f t="shared" si="1"/>
        <v>1184</v>
      </c>
      <c r="BN21" s="41">
        <f t="shared" si="1"/>
        <v>1091</v>
      </c>
      <c r="BO21" s="41">
        <f t="shared" si="1"/>
        <v>769</v>
      </c>
      <c r="BP21" s="41">
        <f aca="true" t="shared" si="2" ref="BP21:CY23">SUM(BP3,BP6,BP9,BP12,BP15,BP18)</f>
        <v>671</v>
      </c>
      <c r="BQ21" s="41">
        <f t="shared" si="2"/>
        <v>801</v>
      </c>
      <c r="BR21" s="41">
        <f t="shared" si="2"/>
        <v>762</v>
      </c>
      <c r="BS21" s="41">
        <f t="shared" si="2"/>
        <v>757</v>
      </c>
      <c r="BT21" s="41">
        <f t="shared" si="2"/>
        <v>765</v>
      </c>
      <c r="BU21" s="41">
        <f t="shared" si="2"/>
        <v>734</v>
      </c>
      <c r="BV21" s="41">
        <f t="shared" si="2"/>
        <v>694</v>
      </c>
      <c r="BW21" s="41">
        <f t="shared" si="2"/>
        <v>588</v>
      </c>
      <c r="BX21" s="41">
        <f t="shared" si="2"/>
        <v>722</v>
      </c>
      <c r="BY21" s="41">
        <f t="shared" si="2"/>
        <v>620</v>
      </c>
      <c r="BZ21" s="41">
        <f t="shared" si="2"/>
        <v>659</v>
      </c>
      <c r="CA21" s="41">
        <f t="shared" si="2"/>
        <v>575</v>
      </c>
      <c r="CB21" s="41">
        <f t="shared" si="2"/>
        <v>598</v>
      </c>
      <c r="CC21" s="41">
        <f t="shared" si="2"/>
        <v>546</v>
      </c>
      <c r="CD21" s="41">
        <f t="shared" si="2"/>
        <v>458</v>
      </c>
      <c r="CE21" s="41">
        <f t="shared" si="2"/>
        <v>493</v>
      </c>
      <c r="CF21" s="41">
        <f t="shared" si="2"/>
        <v>419</v>
      </c>
      <c r="CG21" s="41">
        <f t="shared" si="2"/>
        <v>347</v>
      </c>
      <c r="CH21" s="41">
        <f t="shared" si="2"/>
        <v>380</v>
      </c>
      <c r="CI21" s="41">
        <f t="shared" si="2"/>
        <v>328</v>
      </c>
      <c r="CJ21" s="41">
        <f t="shared" si="2"/>
        <v>267</v>
      </c>
      <c r="CK21" s="41">
        <f t="shared" si="2"/>
        <v>232</v>
      </c>
      <c r="CL21" s="41">
        <f t="shared" si="2"/>
        <v>174</v>
      </c>
      <c r="CM21" s="41">
        <f t="shared" si="2"/>
        <v>121</v>
      </c>
      <c r="CN21" s="41">
        <f t="shared" si="2"/>
        <v>93</v>
      </c>
      <c r="CO21" s="41">
        <f t="shared" si="2"/>
        <v>93</v>
      </c>
      <c r="CP21" s="41">
        <f t="shared" si="2"/>
        <v>71</v>
      </c>
      <c r="CQ21" s="41">
        <f t="shared" si="2"/>
        <v>51</v>
      </c>
      <c r="CR21" s="41">
        <f t="shared" si="2"/>
        <v>36</v>
      </c>
      <c r="CS21" s="41">
        <f t="shared" si="2"/>
        <v>25</v>
      </c>
      <c r="CT21" s="41">
        <f t="shared" si="2"/>
        <v>33</v>
      </c>
      <c r="CU21" s="41">
        <f t="shared" si="2"/>
        <v>21</v>
      </c>
      <c r="CV21" s="41">
        <f t="shared" si="2"/>
        <v>8</v>
      </c>
      <c r="CW21" s="41">
        <f t="shared" si="2"/>
        <v>10</v>
      </c>
      <c r="CX21" s="41">
        <f t="shared" si="2"/>
        <v>5</v>
      </c>
      <c r="CY21" s="41">
        <f>SUM(CY3,CY6,CY9,CY12,CY15,CY18)</f>
        <v>6</v>
      </c>
      <c r="CZ21" s="80">
        <f t="shared" si="0"/>
        <v>67022</v>
      </c>
    </row>
    <row r="22" spans="1:104" s="12" customFormat="1" ht="11.25" customHeight="1">
      <c r="A22" s="150"/>
      <c r="B22" s="7" t="s">
        <v>14</v>
      </c>
      <c r="C22" s="46">
        <f aca="true" t="shared" si="3" ref="C22:R23">SUM(C4,C7,C10,C13,C16,C19)</f>
        <v>588</v>
      </c>
      <c r="D22" s="46">
        <f t="shared" si="3"/>
        <v>587</v>
      </c>
      <c r="E22" s="46">
        <f t="shared" si="3"/>
        <v>602</v>
      </c>
      <c r="F22" s="46">
        <f t="shared" si="3"/>
        <v>633</v>
      </c>
      <c r="G22" s="46">
        <f t="shared" si="3"/>
        <v>619</v>
      </c>
      <c r="H22" s="46">
        <f t="shared" si="3"/>
        <v>582</v>
      </c>
      <c r="I22" s="46">
        <f t="shared" si="3"/>
        <v>647</v>
      </c>
      <c r="J22" s="46">
        <f t="shared" si="3"/>
        <v>651</v>
      </c>
      <c r="K22" s="46">
        <f t="shared" si="3"/>
        <v>655</v>
      </c>
      <c r="L22" s="46">
        <f t="shared" si="3"/>
        <v>670</v>
      </c>
      <c r="M22" s="46">
        <f t="shared" si="3"/>
        <v>754</v>
      </c>
      <c r="N22" s="46">
        <f t="shared" si="3"/>
        <v>670</v>
      </c>
      <c r="O22" s="46">
        <f t="shared" si="3"/>
        <v>765</v>
      </c>
      <c r="P22" s="46">
        <f t="shared" si="3"/>
        <v>763</v>
      </c>
      <c r="Q22" s="46">
        <f t="shared" si="3"/>
        <v>793</v>
      </c>
      <c r="R22" s="46">
        <f t="shared" si="3"/>
        <v>779</v>
      </c>
      <c r="S22" s="46">
        <f t="shared" si="1"/>
        <v>831</v>
      </c>
      <c r="T22" s="46">
        <f t="shared" si="1"/>
        <v>801</v>
      </c>
      <c r="U22" s="46">
        <f t="shared" si="1"/>
        <v>775</v>
      </c>
      <c r="V22" s="46">
        <f t="shared" si="1"/>
        <v>749</v>
      </c>
      <c r="W22" s="46">
        <f t="shared" si="1"/>
        <v>731</v>
      </c>
      <c r="X22" s="46">
        <f t="shared" si="1"/>
        <v>722</v>
      </c>
      <c r="Y22" s="46">
        <f t="shared" si="1"/>
        <v>709</v>
      </c>
      <c r="Z22" s="46">
        <f t="shared" si="1"/>
        <v>722</v>
      </c>
      <c r="AA22" s="46">
        <f t="shared" si="1"/>
        <v>707</v>
      </c>
      <c r="AB22" s="46">
        <f t="shared" si="1"/>
        <v>727</v>
      </c>
      <c r="AC22" s="46">
        <f t="shared" si="1"/>
        <v>789</v>
      </c>
      <c r="AD22" s="46">
        <f t="shared" si="1"/>
        <v>717</v>
      </c>
      <c r="AE22" s="46">
        <f t="shared" si="1"/>
        <v>812</v>
      </c>
      <c r="AF22" s="46">
        <f t="shared" si="1"/>
        <v>755</v>
      </c>
      <c r="AG22" s="46">
        <f t="shared" si="1"/>
        <v>795</v>
      </c>
      <c r="AH22" s="46">
        <f t="shared" si="1"/>
        <v>837</v>
      </c>
      <c r="AI22" s="46">
        <f t="shared" si="1"/>
        <v>866</v>
      </c>
      <c r="AJ22" s="46">
        <f t="shared" si="1"/>
        <v>857</v>
      </c>
      <c r="AK22" s="46">
        <f t="shared" si="1"/>
        <v>872</v>
      </c>
      <c r="AL22" s="46">
        <f t="shared" si="1"/>
        <v>937</v>
      </c>
      <c r="AM22" s="46">
        <f t="shared" si="1"/>
        <v>958</v>
      </c>
      <c r="AN22" s="46">
        <f t="shared" si="1"/>
        <v>970</v>
      </c>
      <c r="AO22" s="46">
        <f t="shared" si="1"/>
        <v>975</v>
      </c>
      <c r="AP22" s="46">
        <f t="shared" si="1"/>
        <v>968</v>
      </c>
      <c r="AQ22" s="46">
        <f t="shared" si="1"/>
        <v>934</v>
      </c>
      <c r="AR22" s="46">
        <f t="shared" si="1"/>
        <v>968</v>
      </c>
      <c r="AS22" s="46">
        <f t="shared" si="1"/>
        <v>906</v>
      </c>
      <c r="AT22" s="46">
        <f t="shared" si="1"/>
        <v>1027</v>
      </c>
      <c r="AU22" s="46">
        <f t="shared" si="1"/>
        <v>727</v>
      </c>
      <c r="AV22" s="46">
        <f t="shared" si="1"/>
        <v>942</v>
      </c>
      <c r="AW22" s="46">
        <f t="shared" si="1"/>
        <v>941</v>
      </c>
      <c r="AX22" s="46">
        <f t="shared" si="1"/>
        <v>997</v>
      </c>
      <c r="AY22" s="46">
        <f t="shared" si="1"/>
        <v>932</v>
      </c>
      <c r="AZ22" s="46">
        <f t="shared" si="1"/>
        <v>943</v>
      </c>
      <c r="BA22" s="46">
        <f t="shared" si="1"/>
        <v>1022</v>
      </c>
      <c r="BB22" s="46">
        <f t="shared" si="1"/>
        <v>977</v>
      </c>
      <c r="BC22" s="46">
        <f t="shared" si="1"/>
        <v>1007</v>
      </c>
      <c r="BD22" s="46">
        <f t="shared" si="1"/>
        <v>957</v>
      </c>
      <c r="BE22" s="46">
        <f t="shared" si="1"/>
        <v>966</v>
      </c>
      <c r="BF22" s="46">
        <f t="shared" si="1"/>
        <v>976</v>
      </c>
      <c r="BG22" s="46">
        <f t="shared" si="1"/>
        <v>1060</v>
      </c>
      <c r="BH22" s="46">
        <f t="shared" si="1"/>
        <v>1089</v>
      </c>
      <c r="BI22" s="46">
        <f t="shared" si="1"/>
        <v>1148</v>
      </c>
      <c r="BJ22" s="46">
        <f t="shared" si="1"/>
        <v>1216</v>
      </c>
      <c r="BK22" s="46">
        <f t="shared" si="1"/>
        <v>1151</v>
      </c>
      <c r="BL22" s="46">
        <f t="shared" si="1"/>
        <v>1292</v>
      </c>
      <c r="BM22" s="46">
        <f t="shared" si="1"/>
        <v>1243</v>
      </c>
      <c r="BN22" s="46">
        <f t="shared" si="1"/>
        <v>1225</v>
      </c>
      <c r="BO22" s="46">
        <f t="shared" si="1"/>
        <v>779</v>
      </c>
      <c r="BP22" s="46">
        <f t="shared" si="2"/>
        <v>719</v>
      </c>
      <c r="BQ22" s="46">
        <f t="shared" si="2"/>
        <v>926</v>
      </c>
      <c r="BR22" s="46">
        <f t="shared" si="2"/>
        <v>856</v>
      </c>
      <c r="BS22" s="46">
        <f t="shared" si="2"/>
        <v>914</v>
      </c>
      <c r="BT22" s="46">
        <f t="shared" si="2"/>
        <v>852</v>
      </c>
      <c r="BU22" s="46">
        <f t="shared" si="2"/>
        <v>920</v>
      </c>
      <c r="BV22" s="46">
        <f t="shared" si="2"/>
        <v>824</v>
      </c>
      <c r="BW22" s="46">
        <f t="shared" si="2"/>
        <v>827</v>
      </c>
      <c r="BX22" s="46">
        <f t="shared" si="2"/>
        <v>804</v>
      </c>
      <c r="BY22" s="46">
        <f t="shared" si="2"/>
        <v>725</v>
      </c>
      <c r="BZ22" s="46">
        <f t="shared" si="2"/>
        <v>854</v>
      </c>
      <c r="CA22" s="46">
        <f t="shared" si="2"/>
        <v>833</v>
      </c>
      <c r="CB22" s="46">
        <f t="shared" si="2"/>
        <v>799</v>
      </c>
      <c r="CC22" s="46">
        <f t="shared" si="2"/>
        <v>775</v>
      </c>
      <c r="CD22" s="46">
        <f t="shared" si="2"/>
        <v>746</v>
      </c>
      <c r="CE22" s="46">
        <f t="shared" si="2"/>
        <v>713</v>
      </c>
      <c r="CF22" s="46">
        <f t="shared" si="2"/>
        <v>696</v>
      </c>
      <c r="CG22" s="46">
        <f t="shared" si="2"/>
        <v>668</v>
      </c>
      <c r="CH22" s="46">
        <f t="shared" si="2"/>
        <v>609</v>
      </c>
      <c r="CI22" s="46">
        <f t="shared" si="2"/>
        <v>626</v>
      </c>
      <c r="CJ22" s="46">
        <f t="shared" si="2"/>
        <v>548</v>
      </c>
      <c r="CK22" s="46">
        <f t="shared" si="2"/>
        <v>462</v>
      </c>
      <c r="CL22" s="46">
        <f t="shared" si="2"/>
        <v>452</v>
      </c>
      <c r="CM22" s="46">
        <f t="shared" si="2"/>
        <v>385</v>
      </c>
      <c r="CN22" s="46">
        <f t="shared" si="2"/>
        <v>281</v>
      </c>
      <c r="CO22" s="46">
        <f t="shared" si="2"/>
        <v>293</v>
      </c>
      <c r="CP22" s="46">
        <f t="shared" si="2"/>
        <v>240</v>
      </c>
      <c r="CQ22" s="46">
        <f t="shared" si="2"/>
        <v>194</v>
      </c>
      <c r="CR22" s="46">
        <f t="shared" si="2"/>
        <v>169</v>
      </c>
      <c r="CS22" s="46">
        <f t="shared" si="2"/>
        <v>148</v>
      </c>
      <c r="CT22" s="46">
        <f t="shared" si="2"/>
        <v>100</v>
      </c>
      <c r="CU22" s="46">
        <f t="shared" si="2"/>
        <v>100</v>
      </c>
      <c r="CV22" s="46">
        <f t="shared" si="2"/>
        <v>70</v>
      </c>
      <c r="CW22" s="46">
        <f t="shared" si="2"/>
        <v>39</v>
      </c>
      <c r="CX22" s="46">
        <f t="shared" si="2"/>
        <v>34</v>
      </c>
      <c r="CY22" s="46">
        <f t="shared" si="2"/>
        <v>73</v>
      </c>
      <c r="CZ22" s="81">
        <f t="shared" si="0"/>
        <v>75039</v>
      </c>
    </row>
    <row r="23" spans="1:104" s="12" customFormat="1" ht="11.25" customHeight="1">
      <c r="A23" s="150"/>
      <c r="B23" s="8" t="s">
        <v>15</v>
      </c>
      <c r="C23" s="82">
        <f t="shared" si="3"/>
        <v>1235</v>
      </c>
      <c r="D23" s="82">
        <f aca="true" t="shared" si="4" ref="D23:BO23">SUM(D5,D8,D11,D14,D17,D20)</f>
        <v>1257</v>
      </c>
      <c r="E23" s="82">
        <f t="shared" si="4"/>
        <v>1270</v>
      </c>
      <c r="F23" s="82">
        <f t="shared" si="4"/>
        <v>1285</v>
      </c>
      <c r="G23" s="82">
        <f t="shared" si="4"/>
        <v>1281</v>
      </c>
      <c r="H23" s="82">
        <f t="shared" si="4"/>
        <v>1281</v>
      </c>
      <c r="I23" s="82">
        <f t="shared" si="4"/>
        <v>1335</v>
      </c>
      <c r="J23" s="82">
        <f t="shared" si="4"/>
        <v>1330</v>
      </c>
      <c r="K23" s="82">
        <f t="shared" si="4"/>
        <v>1348</v>
      </c>
      <c r="L23" s="82">
        <f t="shared" si="4"/>
        <v>1366</v>
      </c>
      <c r="M23" s="82">
        <f t="shared" si="4"/>
        <v>1460</v>
      </c>
      <c r="N23" s="82">
        <f t="shared" si="4"/>
        <v>1388</v>
      </c>
      <c r="O23" s="82">
        <f t="shared" si="4"/>
        <v>1551</v>
      </c>
      <c r="P23" s="82">
        <f t="shared" si="4"/>
        <v>1517</v>
      </c>
      <c r="Q23" s="82">
        <f t="shared" si="4"/>
        <v>1566</v>
      </c>
      <c r="R23" s="82">
        <f t="shared" si="4"/>
        <v>1566</v>
      </c>
      <c r="S23" s="82">
        <f t="shared" si="4"/>
        <v>1663</v>
      </c>
      <c r="T23" s="82">
        <f t="shared" si="4"/>
        <v>1660</v>
      </c>
      <c r="U23" s="82">
        <f t="shared" si="4"/>
        <v>1576</v>
      </c>
      <c r="V23" s="82">
        <f t="shared" si="4"/>
        <v>1454</v>
      </c>
      <c r="W23" s="82">
        <f t="shared" si="4"/>
        <v>1397</v>
      </c>
      <c r="X23" s="82">
        <f t="shared" si="4"/>
        <v>1358</v>
      </c>
      <c r="Y23" s="82">
        <f t="shared" si="4"/>
        <v>1369</v>
      </c>
      <c r="Z23" s="82">
        <f t="shared" si="4"/>
        <v>1400</v>
      </c>
      <c r="AA23" s="82">
        <f t="shared" si="4"/>
        <v>1389</v>
      </c>
      <c r="AB23" s="82">
        <f t="shared" si="4"/>
        <v>1387</v>
      </c>
      <c r="AC23" s="82">
        <f t="shared" si="4"/>
        <v>1510</v>
      </c>
      <c r="AD23" s="82">
        <f t="shared" si="4"/>
        <v>1448</v>
      </c>
      <c r="AE23" s="82">
        <f t="shared" si="4"/>
        <v>1538</v>
      </c>
      <c r="AF23" s="82">
        <f t="shared" si="4"/>
        <v>1509</v>
      </c>
      <c r="AG23" s="82">
        <f t="shared" si="4"/>
        <v>1557</v>
      </c>
      <c r="AH23" s="82">
        <f t="shared" si="4"/>
        <v>1681</v>
      </c>
      <c r="AI23" s="82">
        <f t="shared" si="4"/>
        <v>1717</v>
      </c>
      <c r="AJ23" s="82">
        <f t="shared" si="4"/>
        <v>1695</v>
      </c>
      <c r="AK23" s="82">
        <f t="shared" si="4"/>
        <v>1679</v>
      </c>
      <c r="AL23" s="82">
        <f t="shared" si="4"/>
        <v>1814</v>
      </c>
      <c r="AM23" s="82">
        <f t="shared" si="4"/>
        <v>1891</v>
      </c>
      <c r="AN23" s="82">
        <f t="shared" si="4"/>
        <v>1912</v>
      </c>
      <c r="AO23" s="82">
        <f t="shared" si="4"/>
        <v>1905</v>
      </c>
      <c r="AP23" s="82">
        <f t="shared" si="4"/>
        <v>1877</v>
      </c>
      <c r="AQ23" s="82">
        <f t="shared" si="4"/>
        <v>1814</v>
      </c>
      <c r="AR23" s="82">
        <f t="shared" si="4"/>
        <v>1852</v>
      </c>
      <c r="AS23" s="82">
        <f t="shared" si="4"/>
        <v>1734</v>
      </c>
      <c r="AT23" s="82">
        <f t="shared" si="4"/>
        <v>1959</v>
      </c>
      <c r="AU23" s="82">
        <f t="shared" si="4"/>
        <v>1426</v>
      </c>
      <c r="AV23" s="82">
        <f t="shared" si="4"/>
        <v>1769</v>
      </c>
      <c r="AW23" s="82">
        <f t="shared" si="4"/>
        <v>1733</v>
      </c>
      <c r="AX23" s="82">
        <f t="shared" si="4"/>
        <v>1879</v>
      </c>
      <c r="AY23" s="82">
        <f t="shared" si="4"/>
        <v>1725</v>
      </c>
      <c r="AZ23" s="82">
        <f t="shared" si="4"/>
        <v>1874</v>
      </c>
      <c r="BA23" s="82">
        <f t="shared" si="4"/>
        <v>1957</v>
      </c>
      <c r="BB23" s="82">
        <f t="shared" si="4"/>
        <v>1860</v>
      </c>
      <c r="BC23" s="82">
        <f t="shared" si="4"/>
        <v>1953</v>
      </c>
      <c r="BD23" s="82">
        <f t="shared" si="4"/>
        <v>1866</v>
      </c>
      <c r="BE23" s="82">
        <f t="shared" si="4"/>
        <v>1881</v>
      </c>
      <c r="BF23" s="82">
        <f t="shared" si="4"/>
        <v>2011</v>
      </c>
      <c r="BG23" s="82">
        <f t="shared" si="4"/>
        <v>2086</v>
      </c>
      <c r="BH23" s="82">
        <f t="shared" si="4"/>
        <v>2198</v>
      </c>
      <c r="BI23" s="82">
        <f t="shared" si="4"/>
        <v>2258</v>
      </c>
      <c r="BJ23" s="82">
        <f t="shared" si="4"/>
        <v>2293</v>
      </c>
      <c r="BK23" s="82">
        <f t="shared" si="4"/>
        <v>2281</v>
      </c>
      <c r="BL23" s="82">
        <f t="shared" si="4"/>
        <v>2502</v>
      </c>
      <c r="BM23" s="82">
        <f t="shared" si="4"/>
        <v>2427</v>
      </c>
      <c r="BN23" s="82">
        <f t="shared" si="4"/>
        <v>2316</v>
      </c>
      <c r="BO23" s="82">
        <f t="shared" si="4"/>
        <v>1548</v>
      </c>
      <c r="BP23" s="82">
        <f t="shared" si="2"/>
        <v>1390</v>
      </c>
      <c r="BQ23" s="82">
        <f t="shared" si="2"/>
        <v>1727</v>
      </c>
      <c r="BR23" s="82">
        <f t="shared" si="2"/>
        <v>1618</v>
      </c>
      <c r="BS23" s="82">
        <f t="shared" si="2"/>
        <v>1671</v>
      </c>
      <c r="BT23" s="82">
        <f t="shared" si="2"/>
        <v>1617</v>
      </c>
      <c r="BU23" s="82">
        <f t="shared" si="2"/>
        <v>1654</v>
      </c>
      <c r="BV23" s="82">
        <f t="shared" si="2"/>
        <v>1518</v>
      </c>
      <c r="BW23" s="82">
        <f t="shared" si="2"/>
        <v>1415</v>
      </c>
      <c r="BX23" s="82">
        <f t="shared" si="2"/>
        <v>1526</v>
      </c>
      <c r="BY23" s="82">
        <f t="shared" si="2"/>
        <v>1345</v>
      </c>
      <c r="BZ23" s="82">
        <f t="shared" si="2"/>
        <v>1513</v>
      </c>
      <c r="CA23" s="82">
        <f t="shared" si="2"/>
        <v>1408</v>
      </c>
      <c r="CB23" s="82">
        <f t="shared" si="2"/>
        <v>1397</v>
      </c>
      <c r="CC23" s="82">
        <f t="shared" si="2"/>
        <v>1321</v>
      </c>
      <c r="CD23" s="82">
        <f t="shared" si="2"/>
        <v>1204</v>
      </c>
      <c r="CE23" s="82">
        <f t="shared" si="2"/>
        <v>1206</v>
      </c>
      <c r="CF23" s="82">
        <f t="shared" si="2"/>
        <v>1115</v>
      </c>
      <c r="CG23" s="82">
        <f t="shared" si="2"/>
        <v>1015</v>
      </c>
      <c r="CH23" s="82">
        <f t="shared" si="2"/>
        <v>989</v>
      </c>
      <c r="CI23" s="82">
        <f t="shared" si="2"/>
        <v>954</v>
      </c>
      <c r="CJ23" s="82">
        <f t="shared" si="2"/>
        <v>815</v>
      </c>
      <c r="CK23" s="82">
        <f t="shared" si="2"/>
        <v>694</v>
      </c>
      <c r="CL23" s="82">
        <f t="shared" si="2"/>
        <v>626</v>
      </c>
      <c r="CM23" s="82">
        <f t="shared" si="2"/>
        <v>506</v>
      </c>
      <c r="CN23" s="82">
        <f t="shared" si="2"/>
        <v>374</v>
      </c>
      <c r="CO23" s="82">
        <f t="shared" si="2"/>
        <v>386</v>
      </c>
      <c r="CP23" s="82">
        <f t="shared" si="2"/>
        <v>311</v>
      </c>
      <c r="CQ23" s="82">
        <f t="shared" si="2"/>
        <v>245</v>
      </c>
      <c r="CR23" s="82">
        <f t="shared" si="2"/>
        <v>205</v>
      </c>
      <c r="CS23" s="82">
        <f t="shared" si="2"/>
        <v>173</v>
      </c>
      <c r="CT23" s="82">
        <f t="shared" si="2"/>
        <v>133</v>
      </c>
      <c r="CU23" s="82">
        <f t="shared" si="2"/>
        <v>121</v>
      </c>
      <c r="CV23" s="82">
        <f t="shared" si="2"/>
        <v>78</v>
      </c>
      <c r="CW23" s="82">
        <f t="shared" si="2"/>
        <v>49</v>
      </c>
      <c r="CX23" s="82">
        <f t="shared" si="2"/>
        <v>39</v>
      </c>
      <c r="CY23" s="82">
        <f t="shared" si="2"/>
        <v>79</v>
      </c>
      <c r="CZ23" s="83">
        <f t="shared" si="0"/>
        <v>142061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&amp;L&amp;P/5&amp;C町別・年齢各歳別（1歳毎）人口&amp;R平成22年12月1日現在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C2" sqref="C2:M22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51" t="s">
        <v>16</v>
      </c>
      <c r="B1" s="151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52" t="s">
        <v>45</v>
      </c>
      <c r="B2" s="20" t="s">
        <v>13</v>
      </c>
      <c r="C2" s="110">
        <v>1886</v>
      </c>
      <c r="D2" s="110">
        <v>1966</v>
      </c>
      <c r="E2" s="110">
        <v>1805</v>
      </c>
      <c r="F2" s="110">
        <v>2456</v>
      </c>
      <c r="G2" s="110">
        <v>2324</v>
      </c>
      <c r="H2" s="110">
        <v>2584</v>
      </c>
      <c r="I2" s="110">
        <v>2259</v>
      </c>
      <c r="J2" s="110">
        <v>1550</v>
      </c>
      <c r="K2" s="110">
        <v>722</v>
      </c>
      <c r="L2" s="110">
        <v>83</v>
      </c>
      <c r="M2" s="110">
        <v>1</v>
      </c>
      <c r="N2" s="42">
        <f aca="true" t="shared" si="0" ref="N2:N25">SUM(C2:M2)</f>
        <v>17636</v>
      </c>
    </row>
    <row r="3" spans="1:14" s="66" customFormat="1" ht="13.5" customHeight="1" outlineLevel="1">
      <c r="A3" s="153"/>
      <c r="B3" s="21" t="s">
        <v>14</v>
      </c>
      <c r="C3" s="119">
        <v>1688</v>
      </c>
      <c r="D3" s="119">
        <v>2007</v>
      </c>
      <c r="E3" s="119">
        <v>2087</v>
      </c>
      <c r="F3" s="119">
        <v>2615</v>
      </c>
      <c r="G3" s="119">
        <v>2605</v>
      </c>
      <c r="H3" s="119">
        <v>2753</v>
      </c>
      <c r="I3" s="119">
        <v>2630</v>
      </c>
      <c r="J3" s="119">
        <v>2090</v>
      </c>
      <c r="K3" s="119">
        <v>1317</v>
      </c>
      <c r="L3" s="119">
        <v>332</v>
      </c>
      <c r="M3" s="119">
        <v>15</v>
      </c>
      <c r="N3" s="47">
        <f t="shared" si="0"/>
        <v>20139</v>
      </c>
    </row>
    <row r="4" spans="1:14" s="66" customFormat="1" ht="13.5" customHeight="1" outlineLevel="1">
      <c r="A4" s="154"/>
      <c r="B4" s="22" t="s">
        <v>15</v>
      </c>
      <c r="C4" s="120">
        <v>3574</v>
      </c>
      <c r="D4" s="120">
        <v>3973</v>
      </c>
      <c r="E4" s="120">
        <v>3892</v>
      </c>
      <c r="F4" s="120">
        <v>5071</v>
      </c>
      <c r="G4" s="120">
        <v>4929</v>
      </c>
      <c r="H4" s="120">
        <v>5337</v>
      </c>
      <c r="I4" s="120">
        <v>4889</v>
      </c>
      <c r="J4" s="120">
        <v>3640</v>
      </c>
      <c r="K4" s="120">
        <v>2039</v>
      </c>
      <c r="L4" s="120">
        <v>415</v>
      </c>
      <c r="M4" s="120">
        <v>16</v>
      </c>
      <c r="N4" s="51">
        <f t="shared" si="0"/>
        <v>37775</v>
      </c>
    </row>
    <row r="5" spans="1:14" s="68" customFormat="1" ht="12" outlineLevel="1">
      <c r="A5" s="152" t="s">
        <v>44</v>
      </c>
      <c r="B5" s="20" t="s">
        <v>13</v>
      </c>
      <c r="C5" s="110">
        <v>657</v>
      </c>
      <c r="D5" s="110">
        <v>571</v>
      </c>
      <c r="E5" s="110">
        <v>623</v>
      </c>
      <c r="F5" s="110">
        <v>762</v>
      </c>
      <c r="G5" s="110">
        <v>618</v>
      </c>
      <c r="H5" s="110">
        <v>629</v>
      </c>
      <c r="I5" s="110">
        <v>544</v>
      </c>
      <c r="J5" s="110">
        <v>346</v>
      </c>
      <c r="K5" s="110">
        <v>124</v>
      </c>
      <c r="L5" s="110">
        <v>18</v>
      </c>
      <c r="M5" s="110">
        <v>0</v>
      </c>
      <c r="N5" s="42">
        <f t="shared" si="0"/>
        <v>4892</v>
      </c>
    </row>
    <row r="6" spans="1:14" s="68" customFormat="1" ht="12" outlineLevel="1">
      <c r="A6" s="153"/>
      <c r="B6" s="21" t="s">
        <v>14</v>
      </c>
      <c r="C6" s="119">
        <v>593</v>
      </c>
      <c r="D6" s="119">
        <v>601</v>
      </c>
      <c r="E6" s="119">
        <v>525</v>
      </c>
      <c r="F6" s="119">
        <v>779</v>
      </c>
      <c r="G6" s="119">
        <v>670</v>
      </c>
      <c r="H6" s="119">
        <v>633</v>
      </c>
      <c r="I6" s="119">
        <v>628</v>
      </c>
      <c r="J6" s="119">
        <v>408</v>
      </c>
      <c r="K6" s="119">
        <v>244</v>
      </c>
      <c r="L6" s="119">
        <v>50</v>
      </c>
      <c r="M6" s="119">
        <v>2</v>
      </c>
      <c r="N6" s="47">
        <f t="shared" si="0"/>
        <v>5133</v>
      </c>
    </row>
    <row r="7" spans="1:14" s="68" customFormat="1" ht="12" outlineLevel="1">
      <c r="A7" s="154"/>
      <c r="B7" s="22" t="s">
        <v>15</v>
      </c>
      <c r="C7" s="120">
        <v>1250</v>
      </c>
      <c r="D7" s="120">
        <v>1172</v>
      </c>
      <c r="E7" s="120">
        <v>1148</v>
      </c>
      <c r="F7" s="120">
        <v>1541</v>
      </c>
      <c r="G7" s="120">
        <v>1288</v>
      </c>
      <c r="H7" s="120">
        <v>1262</v>
      </c>
      <c r="I7" s="120">
        <v>1172</v>
      </c>
      <c r="J7" s="120">
        <v>754</v>
      </c>
      <c r="K7" s="120">
        <v>368</v>
      </c>
      <c r="L7" s="120">
        <v>68</v>
      </c>
      <c r="M7" s="120">
        <v>2</v>
      </c>
      <c r="N7" s="51">
        <f t="shared" si="0"/>
        <v>10025</v>
      </c>
    </row>
    <row r="8" spans="1:14" s="68" customFormat="1" ht="12" outlineLevel="1">
      <c r="A8" s="152" t="s">
        <v>43</v>
      </c>
      <c r="B8" s="20" t="s">
        <v>13</v>
      </c>
      <c r="C8" s="110">
        <v>259</v>
      </c>
      <c r="D8" s="110">
        <v>301</v>
      </c>
      <c r="E8" s="110">
        <v>300</v>
      </c>
      <c r="F8" s="110">
        <v>376</v>
      </c>
      <c r="G8" s="110">
        <v>342</v>
      </c>
      <c r="H8" s="110">
        <v>437</v>
      </c>
      <c r="I8" s="110">
        <v>433</v>
      </c>
      <c r="J8" s="110">
        <v>257</v>
      </c>
      <c r="K8" s="110">
        <v>127</v>
      </c>
      <c r="L8" s="110">
        <v>14</v>
      </c>
      <c r="M8" s="110">
        <v>0</v>
      </c>
      <c r="N8" s="42">
        <f t="shared" si="0"/>
        <v>2846</v>
      </c>
    </row>
    <row r="9" spans="1:14" s="68" customFormat="1" ht="12" outlineLevel="1">
      <c r="A9" s="153"/>
      <c r="B9" s="21" t="s">
        <v>14</v>
      </c>
      <c r="C9" s="119">
        <v>234</v>
      </c>
      <c r="D9" s="119">
        <v>293</v>
      </c>
      <c r="E9" s="119">
        <v>293</v>
      </c>
      <c r="F9" s="119">
        <v>372</v>
      </c>
      <c r="G9" s="119">
        <v>350</v>
      </c>
      <c r="H9" s="119">
        <v>443</v>
      </c>
      <c r="I9" s="119">
        <v>426</v>
      </c>
      <c r="J9" s="119">
        <v>355</v>
      </c>
      <c r="K9" s="119">
        <v>246</v>
      </c>
      <c r="L9" s="119">
        <v>64</v>
      </c>
      <c r="M9" s="119">
        <v>1</v>
      </c>
      <c r="N9" s="47">
        <f t="shared" si="0"/>
        <v>3077</v>
      </c>
    </row>
    <row r="10" spans="1:14" s="68" customFormat="1" ht="12" outlineLevel="1">
      <c r="A10" s="154"/>
      <c r="B10" s="22" t="s">
        <v>15</v>
      </c>
      <c r="C10" s="120">
        <v>493</v>
      </c>
      <c r="D10" s="120">
        <v>594</v>
      </c>
      <c r="E10" s="120">
        <v>593</v>
      </c>
      <c r="F10" s="120">
        <v>748</v>
      </c>
      <c r="G10" s="120">
        <v>692</v>
      </c>
      <c r="H10" s="120">
        <v>880</v>
      </c>
      <c r="I10" s="120">
        <v>859</v>
      </c>
      <c r="J10" s="120">
        <v>612</v>
      </c>
      <c r="K10" s="120">
        <v>373</v>
      </c>
      <c r="L10" s="120">
        <v>78</v>
      </c>
      <c r="M10" s="120">
        <v>1</v>
      </c>
      <c r="N10" s="51">
        <f t="shared" si="0"/>
        <v>5923</v>
      </c>
    </row>
    <row r="11" spans="1:14" s="68" customFormat="1" ht="12" outlineLevel="1">
      <c r="A11" s="152" t="s">
        <v>42</v>
      </c>
      <c r="B11" s="20" t="s">
        <v>13</v>
      </c>
      <c r="C11" s="110">
        <v>143</v>
      </c>
      <c r="D11" s="110">
        <v>225</v>
      </c>
      <c r="E11" s="110">
        <v>167</v>
      </c>
      <c r="F11" s="110">
        <v>201</v>
      </c>
      <c r="G11" s="110">
        <v>279</v>
      </c>
      <c r="H11" s="110">
        <v>334</v>
      </c>
      <c r="I11" s="110">
        <v>330</v>
      </c>
      <c r="J11" s="110">
        <v>281</v>
      </c>
      <c r="K11" s="110">
        <v>151</v>
      </c>
      <c r="L11" s="110">
        <v>15</v>
      </c>
      <c r="M11" s="110">
        <v>1</v>
      </c>
      <c r="N11" s="42">
        <f t="shared" si="0"/>
        <v>2127</v>
      </c>
    </row>
    <row r="12" spans="1:14" s="68" customFormat="1" ht="12" outlineLevel="1">
      <c r="A12" s="153"/>
      <c r="B12" s="21" t="s">
        <v>14</v>
      </c>
      <c r="C12" s="119">
        <v>143</v>
      </c>
      <c r="D12" s="119">
        <v>225</v>
      </c>
      <c r="E12" s="119">
        <v>187</v>
      </c>
      <c r="F12" s="119">
        <v>211</v>
      </c>
      <c r="G12" s="119">
        <v>272</v>
      </c>
      <c r="H12" s="119">
        <v>328</v>
      </c>
      <c r="I12" s="119">
        <v>316</v>
      </c>
      <c r="J12" s="119">
        <v>391</v>
      </c>
      <c r="K12" s="119">
        <v>321</v>
      </c>
      <c r="L12" s="119">
        <v>118</v>
      </c>
      <c r="M12" s="119">
        <v>7</v>
      </c>
      <c r="N12" s="47">
        <f t="shared" si="0"/>
        <v>2519</v>
      </c>
    </row>
    <row r="13" spans="1:14" s="68" customFormat="1" ht="12" outlineLevel="1">
      <c r="A13" s="154"/>
      <c r="B13" s="22" t="s">
        <v>15</v>
      </c>
      <c r="C13" s="120">
        <v>286</v>
      </c>
      <c r="D13" s="120">
        <v>450</v>
      </c>
      <c r="E13" s="120">
        <v>354</v>
      </c>
      <c r="F13" s="120">
        <v>412</v>
      </c>
      <c r="G13" s="120">
        <v>551</v>
      </c>
      <c r="H13" s="120">
        <v>662</v>
      </c>
      <c r="I13" s="120">
        <v>646</v>
      </c>
      <c r="J13" s="120">
        <v>672</v>
      </c>
      <c r="K13" s="120">
        <v>472</v>
      </c>
      <c r="L13" s="120">
        <v>133</v>
      </c>
      <c r="M13" s="120">
        <v>8</v>
      </c>
      <c r="N13" s="51">
        <f t="shared" si="0"/>
        <v>4646</v>
      </c>
    </row>
    <row r="14" spans="1:14" s="68" customFormat="1" ht="12" outlineLevel="1">
      <c r="A14" s="152" t="s">
        <v>41</v>
      </c>
      <c r="B14" s="20" t="s">
        <v>13</v>
      </c>
      <c r="C14" s="110">
        <v>1553</v>
      </c>
      <c r="D14" s="110">
        <v>1683</v>
      </c>
      <c r="E14" s="110">
        <v>1437</v>
      </c>
      <c r="F14" s="110">
        <v>1961</v>
      </c>
      <c r="G14" s="110">
        <v>1731</v>
      </c>
      <c r="H14" s="110">
        <v>1588</v>
      </c>
      <c r="I14" s="110">
        <v>1698</v>
      </c>
      <c r="J14" s="110">
        <v>1205</v>
      </c>
      <c r="K14" s="110">
        <v>386</v>
      </c>
      <c r="L14" s="110">
        <v>53</v>
      </c>
      <c r="M14" s="110">
        <v>0</v>
      </c>
      <c r="N14" s="42">
        <f t="shared" si="0"/>
        <v>13295</v>
      </c>
    </row>
    <row r="15" spans="1:14" s="68" customFormat="1" ht="12" outlineLevel="1">
      <c r="A15" s="153"/>
      <c r="B15" s="21" t="s">
        <v>14</v>
      </c>
      <c r="C15" s="119">
        <v>1595</v>
      </c>
      <c r="D15" s="119">
        <v>1553</v>
      </c>
      <c r="E15" s="119">
        <v>1464</v>
      </c>
      <c r="F15" s="119">
        <v>2048</v>
      </c>
      <c r="G15" s="119">
        <v>2003</v>
      </c>
      <c r="H15" s="119">
        <v>1883</v>
      </c>
      <c r="I15" s="119">
        <v>1959</v>
      </c>
      <c r="J15" s="119">
        <v>1358</v>
      </c>
      <c r="K15" s="119">
        <v>658</v>
      </c>
      <c r="L15" s="119">
        <v>167</v>
      </c>
      <c r="M15" s="119">
        <v>12</v>
      </c>
      <c r="N15" s="47">
        <f t="shared" si="0"/>
        <v>14700</v>
      </c>
    </row>
    <row r="16" spans="1:14" s="68" customFormat="1" ht="12" outlineLevel="1">
      <c r="A16" s="154"/>
      <c r="B16" s="22" t="s">
        <v>15</v>
      </c>
      <c r="C16" s="120">
        <v>3148</v>
      </c>
      <c r="D16" s="120">
        <v>3236</v>
      </c>
      <c r="E16" s="120">
        <v>2901</v>
      </c>
      <c r="F16" s="120">
        <v>4009</v>
      </c>
      <c r="G16" s="120">
        <v>3734</v>
      </c>
      <c r="H16" s="120">
        <v>3471</v>
      </c>
      <c r="I16" s="120">
        <v>3657</v>
      </c>
      <c r="J16" s="120">
        <v>2563</v>
      </c>
      <c r="K16" s="120">
        <v>1044</v>
      </c>
      <c r="L16" s="120">
        <v>220</v>
      </c>
      <c r="M16" s="120">
        <v>12</v>
      </c>
      <c r="N16" s="51">
        <f t="shared" si="0"/>
        <v>27995</v>
      </c>
    </row>
    <row r="17" spans="1:14" s="68" customFormat="1" ht="12" outlineLevel="1">
      <c r="A17" s="152" t="s">
        <v>40</v>
      </c>
      <c r="B17" s="20" t="s">
        <v>13</v>
      </c>
      <c r="C17" s="110">
        <v>71</v>
      </c>
      <c r="D17" s="110">
        <v>141</v>
      </c>
      <c r="E17" s="110">
        <v>101</v>
      </c>
      <c r="F17" s="110">
        <v>122</v>
      </c>
      <c r="G17" s="110">
        <v>164</v>
      </c>
      <c r="H17" s="110">
        <v>203</v>
      </c>
      <c r="I17" s="110">
        <v>162</v>
      </c>
      <c r="J17" s="110">
        <v>131</v>
      </c>
      <c r="K17" s="110">
        <v>76</v>
      </c>
      <c r="L17" s="110">
        <v>7</v>
      </c>
      <c r="M17" s="110">
        <v>0</v>
      </c>
      <c r="N17" s="42">
        <f t="shared" si="0"/>
        <v>1178</v>
      </c>
    </row>
    <row r="18" spans="1:14" s="68" customFormat="1" ht="12" outlineLevel="1">
      <c r="A18" s="153"/>
      <c r="B18" s="21" t="s">
        <v>14</v>
      </c>
      <c r="C18" s="119">
        <v>57</v>
      </c>
      <c r="D18" s="119">
        <v>122</v>
      </c>
      <c r="E18" s="119">
        <v>100</v>
      </c>
      <c r="F18" s="119">
        <v>104</v>
      </c>
      <c r="G18" s="119">
        <v>145</v>
      </c>
      <c r="H18" s="119">
        <v>177</v>
      </c>
      <c r="I18" s="119">
        <v>188</v>
      </c>
      <c r="J18" s="119">
        <v>195</v>
      </c>
      <c r="K18" s="119">
        <v>135</v>
      </c>
      <c r="L18" s="119">
        <v>33</v>
      </c>
      <c r="M18" s="119">
        <v>1</v>
      </c>
      <c r="N18" s="47">
        <f t="shared" si="0"/>
        <v>1257</v>
      </c>
    </row>
    <row r="19" spans="1:14" s="68" customFormat="1" ht="12" outlineLevel="1">
      <c r="A19" s="154"/>
      <c r="B19" s="22" t="s">
        <v>15</v>
      </c>
      <c r="C19" s="120">
        <v>128</v>
      </c>
      <c r="D19" s="120">
        <v>263</v>
      </c>
      <c r="E19" s="120">
        <v>201</v>
      </c>
      <c r="F19" s="120">
        <v>226</v>
      </c>
      <c r="G19" s="120">
        <v>309</v>
      </c>
      <c r="H19" s="120">
        <v>380</v>
      </c>
      <c r="I19" s="120">
        <v>350</v>
      </c>
      <c r="J19" s="120">
        <v>326</v>
      </c>
      <c r="K19" s="120">
        <v>211</v>
      </c>
      <c r="L19" s="120">
        <v>40</v>
      </c>
      <c r="M19" s="120">
        <v>1</v>
      </c>
      <c r="N19" s="51">
        <f t="shared" si="0"/>
        <v>2435</v>
      </c>
    </row>
    <row r="20" spans="1:14" s="68" customFormat="1" ht="12" outlineLevel="1">
      <c r="A20" s="152" t="s">
        <v>39</v>
      </c>
      <c r="B20" s="20" t="s">
        <v>13</v>
      </c>
      <c r="C20" s="110">
        <v>185</v>
      </c>
      <c r="D20" s="110">
        <v>299</v>
      </c>
      <c r="E20" s="110">
        <v>271</v>
      </c>
      <c r="F20" s="110">
        <v>283</v>
      </c>
      <c r="G20" s="110">
        <v>327</v>
      </c>
      <c r="H20" s="110">
        <v>473</v>
      </c>
      <c r="I20" s="110">
        <v>400</v>
      </c>
      <c r="J20" s="110">
        <v>304</v>
      </c>
      <c r="K20" s="110">
        <v>152</v>
      </c>
      <c r="L20" s="110">
        <v>11</v>
      </c>
      <c r="M20" s="110">
        <v>0</v>
      </c>
      <c r="N20" s="42">
        <f t="shared" si="0"/>
        <v>2705</v>
      </c>
    </row>
    <row r="21" spans="1:14" s="68" customFormat="1" ht="12" outlineLevel="1">
      <c r="A21" s="153"/>
      <c r="B21" s="21" t="s">
        <v>14</v>
      </c>
      <c r="C21" s="111">
        <v>161</v>
      </c>
      <c r="D21" s="111">
        <v>302</v>
      </c>
      <c r="E21" s="111">
        <v>285</v>
      </c>
      <c r="F21" s="111">
        <v>278</v>
      </c>
      <c r="G21" s="111">
        <v>368</v>
      </c>
      <c r="H21" s="111">
        <v>451</v>
      </c>
      <c r="I21" s="111">
        <v>424</v>
      </c>
      <c r="J21" s="111">
        <v>413</v>
      </c>
      <c r="K21" s="111">
        <v>313</v>
      </c>
      <c r="L21" s="111">
        <v>69</v>
      </c>
      <c r="M21" s="111">
        <v>1</v>
      </c>
      <c r="N21" s="47">
        <f t="shared" si="0"/>
        <v>3065</v>
      </c>
    </row>
    <row r="22" spans="1:14" s="68" customFormat="1" ht="12" outlineLevel="1">
      <c r="A22" s="154"/>
      <c r="B22" s="22" t="s">
        <v>15</v>
      </c>
      <c r="C22" s="120">
        <v>346</v>
      </c>
      <c r="D22" s="120">
        <v>601</v>
      </c>
      <c r="E22" s="120">
        <v>556</v>
      </c>
      <c r="F22" s="120">
        <v>561</v>
      </c>
      <c r="G22" s="120">
        <v>695</v>
      </c>
      <c r="H22" s="120">
        <v>924</v>
      </c>
      <c r="I22" s="120">
        <v>824</v>
      </c>
      <c r="J22" s="120">
        <v>717</v>
      </c>
      <c r="K22" s="120">
        <v>465</v>
      </c>
      <c r="L22" s="120">
        <v>80</v>
      </c>
      <c r="M22" s="120">
        <v>1</v>
      </c>
      <c r="N22" s="51">
        <f t="shared" si="0"/>
        <v>5770</v>
      </c>
    </row>
    <row r="23" spans="1:14" s="66" customFormat="1" ht="13.5" customHeight="1">
      <c r="A23" s="155" t="s">
        <v>32</v>
      </c>
      <c r="B23" s="6" t="s">
        <v>13</v>
      </c>
      <c r="C23" s="41">
        <f>SUM(C2,C5,C8,C11,C14,C17,C20)</f>
        <v>4754</v>
      </c>
      <c r="D23" s="41">
        <f aca="true" t="shared" si="1" ref="D23:M23">SUM(D2,D5,D8,D11,D14,D17,D20)</f>
        <v>5186</v>
      </c>
      <c r="E23" s="41">
        <f t="shared" si="1"/>
        <v>4704</v>
      </c>
      <c r="F23" s="41">
        <f t="shared" si="1"/>
        <v>6161</v>
      </c>
      <c r="G23" s="41">
        <f t="shared" si="1"/>
        <v>5785</v>
      </c>
      <c r="H23" s="41">
        <f t="shared" si="1"/>
        <v>6248</v>
      </c>
      <c r="I23" s="41">
        <f t="shared" si="1"/>
        <v>5826</v>
      </c>
      <c r="J23" s="41">
        <f t="shared" si="1"/>
        <v>4074</v>
      </c>
      <c r="K23" s="41">
        <f t="shared" si="1"/>
        <v>1738</v>
      </c>
      <c r="L23" s="41">
        <f t="shared" si="1"/>
        <v>201</v>
      </c>
      <c r="M23" s="41">
        <f t="shared" si="1"/>
        <v>2</v>
      </c>
      <c r="N23" s="41">
        <f t="shared" si="0"/>
        <v>44679</v>
      </c>
    </row>
    <row r="24" spans="1:14" s="66" customFormat="1" ht="13.5" customHeight="1">
      <c r="A24" s="156"/>
      <c r="B24" s="7" t="s">
        <v>14</v>
      </c>
      <c r="C24" s="46">
        <f>SUM(C3,C6,C9,C12,C15,C18,C21)</f>
        <v>4471</v>
      </c>
      <c r="D24" s="46">
        <f aca="true" t="shared" si="2" ref="D24:M24">SUM(D3,D6,D9,D12,D15,D18,D21)</f>
        <v>5103</v>
      </c>
      <c r="E24" s="46">
        <f t="shared" si="2"/>
        <v>4941</v>
      </c>
      <c r="F24" s="46">
        <f t="shared" si="2"/>
        <v>6407</v>
      </c>
      <c r="G24" s="46">
        <f t="shared" si="2"/>
        <v>6413</v>
      </c>
      <c r="H24" s="46">
        <f t="shared" si="2"/>
        <v>6668</v>
      </c>
      <c r="I24" s="46">
        <f t="shared" si="2"/>
        <v>6571</v>
      </c>
      <c r="J24" s="46">
        <f t="shared" si="2"/>
        <v>5210</v>
      </c>
      <c r="K24" s="46">
        <f t="shared" si="2"/>
        <v>3234</v>
      </c>
      <c r="L24" s="46">
        <f t="shared" si="2"/>
        <v>833</v>
      </c>
      <c r="M24" s="46">
        <f t="shared" si="2"/>
        <v>39</v>
      </c>
      <c r="N24" s="46">
        <f t="shared" si="0"/>
        <v>49890</v>
      </c>
    </row>
    <row r="25" spans="1:14" s="66" customFormat="1" ht="13.5" customHeight="1">
      <c r="A25" s="157"/>
      <c r="B25" s="8" t="s">
        <v>15</v>
      </c>
      <c r="C25" s="50">
        <f>SUM(C4,C7,C10,C13,C16,C19,C22)</f>
        <v>9225</v>
      </c>
      <c r="D25" s="50">
        <f aca="true" t="shared" si="3" ref="D25:M25">SUM(D4,D7,D10,D13,D16,D19,D22)</f>
        <v>10289</v>
      </c>
      <c r="E25" s="50">
        <f t="shared" si="3"/>
        <v>9645</v>
      </c>
      <c r="F25" s="50">
        <f t="shared" si="3"/>
        <v>12568</v>
      </c>
      <c r="G25" s="50">
        <f t="shared" si="3"/>
        <v>12198</v>
      </c>
      <c r="H25" s="50">
        <f t="shared" si="3"/>
        <v>12916</v>
      </c>
      <c r="I25" s="50">
        <f t="shared" si="3"/>
        <v>12397</v>
      </c>
      <c r="J25" s="50">
        <f t="shared" si="3"/>
        <v>9284</v>
      </c>
      <c r="K25" s="50">
        <f t="shared" si="3"/>
        <v>4972</v>
      </c>
      <c r="L25" s="50">
        <f t="shared" si="3"/>
        <v>1034</v>
      </c>
      <c r="M25" s="50">
        <f t="shared" si="3"/>
        <v>41</v>
      </c>
      <c r="N25" s="50">
        <f t="shared" si="0"/>
        <v>94569</v>
      </c>
    </row>
    <row r="26" spans="1:14" s="68" customFormat="1" ht="12" outlineLevel="1">
      <c r="A26" s="152" t="s">
        <v>52</v>
      </c>
      <c r="B26" s="20" t="s">
        <v>13</v>
      </c>
      <c r="C26" s="101">
        <v>684</v>
      </c>
      <c r="D26" s="101">
        <v>655</v>
      </c>
      <c r="E26" s="101">
        <v>707</v>
      </c>
      <c r="F26" s="101">
        <v>897</v>
      </c>
      <c r="G26" s="101">
        <v>700</v>
      </c>
      <c r="H26" s="101">
        <v>1007</v>
      </c>
      <c r="I26" s="101">
        <v>1127</v>
      </c>
      <c r="J26" s="101">
        <v>503</v>
      </c>
      <c r="K26" s="101">
        <v>235</v>
      </c>
      <c r="L26" s="101">
        <v>27</v>
      </c>
      <c r="M26" s="101">
        <v>1</v>
      </c>
      <c r="N26" s="42">
        <f aca="true" t="shared" si="4" ref="N26:N34">SUM(C26:M26)</f>
        <v>6543</v>
      </c>
    </row>
    <row r="27" spans="1:14" s="68" customFormat="1" ht="12" outlineLevel="1">
      <c r="A27" s="153"/>
      <c r="B27" s="21" t="s">
        <v>14</v>
      </c>
      <c r="C27" s="102">
        <v>558</v>
      </c>
      <c r="D27" s="102">
        <v>656</v>
      </c>
      <c r="E27" s="102">
        <v>832</v>
      </c>
      <c r="F27" s="102">
        <v>925</v>
      </c>
      <c r="G27" s="102">
        <v>800</v>
      </c>
      <c r="H27" s="102">
        <v>1183</v>
      </c>
      <c r="I27" s="102">
        <v>1077</v>
      </c>
      <c r="J27" s="102">
        <v>610</v>
      </c>
      <c r="K27" s="102">
        <v>437</v>
      </c>
      <c r="L27" s="102">
        <v>94</v>
      </c>
      <c r="M27" s="102">
        <v>4</v>
      </c>
      <c r="N27" s="47">
        <f t="shared" si="4"/>
        <v>7176</v>
      </c>
    </row>
    <row r="28" spans="1:14" s="68" customFormat="1" ht="12" outlineLevel="1">
      <c r="A28" s="154"/>
      <c r="B28" s="22" t="s">
        <v>15</v>
      </c>
      <c r="C28" s="103">
        <v>1242</v>
      </c>
      <c r="D28" s="103">
        <v>1311</v>
      </c>
      <c r="E28" s="103">
        <v>1539</v>
      </c>
      <c r="F28" s="103">
        <v>1822</v>
      </c>
      <c r="G28" s="103">
        <v>1500</v>
      </c>
      <c r="H28" s="103">
        <v>2190</v>
      </c>
      <c r="I28" s="103">
        <v>2204</v>
      </c>
      <c r="J28" s="103">
        <v>1113</v>
      </c>
      <c r="K28" s="103">
        <v>672</v>
      </c>
      <c r="L28" s="103">
        <v>121</v>
      </c>
      <c r="M28" s="103">
        <v>5</v>
      </c>
      <c r="N28" s="51">
        <f>SUM(C28:M28)</f>
        <v>13719</v>
      </c>
    </row>
    <row r="29" spans="1:14" s="68" customFormat="1" ht="12" outlineLevel="1">
      <c r="A29" s="152" t="s">
        <v>53</v>
      </c>
      <c r="B29" s="20" t="s">
        <v>13</v>
      </c>
      <c r="C29" s="101">
        <v>56</v>
      </c>
      <c r="D29" s="101">
        <v>72</v>
      </c>
      <c r="E29" s="101">
        <v>64</v>
      </c>
      <c r="F29" s="101">
        <v>56</v>
      </c>
      <c r="G29" s="101">
        <v>75</v>
      </c>
      <c r="H29" s="101">
        <v>112</v>
      </c>
      <c r="I29" s="101">
        <v>91</v>
      </c>
      <c r="J29" s="101">
        <v>77</v>
      </c>
      <c r="K29" s="101">
        <v>48</v>
      </c>
      <c r="L29" s="101">
        <v>7</v>
      </c>
      <c r="M29" s="101">
        <v>0</v>
      </c>
      <c r="N29" s="42">
        <f>SUM(C29:M29)</f>
        <v>658</v>
      </c>
    </row>
    <row r="30" spans="1:14" s="68" customFormat="1" ht="12" outlineLevel="1">
      <c r="A30" s="153"/>
      <c r="B30" s="21" t="s">
        <v>14</v>
      </c>
      <c r="C30" s="102">
        <v>36</v>
      </c>
      <c r="D30" s="102">
        <v>82</v>
      </c>
      <c r="E30" s="102">
        <v>85</v>
      </c>
      <c r="F30" s="102">
        <v>79</v>
      </c>
      <c r="G30" s="102">
        <v>76</v>
      </c>
      <c r="H30" s="102">
        <v>103</v>
      </c>
      <c r="I30" s="102">
        <v>97</v>
      </c>
      <c r="J30" s="102">
        <v>100</v>
      </c>
      <c r="K30" s="102">
        <v>91</v>
      </c>
      <c r="L30" s="102">
        <v>45</v>
      </c>
      <c r="M30" s="102">
        <v>0</v>
      </c>
      <c r="N30" s="47">
        <f t="shared" si="4"/>
        <v>794</v>
      </c>
    </row>
    <row r="31" spans="1:14" s="68" customFormat="1" ht="12" outlineLevel="1">
      <c r="A31" s="154"/>
      <c r="B31" s="22" t="s">
        <v>15</v>
      </c>
      <c r="C31" s="103">
        <v>92</v>
      </c>
      <c r="D31" s="103">
        <v>154</v>
      </c>
      <c r="E31" s="103">
        <v>149</v>
      </c>
      <c r="F31" s="103">
        <v>135</v>
      </c>
      <c r="G31" s="103">
        <v>151</v>
      </c>
      <c r="H31" s="103">
        <v>215</v>
      </c>
      <c r="I31" s="103">
        <v>188</v>
      </c>
      <c r="J31" s="103">
        <v>177</v>
      </c>
      <c r="K31" s="103">
        <v>139</v>
      </c>
      <c r="L31" s="103">
        <v>52</v>
      </c>
      <c r="M31" s="103">
        <v>0</v>
      </c>
      <c r="N31" s="51">
        <f t="shared" si="4"/>
        <v>1452</v>
      </c>
    </row>
    <row r="32" spans="1:14" s="68" customFormat="1" ht="12" outlineLevel="1">
      <c r="A32" s="152" t="s">
        <v>54</v>
      </c>
      <c r="B32" s="20" t="s">
        <v>13</v>
      </c>
      <c r="C32" s="101">
        <v>58</v>
      </c>
      <c r="D32" s="101">
        <v>97</v>
      </c>
      <c r="E32" s="101">
        <v>65</v>
      </c>
      <c r="F32" s="101">
        <v>72</v>
      </c>
      <c r="G32" s="101">
        <v>98</v>
      </c>
      <c r="H32" s="101">
        <v>110</v>
      </c>
      <c r="I32" s="101">
        <v>118</v>
      </c>
      <c r="J32" s="101">
        <v>80</v>
      </c>
      <c r="K32" s="101">
        <v>40</v>
      </c>
      <c r="L32" s="101">
        <v>9</v>
      </c>
      <c r="M32" s="101">
        <v>0</v>
      </c>
      <c r="N32" s="42">
        <f t="shared" si="4"/>
        <v>747</v>
      </c>
    </row>
    <row r="33" spans="1:14" s="68" customFormat="1" ht="12" outlineLevel="1">
      <c r="A33" s="153"/>
      <c r="B33" s="21" t="s">
        <v>14</v>
      </c>
      <c r="C33" s="102">
        <v>66</v>
      </c>
      <c r="D33" s="102">
        <v>102</v>
      </c>
      <c r="E33" s="102">
        <v>75</v>
      </c>
      <c r="F33" s="102">
        <v>75</v>
      </c>
      <c r="G33" s="102">
        <v>108</v>
      </c>
      <c r="H33" s="102">
        <v>95</v>
      </c>
      <c r="I33" s="102">
        <v>119</v>
      </c>
      <c r="J33" s="102">
        <v>110</v>
      </c>
      <c r="K33" s="102">
        <v>81</v>
      </c>
      <c r="L33" s="102">
        <v>20</v>
      </c>
      <c r="M33" s="102">
        <v>0</v>
      </c>
      <c r="N33" s="47">
        <f t="shared" si="4"/>
        <v>851</v>
      </c>
    </row>
    <row r="34" spans="1:14" s="68" customFormat="1" ht="12" outlineLevel="1">
      <c r="A34" s="154"/>
      <c r="B34" s="22" t="s">
        <v>15</v>
      </c>
      <c r="C34" s="103">
        <v>124</v>
      </c>
      <c r="D34" s="103">
        <v>199</v>
      </c>
      <c r="E34" s="103">
        <v>140</v>
      </c>
      <c r="F34" s="103">
        <v>147</v>
      </c>
      <c r="G34" s="103">
        <v>206</v>
      </c>
      <c r="H34" s="103">
        <v>205</v>
      </c>
      <c r="I34" s="103">
        <v>237</v>
      </c>
      <c r="J34" s="103">
        <v>190</v>
      </c>
      <c r="K34" s="103">
        <v>121</v>
      </c>
      <c r="L34" s="103">
        <v>29</v>
      </c>
      <c r="M34" s="103">
        <v>0</v>
      </c>
      <c r="N34" s="51">
        <f t="shared" si="4"/>
        <v>1598</v>
      </c>
    </row>
    <row r="35" spans="1:14" s="66" customFormat="1" ht="13.5" customHeight="1">
      <c r="A35" s="149" t="s">
        <v>30</v>
      </c>
      <c r="B35" s="6" t="s">
        <v>13</v>
      </c>
      <c r="C35" s="41">
        <f>SUM(C26,C29,C32)</f>
        <v>798</v>
      </c>
      <c r="D35" s="41">
        <f aca="true" t="shared" si="5" ref="D35:M35">SUM(D26,D29,D32)</f>
        <v>824</v>
      </c>
      <c r="E35" s="41">
        <f t="shared" si="5"/>
        <v>836</v>
      </c>
      <c r="F35" s="41">
        <f t="shared" si="5"/>
        <v>1025</v>
      </c>
      <c r="G35" s="41">
        <f t="shared" si="5"/>
        <v>873</v>
      </c>
      <c r="H35" s="41">
        <f t="shared" si="5"/>
        <v>1229</v>
      </c>
      <c r="I35" s="41">
        <f t="shared" si="5"/>
        <v>1336</v>
      </c>
      <c r="J35" s="41">
        <f t="shared" si="5"/>
        <v>660</v>
      </c>
      <c r="K35" s="41">
        <f t="shared" si="5"/>
        <v>323</v>
      </c>
      <c r="L35" s="41">
        <f t="shared" si="5"/>
        <v>43</v>
      </c>
      <c r="M35" s="41">
        <f t="shared" si="5"/>
        <v>1</v>
      </c>
      <c r="N35" s="41">
        <f aca="true" t="shared" si="6" ref="N35:N40">SUM(C35:M35)</f>
        <v>7948</v>
      </c>
    </row>
    <row r="36" spans="1:14" s="66" customFormat="1" ht="13.5" customHeight="1">
      <c r="A36" s="150"/>
      <c r="B36" s="7" t="s">
        <v>14</v>
      </c>
      <c r="C36" s="46">
        <f aca="true" t="shared" si="7" ref="C36:M37">SUM(C27,C30,C33)</f>
        <v>660</v>
      </c>
      <c r="D36" s="46">
        <f t="shared" si="7"/>
        <v>840</v>
      </c>
      <c r="E36" s="46">
        <f t="shared" si="7"/>
        <v>992</v>
      </c>
      <c r="F36" s="46">
        <f t="shared" si="7"/>
        <v>1079</v>
      </c>
      <c r="G36" s="46">
        <f t="shared" si="7"/>
        <v>984</v>
      </c>
      <c r="H36" s="46">
        <f t="shared" si="7"/>
        <v>1381</v>
      </c>
      <c r="I36" s="46">
        <f t="shared" si="7"/>
        <v>1293</v>
      </c>
      <c r="J36" s="46">
        <f t="shared" si="7"/>
        <v>820</v>
      </c>
      <c r="K36" s="46">
        <f t="shared" si="7"/>
        <v>609</v>
      </c>
      <c r="L36" s="46">
        <f t="shared" si="7"/>
        <v>159</v>
      </c>
      <c r="M36" s="46">
        <f t="shared" si="7"/>
        <v>4</v>
      </c>
      <c r="N36" s="46">
        <f t="shared" si="6"/>
        <v>8821</v>
      </c>
    </row>
    <row r="37" spans="1:14" s="66" customFormat="1" ht="13.5" customHeight="1">
      <c r="A37" s="150"/>
      <c r="B37" s="8" t="s">
        <v>15</v>
      </c>
      <c r="C37" s="50">
        <f t="shared" si="7"/>
        <v>1458</v>
      </c>
      <c r="D37" s="50">
        <f t="shared" si="7"/>
        <v>1664</v>
      </c>
      <c r="E37" s="50">
        <f t="shared" si="7"/>
        <v>1828</v>
      </c>
      <c r="F37" s="50">
        <f t="shared" si="7"/>
        <v>2104</v>
      </c>
      <c r="G37" s="50">
        <f t="shared" si="7"/>
        <v>1857</v>
      </c>
      <c r="H37" s="50">
        <f t="shared" si="7"/>
        <v>2610</v>
      </c>
      <c r="I37" s="50">
        <f t="shared" si="7"/>
        <v>2629</v>
      </c>
      <c r="J37" s="50">
        <f t="shared" si="7"/>
        <v>1480</v>
      </c>
      <c r="K37" s="50">
        <f t="shared" si="7"/>
        <v>932</v>
      </c>
      <c r="L37" s="50">
        <f t="shared" si="7"/>
        <v>202</v>
      </c>
      <c r="M37" s="50">
        <f t="shared" si="7"/>
        <v>5</v>
      </c>
      <c r="N37" s="50">
        <f t="shared" si="6"/>
        <v>16769</v>
      </c>
    </row>
    <row r="38" spans="1:14" s="66" customFormat="1" ht="13.5" customHeight="1">
      <c r="A38" s="155" t="s">
        <v>31</v>
      </c>
      <c r="B38" s="6" t="s">
        <v>13</v>
      </c>
      <c r="C38" s="92">
        <v>256</v>
      </c>
      <c r="D38" s="92">
        <v>328</v>
      </c>
      <c r="E38" s="92">
        <v>269</v>
      </c>
      <c r="F38" s="92">
        <v>282</v>
      </c>
      <c r="G38" s="92">
        <v>311</v>
      </c>
      <c r="H38" s="92">
        <v>489</v>
      </c>
      <c r="I38" s="92">
        <v>379</v>
      </c>
      <c r="J38" s="92">
        <v>264</v>
      </c>
      <c r="K38" s="92">
        <v>134</v>
      </c>
      <c r="L38" s="92">
        <v>18</v>
      </c>
      <c r="M38" s="92">
        <v>1</v>
      </c>
      <c r="N38" s="41">
        <f t="shared" si="6"/>
        <v>2731</v>
      </c>
    </row>
    <row r="39" spans="1:14" s="66" customFormat="1" ht="13.5" customHeight="1">
      <c r="A39" s="156"/>
      <c r="B39" s="7" t="s">
        <v>14</v>
      </c>
      <c r="C39" s="93">
        <v>220</v>
      </c>
      <c r="D39" s="93">
        <v>304</v>
      </c>
      <c r="E39" s="93">
        <v>274</v>
      </c>
      <c r="F39" s="93">
        <v>282</v>
      </c>
      <c r="G39" s="93">
        <v>387</v>
      </c>
      <c r="H39" s="93">
        <v>423</v>
      </c>
      <c r="I39" s="93">
        <v>382</v>
      </c>
      <c r="J39" s="93">
        <v>405</v>
      </c>
      <c r="K39" s="93">
        <v>306</v>
      </c>
      <c r="L39" s="93">
        <v>63</v>
      </c>
      <c r="M39" s="93">
        <v>4</v>
      </c>
      <c r="N39" s="46">
        <f t="shared" si="6"/>
        <v>3050</v>
      </c>
    </row>
    <row r="40" spans="1:14" s="66" customFormat="1" ht="13.5" customHeight="1">
      <c r="A40" s="157"/>
      <c r="B40" s="8" t="s">
        <v>15</v>
      </c>
      <c r="C40" s="94">
        <v>476</v>
      </c>
      <c r="D40" s="94">
        <v>632</v>
      </c>
      <c r="E40" s="94">
        <v>543</v>
      </c>
      <c r="F40" s="94">
        <v>564</v>
      </c>
      <c r="G40" s="94">
        <v>698</v>
      </c>
      <c r="H40" s="94">
        <v>912</v>
      </c>
      <c r="I40" s="94">
        <v>761</v>
      </c>
      <c r="J40" s="94">
        <v>669</v>
      </c>
      <c r="K40" s="94">
        <v>440</v>
      </c>
      <c r="L40" s="94">
        <v>81</v>
      </c>
      <c r="M40" s="94">
        <v>5</v>
      </c>
      <c r="N40" s="50">
        <f t="shared" si="6"/>
        <v>5781</v>
      </c>
    </row>
    <row r="41" spans="1:14" s="68" customFormat="1" ht="12" outlineLevel="1">
      <c r="A41" s="152" t="s">
        <v>55</v>
      </c>
      <c r="B41" s="20" t="s">
        <v>13</v>
      </c>
      <c r="C41" s="110">
        <v>241</v>
      </c>
      <c r="D41" s="110">
        <v>327</v>
      </c>
      <c r="E41" s="110">
        <v>302</v>
      </c>
      <c r="F41" s="110">
        <v>312</v>
      </c>
      <c r="G41" s="110">
        <v>353</v>
      </c>
      <c r="H41" s="110">
        <v>472</v>
      </c>
      <c r="I41" s="110">
        <v>399</v>
      </c>
      <c r="J41" s="110">
        <v>281</v>
      </c>
      <c r="K41" s="110">
        <v>151</v>
      </c>
      <c r="L41" s="110">
        <v>18</v>
      </c>
      <c r="M41" s="110">
        <v>2</v>
      </c>
      <c r="N41" s="42">
        <f aca="true" t="shared" si="8" ref="N41:N46">SUM(C41:M41)</f>
        <v>2858</v>
      </c>
    </row>
    <row r="42" spans="1:14" s="68" customFormat="1" ht="12" outlineLevel="1">
      <c r="A42" s="153"/>
      <c r="B42" s="21" t="s">
        <v>14</v>
      </c>
      <c r="C42" s="111">
        <v>250</v>
      </c>
      <c r="D42" s="111">
        <v>344</v>
      </c>
      <c r="E42" s="111">
        <v>289</v>
      </c>
      <c r="F42" s="111">
        <v>324</v>
      </c>
      <c r="G42" s="111">
        <v>337</v>
      </c>
      <c r="H42" s="111">
        <v>445</v>
      </c>
      <c r="I42" s="111">
        <v>428</v>
      </c>
      <c r="J42" s="111">
        <v>367</v>
      </c>
      <c r="K42" s="111">
        <v>298</v>
      </c>
      <c r="L42" s="111">
        <v>72</v>
      </c>
      <c r="M42" s="111">
        <v>3</v>
      </c>
      <c r="N42" s="47">
        <f t="shared" si="8"/>
        <v>3157</v>
      </c>
    </row>
    <row r="43" spans="1:14" s="68" customFormat="1" ht="12" outlineLevel="1">
      <c r="A43" s="154"/>
      <c r="B43" s="22" t="s">
        <v>15</v>
      </c>
      <c r="C43" s="112">
        <v>491</v>
      </c>
      <c r="D43" s="112">
        <v>671</v>
      </c>
      <c r="E43" s="112">
        <v>591</v>
      </c>
      <c r="F43" s="112">
        <v>636</v>
      </c>
      <c r="G43" s="112">
        <v>690</v>
      </c>
      <c r="H43" s="112">
        <v>917</v>
      </c>
      <c r="I43" s="112">
        <v>827</v>
      </c>
      <c r="J43" s="112">
        <v>648</v>
      </c>
      <c r="K43" s="112">
        <v>449</v>
      </c>
      <c r="L43" s="112">
        <v>90</v>
      </c>
      <c r="M43" s="112">
        <v>5</v>
      </c>
      <c r="N43" s="51">
        <f t="shared" si="8"/>
        <v>6015</v>
      </c>
    </row>
    <row r="44" spans="1:14" s="68" customFormat="1" ht="12" outlineLevel="1">
      <c r="A44" s="152" t="s">
        <v>56</v>
      </c>
      <c r="B44" s="20" t="s">
        <v>13</v>
      </c>
      <c r="C44" s="110">
        <v>53</v>
      </c>
      <c r="D44" s="110">
        <v>113</v>
      </c>
      <c r="E44" s="110">
        <v>83</v>
      </c>
      <c r="F44" s="110">
        <v>88</v>
      </c>
      <c r="G44" s="110">
        <v>130</v>
      </c>
      <c r="H44" s="110">
        <v>173</v>
      </c>
      <c r="I44" s="110">
        <v>121</v>
      </c>
      <c r="J44" s="110">
        <v>110</v>
      </c>
      <c r="K44" s="110">
        <v>63</v>
      </c>
      <c r="L44" s="110">
        <v>7</v>
      </c>
      <c r="M44" s="110">
        <v>0</v>
      </c>
      <c r="N44" s="42">
        <f t="shared" si="8"/>
        <v>941</v>
      </c>
    </row>
    <row r="45" spans="1:14" s="68" customFormat="1" ht="12" outlineLevel="1">
      <c r="A45" s="153"/>
      <c r="B45" s="21" t="s">
        <v>14</v>
      </c>
      <c r="C45" s="111">
        <v>65</v>
      </c>
      <c r="D45" s="111">
        <v>114</v>
      </c>
      <c r="E45" s="111">
        <v>113</v>
      </c>
      <c r="F45" s="111">
        <v>86</v>
      </c>
      <c r="G45" s="111">
        <v>124</v>
      </c>
      <c r="H45" s="111">
        <v>147</v>
      </c>
      <c r="I45" s="111">
        <v>135</v>
      </c>
      <c r="J45" s="111">
        <v>148</v>
      </c>
      <c r="K45" s="111">
        <v>112</v>
      </c>
      <c r="L45" s="111">
        <v>22</v>
      </c>
      <c r="M45" s="111">
        <v>2</v>
      </c>
      <c r="N45" s="47">
        <f t="shared" si="8"/>
        <v>1068</v>
      </c>
    </row>
    <row r="46" spans="1:14" s="68" customFormat="1" ht="12" outlineLevel="1">
      <c r="A46" s="154"/>
      <c r="B46" s="22" t="s">
        <v>15</v>
      </c>
      <c r="C46" s="112">
        <v>118</v>
      </c>
      <c r="D46" s="112">
        <v>227</v>
      </c>
      <c r="E46" s="112">
        <v>196</v>
      </c>
      <c r="F46" s="112">
        <v>174</v>
      </c>
      <c r="G46" s="112">
        <v>254</v>
      </c>
      <c r="H46" s="112">
        <v>320</v>
      </c>
      <c r="I46" s="112">
        <v>256</v>
      </c>
      <c r="J46" s="112">
        <v>258</v>
      </c>
      <c r="K46" s="112">
        <v>175</v>
      </c>
      <c r="L46" s="112">
        <v>29</v>
      </c>
      <c r="M46" s="112">
        <v>2</v>
      </c>
      <c r="N46" s="51">
        <f t="shared" si="8"/>
        <v>2009</v>
      </c>
    </row>
    <row r="47" spans="1:14" s="66" customFormat="1" ht="13.5" customHeight="1">
      <c r="A47" s="155" t="s">
        <v>33</v>
      </c>
      <c r="B47" s="6" t="s">
        <v>13</v>
      </c>
      <c r="C47" s="41">
        <f aca="true" t="shared" si="9" ref="C47:M47">SUM(C41,C44)</f>
        <v>294</v>
      </c>
      <c r="D47" s="41">
        <f t="shared" si="9"/>
        <v>440</v>
      </c>
      <c r="E47" s="41">
        <f t="shared" si="9"/>
        <v>385</v>
      </c>
      <c r="F47" s="41">
        <f t="shared" si="9"/>
        <v>400</v>
      </c>
      <c r="G47" s="41">
        <f t="shared" si="9"/>
        <v>483</v>
      </c>
      <c r="H47" s="41">
        <f t="shared" si="9"/>
        <v>645</v>
      </c>
      <c r="I47" s="41">
        <f t="shared" si="9"/>
        <v>520</v>
      </c>
      <c r="J47" s="41">
        <f t="shared" si="9"/>
        <v>391</v>
      </c>
      <c r="K47" s="41">
        <f t="shared" si="9"/>
        <v>214</v>
      </c>
      <c r="L47" s="41">
        <f t="shared" si="9"/>
        <v>25</v>
      </c>
      <c r="M47" s="41">
        <f t="shared" si="9"/>
        <v>2</v>
      </c>
      <c r="N47" s="41">
        <f>SUM(C47:M47)</f>
        <v>3799</v>
      </c>
    </row>
    <row r="48" spans="1:14" s="66" customFormat="1" ht="13.5" customHeight="1">
      <c r="A48" s="156"/>
      <c r="B48" s="7" t="s">
        <v>14</v>
      </c>
      <c r="C48" s="46">
        <f>SUM(C42,C45)</f>
        <v>315</v>
      </c>
      <c r="D48" s="46">
        <f>SUM(D42,D45)</f>
        <v>458</v>
      </c>
      <c r="E48" s="46">
        <f aca="true" t="shared" si="10" ref="E48:M48">SUM(E42,E45)</f>
        <v>402</v>
      </c>
      <c r="F48" s="46">
        <f t="shared" si="10"/>
        <v>410</v>
      </c>
      <c r="G48" s="46">
        <f t="shared" si="10"/>
        <v>461</v>
      </c>
      <c r="H48" s="46">
        <f t="shared" si="10"/>
        <v>592</v>
      </c>
      <c r="I48" s="46">
        <f t="shared" si="10"/>
        <v>563</v>
      </c>
      <c r="J48" s="46">
        <f t="shared" si="10"/>
        <v>515</v>
      </c>
      <c r="K48" s="46">
        <f t="shared" si="10"/>
        <v>410</v>
      </c>
      <c r="L48" s="46">
        <f t="shared" si="10"/>
        <v>94</v>
      </c>
      <c r="M48" s="46">
        <f t="shared" si="10"/>
        <v>5</v>
      </c>
      <c r="N48" s="46">
        <f>SUM(C48:M48)</f>
        <v>4225</v>
      </c>
    </row>
    <row r="49" spans="1:14" s="66" customFormat="1" ht="13.5" customHeight="1">
      <c r="A49" s="157"/>
      <c r="B49" s="8" t="s">
        <v>15</v>
      </c>
      <c r="C49" s="50">
        <f>SUM(C43,C46)</f>
        <v>609</v>
      </c>
      <c r="D49" s="50">
        <f>SUM(D43,D46)</f>
        <v>898</v>
      </c>
      <c r="E49" s="50">
        <f aca="true" t="shared" si="11" ref="E49:M49">SUM(E43,E46)</f>
        <v>787</v>
      </c>
      <c r="F49" s="50">
        <f t="shared" si="11"/>
        <v>810</v>
      </c>
      <c r="G49" s="50">
        <f t="shared" si="11"/>
        <v>944</v>
      </c>
      <c r="H49" s="50">
        <f t="shared" si="11"/>
        <v>1237</v>
      </c>
      <c r="I49" s="50">
        <f t="shared" si="11"/>
        <v>1083</v>
      </c>
      <c r="J49" s="50">
        <f t="shared" si="11"/>
        <v>906</v>
      </c>
      <c r="K49" s="50">
        <f t="shared" si="11"/>
        <v>624</v>
      </c>
      <c r="L49" s="50">
        <f t="shared" si="11"/>
        <v>119</v>
      </c>
      <c r="M49" s="50">
        <f t="shared" si="11"/>
        <v>7</v>
      </c>
      <c r="N49" s="50">
        <f>SUM(C49:M49)</f>
        <v>8024</v>
      </c>
    </row>
    <row r="50" spans="1:14" s="68" customFormat="1" ht="12" outlineLevel="1">
      <c r="A50" s="152" t="s">
        <v>58</v>
      </c>
      <c r="B50" s="20" t="s">
        <v>13</v>
      </c>
      <c r="C50" s="110">
        <v>157</v>
      </c>
      <c r="D50" s="110">
        <v>208</v>
      </c>
      <c r="E50" s="110">
        <v>169</v>
      </c>
      <c r="F50" s="110">
        <v>175</v>
      </c>
      <c r="G50" s="110">
        <v>207</v>
      </c>
      <c r="H50" s="110">
        <v>291</v>
      </c>
      <c r="I50" s="110">
        <v>258</v>
      </c>
      <c r="J50" s="110">
        <v>181</v>
      </c>
      <c r="K50" s="110">
        <v>103</v>
      </c>
      <c r="L50" s="110">
        <v>18</v>
      </c>
      <c r="M50" s="110">
        <v>0</v>
      </c>
      <c r="N50" s="42">
        <f aca="true" t="shared" si="12" ref="N50:N61">SUM(C50:M50)</f>
        <v>1767</v>
      </c>
    </row>
    <row r="51" spans="1:14" s="68" customFormat="1" ht="12" outlineLevel="1">
      <c r="A51" s="153"/>
      <c r="B51" s="21" t="s">
        <v>14</v>
      </c>
      <c r="C51" s="119">
        <v>144</v>
      </c>
      <c r="D51" s="119">
        <v>215</v>
      </c>
      <c r="E51" s="119">
        <v>207</v>
      </c>
      <c r="F51" s="119">
        <v>217</v>
      </c>
      <c r="G51" s="119">
        <v>230</v>
      </c>
      <c r="H51" s="119">
        <v>278</v>
      </c>
      <c r="I51" s="119">
        <v>268</v>
      </c>
      <c r="J51" s="119">
        <v>217</v>
      </c>
      <c r="K51" s="119">
        <v>201</v>
      </c>
      <c r="L51" s="119">
        <v>84</v>
      </c>
      <c r="M51" s="119">
        <v>8</v>
      </c>
      <c r="N51" s="47">
        <f t="shared" si="12"/>
        <v>2069</v>
      </c>
    </row>
    <row r="52" spans="1:14" s="68" customFormat="1" ht="12" outlineLevel="1">
      <c r="A52" s="154"/>
      <c r="B52" s="22" t="s">
        <v>15</v>
      </c>
      <c r="C52" s="120">
        <v>301</v>
      </c>
      <c r="D52" s="120">
        <v>423</v>
      </c>
      <c r="E52" s="120">
        <v>376</v>
      </c>
      <c r="F52" s="120">
        <v>392</v>
      </c>
      <c r="G52" s="120">
        <v>437</v>
      </c>
      <c r="H52" s="120">
        <v>569</v>
      </c>
      <c r="I52" s="120">
        <v>526</v>
      </c>
      <c r="J52" s="120">
        <v>398</v>
      </c>
      <c r="K52" s="120">
        <v>304</v>
      </c>
      <c r="L52" s="120">
        <v>102</v>
      </c>
      <c r="M52" s="120">
        <v>8</v>
      </c>
      <c r="N52" s="51">
        <f t="shared" si="12"/>
        <v>3836</v>
      </c>
    </row>
    <row r="53" spans="1:14" s="68" customFormat="1" ht="12" outlineLevel="1">
      <c r="A53" s="152" t="s">
        <v>59</v>
      </c>
      <c r="B53" s="20" t="s">
        <v>13</v>
      </c>
      <c r="C53" s="110">
        <v>100</v>
      </c>
      <c r="D53" s="110">
        <v>139</v>
      </c>
      <c r="E53" s="110">
        <v>107</v>
      </c>
      <c r="F53" s="110">
        <v>138</v>
      </c>
      <c r="G53" s="110">
        <v>141</v>
      </c>
      <c r="H53" s="110">
        <v>203</v>
      </c>
      <c r="I53" s="110">
        <v>186</v>
      </c>
      <c r="J53" s="110">
        <v>116</v>
      </c>
      <c r="K53" s="110">
        <v>78</v>
      </c>
      <c r="L53" s="110">
        <v>9</v>
      </c>
      <c r="M53" s="110">
        <v>0</v>
      </c>
      <c r="N53" s="42">
        <f t="shared" si="12"/>
        <v>1217</v>
      </c>
    </row>
    <row r="54" spans="1:14" s="68" customFormat="1" ht="12" outlineLevel="1">
      <c r="A54" s="153"/>
      <c r="B54" s="21" t="s">
        <v>14</v>
      </c>
      <c r="C54" s="119">
        <v>79</v>
      </c>
      <c r="D54" s="119">
        <v>137</v>
      </c>
      <c r="E54" s="119">
        <v>126</v>
      </c>
      <c r="F54" s="119">
        <v>147</v>
      </c>
      <c r="G54" s="119">
        <v>142</v>
      </c>
      <c r="H54" s="119">
        <v>200</v>
      </c>
      <c r="I54" s="119">
        <v>175</v>
      </c>
      <c r="J54" s="119">
        <v>190</v>
      </c>
      <c r="K54" s="119">
        <v>139</v>
      </c>
      <c r="L54" s="119">
        <v>22</v>
      </c>
      <c r="M54" s="119">
        <v>1</v>
      </c>
      <c r="N54" s="47">
        <f t="shared" si="12"/>
        <v>1358</v>
      </c>
    </row>
    <row r="55" spans="1:14" s="68" customFormat="1" ht="12" outlineLevel="1">
      <c r="A55" s="154"/>
      <c r="B55" s="22" t="s">
        <v>15</v>
      </c>
      <c r="C55" s="120">
        <v>179</v>
      </c>
      <c r="D55" s="120">
        <v>276</v>
      </c>
      <c r="E55" s="120">
        <v>233</v>
      </c>
      <c r="F55" s="120">
        <v>285</v>
      </c>
      <c r="G55" s="120">
        <v>283</v>
      </c>
      <c r="H55" s="120">
        <v>403</v>
      </c>
      <c r="I55" s="120">
        <v>361</v>
      </c>
      <c r="J55" s="120">
        <v>306</v>
      </c>
      <c r="K55" s="120">
        <v>217</v>
      </c>
      <c r="L55" s="120">
        <v>31</v>
      </c>
      <c r="M55" s="120">
        <v>1</v>
      </c>
      <c r="N55" s="51">
        <f t="shared" si="12"/>
        <v>2575</v>
      </c>
    </row>
    <row r="56" spans="1:14" s="68" customFormat="1" ht="12" outlineLevel="1">
      <c r="A56" s="152" t="s">
        <v>60</v>
      </c>
      <c r="B56" s="20" t="s">
        <v>13</v>
      </c>
      <c r="C56" s="110">
        <v>109</v>
      </c>
      <c r="D56" s="110">
        <v>157</v>
      </c>
      <c r="E56" s="110">
        <v>118</v>
      </c>
      <c r="F56" s="110">
        <v>149</v>
      </c>
      <c r="G56" s="110">
        <v>175</v>
      </c>
      <c r="H56" s="110">
        <v>206</v>
      </c>
      <c r="I56" s="110">
        <v>147</v>
      </c>
      <c r="J56" s="110">
        <v>147</v>
      </c>
      <c r="K56" s="110">
        <v>58</v>
      </c>
      <c r="L56" s="110">
        <v>7</v>
      </c>
      <c r="M56" s="110">
        <v>0</v>
      </c>
      <c r="N56" s="42">
        <f t="shared" si="12"/>
        <v>1273</v>
      </c>
    </row>
    <row r="57" spans="1:14" s="68" customFormat="1" ht="12" outlineLevel="1">
      <c r="A57" s="153"/>
      <c r="B57" s="21" t="s">
        <v>14</v>
      </c>
      <c r="C57" s="119">
        <v>92</v>
      </c>
      <c r="D57" s="119">
        <v>179</v>
      </c>
      <c r="E57" s="119">
        <v>103</v>
      </c>
      <c r="F57" s="119">
        <v>129</v>
      </c>
      <c r="G57" s="119">
        <v>169</v>
      </c>
      <c r="H57" s="119">
        <v>198</v>
      </c>
      <c r="I57" s="119">
        <v>173</v>
      </c>
      <c r="J57" s="119">
        <v>178</v>
      </c>
      <c r="K57" s="119">
        <v>116</v>
      </c>
      <c r="L57" s="119">
        <v>33</v>
      </c>
      <c r="M57" s="119">
        <v>1</v>
      </c>
      <c r="N57" s="47">
        <f t="shared" si="12"/>
        <v>1371</v>
      </c>
    </row>
    <row r="58" spans="1:14" s="68" customFormat="1" ht="12" outlineLevel="1">
      <c r="A58" s="154"/>
      <c r="B58" s="22" t="s">
        <v>15</v>
      </c>
      <c r="C58" s="120">
        <v>201</v>
      </c>
      <c r="D58" s="120">
        <v>336</v>
      </c>
      <c r="E58" s="120">
        <v>221</v>
      </c>
      <c r="F58" s="120">
        <v>278</v>
      </c>
      <c r="G58" s="120">
        <v>344</v>
      </c>
      <c r="H58" s="120">
        <v>404</v>
      </c>
      <c r="I58" s="120">
        <v>320</v>
      </c>
      <c r="J58" s="120">
        <v>325</v>
      </c>
      <c r="K58" s="120">
        <v>174</v>
      </c>
      <c r="L58" s="120">
        <v>40</v>
      </c>
      <c r="M58" s="120">
        <v>1</v>
      </c>
      <c r="N58" s="51">
        <f t="shared" si="12"/>
        <v>2644</v>
      </c>
    </row>
    <row r="59" spans="1:14" s="68" customFormat="1" ht="12" outlineLevel="1">
      <c r="A59" s="152" t="s">
        <v>61</v>
      </c>
      <c r="B59" s="20" t="s">
        <v>13</v>
      </c>
      <c r="C59" s="110">
        <v>62</v>
      </c>
      <c r="D59" s="110">
        <v>91</v>
      </c>
      <c r="E59" s="110">
        <v>70</v>
      </c>
      <c r="F59" s="110">
        <v>84</v>
      </c>
      <c r="G59" s="110">
        <v>107</v>
      </c>
      <c r="H59" s="110">
        <v>134</v>
      </c>
      <c r="I59" s="110">
        <v>141</v>
      </c>
      <c r="J59" s="110">
        <v>85</v>
      </c>
      <c r="K59" s="110">
        <v>42</v>
      </c>
      <c r="L59" s="110">
        <v>6</v>
      </c>
      <c r="M59" s="110">
        <v>0</v>
      </c>
      <c r="N59" s="42">
        <f t="shared" si="12"/>
        <v>822</v>
      </c>
    </row>
    <row r="60" spans="1:14" s="68" customFormat="1" ht="12" outlineLevel="1">
      <c r="A60" s="153"/>
      <c r="B60" s="21" t="s">
        <v>14</v>
      </c>
      <c r="C60" s="119">
        <v>53</v>
      </c>
      <c r="D60" s="119">
        <v>95</v>
      </c>
      <c r="E60" s="119">
        <v>82</v>
      </c>
      <c r="F60" s="119">
        <v>81</v>
      </c>
      <c r="G60" s="119">
        <v>89</v>
      </c>
      <c r="H60" s="119">
        <v>127</v>
      </c>
      <c r="I60" s="119">
        <v>132</v>
      </c>
      <c r="J60" s="119">
        <v>128</v>
      </c>
      <c r="K60" s="119">
        <v>81</v>
      </c>
      <c r="L60" s="119">
        <v>16</v>
      </c>
      <c r="M60" s="119">
        <v>1</v>
      </c>
      <c r="N60" s="47">
        <f t="shared" si="12"/>
        <v>885</v>
      </c>
    </row>
    <row r="61" spans="1:14" s="68" customFormat="1" ht="12" outlineLevel="1">
      <c r="A61" s="154"/>
      <c r="B61" s="22" t="s">
        <v>15</v>
      </c>
      <c r="C61" s="120">
        <v>115</v>
      </c>
      <c r="D61" s="120">
        <v>186</v>
      </c>
      <c r="E61" s="120">
        <v>152</v>
      </c>
      <c r="F61" s="120">
        <v>165</v>
      </c>
      <c r="G61" s="120">
        <v>196</v>
      </c>
      <c r="H61" s="120">
        <v>261</v>
      </c>
      <c r="I61" s="120">
        <v>273</v>
      </c>
      <c r="J61" s="120">
        <v>213</v>
      </c>
      <c r="K61" s="120">
        <v>123</v>
      </c>
      <c r="L61" s="120">
        <v>22</v>
      </c>
      <c r="M61" s="120">
        <v>1</v>
      </c>
      <c r="N61" s="51">
        <f t="shared" si="12"/>
        <v>1707</v>
      </c>
    </row>
    <row r="62" spans="1:14" ht="12">
      <c r="A62" s="155" t="s">
        <v>34</v>
      </c>
      <c r="B62" s="6" t="s">
        <v>13</v>
      </c>
      <c r="C62" s="92">
        <f>SUM(C50,C53,C56,C59)</f>
        <v>428</v>
      </c>
      <c r="D62" s="92">
        <f aca="true" t="shared" si="13" ref="D62:M62">SUM(D50,D53,D56,D59)</f>
        <v>595</v>
      </c>
      <c r="E62" s="92">
        <f t="shared" si="13"/>
        <v>464</v>
      </c>
      <c r="F62" s="92">
        <f t="shared" si="13"/>
        <v>546</v>
      </c>
      <c r="G62" s="92">
        <f t="shared" si="13"/>
        <v>630</v>
      </c>
      <c r="H62" s="92">
        <f t="shared" si="13"/>
        <v>834</v>
      </c>
      <c r="I62" s="92">
        <f t="shared" si="13"/>
        <v>732</v>
      </c>
      <c r="J62" s="92">
        <f t="shared" si="13"/>
        <v>529</v>
      </c>
      <c r="K62" s="92">
        <f t="shared" si="13"/>
        <v>281</v>
      </c>
      <c r="L62" s="92">
        <f t="shared" si="13"/>
        <v>40</v>
      </c>
      <c r="M62" s="92">
        <f t="shared" si="13"/>
        <v>0</v>
      </c>
      <c r="N62" s="69">
        <f>SUM(C62:M62)</f>
        <v>5079</v>
      </c>
    </row>
    <row r="63" spans="1:14" ht="12">
      <c r="A63" s="156"/>
      <c r="B63" s="7" t="s">
        <v>14</v>
      </c>
      <c r="C63" s="93">
        <f aca="true" t="shared" si="14" ref="C63:M64">SUM(C51,C54,C57,C60)</f>
        <v>368</v>
      </c>
      <c r="D63" s="93">
        <f t="shared" si="14"/>
        <v>626</v>
      </c>
      <c r="E63" s="93">
        <f t="shared" si="14"/>
        <v>518</v>
      </c>
      <c r="F63" s="93">
        <f t="shared" si="14"/>
        <v>574</v>
      </c>
      <c r="G63" s="93">
        <f t="shared" si="14"/>
        <v>630</v>
      </c>
      <c r="H63" s="93">
        <f t="shared" si="14"/>
        <v>803</v>
      </c>
      <c r="I63" s="93">
        <f t="shared" si="14"/>
        <v>748</v>
      </c>
      <c r="J63" s="93">
        <f t="shared" si="14"/>
        <v>713</v>
      </c>
      <c r="K63" s="93">
        <f t="shared" si="14"/>
        <v>537</v>
      </c>
      <c r="L63" s="93">
        <f t="shared" si="14"/>
        <v>155</v>
      </c>
      <c r="M63" s="93">
        <f t="shared" si="14"/>
        <v>11</v>
      </c>
      <c r="N63" s="46">
        <f>SUM(C63:M63)</f>
        <v>5683</v>
      </c>
    </row>
    <row r="64" spans="1:14" ht="12">
      <c r="A64" s="157"/>
      <c r="B64" s="8" t="s">
        <v>15</v>
      </c>
      <c r="C64" s="94">
        <f t="shared" si="14"/>
        <v>796</v>
      </c>
      <c r="D64" s="94">
        <f t="shared" si="14"/>
        <v>1221</v>
      </c>
      <c r="E64" s="94">
        <f t="shared" si="14"/>
        <v>982</v>
      </c>
      <c r="F64" s="94">
        <f t="shared" si="14"/>
        <v>1120</v>
      </c>
      <c r="G64" s="94">
        <f t="shared" si="14"/>
        <v>1260</v>
      </c>
      <c r="H64" s="94">
        <f t="shared" si="14"/>
        <v>1637</v>
      </c>
      <c r="I64" s="94">
        <f t="shared" si="14"/>
        <v>1480</v>
      </c>
      <c r="J64" s="94">
        <f>SUM(J52,J55,J58,J61)</f>
        <v>1242</v>
      </c>
      <c r="K64" s="94">
        <f t="shared" si="14"/>
        <v>818</v>
      </c>
      <c r="L64" s="94">
        <f t="shared" si="14"/>
        <v>195</v>
      </c>
      <c r="M64" s="94">
        <f t="shared" si="14"/>
        <v>11</v>
      </c>
      <c r="N64" s="70">
        <f>SUM(C64:M64)</f>
        <v>10762</v>
      </c>
    </row>
    <row r="65" spans="1:14" ht="12">
      <c r="A65" s="155" t="s">
        <v>23</v>
      </c>
      <c r="B65" s="6" t="s">
        <v>13</v>
      </c>
      <c r="C65" s="92">
        <v>224</v>
      </c>
      <c r="D65" s="92">
        <v>348</v>
      </c>
      <c r="E65" s="92">
        <v>256</v>
      </c>
      <c r="F65" s="92">
        <v>279</v>
      </c>
      <c r="G65" s="92">
        <v>366</v>
      </c>
      <c r="H65" s="92">
        <v>500</v>
      </c>
      <c r="I65" s="92">
        <v>347</v>
      </c>
      <c r="J65" s="92">
        <v>276</v>
      </c>
      <c r="K65" s="92">
        <v>164</v>
      </c>
      <c r="L65" s="92">
        <v>26</v>
      </c>
      <c r="M65" s="92">
        <v>0</v>
      </c>
      <c r="N65" s="41">
        <f aca="true" t="shared" si="15" ref="N65:N70">SUM(C65:M65)</f>
        <v>2786</v>
      </c>
    </row>
    <row r="66" spans="1:14" ht="12">
      <c r="A66" s="156"/>
      <c r="B66" s="7" t="s">
        <v>14</v>
      </c>
      <c r="C66" s="93">
        <v>200</v>
      </c>
      <c r="D66" s="93">
        <v>349</v>
      </c>
      <c r="E66" s="93">
        <v>264</v>
      </c>
      <c r="F66" s="93">
        <v>283</v>
      </c>
      <c r="G66" s="93">
        <v>442</v>
      </c>
      <c r="H66" s="93">
        <v>551</v>
      </c>
      <c r="I66" s="93">
        <v>400</v>
      </c>
      <c r="J66" s="93">
        <v>444</v>
      </c>
      <c r="K66" s="93">
        <v>344</v>
      </c>
      <c r="L66" s="93">
        <v>83</v>
      </c>
      <c r="M66" s="93">
        <v>10</v>
      </c>
      <c r="N66" s="46">
        <f t="shared" si="15"/>
        <v>3370</v>
      </c>
    </row>
    <row r="67" spans="1:14" ht="12">
      <c r="A67" s="157"/>
      <c r="B67" s="8" t="s">
        <v>15</v>
      </c>
      <c r="C67" s="94">
        <v>424</v>
      </c>
      <c r="D67" s="94">
        <v>697</v>
      </c>
      <c r="E67" s="94">
        <v>520</v>
      </c>
      <c r="F67" s="94">
        <v>562</v>
      </c>
      <c r="G67" s="94">
        <v>808</v>
      </c>
      <c r="H67" s="94">
        <v>1051</v>
      </c>
      <c r="I67" s="94">
        <v>747</v>
      </c>
      <c r="J67" s="94">
        <v>720</v>
      </c>
      <c r="K67" s="94">
        <v>508</v>
      </c>
      <c r="L67" s="94">
        <v>109</v>
      </c>
      <c r="M67" s="94">
        <v>10</v>
      </c>
      <c r="N67" s="50">
        <f t="shared" si="15"/>
        <v>6156</v>
      </c>
    </row>
    <row r="68" spans="1:14" ht="12">
      <c r="A68" s="158" t="s">
        <v>2</v>
      </c>
      <c r="B68" s="23" t="s">
        <v>13</v>
      </c>
      <c r="C68" s="74">
        <f>SUM(C23,C35,C38,C47,C62,C65)</f>
        <v>6754</v>
      </c>
      <c r="D68" s="74">
        <f aca="true" t="shared" si="16" ref="D68:L68">SUM(D23,D35,D38,D47,D62,D65)</f>
        <v>7721</v>
      </c>
      <c r="E68" s="74">
        <f t="shared" si="16"/>
        <v>6914</v>
      </c>
      <c r="F68" s="74">
        <f t="shared" si="16"/>
        <v>8693</v>
      </c>
      <c r="G68" s="74">
        <f t="shared" si="16"/>
        <v>8448</v>
      </c>
      <c r="H68" s="74">
        <f t="shared" si="16"/>
        <v>9945</v>
      </c>
      <c r="I68" s="74">
        <f t="shared" si="16"/>
        <v>9140</v>
      </c>
      <c r="J68" s="74">
        <f t="shared" si="16"/>
        <v>6194</v>
      </c>
      <c r="K68" s="74">
        <f t="shared" si="16"/>
        <v>2854</v>
      </c>
      <c r="L68" s="74">
        <f t="shared" si="16"/>
        <v>353</v>
      </c>
      <c r="M68" s="74">
        <f>SUM(M23,M35,M38,M47,M62,M65)</f>
        <v>6</v>
      </c>
      <c r="N68" s="75">
        <f t="shared" si="15"/>
        <v>67022</v>
      </c>
    </row>
    <row r="69" spans="1:14" ht="12">
      <c r="A69" s="159"/>
      <c r="B69" s="24" t="s">
        <v>14</v>
      </c>
      <c r="C69" s="62">
        <f aca="true" t="shared" si="17" ref="C69:M69">SUM(C24,C36,C39,C48,C63,C66)</f>
        <v>6234</v>
      </c>
      <c r="D69" s="62">
        <f t="shared" si="17"/>
        <v>7680</v>
      </c>
      <c r="E69" s="62">
        <f t="shared" si="17"/>
        <v>7391</v>
      </c>
      <c r="F69" s="62">
        <f t="shared" si="17"/>
        <v>9035</v>
      </c>
      <c r="G69" s="62">
        <f t="shared" si="17"/>
        <v>9317</v>
      </c>
      <c r="H69" s="62">
        <f t="shared" si="17"/>
        <v>10418</v>
      </c>
      <c r="I69" s="62">
        <f t="shared" si="17"/>
        <v>9957</v>
      </c>
      <c r="J69" s="62">
        <f t="shared" si="17"/>
        <v>8107</v>
      </c>
      <c r="K69" s="62">
        <f t="shared" si="17"/>
        <v>5440</v>
      </c>
      <c r="L69" s="62">
        <f t="shared" si="17"/>
        <v>1387</v>
      </c>
      <c r="M69" s="62">
        <f t="shared" si="17"/>
        <v>73</v>
      </c>
      <c r="N69" s="62">
        <f t="shared" si="15"/>
        <v>75039</v>
      </c>
    </row>
    <row r="70" spans="1:14" ht="12">
      <c r="A70" s="159"/>
      <c r="B70" s="25" t="s">
        <v>15</v>
      </c>
      <c r="C70" s="63">
        <f>SUM(C68:C69)</f>
        <v>12988</v>
      </c>
      <c r="D70" s="63">
        <f aca="true" t="shared" si="18" ref="D70:M70">SUM(D68:D69)</f>
        <v>15401</v>
      </c>
      <c r="E70" s="63">
        <f t="shared" si="18"/>
        <v>14305</v>
      </c>
      <c r="F70" s="63">
        <f t="shared" si="18"/>
        <v>17728</v>
      </c>
      <c r="G70" s="63">
        <f t="shared" si="18"/>
        <v>17765</v>
      </c>
      <c r="H70" s="63">
        <f t="shared" si="18"/>
        <v>20363</v>
      </c>
      <c r="I70" s="63">
        <f t="shared" si="18"/>
        <v>19097</v>
      </c>
      <c r="J70" s="63">
        <f t="shared" si="18"/>
        <v>14301</v>
      </c>
      <c r="K70" s="63">
        <f t="shared" si="18"/>
        <v>8294</v>
      </c>
      <c r="L70" s="63">
        <f t="shared" si="18"/>
        <v>1740</v>
      </c>
      <c r="M70" s="63">
        <f t="shared" si="18"/>
        <v>79</v>
      </c>
      <c r="N70" s="63">
        <f t="shared" si="15"/>
        <v>142061</v>
      </c>
    </row>
  </sheetData>
  <sheetProtection/>
  <mergeCells count="24">
    <mergeCell ref="A29:A31"/>
    <mergeCell ref="A32:A34"/>
    <mergeCell ref="A56:A58"/>
    <mergeCell ref="A59:A61"/>
    <mergeCell ref="A41:A43"/>
    <mergeCell ref="A44:A46"/>
    <mergeCell ref="A50:A52"/>
    <mergeCell ref="A53:A55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&amp;N&amp;C町別・年齢10歳毎人口&amp;R平成22年12月1日現在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5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F59" sqref="F59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51" t="s">
        <v>16</v>
      </c>
      <c r="B1" s="151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52" t="s">
        <v>45</v>
      </c>
      <c r="B2" s="20" t="s">
        <v>13</v>
      </c>
      <c r="C2" s="121">
        <v>2835</v>
      </c>
      <c r="D2" s="121">
        <v>11545</v>
      </c>
      <c r="E2" s="121">
        <v>3256</v>
      </c>
      <c r="F2" s="121">
        <v>1518</v>
      </c>
      <c r="G2" s="42">
        <f aca="true" t="shared" si="0" ref="G2:G22">SUM(C2:E2)</f>
        <v>17636</v>
      </c>
      <c r="H2" s="65">
        <f>C2/$G2</f>
        <v>0.16075073712860058</v>
      </c>
      <c r="I2" s="65">
        <f>D2/$G2</f>
        <v>0.6546268995237016</v>
      </c>
      <c r="J2" s="65">
        <f>E2/$G2</f>
        <v>0.18462236334769788</v>
      </c>
      <c r="K2" s="65">
        <f>F2/$G2</f>
        <v>0.08607393966885915</v>
      </c>
      <c r="L2" s="27">
        <f>SUM(H2:J2)</f>
        <v>1</v>
      </c>
    </row>
    <row r="3" spans="1:12" s="66" customFormat="1" ht="13.5" customHeight="1" outlineLevel="1">
      <c r="A3" s="153"/>
      <c r="B3" s="21" t="s">
        <v>14</v>
      </c>
      <c r="C3" s="122">
        <v>2673</v>
      </c>
      <c r="D3" s="122">
        <v>12543</v>
      </c>
      <c r="E3" s="122">
        <v>4923</v>
      </c>
      <c r="F3" s="122">
        <v>2703</v>
      </c>
      <c r="G3" s="47">
        <f t="shared" si="0"/>
        <v>20139</v>
      </c>
      <c r="H3" s="48">
        <f aca="true" t="shared" si="1" ref="H3:H22">C3/$G3</f>
        <v>0.1327275435721734</v>
      </c>
      <c r="I3" s="48">
        <f aca="true" t="shared" si="2" ref="I3:I22">D3/$G3</f>
        <v>0.6228213913302547</v>
      </c>
      <c r="J3" s="48">
        <f aca="true" t="shared" si="3" ref="J3:J22">E3/$G3</f>
        <v>0.24445106509757186</v>
      </c>
      <c r="K3" s="48">
        <f aca="true" t="shared" si="4" ref="K3:K22">F3/$G3</f>
        <v>0.13421719052584538</v>
      </c>
      <c r="L3" s="27">
        <f>SUM(H3:J3)</f>
        <v>1</v>
      </c>
    </row>
    <row r="4" spans="1:12" s="66" customFormat="1" ht="13.5" customHeight="1" outlineLevel="1">
      <c r="A4" s="154"/>
      <c r="B4" s="22" t="s">
        <v>15</v>
      </c>
      <c r="C4" s="123">
        <v>5508</v>
      </c>
      <c r="D4" s="123">
        <v>24088</v>
      </c>
      <c r="E4" s="123">
        <v>8179</v>
      </c>
      <c r="F4" s="123">
        <v>4221</v>
      </c>
      <c r="G4" s="51">
        <f t="shared" si="0"/>
        <v>37775</v>
      </c>
      <c r="H4" s="67">
        <f t="shared" si="1"/>
        <v>0.1458107213765718</v>
      </c>
      <c r="I4" s="67">
        <f t="shared" si="2"/>
        <v>0.6376704169424222</v>
      </c>
      <c r="J4" s="67">
        <f t="shared" si="3"/>
        <v>0.21651886168100595</v>
      </c>
      <c r="K4" s="67">
        <f t="shared" si="4"/>
        <v>0.11174056915949702</v>
      </c>
      <c r="L4" s="27">
        <f>SUM(H4:J4)</f>
        <v>1</v>
      </c>
    </row>
    <row r="5" spans="1:12" s="68" customFormat="1" ht="12" outlineLevel="1">
      <c r="A5" s="152" t="s">
        <v>44</v>
      </c>
      <c r="B5" s="20" t="s">
        <v>13</v>
      </c>
      <c r="C5" s="121">
        <v>965</v>
      </c>
      <c r="D5" s="121">
        <v>3213</v>
      </c>
      <c r="E5" s="121">
        <v>714</v>
      </c>
      <c r="F5" s="121">
        <v>299</v>
      </c>
      <c r="G5" s="42">
        <f t="shared" si="0"/>
        <v>4892</v>
      </c>
      <c r="H5" s="65">
        <f t="shared" si="1"/>
        <v>0.19726083401471792</v>
      </c>
      <c r="I5" s="65">
        <f t="shared" si="2"/>
        <v>0.6567865903515945</v>
      </c>
      <c r="J5" s="65">
        <f t="shared" si="3"/>
        <v>0.14595257563368766</v>
      </c>
      <c r="K5" s="65">
        <f t="shared" si="4"/>
        <v>0.061120196238757155</v>
      </c>
      <c r="L5" s="27">
        <f>SUM(H5:J5)</f>
        <v>1</v>
      </c>
    </row>
    <row r="6" spans="1:12" s="68" customFormat="1" ht="12" outlineLevel="1">
      <c r="A6" s="153"/>
      <c r="B6" s="21" t="s">
        <v>14</v>
      </c>
      <c r="C6" s="122">
        <v>921</v>
      </c>
      <c r="D6" s="122">
        <v>3246</v>
      </c>
      <c r="E6" s="122">
        <v>966</v>
      </c>
      <c r="F6" s="122">
        <v>484</v>
      </c>
      <c r="G6" s="47">
        <f t="shared" si="0"/>
        <v>5133</v>
      </c>
      <c r="H6" s="48">
        <f t="shared" si="1"/>
        <v>0.179427235534775</v>
      </c>
      <c r="I6" s="48">
        <f t="shared" si="2"/>
        <v>0.6323787258912916</v>
      </c>
      <c r="J6" s="48">
        <f t="shared" si="3"/>
        <v>0.18819403857393338</v>
      </c>
      <c r="K6" s="48">
        <f t="shared" si="4"/>
        <v>0.09429183713228131</v>
      </c>
      <c r="L6" s="27">
        <f aca="true" t="shared" si="5" ref="L6:L22">SUM(H6:J6)</f>
        <v>1</v>
      </c>
    </row>
    <row r="7" spans="1:12" s="68" customFormat="1" ht="12" outlineLevel="1">
      <c r="A7" s="154"/>
      <c r="B7" s="22" t="s">
        <v>15</v>
      </c>
      <c r="C7" s="123">
        <v>1886</v>
      </c>
      <c r="D7" s="123">
        <v>6459</v>
      </c>
      <c r="E7" s="123">
        <v>1680</v>
      </c>
      <c r="F7" s="123">
        <v>783</v>
      </c>
      <c r="G7" s="51">
        <f t="shared" si="0"/>
        <v>10025</v>
      </c>
      <c r="H7" s="67">
        <f t="shared" si="1"/>
        <v>0.18812967581047382</v>
      </c>
      <c r="I7" s="67">
        <f t="shared" si="2"/>
        <v>0.6442892768079801</v>
      </c>
      <c r="J7" s="67">
        <f t="shared" si="3"/>
        <v>0.16758104738154614</v>
      </c>
      <c r="K7" s="67">
        <f t="shared" si="4"/>
        <v>0.07810473815461347</v>
      </c>
      <c r="L7" s="27">
        <f t="shared" si="5"/>
        <v>1</v>
      </c>
    </row>
    <row r="8" spans="1:12" s="68" customFormat="1" ht="12" outlineLevel="1">
      <c r="A8" s="152" t="s">
        <v>43</v>
      </c>
      <c r="B8" s="20" t="s">
        <v>13</v>
      </c>
      <c r="C8" s="121">
        <v>410</v>
      </c>
      <c r="D8" s="121">
        <v>1868</v>
      </c>
      <c r="E8" s="121">
        <v>568</v>
      </c>
      <c r="F8" s="121">
        <v>261</v>
      </c>
      <c r="G8" s="42">
        <f t="shared" si="0"/>
        <v>2846</v>
      </c>
      <c r="H8" s="65">
        <f t="shared" si="1"/>
        <v>0.14406184118060436</v>
      </c>
      <c r="I8" s="65">
        <f t="shared" si="2"/>
        <v>0.6563598032326071</v>
      </c>
      <c r="J8" s="65">
        <f t="shared" si="3"/>
        <v>0.19957835558678846</v>
      </c>
      <c r="K8" s="65">
        <f t="shared" si="4"/>
        <v>0.09170765987350668</v>
      </c>
      <c r="L8" s="27">
        <f t="shared" si="5"/>
        <v>1</v>
      </c>
    </row>
    <row r="9" spans="1:12" s="68" customFormat="1" ht="12" outlineLevel="1">
      <c r="A9" s="153"/>
      <c r="B9" s="21" t="s">
        <v>14</v>
      </c>
      <c r="C9" s="122">
        <v>374</v>
      </c>
      <c r="D9" s="122">
        <v>1862</v>
      </c>
      <c r="E9" s="122">
        <v>841</v>
      </c>
      <c r="F9" s="122">
        <v>496</v>
      </c>
      <c r="G9" s="47">
        <f t="shared" si="0"/>
        <v>3077</v>
      </c>
      <c r="H9" s="48">
        <f t="shared" si="1"/>
        <v>0.12154696132596685</v>
      </c>
      <c r="I9" s="48">
        <f t="shared" si="2"/>
        <v>0.6051348716282093</v>
      </c>
      <c r="J9" s="48">
        <f t="shared" si="3"/>
        <v>0.27331816704582385</v>
      </c>
      <c r="K9" s="48">
        <f t="shared" si="4"/>
        <v>0.1611959701007475</v>
      </c>
      <c r="L9" s="27">
        <f t="shared" si="5"/>
        <v>1</v>
      </c>
    </row>
    <row r="10" spans="1:12" s="68" customFormat="1" ht="12" outlineLevel="1">
      <c r="A10" s="154"/>
      <c r="B10" s="22" t="s">
        <v>15</v>
      </c>
      <c r="C10" s="123">
        <v>784</v>
      </c>
      <c r="D10" s="123">
        <v>3730</v>
      </c>
      <c r="E10" s="123">
        <v>1409</v>
      </c>
      <c r="F10" s="123">
        <v>757</v>
      </c>
      <c r="G10" s="51">
        <f t="shared" si="0"/>
        <v>5923</v>
      </c>
      <c r="H10" s="67">
        <f t="shared" si="1"/>
        <v>0.1323653553942259</v>
      </c>
      <c r="I10" s="67">
        <f t="shared" si="2"/>
        <v>0.6297484382914064</v>
      </c>
      <c r="J10" s="67">
        <f t="shared" si="3"/>
        <v>0.23788620631436772</v>
      </c>
      <c r="K10" s="67">
        <f t="shared" si="4"/>
        <v>0.12780685463447577</v>
      </c>
      <c r="L10" s="27">
        <f t="shared" si="5"/>
        <v>1</v>
      </c>
    </row>
    <row r="11" spans="1:12" s="68" customFormat="1" ht="12" outlineLevel="1">
      <c r="A11" s="152" t="s">
        <v>42</v>
      </c>
      <c r="B11" s="20" t="s">
        <v>13</v>
      </c>
      <c r="C11" s="121">
        <v>263</v>
      </c>
      <c r="D11" s="121">
        <v>1277</v>
      </c>
      <c r="E11" s="121">
        <v>587</v>
      </c>
      <c r="F11" s="121">
        <v>311</v>
      </c>
      <c r="G11" s="42">
        <f t="shared" si="0"/>
        <v>2127</v>
      </c>
      <c r="H11" s="65">
        <f t="shared" si="1"/>
        <v>0.12364833098260461</v>
      </c>
      <c r="I11" s="65">
        <f t="shared" si="2"/>
        <v>0.6003761165961448</v>
      </c>
      <c r="J11" s="65">
        <f t="shared" si="3"/>
        <v>0.2759755524212506</v>
      </c>
      <c r="K11" s="65">
        <f t="shared" si="4"/>
        <v>0.1462153267512929</v>
      </c>
      <c r="L11" s="27">
        <f t="shared" si="5"/>
        <v>1</v>
      </c>
    </row>
    <row r="12" spans="1:12" s="68" customFormat="1" ht="12" outlineLevel="1">
      <c r="A12" s="153"/>
      <c r="B12" s="21" t="s">
        <v>14</v>
      </c>
      <c r="C12" s="122">
        <v>244</v>
      </c>
      <c r="D12" s="122">
        <v>1290</v>
      </c>
      <c r="E12" s="122">
        <v>985</v>
      </c>
      <c r="F12" s="122">
        <v>662</v>
      </c>
      <c r="G12" s="47">
        <f t="shared" si="0"/>
        <v>2519</v>
      </c>
      <c r="H12" s="48">
        <f t="shared" si="1"/>
        <v>0.09686383485510124</v>
      </c>
      <c r="I12" s="48">
        <f t="shared" si="2"/>
        <v>0.5121079793568877</v>
      </c>
      <c r="J12" s="48">
        <f t="shared" si="3"/>
        <v>0.39102818578801113</v>
      </c>
      <c r="K12" s="48">
        <f t="shared" si="4"/>
        <v>0.2628026994839222</v>
      </c>
      <c r="L12" s="27">
        <f t="shared" si="5"/>
        <v>1</v>
      </c>
    </row>
    <row r="13" spans="1:12" s="68" customFormat="1" ht="12" outlineLevel="1">
      <c r="A13" s="154"/>
      <c r="B13" s="22" t="s">
        <v>15</v>
      </c>
      <c r="C13" s="123">
        <v>507</v>
      </c>
      <c r="D13" s="123">
        <v>2567</v>
      </c>
      <c r="E13" s="123">
        <v>1572</v>
      </c>
      <c r="F13" s="123">
        <v>973</v>
      </c>
      <c r="G13" s="51">
        <f t="shared" si="0"/>
        <v>4646</v>
      </c>
      <c r="H13" s="67">
        <f t="shared" si="1"/>
        <v>0.10912613000430478</v>
      </c>
      <c r="I13" s="67">
        <f t="shared" si="2"/>
        <v>0.5525182953077916</v>
      </c>
      <c r="J13" s="67">
        <f t="shared" si="3"/>
        <v>0.33835557468790356</v>
      </c>
      <c r="K13" s="67">
        <f t="shared" si="4"/>
        <v>0.209427464485579</v>
      </c>
      <c r="L13" s="27">
        <f t="shared" si="5"/>
        <v>1</v>
      </c>
    </row>
    <row r="14" spans="1:12" s="68" customFormat="1" ht="12" outlineLevel="1">
      <c r="A14" s="152" t="s">
        <v>41</v>
      </c>
      <c r="B14" s="20" t="s">
        <v>13</v>
      </c>
      <c r="C14" s="121">
        <v>2382</v>
      </c>
      <c r="D14" s="121">
        <v>8479</v>
      </c>
      <c r="E14" s="121">
        <v>2434</v>
      </c>
      <c r="F14" s="121">
        <v>944</v>
      </c>
      <c r="G14" s="42">
        <f t="shared" si="0"/>
        <v>13295</v>
      </c>
      <c r="H14" s="65">
        <f t="shared" si="1"/>
        <v>0.17916509966152688</v>
      </c>
      <c r="I14" s="65">
        <f t="shared" si="2"/>
        <v>0.6377585558480632</v>
      </c>
      <c r="J14" s="65">
        <f t="shared" si="3"/>
        <v>0.18307634449040994</v>
      </c>
      <c r="K14" s="65">
        <f t="shared" si="4"/>
        <v>0.071004136893569</v>
      </c>
      <c r="L14" s="27">
        <f t="shared" si="5"/>
        <v>1</v>
      </c>
    </row>
    <row r="15" spans="1:12" s="68" customFormat="1" ht="12" outlineLevel="1">
      <c r="A15" s="153"/>
      <c r="B15" s="21" t="s">
        <v>14</v>
      </c>
      <c r="C15" s="122">
        <v>2356</v>
      </c>
      <c r="D15" s="122">
        <v>9250</v>
      </c>
      <c r="E15" s="122">
        <v>3094</v>
      </c>
      <c r="F15" s="122">
        <v>1421</v>
      </c>
      <c r="G15" s="47">
        <f t="shared" si="0"/>
        <v>14700</v>
      </c>
      <c r="H15" s="48">
        <f t="shared" si="1"/>
        <v>0.1602721088435374</v>
      </c>
      <c r="I15" s="48">
        <f t="shared" si="2"/>
        <v>0.6292517006802721</v>
      </c>
      <c r="J15" s="48">
        <f t="shared" si="3"/>
        <v>0.21047619047619048</v>
      </c>
      <c r="K15" s="48">
        <f t="shared" si="4"/>
        <v>0.09666666666666666</v>
      </c>
      <c r="L15" s="27">
        <f t="shared" si="5"/>
        <v>1</v>
      </c>
    </row>
    <row r="16" spans="1:12" s="68" customFormat="1" ht="12" outlineLevel="1">
      <c r="A16" s="154"/>
      <c r="B16" s="22" t="s">
        <v>15</v>
      </c>
      <c r="C16" s="123">
        <v>4738</v>
      </c>
      <c r="D16" s="123">
        <v>17729</v>
      </c>
      <c r="E16" s="123">
        <v>5528</v>
      </c>
      <c r="F16" s="123">
        <v>2365</v>
      </c>
      <c r="G16" s="51">
        <f t="shared" si="0"/>
        <v>27995</v>
      </c>
      <c r="H16" s="67">
        <f t="shared" si="1"/>
        <v>0.16924450794784782</v>
      </c>
      <c r="I16" s="67">
        <f t="shared" si="2"/>
        <v>0.6332916592248616</v>
      </c>
      <c r="J16" s="67">
        <f t="shared" si="3"/>
        <v>0.19746383282729058</v>
      </c>
      <c r="K16" s="67">
        <f t="shared" si="4"/>
        <v>0.08447937131630648</v>
      </c>
      <c r="L16" s="27">
        <f t="shared" si="5"/>
        <v>1</v>
      </c>
    </row>
    <row r="17" spans="1:12" s="68" customFormat="1" ht="12" outlineLevel="1">
      <c r="A17" s="152" t="s">
        <v>40</v>
      </c>
      <c r="B17" s="20" t="s">
        <v>13</v>
      </c>
      <c r="C17" s="121">
        <v>142</v>
      </c>
      <c r="D17" s="121">
        <v>750</v>
      </c>
      <c r="E17" s="121">
        <v>286</v>
      </c>
      <c r="F17" s="121">
        <v>155</v>
      </c>
      <c r="G17" s="42">
        <f t="shared" si="0"/>
        <v>1178</v>
      </c>
      <c r="H17" s="65">
        <f t="shared" si="1"/>
        <v>0.12054329371816638</v>
      </c>
      <c r="I17" s="65">
        <f t="shared" si="2"/>
        <v>0.6366723259762309</v>
      </c>
      <c r="J17" s="65">
        <f t="shared" si="3"/>
        <v>0.2427843803056027</v>
      </c>
      <c r="K17" s="65">
        <f t="shared" si="4"/>
        <v>0.13157894736842105</v>
      </c>
      <c r="L17" s="27">
        <f t="shared" si="5"/>
        <v>1</v>
      </c>
    </row>
    <row r="18" spans="1:12" s="68" customFormat="1" ht="12" outlineLevel="1">
      <c r="A18" s="153"/>
      <c r="B18" s="21" t="s">
        <v>14</v>
      </c>
      <c r="C18" s="122">
        <v>117</v>
      </c>
      <c r="D18" s="122">
        <v>688</v>
      </c>
      <c r="E18" s="122">
        <v>452</v>
      </c>
      <c r="F18" s="122">
        <v>258</v>
      </c>
      <c r="G18" s="47">
        <f t="shared" si="0"/>
        <v>1257</v>
      </c>
      <c r="H18" s="48">
        <f t="shared" si="1"/>
        <v>0.09307875894988067</v>
      </c>
      <c r="I18" s="48">
        <f t="shared" si="2"/>
        <v>0.54733492442323</v>
      </c>
      <c r="J18" s="48">
        <f t="shared" si="3"/>
        <v>0.35958631662688945</v>
      </c>
      <c r="K18" s="48">
        <f t="shared" si="4"/>
        <v>0.2052505966587112</v>
      </c>
      <c r="L18" s="27">
        <f t="shared" si="5"/>
        <v>1</v>
      </c>
    </row>
    <row r="19" spans="1:12" s="68" customFormat="1" ht="12" outlineLevel="1">
      <c r="A19" s="154"/>
      <c r="B19" s="22" t="s">
        <v>15</v>
      </c>
      <c r="C19" s="123">
        <v>259</v>
      </c>
      <c r="D19" s="123">
        <v>1438</v>
      </c>
      <c r="E19" s="123">
        <v>738</v>
      </c>
      <c r="F19" s="123">
        <v>413</v>
      </c>
      <c r="G19" s="51">
        <f t="shared" si="0"/>
        <v>2435</v>
      </c>
      <c r="H19" s="67">
        <f t="shared" si="1"/>
        <v>0.10636550308008214</v>
      </c>
      <c r="I19" s="67">
        <f t="shared" si="2"/>
        <v>0.5905544147843943</v>
      </c>
      <c r="J19" s="67">
        <f t="shared" si="3"/>
        <v>0.3030800821355236</v>
      </c>
      <c r="K19" s="67">
        <f t="shared" si="4"/>
        <v>0.16960985626283367</v>
      </c>
      <c r="L19" s="27">
        <f t="shared" si="5"/>
        <v>1</v>
      </c>
    </row>
    <row r="20" spans="1:12" s="68" customFormat="1" ht="12" outlineLevel="1">
      <c r="A20" s="152" t="s">
        <v>39</v>
      </c>
      <c r="B20" s="20" t="s">
        <v>13</v>
      </c>
      <c r="C20" s="121">
        <v>325</v>
      </c>
      <c r="D20" s="121">
        <v>1752</v>
      </c>
      <c r="E20" s="121">
        <v>628</v>
      </c>
      <c r="F20" s="121">
        <v>307</v>
      </c>
      <c r="G20" s="42">
        <f t="shared" si="0"/>
        <v>2705</v>
      </c>
      <c r="H20" s="65">
        <f t="shared" si="1"/>
        <v>0.12014787430683918</v>
      </c>
      <c r="I20" s="65">
        <f t="shared" si="2"/>
        <v>0.6476894639556378</v>
      </c>
      <c r="J20" s="65">
        <f t="shared" si="3"/>
        <v>0.23216266173752312</v>
      </c>
      <c r="K20" s="65">
        <f t="shared" si="4"/>
        <v>0.11349353049907579</v>
      </c>
      <c r="L20" s="27">
        <f t="shared" si="5"/>
        <v>1</v>
      </c>
    </row>
    <row r="21" spans="1:12" s="68" customFormat="1" ht="12" outlineLevel="1">
      <c r="A21" s="153"/>
      <c r="B21" s="21" t="s">
        <v>14</v>
      </c>
      <c r="C21" s="166">
        <v>310</v>
      </c>
      <c r="D21" s="166">
        <v>1786</v>
      </c>
      <c r="E21" s="166">
        <v>969</v>
      </c>
      <c r="F21" s="166">
        <v>596</v>
      </c>
      <c r="G21" s="47">
        <f t="shared" si="0"/>
        <v>3065</v>
      </c>
      <c r="H21" s="48">
        <f t="shared" si="1"/>
        <v>0.10114192495921696</v>
      </c>
      <c r="I21" s="48">
        <f t="shared" si="2"/>
        <v>0.5827079934747145</v>
      </c>
      <c r="J21" s="48">
        <f t="shared" si="3"/>
        <v>0.3161500815660685</v>
      </c>
      <c r="K21" s="48">
        <f t="shared" si="4"/>
        <v>0.19445350734094616</v>
      </c>
      <c r="L21" s="27">
        <f t="shared" si="5"/>
        <v>0.9999999999999999</v>
      </c>
    </row>
    <row r="22" spans="1:12" s="68" customFormat="1" ht="12" outlineLevel="1">
      <c r="A22" s="154"/>
      <c r="B22" s="22" t="s">
        <v>15</v>
      </c>
      <c r="C22" s="123">
        <v>635</v>
      </c>
      <c r="D22" s="123">
        <v>3538</v>
      </c>
      <c r="E22" s="123">
        <v>1597</v>
      </c>
      <c r="F22" s="123">
        <v>903</v>
      </c>
      <c r="G22" s="51">
        <f t="shared" si="0"/>
        <v>5770</v>
      </c>
      <c r="H22" s="67">
        <f t="shared" si="1"/>
        <v>0.11005199306759099</v>
      </c>
      <c r="I22" s="67">
        <f t="shared" si="2"/>
        <v>0.6131715771230503</v>
      </c>
      <c r="J22" s="67">
        <f t="shared" si="3"/>
        <v>0.27677642980935874</v>
      </c>
      <c r="K22" s="67">
        <f t="shared" si="4"/>
        <v>0.15649913344887348</v>
      </c>
      <c r="L22" s="27">
        <f t="shared" si="5"/>
        <v>1</v>
      </c>
    </row>
    <row r="23" spans="1:12" ht="12">
      <c r="A23" s="155" t="s">
        <v>32</v>
      </c>
      <c r="B23" s="6" t="s">
        <v>13</v>
      </c>
      <c r="C23" s="41">
        <f aca="true" t="shared" si="6" ref="C23:F25">SUM(C2,C5,C8,C11,C14,C17,C20)</f>
        <v>7322</v>
      </c>
      <c r="D23" s="41">
        <f t="shared" si="6"/>
        <v>28884</v>
      </c>
      <c r="E23" s="41">
        <f t="shared" si="6"/>
        <v>8473</v>
      </c>
      <c r="F23" s="41">
        <f t="shared" si="6"/>
        <v>3795</v>
      </c>
      <c r="G23" s="69">
        <f>SUM(C23:E23)</f>
        <v>44679</v>
      </c>
      <c r="H23" s="53">
        <f aca="true" t="shared" si="7" ref="H23:K25">C23/$G23</f>
        <v>0.16388012265270038</v>
      </c>
      <c r="I23" s="53">
        <f t="shared" si="7"/>
        <v>0.6464782112401799</v>
      </c>
      <c r="J23" s="53">
        <f t="shared" si="7"/>
        <v>0.1896416661071197</v>
      </c>
      <c r="K23" s="53">
        <f t="shared" si="7"/>
        <v>0.08493923319680387</v>
      </c>
      <c r="L23" s="27">
        <f>SUM(H23:J23)</f>
        <v>1</v>
      </c>
    </row>
    <row r="24" spans="1:12" ht="12">
      <c r="A24" s="156"/>
      <c r="B24" s="7" t="s">
        <v>14</v>
      </c>
      <c r="C24" s="46">
        <f t="shared" si="6"/>
        <v>6995</v>
      </c>
      <c r="D24" s="46">
        <f t="shared" si="6"/>
        <v>30665</v>
      </c>
      <c r="E24" s="46">
        <f t="shared" si="6"/>
        <v>12230</v>
      </c>
      <c r="F24" s="46">
        <f t="shared" si="6"/>
        <v>6620</v>
      </c>
      <c r="G24" s="46">
        <f>SUM(C24:E24)</f>
        <v>49890</v>
      </c>
      <c r="H24" s="56">
        <f t="shared" si="7"/>
        <v>0.14020845860893966</v>
      </c>
      <c r="I24" s="56">
        <f t="shared" si="7"/>
        <v>0.614652234916817</v>
      </c>
      <c r="J24" s="56">
        <f t="shared" si="7"/>
        <v>0.24513930647424334</v>
      </c>
      <c r="K24" s="56">
        <f t="shared" si="7"/>
        <v>0.13269192222890358</v>
      </c>
      <c r="L24" s="27">
        <f>SUM(H24:J24)</f>
        <v>1</v>
      </c>
    </row>
    <row r="25" spans="1:12" ht="12">
      <c r="A25" s="157"/>
      <c r="B25" s="8" t="s">
        <v>15</v>
      </c>
      <c r="C25" s="50">
        <f t="shared" si="6"/>
        <v>14317</v>
      </c>
      <c r="D25" s="50">
        <f t="shared" si="6"/>
        <v>59549</v>
      </c>
      <c r="E25" s="50">
        <f t="shared" si="6"/>
        <v>20703</v>
      </c>
      <c r="F25" s="50">
        <f t="shared" si="6"/>
        <v>10415</v>
      </c>
      <c r="G25" s="70">
        <f>SUM(C25:E25)</f>
        <v>94569</v>
      </c>
      <c r="H25" s="57">
        <f t="shared" si="7"/>
        <v>0.1513921052353308</v>
      </c>
      <c r="I25" s="57">
        <f t="shared" si="7"/>
        <v>0.6296883756833634</v>
      </c>
      <c r="J25" s="57">
        <f t="shared" si="7"/>
        <v>0.21891951908130572</v>
      </c>
      <c r="K25" s="57">
        <f t="shared" si="7"/>
        <v>0.11013122693483066</v>
      </c>
      <c r="L25" s="27">
        <f>SUM(H25:J25)</f>
        <v>0.9999999999999999</v>
      </c>
    </row>
    <row r="26" spans="1:12" s="68" customFormat="1" ht="12" outlineLevel="1">
      <c r="A26" s="152" t="s">
        <v>52</v>
      </c>
      <c r="B26" s="20" t="s">
        <v>13</v>
      </c>
      <c r="C26" s="104">
        <v>985</v>
      </c>
      <c r="D26" s="104">
        <v>4357</v>
      </c>
      <c r="E26" s="104">
        <v>1201</v>
      </c>
      <c r="F26" s="104">
        <v>472</v>
      </c>
      <c r="G26" s="42">
        <f aca="true" t="shared" si="8" ref="G26:G34">SUM(C26:E26)</f>
        <v>6543</v>
      </c>
      <c r="H26" s="65">
        <f aca="true" t="shared" si="9" ref="H26:H34">C26/$G26</f>
        <v>0.15054256457282592</v>
      </c>
      <c r="I26" s="65">
        <f aca="true" t="shared" si="10" ref="I26:I34">D26/$G26</f>
        <v>0.6659024912119823</v>
      </c>
      <c r="J26" s="65">
        <f aca="true" t="shared" si="11" ref="J26:J34">E26/$G26</f>
        <v>0.1835549442151918</v>
      </c>
      <c r="K26" s="65">
        <f aca="true" t="shared" si="12" ref="K26:K34">F26/$G26</f>
        <v>0.07213816292220694</v>
      </c>
      <c r="L26" s="27">
        <f aca="true" t="shared" si="13" ref="L26:L34">SUM(H26:J26)</f>
        <v>1</v>
      </c>
    </row>
    <row r="27" spans="1:12" s="68" customFormat="1" ht="12" outlineLevel="1">
      <c r="A27" s="153"/>
      <c r="B27" s="21" t="s">
        <v>14</v>
      </c>
      <c r="C27" s="105">
        <v>885</v>
      </c>
      <c r="D27" s="105">
        <v>4762</v>
      </c>
      <c r="E27" s="105">
        <v>1529</v>
      </c>
      <c r="F27" s="105">
        <v>831</v>
      </c>
      <c r="G27" s="47">
        <f t="shared" si="8"/>
        <v>7176</v>
      </c>
      <c r="H27" s="48">
        <f t="shared" si="9"/>
        <v>0.12332775919732442</v>
      </c>
      <c r="I27" s="48">
        <f t="shared" si="10"/>
        <v>0.6636008918617614</v>
      </c>
      <c r="J27" s="48">
        <f t="shared" si="11"/>
        <v>0.21307134894091415</v>
      </c>
      <c r="K27" s="48">
        <f t="shared" si="12"/>
        <v>0.11580267558528429</v>
      </c>
      <c r="L27" s="27">
        <f t="shared" si="13"/>
        <v>1</v>
      </c>
    </row>
    <row r="28" spans="1:12" s="68" customFormat="1" ht="12" outlineLevel="1">
      <c r="A28" s="154"/>
      <c r="B28" s="22" t="s">
        <v>15</v>
      </c>
      <c r="C28" s="106">
        <v>1870</v>
      </c>
      <c r="D28" s="106">
        <v>9119</v>
      </c>
      <c r="E28" s="106">
        <v>2730</v>
      </c>
      <c r="F28" s="106">
        <v>1303</v>
      </c>
      <c r="G28" s="51">
        <f t="shared" si="8"/>
        <v>13719</v>
      </c>
      <c r="H28" s="67">
        <f t="shared" si="9"/>
        <v>0.13630731102850063</v>
      </c>
      <c r="I28" s="67">
        <f t="shared" si="10"/>
        <v>0.6646985931919236</v>
      </c>
      <c r="J28" s="67">
        <f t="shared" si="11"/>
        <v>0.19899409577957577</v>
      </c>
      <c r="K28" s="67">
        <f t="shared" si="12"/>
        <v>0.09497776805889642</v>
      </c>
      <c r="L28" s="27">
        <f t="shared" si="13"/>
        <v>1</v>
      </c>
    </row>
    <row r="29" spans="1:12" s="68" customFormat="1" ht="12" outlineLevel="1">
      <c r="A29" s="152" t="s">
        <v>53</v>
      </c>
      <c r="B29" s="20" t="s">
        <v>13</v>
      </c>
      <c r="C29" s="104">
        <v>77</v>
      </c>
      <c r="D29" s="104">
        <v>411</v>
      </c>
      <c r="E29" s="104">
        <v>170</v>
      </c>
      <c r="F29" s="104">
        <v>91</v>
      </c>
      <c r="G29" s="42">
        <f t="shared" si="8"/>
        <v>658</v>
      </c>
      <c r="H29" s="65">
        <f t="shared" si="9"/>
        <v>0.11702127659574468</v>
      </c>
      <c r="I29" s="65">
        <f t="shared" si="10"/>
        <v>0.6246200607902735</v>
      </c>
      <c r="J29" s="65">
        <f t="shared" si="11"/>
        <v>0.25835866261398177</v>
      </c>
      <c r="K29" s="65">
        <f t="shared" si="12"/>
        <v>0.13829787234042554</v>
      </c>
      <c r="L29" s="27">
        <f t="shared" si="13"/>
        <v>1</v>
      </c>
    </row>
    <row r="30" spans="1:12" s="68" customFormat="1" ht="12" outlineLevel="1">
      <c r="A30" s="153"/>
      <c r="B30" s="21" t="s">
        <v>14</v>
      </c>
      <c r="C30" s="105">
        <v>77</v>
      </c>
      <c r="D30" s="105">
        <v>438</v>
      </c>
      <c r="E30" s="105">
        <v>279</v>
      </c>
      <c r="F30" s="105">
        <v>184</v>
      </c>
      <c r="G30" s="47">
        <f t="shared" si="8"/>
        <v>794</v>
      </c>
      <c r="H30" s="48">
        <f t="shared" si="9"/>
        <v>0.09697732997481108</v>
      </c>
      <c r="I30" s="48">
        <f t="shared" si="10"/>
        <v>0.5516372795969773</v>
      </c>
      <c r="J30" s="48">
        <f t="shared" si="11"/>
        <v>0.3513853904282116</v>
      </c>
      <c r="K30" s="48">
        <f t="shared" si="12"/>
        <v>0.23173803526448364</v>
      </c>
      <c r="L30" s="27">
        <f t="shared" si="13"/>
        <v>1</v>
      </c>
    </row>
    <row r="31" spans="1:12" s="68" customFormat="1" ht="12" outlineLevel="1">
      <c r="A31" s="154"/>
      <c r="B31" s="22" t="s">
        <v>15</v>
      </c>
      <c r="C31" s="106">
        <v>154</v>
      </c>
      <c r="D31" s="106">
        <v>849</v>
      </c>
      <c r="E31" s="106">
        <v>449</v>
      </c>
      <c r="F31" s="106">
        <v>275</v>
      </c>
      <c r="G31" s="51">
        <f t="shared" si="8"/>
        <v>1452</v>
      </c>
      <c r="H31" s="67">
        <f t="shared" si="9"/>
        <v>0.10606060606060606</v>
      </c>
      <c r="I31" s="67">
        <f t="shared" si="10"/>
        <v>0.5847107438016529</v>
      </c>
      <c r="J31" s="67">
        <f t="shared" si="11"/>
        <v>0.30922865013774103</v>
      </c>
      <c r="K31" s="67">
        <f t="shared" si="12"/>
        <v>0.1893939393939394</v>
      </c>
      <c r="L31" s="27">
        <f t="shared" si="13"/>
        <v>1</v>
      </c>
    </row>
    <row r="32" spans="1:12" s="68" customFormat="1" ht="12" outlineLevel="1">
      <c r="A32" s="152" t="s">
        <v>54</v>
      </c>
      <c r="B32" s="20" t="s">
        <v>13</v>
      </c>
      <c r="C32" s="104">
        <v>94</v>
      </c>
      <c r="D32" s="104">
        <v>484</v>
      </c>
      <c r="E32" s="104">
        <v>169</v>
      </c>
      <c r="F32" s="104">
        <v>88</v>
      </c>
      <c r="G32" s="42">
        <f t="shared" si="8"/>
        <v>747</v>
      </c>
      <c r="H32" s="65">
        <f t="shared" si="9"/>
        <v>0.12583668005354753</v>
      </c>
      <c r="I32" s="65">
        <f t="shared" si="10"/>
        <v>0.6479250334672021</v>
      </c>
      <c r="J32" s="65">
        <f t="shared" si="11"/>
        <v>0.22623828647925034</v>
      </c>
      <c r="K32" s="65">
        <f t="shared" si="12"/>
        <v>0.11780455153949129</v>
      </c>
      <c r="L32" s="27">
        <f t="shared" si="13"/>
        <v>1</v>
      </c>
    </row>
    <row r="33" spans="1:12" s="68" customFormat="1" ht="12" outlineLevel="1">
      <c r="A33" s="153"/>
      <c r="B33" s="21" t="s">
        <v>14</v>
      </c>
      <c r="C33" s="105">
        <v>113</v>
      </c>
      <c r="D33" s="105">
        <v>476</v>
      </c>
      <c r="E33" s="105">
        <v>262</v>
      </c>
      <c r="F33" s="105">
        <v>153</v>
      </c>
      <c r="G33" s="47">
        <f t="shared" si="8"/>
        <v>851</v>
      </c>
      <c r="H33" s="48">
        <f t="shared" si="9"/>
        <v>0.13278495887191538</v>
      </c>
      <c r="I33" s="48">
        <f t="shared" si="10"/>
        <v>0.5593419506462984</v>
      </c>
      <c r="J33" s="48">
        <f t="shared" si="11"/>
        <v>0.3078730904817861</v>
      </c>
      <c r="K33" s="48">
        <f t="shared" si="12"/>
        <v>0.1797884841363102</v>
      </c>
      <c r="L33" s="27">
        <f t="shared" si="13"/>
        <v>1</v>
      </c>
    </row>
    <row r="34" spans="1:12" s="68" customFormat="1" ht="12" outlineLevel="1">
      <c r="A34" s="154"/>
      <c r="B34" s="22" t="s">
        <v>15</v>
      </c>
      <c r="C34" s="106">
        <v>207</v>
      </c>
      <c r="D34" s="106">
        <v>960</v>
      </c>
      <c r="E34" s="106">
        <v>431</v>
      </c>
      <c r="F34" s="106">
        <v>241</v>
      </c>
      <c r="G34" s="51">
        <f t="shared" si="8"/>
        <v>1598</v>
      </c>
      <c r="H34" s="67">
        <f t="shared" si="9"/>
        <v>0.1295369211514393</v>
      </c>
      <c r="I34" s="67">
        <f t="shared" si="10"/>
        <v>0.6007509386733417</v>
      </c>
      <c r="J34" s="67">
        <f t="shared" si="11"/>
        <v>0.26971214017521905</v>
      </c>
      <c r="K34" s="67">
        <f t="shared" si="12"/>
        <v>0.15081351689612016</v>
      </c>
      <c r="L34" s="27">
        <f t="shared" si="13"/>
        <v>1</v>
      </c>
    </row>
    <row r="35" spans="1:12" s="66" customFormat="1" ht="13.5" customHeight="1">
      <c r="A35" s="149" t="s">
        <v>35</v>
      </c>
      <c r="B35" s="6" t="s">
        <v>13</v>
      </c>
      <c r="C35" s="71">
        <f>SUM(C26,C29,C32)</f>
        <v>1156</v>
      </c>
      <c r="D35" s="71">
        <f>SUM(D26,D29,D32)</f>
        <v>5252</v>
      </c>
      <c r="E35" s="71">
        <f>SUM(E26,E29,E32)</f>
        <v>1540</v>
      </c>
      <c r="F35" s="71">
        <f>SUM(F26,F29,F32)</f>
        <v>651</v>
      </c>
      <c r="G35" s="69">
        <f aca="true" t="shared" si="14" ref="G35:G40">SUM(C35:E35)</f>
        <v>7948</v>
      </c>
      <c r="H35" s="53">
        <f aca="true" t="shared" si="15" ref="H35:K40">C35/$G35</f>
        <v>0.14544539506794163</v>
      </c>
      <c r="I35" s="53">
        <f t="shared" si="15"/>
        <v>0.6607951685958732</v>
      </c>
      <c r="J35" s="53">
        <f t="shared" si="15"/>
        <v>0.1937594363361852</v>
      </c>
      <c r="K35" s="53">
        <f t="shared" si="15"/>
        <v>0.0819073980875692</v>
      </c>
      <c r="L35" s="27">
        <f aca="true" t="shared" si="16" ref="L35:L40">SUM(H35:J35)</f>
        <v>1</v>
      </c>
    </row>
    <row r="36" spans="1:12" s="66" customFormat="1" ht="14.25" customHeight="1">
      <c r="A36" s="150"/>
      <c r="B36" s="7" t="s">
        <v>14</v>
      </c>
      <c r="C36" s="72">
        <f aca="true" t="shared" si="17" ref="C36:F37">SUM(C27,C30,C33)</f>
        <v>1075</v>
      </c>
      <c r="D36" s="72">
        <f t="shared" si="17"/>
        <v>5676</v>
      </c>
      <c r="E36" s="72">
        <f t="shared" si="17"/>
        <v>2070</v>
      </c>
      <c r="F36" s="72">
        <f t="shared" si="17"/>
        <v>1168</v>
      </c>
      <c r="G36" s="46">
        <f t="shared" si="14"/>
        <v>8821</v>
      </c>
      <c r="H36" s="56">
        <f t="shared" si="15"/>
        <v>0.12186826890375241</v>
      </c>
      <c r="I36" s="56">
        <f t="shared" si="15"/>
        <v>0.6434644598118128</v>
      </c>
      <c r="J36" s="56">
        <f t="shared" si="15"/>
        <v>0.23466727128443488</v>
      </c>
      <c r="K36" s="56">
        <f t="shared" si="15"/>
        <v>0.13241129123682122</v>
      </c>
      <c r="L36" s="27">
        <f t="shared" si="16"/>
        <v>1</v>
      </c>
    </row>
    <row r="37" spans="1:12" s="66" customFormat="1" ht="13.5" customHeight="1">
      <c r="A37" s="150"/>
      <c r="B37" s="8" t="s">
        <v>15</v>
      </c>
      <c r="C37" s="73">
        <f t="shared" si="17"/>
        <v>2231</v>
      </c>
      <c r="D37" s="73">
        <f t="shared" si="17"/>
        <v>10928</v>
      </c>
      <c r="E37" s="73">
        <f t="shared" si="17"/>
        <v>3610</v>
      </c>
      <c r="F37" s="73">
        <f t="shared" si="17"/>
        <v>1819</v>
      </c>
      <c r="G37" s="70">
        <f t="shared" si="14"/>
        <v>16769</v>
      </c>
      <c r="H37" s="57">
        <f t="shared" si="15"/>
        <v>0.1330431152722285</v>
      </c>
      <c r="I37" s="57">
        <f t="shared" si="15"/>
        <v>0.6516786928260481</v>
      </c>
      <c r="J37" s="57">
        <f t="shared" si="15"/>
        <v>0.21527819190172343</v>
      </c>
      <c r="K37" s="57">
        <f t="shared" si="15"/>
        <v>0.10847396982527283</v>
      </c>
      <c r="L37" s="27">
        <f t="shared" si="16"/>
        <v>1</v>
      </c>
    </row>
    <row r="38" spans="1:12" s="66" customFormat="1" ht="13.5" customHeight="1">
      <c r="A38" s="155" t="s">
        <v>36</v>
      </c>
      <c r="B38" s="6" t="s">
        <v>13</v>
      </c>
      <c r="C38" s="95">
        <v>406</v>
      </c>
      <c r="D38" s="95">
        <v>1759</v>
      </c>
      <c r="E38" s="95">
        <v>566</v>
      </c>
      <c r="F38" s="95">
        <v>271</v>
      </c>
      <c r="G38" s="69">
        <f t="shared" si="14"/>
        <v>2731</v>
      </c>
      <c r="H38" s="53">
        <f t="shared" si="15"/>
        <v>0.14866349322592456</v>
      </c>
      <c r="I38" s="53">
        <f t="shared" si="15"/>
        <v>0.6440864152325155</v>
      </c>
      <c r="J38" s="53">
        <f t="shared" si="15"/>
        <v>0.20725009154155988</v>
      </c>
      <c r="K38" s="53">
        <f t="shared" si="15"/>
        <v>0.09923105089710729</v>
      </c>
      <c r="L38" s="27">
        <f t="shared" si="16"/>
        <v>1</v>
      </c>
    </row>
    <row r="39" spans="1:12" s="66" customFormat="1" ht="13.5" customHeight="1">
      <c r="A39" s="156"/>
      <c r="B39" s="7" t="s">
        <v>14</v>
      </c>
      <c r="C39" s="96">
        <v>369</v>
      </c>
      <c r="D39" s="96">
        <v>1754</v>
      </c>
      <c r="E39" s="96">
        <v>927</v>
      </c>
      <c r="F39" s="96">
        <v>588</v>
      </c>
      <c r="G39" s="46">
        <f t="shared" si="14"/>
        <v>3050</v>
      </c>
      <c r="H39" s="56">
        <f t="shared" si="15"/>
        <v>0.12098360655737705</v>
      </c>
      <c r="I39" s="56">
        <f t="shared" si="15"/>
        <v>0.5750819672131148</v>
      </c>
      <c r="J39" s="56">
        <f t="shared" si="15"/>
        <v>0.30393442622950817</v>
      </c>
      <c r="K39" s="56">
        <f t="shared" si="15"/>
        <v>0.19278688524590165</v>
      </c>
      <c r="L39" s="27">
        <f t="shared" si="16"/>
        <v>1</v>
      </c>
    </row>
    <row r="40" spans="1:12" s="66" customFormat="1" ht="13.5" customHeight="1">
      <c r="A40" s="157"/>
      <c r="B40" s="8" t="s">
        <v>15</v>
      </c>
      <c r="C40" s="97">
        <v>775</v>
      </c>
      <c r="D40" s="97">
        <v>3513</v>
      </c>
      <c r="E40" s="97">
        <v>1493</v>
      </c>
      <c r="F40" s="97">
        <v>859</v>
      </c>
      <c r="G40" s="70">
        <f t="shared" si="14"/>
        <v>5781</v>
      </c>
      <c r="H40" s="57">
        <f t="shared" si="15"/>
        <v>0.13405985123681025</v>
      </c>
      <c r="I40" s="57">
        <f t="shared" si="15"/>
        <v>0.6076803321224702</v>
      </c>
      <c r="J40" s="57">
        <f t="shared" si="15"/>
        <v>0.2582598166407196</v>
      </c>
      <c r="K40" s="57">
        <f t="shared" si="15"/>
        <v>0.1485902093063484</v>
      </c>
      <c r="L40" s="27">
        <f t="shared" si="16"/>
        <v>1</v>
      </c>
    </row>
    <row r="41" spans="1:12" s="68" customFormat="1" ht="13.5" customHeight="1" outlineLevel="1">
      <c r="A41" s="152" t="s">
        <v>55</v>
      </c>
      <c r="B41" s="20" t="s">
        <v>13</v>
      </c>
      <c r="C41" s="113">
        <v>400</v>
      </c>
      <c r="D41" s="113">
        <v>1842</v>
      </c>
      <c r="E41" s="113">
        <v>616</v>
      </c>
      <c r="F41" s="113">
        <v>291</v>
      </c>
      <c r="G41" s="113">
        <v>2862</v>
      </c>
      <c r="H41" s="65">
        <f aca="true" t="shared" si="18" ref="H41:K46">C41/$G41</f>
        <v>0.13976240391334732</v>
      </c>
      <c r="I41" s="65">
        <f t="shared" si="18"/>
        <v>0.6436058700209644</v>
      </c>
      <c r="J41" s="65">
        <f t="shared" si="18"/>
        <v>0.21523410202655485</v>
      </c>
      <c r="K41" s="65">
        <f t="shared" si="18"/>
        <v>0.10167714884696016</v>
      </c>
      <c r="L41" s="27">
        <f aca="true" t="shared" si="19" ref="L41:L46">SUM(H41:J41)</f>
        <v>0.9986023759608667</v>
      </c>
    </row>
    <row r="42" spans="1:12" s="68" customFormat="1" ht="12" outlineLevel="1">
      <c r="A42" s="153"/>
      <c r="B42" s="21" t="s">
        <v>14</v>
      </c>
      <c r="C42" s="114">
        <v>402</v>
      </c>
      <c r="D42" s="114">
        <v>1824</v>
      </c>
      <c r="E42" s="114">
        <v>931</v>
      </c>
      <c r="F42" s="114">
        <v>561</v>
      </c>
      <c r="G42" s="145">
        <v>3173</v>
      </c>
      <c r="H42" s="48">
        <f t="shared" si="18"/>
        <v>0.12669398046013236</v>
      </c>
      <c r="I42" s="48">
        <f t="shared" si="18"/>
        <v>0.5748502994011976</v>
      </c>
      <c r="J42" s="48">
        <f t="shared" si="18"/>
        <v>0.2934131736526946</v>
      </c>
      <c r="K42" s="48">
        <f t="shared" si="18"/>
        <v>0.17680428616451307</v>
      </c>
      <c r="L42" s="27">
        <f t="shared" si="19"/>
        <v>0.9949574535140245</v>
      </c>
    </row>
    <row r="43" spans="1:12" s="68" customFormat="1" ht="12" outlineLevel="1">
      <c r="A43" s="154"/>
      <c r="B43" s="22" t="s">
        <v>15</v>
      </c>
      <c r="C43" s="115">
        <v>802</v>
      </c>
      <c r="D43" s="115">
        <v>3666</v>
      </c>
      <c r="E43" s="115">
        <v>1547</v>
      </c>
      <c r="F43" s="115">
        <v>852</v>
      </c>
      <c r="G43" s="146">
        <v>6035</v>
      </c>
      <c r="H43" s="67">
        <f t="shared" si="18"/>
        <v>0.13289146644573321</v>
      </c>
      <c r="I43" s="67">
        <f t="shared" si="18"/>
        <v>0.6074565037282519</v>
      </c>
      <c r="J43" s="67">
        <f t="shared" si="18"/>
        <v>0.2563380281690141</v>
      </c>
      <c r="K43" s="67">
        <f t="shared" si="18"/>
        <v>0.1411764705882353</v>
      </c>
      <c r="L43" s="27">
        <f t="shared" si="19"/>
        <v>0.9966859983429992</v>
      </c>
    </row>
    <row r="44" spans="1:12" s="68" customFormat="1" ht="13.5" customHeight="1" outlineLevel="1">
      <c r="A44" s="152" t="s">
        <v>56</v>
      </c>
      <c r="B44" s="20" t="s">
        <v>13</v>
      </c>
      <c r="C44" s="113">
        <v>106</v>
      </c>
      <c r="D44" s="113">
        <v>606</v>
      </c>
      <c r="E44" s="113">
        <v>229</v>
      </c>
      <c r="F44" s="113">
        <v>122</v>
      </c>
      <c r="G44" s="113">
        <v>946</v>
      </c>
      <c r="H44" s="65">
        <f t="shared" si="18"/>
        <v>0.11205073995771671</v>
      </c>
      <c r="I44" s="65">
        <f t="shared" si="18"/>
        <v>0.6405919661733616</v>
      </c>
      <c r="J44" s="65">
        <f t="shared" si="18"/>
        <v>0.24207188160676532</v>
      </c>
      <c r="K44" s="65">
        <f t="shared" si="18"/>
        <v>0.12896405919661733</v>
      </c>
      <c r="L44" s="27">
        <f t="shared" si="19"/>
        <v>0.9947145877378436</v>
      </c>
    </row>
    <row r="45" spans="1:12" s="68" customFormat="1" ht="12" outlineLevel="1">
      <c r="A45" s="153"/>
      <c r="B45" s="21" t="s">
        <v>14</v>
      </c>
      <c r="C45" s="114">
        <v>118</v>
      </c>
      <c r="D45" s="114">
        <v>607</v>
      </c>
      <c r="E45" s="114">
        <v>343</v>
      </c>
      <c r="F45" s="114">
        <v>217</v>
      </c>
      <c r="G45" s="145">
        <v>1059</v>
      </c>
      <c r="H45" s="48">
        <f t="shared" si="18"/>
        <v>0.11142587346553352</v>
      </c>
      <c r="I45" s="48">
        <f t="shared" si="18"/>
        <v>0.5731822474032106</v>
      </c>
      <c r="J45" s="48">
        <f t="shared" si="18"/>
        <v>0.323890462700661</v>
      </c>
      <c r="K45" s="48">
        <f t="shared" si="18"/>
        <v>0.2049102927289896</v>
      </c>
      <c r="L45" s="27">
        <f t="shared" si="19"/>
        <v>1.0084985835694051</v>
      </c>
    </row>
    <row r="46" spans="1:12" s="68" customFormat="1" ht="12" outlineLevel="1">
      <c r="A46" s="154"/>
      <c r="B46" s="22" t="s">
        <v>15</v>
      </c>
      <c r="C46" s="115">
        <v>224</v>
      </c>
      <c r="D46" s="115">
        <v>1213</v>
      </c>
      <c r="E46" s="115">
        <v>572</v>
      </c>
      <c r="F46" s="115">
        <v>339</v>
      </c>
      <c r="G46" s="146">
        <v>2005</v>
      </c>
      <c r="H46" s="67">
        <f t="shared" si="18"/>
        <v>0.11172069825436409</v>
      </c>
      <c r="I46" s="67">
        <f t="shared" si="18"/>
        <v>0.6049875311720698</v>
      </c>
      <c r="J46" s="67">
        <f t="shared" si="18"/>
        <v>0.285286783042394</v>
      </c>
      <c r="K46" s="67">
        <f t="shared" si="18"/>
        <v>0.1690773067331671</v>
      </c>
      <c r="L46" s="27">
        <f t="shared" si="19"/>
        <v>1.001995012468828</v>
      </c>
    </row>
    <row r="47" spans="1:12" ht="12">
      <c r="A47" s="155" t="s">
        <v>37</v>
      </c>
      <c r="B47" s="6" t="s">
        <v>13</v>
      </c>
      <c r="C47" s="41">
        <f>SUM(C41,C44)</f>
        <v>506</v>
      </c>
      <c r="D47" s="41">
        <f>SUM(D41,D44)</f>
        <v>2448</v>
      </c>
      <c r="E47" s="41">
        <f>SUM(E41,E44)</f>
        <v>845</v>
      </c>
      <c r="F47" s="41">
        <f>SUM(F41,F44)</f>
        <v>413</v>
      </c>
      <c r="G47" s="69">
        <f>SUM(C47:E47)</f>
        <v>3799</v>
      </c>
      <c r="H47" s="53">
        <f aca="true" t="shared" si="20" ref="H47:K49">C47/$G47</f>
        <v>0.13319294551197683</v>
      </c>
      <c r="I47" s="53">
        <f t="shared" si="20"/>
        <v>0.6443801000263227</v>
      </c>
      <c r="J47" s="53">
        <f t="shared" si="20"/>
        <v>0.22242695446170044</v>
      </c>
      <c r="K47" s="53">
        <f t="shared" si="20"/>
        <v>0.10871281916293761</v>
      </c>
      <c r="L47" s="27">
        <f>SUM(H47:J47)</f>
        <v>1</v>
      </c>
    </row>
    <row r="48" spans="1:12" ht="12">
      <c r="A48" s="156"/>
      <c r="B48" s="7" t="s">
        <v>14</v>
      </c>
      <c r="C48" s="46">
        <f aca="true" t="shared" si="21" ref="C48:F49">SUM(C42,C45)</f>
        <v>520</v>
      </c>
      <c r="D48" s="46">
        <f t="shared" si="21"/>
        <v>2431</v>
      </c>
      <c r="E48" s="46">
        <f t="shared" si="21"/>
        <v>1274</v>
      </c>
      <c r="F48" s="46">
        <f t="shared" si="21"/>
        <v>778</v>
      </c>
      <c r="G48" s="46">
        <f>SUM(C48:E48)</f>
        <v>4225</v>
      </c>
      <c r="H48" s="56">
        <f t="shared" si="20"/>
        <v>0.12307692307692308</v>
      </c>
      <c r="I48" s="56">
        <f t="shared" si="20"/>
        <v>0.5753846153846154</v>
      </c>
      <c r="J48" s="56">
        <f t="shared" si="20"/>
        <v>0.30153846153846153</v>
      </c>
      <c r="K48" s="56">
        <f t="shared" si="20"/>
        <v>0.18414201183431952</v>
      </c>
      <c r="L48" s="27">
        <f>SUM(H48:J48)</f>
        <v>1</v>
      </c>
    </row>
    <row r="49" spans="1:12" ht="12">
      <c r="A49" s="157"/>
      <c r="B49" s="8" t="s">
        <v>15</v>
      </c>
      <c r="C49" s="50">
        <f t="shared" si="21"/>
        <v>1026</v>
      </c>
      <c r="D49" s="50">
        <f t="shared" si="21"/>
        <v>4879</v>
      </c>
      <c r="E49" s="50">
        <f t="shared" si="21"/>
        <v>2119</v>
      </c>
      <c r="F49" s="50">
        <f t="shared" si="21"/>
        <v>1191</v>
      </c>
      <c r="G49" s="70">
        <f>SUM(C49:E49)</f>
        <v>8024</v>
      </c>
      <c r="H49" s="57">
        <f t="shared" si="20"/>
        <v>0.12786640079760717</v>
      </c>
      <c r="I49" s="57">
        <f t="shared" si="20"/>
        <v>0.6080508474576272</v>
      </c>
      <c r="J49" s="57">
        <f t="shared" si="20"/>
        <v>0.2640827517447657</v>
      </c>
      <c r="K49" s="57">
        <f t="shared" si="20"/>
        <v>0.1484297108673978</v>
      </c>
      <c r="L49" s="27">
        <f>SUM(H49:J49)</f>
        <v>1</v>
      </c>
    </row>
    <row r="50" spans="1:12" s="68" customFormat="1" ht="13.5" customHeight="1" outlineLevel="1">
      <c r="A50" s="152" t="s">
        <v>58</v>
      </c>
      <c r="B50" s="20" t="s">
        <v>13</v>
      </c>
      <c r="C50" s="121">
        <v>252</v>
      </c>
      <c r="D50" s="121">
        <v>1113</v>
      </c>
      <c r="E50" s="121">
        <v>402</v>
      </c>
      <c r="F50" s="121">
        <v>219</v>
      </c>
      <c r="G50" s="42">
        <f aca="true" t="shared" si="22" ref="G50:G61">SUM(C50:E50)</f>
        <v>1767</v>
      </c>
      <c r="H50" s="65">
        <f aca="true" t="shared" si="23" ref="H50:H61">C50/$G50</f>
        <v>0.14261460101867574</v>
      </c>
      <c r="I50" s="65">
        <f aca="true" t="shared" si="24" ref="I50:I61">D50/$G50</f>
        <v>0.629881154499151</v>
      </c>
      <c r="J50" s="65">
        <f aca="true" t="shared" si="25" ref="J50:J61">E50/$G50</f>
        <v>0.22750424448217318</v>
      </c>
      <c r="K50" s="65">
        <f aca="true" t="shared" si="26" ref="K50:K61">F50/$G50</f>
        <v>0.12393887945670629</v>
      </c>
      <c r="L50" s="27">
        <f aca="true" t="shared" si="27" ref="L50:L61">SUM(H50:J50)</f>
        <v>1</v>
      </c>
    </row>
    <row r="51" spans="1:12" s="68" customFormat="1" ht="12" outlineLevel="1">
      <c r="A51" s="153"/>
      <c r="B51" s="21" t="s">
        <v>14</v>
      </c>
      <c r="C51" s="122">
        <v>250</v>
      </c>
      <c r="D51" s="122">
        <v>1201</v>
      </c>
      <c r="E51" s="122">
        <v>618</v>
      </c>
      <c r="F51" s="122">
        <v>401</v>
      </c>
      <c r="G51" s="47">
        <f t="shared" si="22"/>
        <v>2069</v>
      </c>
      <c r="H51" s="48">
        <f t="shared" si="23"/>
        <v>0.1208313194780087</v>
      </c>
      <c r="I51" s="48">
        <f t="shared" si="24"/>
        <v>0.5804736587723538</v>
      </c>
      <c r="J51" s="48">
        <f t="shared" si="25"/>
        <v>0.2986950217496375</v>
      </c>
      <c r="K51" s="48">
        <f t="shared" si="26"/>
        <v>0.19381343644272594</v>
      </c>
      <c r="L51" s="27">
        <f t="shared" si="27"/>
        <v>1</v>
      </c>
    </row>
    <row r="52" spans="1:12" s="68" customFormat="1" ht="12" outlineLevel="1">
      <c r="A52" s="154"/>
      <c r="B52" s="22" t="s">
        <v>15</v>
      </c>
      <c r="C52" s="123">
        <v>502</v>
      </c>
      <c r="D52" s="123">
        <v>2314</v>
      </c>
      <c r="E52" s="123">
        <v>1020</v>
      </c>
      <c r="F52" s="123">
        <v>620</v>
      </c>
      <c r="G52" s="51">
        <f t="shared" si="22"/>
        <v>3836</v>
      </c>
      <c r="H52" s="67">
        <f t="shared" si="23"/>
        <v>0.13086548488008343</v>
      </c>
      <c r="I52" s="67">
        <f t="shared" si="24"/>
        <v>0.6032325338894682</v>
      </c>
      <c r="J52" s="67">
        <f t="shared" si="25"/>
        <v>0.2659019812304484</v>
      </c>
      <c r="K52" s="67">
        <f t="shared" si="26"/>
        <v>0.1616266944734098</v>
      </c>
      <c r="L52" s="27">
        <f t="shared" si="27"/>
        <v>1</v>
      </c>
    </row>
    <row r="53" spans="1:12" s="68" customFormat="1" ht="13.5" customHeight="1" outlineLevel="1">
      <c r="A53" s="152" t="s">
        <v>59</v>
      </c>
      <c r="B53" s="20" t="s">
        <v>13</v>
      </c>
      <c r="C53" s="121">
        <v>168</v>
      </c>
      <c r="D53" s="121">
        <v>762</v>
      </c>
      <c r="E53" s="121">
        <v>287</v>
      </c>
      <c r="F53" s="121">
        <v>145</v>
      </c>
      <c r="G53" s="42">
        <f t="shared" si="22"/>
        <v>1217</v>
      </c>
      <c r="H53" s="65">
        <f t="shared" si="23"/>
        <v>0.13804437140509448</v>
      </c>
      <c r="I53" s="65">
        <f t="shared" si="24"/>
        <v>0.6261298274445357</v>
      </c>
      <c r="J53" s="65">
        <f t="shared" si="25"/>
        <v>0.23582580115036977</v>
      </c>
      <c r="K53" s="65">
        <f t="shared" si="26"/>
        <v>0.11914543960558752</v>
      </c>
      <c r="L53" s="27">
        <f t="shared" si="27"/>
        <v>1</v>
      </c>
    </row>
    <row r="54" spans="1:12" s="68" customFormat="1" ht="12" outlineLevel="1">
      <c r="A54" s="153"/>
      <c r="B54" s="21" t="s">
        <v>14</v>
      </c>
      <c r="C54" s="122">
        <v>142</v>
      </c>
      <c r="D54" s="122">
        <v>788</v>
      </c>
      <c r="E54" s="122">
        <v>428</v>
      </c>
      <c r="F54" s="122">
        <v>262</v>
      </c>
      <c r="G54" s="47">
        <f t="shared" si="22"/>
        <v>1358</v>
      </c>
      <c r="H54" s="48">
        <f t="shared" si="23"/>
        <v>0.10456553755522828</v>
      </c>
      <c r="I54" s="48">
        <f t="shared" si="24"/>
        <v>0.5802650957290133</v>
      </c>
      <c r="J54" s="48">
        <f t="shared" si="25"/>
        <v>0.31516936671575846</v>
      </c>
      <c r="K54" s="48">
        <f t="shared" si="26"/>
        <v>0.19293078055964655</v>
      </c>
      <c r="L54" s="27">
        <f t="shared" si="27"/>
        <v>1</v>
      </c>
    </row>
    <row r="55" spans="1:12" s="68" customFormat="1" ht="12" outlineLevel="1">
      <c r="A55" s="154"/>
      <c r="B55" s="22" t="s">
        <v>15</v>
      </c>
      <c r="C55" s="123">
        <v>310</v>
      </c>
      <c r="D55" s="123">
        <v>1550</v>
      </c>
      <c r="E55" s="123">
        <v>715</v>
      </c>
      <c r="F55" s="123">
        <v>407</v>
      </c>
      <c r="G55" s="51">
        <f t="shared" si="22"/>
        <v>2575</v>
      </c>
      <c r="H55" s="67">
        <f t="shared" si="23"/>
        <v>0.1203883495145631</v>
      </c>
      <c r="I55" s="67">
        <f t="shared" si="24"/>
        <v>0.6019417475728155</v>
      </c>
      <c r="J55" s="67">
        <f t="shared" si="25"/>
        <v>0.27766990291262134</v>
      </c>
      <c r="K55" s="67">
        <f t="shared" si="26"/>
        <v>0.15805825242718446</v>
      </c>
      <c r="L55" s="27">
        <f t="shared" si="27"/>
        <v>1</v>
      </c>
    </row>
    <row r="56" spans="1:12" s="68" customFormat="1" ht="13.5" customHeight="1" outlineLevel="1">
      <c r="A56" s="152" t="s">
        <v>60</v>
      </c>
      <c r="B56" s="20" t="s">
        <v>13</v>
      </c>
      <c r="C56" s="121">
        <v>180</v>
      </c>
      <c r="D56" s="121">
        <v>823</v>
      </c>
      <c r="E56" s="121">
        <v>270</v>
      </c>
      <c r="F56" s="121">
        <v>132</v>
      </c>
      <c r="G56" s="42">
        <f t="shared" si="22"/>
        <v>1273</v>
      </c>
      <c r="H56" s="65">
        <f t="shared" si="23"/>
        <v>0.14139827179890024</v>
      </c>
      <c r="I56" s="65">
        <f t="shared" si="24"/>
        <v>0.6465043205027494</v>
      </c>
      <c r="J56" s="65">
        <f t="shared" si="25"/>
        <v>0.21209740769835037</v>
      </c>
      <c r="K56" s="65">
        <f t="shared" si="26"/>
        <v>0.10369206598586017</v>
      </c>
      <c r="L56" s="27">
        <f t="shared" si="27"/>
        <v>1</v>
      </c>
    </row>
    <row r="57" spans="1:12" s="68" customFormat="1" ht="12" outlineLevel="1">
      <c r="A57" s="153"/>
      <c r="B57" s="21" t="s">
        <v>14</v>
      </c>
      <c r="C57" s="122">
        <v>163</v>
      </c>
      <c r="D57" s="122">
        <v>810</v>
      </c>
      <c r="E57" s="122">
        <v>398</v>
      </c>
      <c r="F57" s="122">
        <v>236</v>
      </c>
      <c r="G57" s="47">
        <f t="shared" si="22"/>
        <v>1371</v>
      </c>
      <c r="H57" s="48">
        <f t="shared" si="23"/>
        <v>0.11889132020423049</v>
      </c>
      <c r="I57" s="48">
        <f t="shared" si="24"/>
        <v>0.5908096280087527</v>
      </c>
      <c r="J57" s="48">
        <f t="shared" si="25"/>
        <v>0.29029905178701676</v>
      </c>
      <c r="K57" s="48">
        <f t="shared" si="26"/>
        <v>0.17213712618526622</v>
      </c>
      <c r="L57" s="27">
        <f t="shared" si="27"/>
        <v>1</v>
      </c>
    </row>
    <row r="58" spans="1:12" s="68" customFormat="1" ht="12" outlineLevel="1">
      <c r="A58" s="154"/>
      <c r="B58" s="22" t="s">
        <v>15</v>
      </c>
      <c r="C58" s="123">
        <v>343</v>
      </c>
      <c r="D58" s="123">
        <v>1633</v>
      </c>
      <c r="E58" s="123">
        <v>668</v>
      </c>
      <c r="F58" s="123">
        <v>368</v>
      </c>
      <c r="G58" s="51">
        <f t="shared" si="22"/>
        <v>2644</v>
      </c>
      <c r="H58" s="67">
        <f t="shared" si="23"/>
        <v>0.12972768532526474</v>
      </c>
      <c r="I58" s="67">
        <f t="shared" si="24"/>
        <v>0.617624810892587</v>
      </c>
      <c r="J58" s="67">
        <f t="shared" si="25"/>
        <v>0.2526475037821483</v>
      </c>
      <c r="K58" s="67">
        <f t="shared" si="26"/>
        <v>0.13918305597579425</v>
      </c>
      <c r="L58" s="27">
        <f t="shared" si="27"/>
        <v>1</v>
      </c>
    </row>
    <row r="59" spans="1:12" s="68" customFormat="1" ht="13.5" customHeight="1" outlineLevel="1">
      <c r="A59" s="152" t="s">
        <v>61</v>
      </c>
      <c r="B59" s="20" t="s">
        <v>13</v>
      </c>
      <c r="C59" s="121">
        <v>101</v>
      </c>
      <c r="D59" s="121">
        <v>530</v>
      </c>
      <c r="E59" s="121">
        <v>191</v>
      </c>
      <c r="F59" s="121">
        <v>92</v>
      </c>
      <c r="G59" s="42">
        <f t="shared" si="22"/>
        <v>822</v>
      </c>
      <c r="H59" s="65">
        <f t="shared" si="23"/>
        <v>0.12287104622871046</v>
      </c>
      <c r="I59" s="65">
        <f t="shared" si="24"/>
        <v>0.6447688564476886</v>
      </c>
      <c r="J59" s="65">
        <f t="shared" si="25"/>
        <v>0.23236009732360097</v>
      </c>
      <c r="K59" s="65">
        <f t="shared" si="26"/>
        <v>0.11192214111922141</v>
      </c>
      <c r="L59" s="27">
        <f t="shared" si="27"/>
        <v>1</v>
      </c>
    </row>
    <row r="60" spans="1:12" s="68" customFormat="1" ht="12" outlineLevel="1">
      <c r="A60" s="153"/>
      <c r="B60" s="21" t="s">
        <v>14</v>
      </c>
      <c r="C60" s="122">
        <v>102</v>
      </c>
      <c r="D60" s="122">
        <v>495</v>
      </c>
      <c r="E60" s="122">
        <v>288</v>
      </c>
      <c r="F60" s="122">
        <v>167</v>
      </c>
      <c r="G60" s="47">
        <f t="shared" si="22"/>
        <v>885</v>
      </c>
      <c r="H60" s="48">
        <f t="shared" si="23"/>
        <v>0.1152542372881356</v>
      </c>
      <c r="I60" s="48">
        <f t="shared" si="24"/>
        <v>0.559322033898305</v>
      </c>
      <c r="J60" s="48">
        <f t="shared" si="25"/>
        <v>0.3254237288135593</v>
      </c>
      <c r="K60" s="48">
        <f t="shared" si="26"/>
        <v>0.18870056497175142</v>
      </c>
      <c r="L60" s="27">
        <f t="shared" si="27"/>
        <v>0.9999999999999999</v>
      </c>
    </row>
    <row r="61" spans="1:12" s="68" customFormat="1" ht="12" outlineLevel="1">
      <c r="A61" s="154"/>
      <c r="B61" s="22" t="s">
        <v>15</v>
      </c>
      <c r="C61" s="123">
        <v>203</v>
      </c>
      <c r="D61" s="123">
        <v>1025</v>
      </c>
      <c r="E61" s="123">
        <v>479</v>
      </c>
      <c r="F61" s="123">
        <v>259</v>
      </c>
      <c r="G61" s="51">
        <f t="shared" si="22"/>
        <v>1707</v>
      </c>
      <c r="H61" s="67">
        <f t="shared" si="23"/>
        <v>0.11892208553016989</v>
      </c>
      <c r="I61" s="67">
        <f t="shared" si="24"/>
        <v>0.6004686584651435</v>
      </c>
      <c r="J61" s="67">
        <f t="shared" si="25"/>
        <v>0.28060925600468656</v>
      </c>
      <c r="K61" s="67">
        <f t="shared" si="26"/>
        <v>0.15172817809021674</v>
      </c>
      <c r="L61" s="27">
        <f t="shared" si="27"/>
        <v>1</v>
      </c>
    </row>
    <row r="62" spans="1:12" ht="12">
      <c r="A62" s="155" t="s">
        <v>34</v>
      </c>
      <c r="B62" s="6" t="s">
        <v>13</v>
      </c>
      <c r="C62" s="41">
        <f>SUM(C50,C53,C56,C59)</f>
        <v>701</v>
      </c>
      <c r="D62" s="41">
        <f>SUM(D50,D53,D56,D59)</f>
        <v>3228</v>
      </c>
      <c r="E62" s="41">
        <f>SUM(E50,E53,E56,E59)</f>
        <v>1150</v>
      </c>
      <c r="F62" s="41">
        <f>SUM(F50,F53,F56,F59)</f>
        <v>588</v>
      </c>
      <c r="G62" s="69">
        <f aca="true" t="shared" si="28" ref="G62:G70">SUM(C62:E62)</f>
        <v>5079</v>
      </c>
      <c r="H62" s="53">
        <f aca="true" t="shared" si="29" ref="H62:H70">C62/$G62</f>
        <v>0.13801929513683797</v>
      </c>
      <c r="I62" s="53">
        <f aca="true" t="shared" si="30" ref="I62:K67">D62/$G62</f>
        <v>0.635558180744241</v>
      </c>
      <c r="J62" s="53">
        <f t="shared" si="30"/>
        <v>0.22642252411892105</v>
      </c>
      <c r="K62" s="53">
        <f t="shared" si="30"/>
        <v>0.11577082102776137</v>
      </c>
      <c r="L62" s="27">
        <f>SUM(H62:J62)</f>
        <v>1</v>
      </c>
    </row>
    <row r="63" spans="1:12" ht="12">
      <c r="A63" s="156"/>
      <c r="B63" s="7" t="s">
        <v>14</v>
      </c>
      <c r="C63" s="46">
        <f aca="true" t="shared" si="31" ref="C63:F64">SUM(C51,C54,C57,C60)</f>
        <v>657</v>
      </c>
      <c r="D63" s="46">
        <f t="shared" si="31"/>
        <v>3294</v>
      </c>
      <c r="E63" s="46">
        <f t="shared" si="31"/>
        <v>1732</v>
      </c>
      <c r="F63" s="46">
        <f t="shared" si="31"/>
        <v>1066</v>
      </c>
      <c r="G63" s="46">
        <f t="shared" si="28"/>
        <v>5683</v>
      </c>
      <c r="H63" s="56">
        <f t="shared" si="29"/>
        <v>0.1156079535456625</v>
      </c>
      <c r="I63" s="56">
        <f t="shared" si="30"/>
        <v>0.5796234383248284</v>
      </c>
      <c r="J63" s="56">
        <f t="shared" si="30"/>
        <v>0.30476860812950907</v>
      </c>
      <c r="K63" s="56">
        <f t="shared" si="30"/>
        <v>0.18757698398733064</v>
      </c>
      <c r="L63" s="27">
        <f>SUM(H63:J63)</f>
        <v>1</v>
      </c>
    </row>
    <row r="64" spans="1:12" ht="12">
      <c r="A64" s="157"/>
      <c r="B64" s="8" t="s">
        <v>15</v>
      </c>
      <c r="C64" s="50">
        <f t="shared" si="31"/>
        <v>1358</v>
      </c>
      <c r="D64" s="50">
        <f t="shared" si="31"/>
        <v>6522</v>
      </c>
      <c r="E64" s="50">
        <f t="shared" si="31"/>
        <v>2882</v>
      </c>
      <c r="F64" s="50">
        <f t="shared" si="31"/>
        <v>1654</v>
      </c>
      <c r="G64" s="70">
        <f t="shared" si="28"/>
        <v>10762</v>
      </c>
      <c r="H64" s="57">
        <f t="shared" si="29"/>
        <v>0.1261847240289909</v>
      </c>
      <c r="I64" s="57">
        <f t="shared" si="30"/>
        <v>0.6060211856532243</v>
      </c>
      <c r="J64" s="57">
        <f t="shared" si="30"/>
        <v>0.2677940903177848</v>
      </c>
      <c r="K64" s="57">
        <f t="shared" si="30"/>
        <v>0.15368890540791674</v>
      </c>
      <c r="L64" s="27">
        <f>SUM(H64:J64)</f>
        <v>0.9999999999999999</v>
      </c>
    </row>
    <row r="65" spans="1:12" ht="12">
      <c r="A65" s="155" t="s">
        <v>38</v>
      </c>
      <c r="B65" s="6" t="s">
        <v>13</v>
      </c>
      <c r="C65" s="167">
        <v>400</v>
      </c>
      <c r="D65" s="167">
        <v>1797</v>
      </c>
      <c r="E65" s="167">
        <v>589</v>
      </c>
      <c r="F65" s="167">
        <v>331</v>
      </c>
      <c r="G65" s="69">
        <f t="shared" si="28"/>
        <v>2786</v>
      </c>
      <c r="H65" s="53">
        <f t="shared" si="29"/>
        <v>0.14357501794687724</v>
      </c>
      <c r="I65" s="53">
        <f t="shared" si="30"/>
        <v>0.6450107681263461</v>
      </c>
      <c r="J65" s="53">
        <f t="shared" si="30"/>
        <v>0.21141421392677673</v>
      </c>
      <c r="K65" s="53">
        <f t="shared" si="30"/>
        <v>0.11880832735104092</v>
      </c>
      <c r="L65" s="27">
        <f aca="true" t="shared" si="32" ref="L65:L70">SUM(H65:J65)</f>
        <v>1</v>
      </c>
    </row>
    <row r="66" spans="1:12" ht="12">
      <c r="A66" s="156"/>
      <c r="B66" s="7" t="s">
        <v>14</v>
      </c>
      <c r="C66" s="168">
        <v>363</v>
      </c>
      <c r="D66" s="168">
        <v>1966</v>
      </c>
      <c r="E66" s="168">
        <v>1041</v>
      </c>
      <c r="F66" s="168">
        <v>687</v>
      </c>
      <c r="G66" s="46">
        <f t="shared" si="28"/>
        <v>3370</v>
      </c>
      <c r="H66" s="56">
        <f t="shared" si="29"/>
        <v>0.10771513353115728</v>
      </c>
      <c r="I66" s="56">
        <f t="shared" si="30"/>
        <v>0.5833827893175074</v>
      </c>
      <c r="J66" s="56">
        <f t="shared" si="30"/>
        <v>0.30890207715133533</v>
      </c>
      <c r="K66" s="56">
        <f t="shared" si="30"/>
        <v>0.20385756676557865</v>
      </c>
      <c r="L66" s="27">
        <f t="shared" si="32"/>
        <v>1</v>
      </c>
    </row>
    <row r="67" spans="1:12" ht="12">
      <c r="A67" s="157"/>
      <c r="B67" s="8" t="s">
        <v>15</v>
      </c>
      <c r="C67" s="169">
        <v>763</v>
      </c>
      <c r="D67" s="169">
        <v>3763</v>
      </c>
      <c r="E67" s="169">
        <v>1630</v>
      </c>
      <c r="F67" s="169">
        <v>1018</v>
      </c>
      <c r="G67" s="70">
        <f t="shared" si="28"/>
        <v>6156</v>
      </c>
      <c r="H67" s="57">
        <f t="shared" si="29"/>
        <v>0.12394411955815464</v>
      </c>
      <c r="I67" s="57">
        <f t="shared" si="30"/>
        <v>0.6112735542560104</v>
      </c>
      <c r="J67" s="57">
        <f t="shared" si="30"/>
        <v>0.26478232618583497</v>
      </c>
      <c r="K67" s="57">
        <f t="shared" si="30"/>
        <v>0.16536712150747238</v>
      </c>
      <c r="L67" s="27">
        <f t="shared" si="32"/>
        <v>1</v>
      </c>
    </row>
    <row r="68" spans="1:12" ht="12">
      <c r="A68" s="158" t="s">
        <v>2</v>
      </c>
      <c r="B68" s="23" t="s">
        <v>13</v>
      </c>
      <c r="C68" s="61">
        <f aca="true" t="shared" si="33" ref="C68:F69">SUM(C23,C35,C38,C47,C62,C65)</f>
        <v>10491</v>
      </c>
      <c r="D68" s="61">
        <f t="shared" si="33"/>
        <v>43368</v>
      </c>
      <c r="E68" s="61">
        <f t="shared" si="33"/>
        <v>13163</v>
      </c>
      <c r="F68" s="61">
        <f t="shared" si="33"/>
        <v>6049</v>
      </c>
      <c r="G68" s="61">
        <f t="shared" si="28"/>
        <v>67022</v>
      </c>
      <c r="H68" s="53">
        <f t="shared" si="29"/>
        <v>0.15653069141475934</v>
      </c>
      <c r="I68" s="53">
        <f>D68/$G68</f>
        <v>0.6470711109784847</v>
      </c>
      <c r="J68" s="53">
        <f aca="true" t="shared" si="34" ref="J68:K70">E68/$G68</f>
        <v>0.196398197606756</v>
      </c>
      <c r="K68" s="53">
        <f t="shared" si="34"/>
        <v>0.09025394646533974</v>
      </c>
      <c r="L68" s="27">
        <f t="shared" si="32"/>
        <v>1</v>
      </c>
    </row>
    <row r="69" spans="1:12" ht="12">
      <c r="A69" s="159"/>
      <c r="B69" s="24" t="s">
        <v>14</v>
      </c>
      <c r="C69" s="62">
        <f t="shared" si="33"/>
        <v>9979</v>
      </c>
      <c r="D69" s="62">
        <f t="shared" si="33"/>
        <v>45786</v>
      </c>
      <c r="E69" s="62">
        <f t="shared" si="33"/>
        <v>19274</v>
      </c>
      <c r="F69" s="62">
        <f t="shared" si="33"/>
        <v>10907</v>
      </c>
      <c r="G69" s="62">
        <f t="shared" si="28"/>
        <v>75039</v>
      </c>
      <c r="H69" s="56">
        <f t="shared" si="29"/>
        <v>0.1329841815589227</v>
      </c>
      <c r="I69" s="56">
        <f>D69/$G69</f>
        <v>0.6101627153879983</v>
      </c>
      <c r="J69" s="56">
        <f t="shared" si="34"/>
        <v>0.25685310305307907</v>
      </c>
      <c r="K69" s="56">
        <f t="shared" si="34"/>
        <v>0.14535108410293315</v>
      </c>
      <c r="L69" s="27">
        <f t="shared" si="32"/>
        <v>1</v>
      </c>
    </row>
    <row r="70" spans="1:12" ht="12">
      <c r="A70" s="159"/>
      <c r="B70" s="25" t="s">
        <v>15</v>
      </c>
      <c r="C70" s="63">
        <f>SUM(C68:C69)</f>
        <v>20470</v>
      </c>
      <c r="D70" s="63">
        <f>SUM(D68:D69)</f>
        <v>89154</v>
      </c>
      <c r="E70" s="63">
        <f>SUM(E68:E69)</f>
        <v>32437</v>
      </c>
      <c r="F70" s="63">
        <f>SUM(F68:F69)</f>
        <v>16956</v>
      </c>
      <c r="G70" s="63">
        <f t="shared" si="28"/>
        <v>142061</v>
      </c>
      <c r="H70" s="57">
        <f t="shared" si="29"/>
        <v>0.1440930304587466</v>
      </c>
      <c r="I70" s="57">
        <f>D70/$G70</f>
        <v>0.6275754781396724</v>
      </c>
      <c r="J70" s="57">
        <f t="shared" si="34"/>
        <v>0.22833149140158102</v>
      </c>
      <c r="K70" s="57">
        <f t="shared" si="34"/>
        <v>0.11935717755048887</v>
      </c>
      <c r="L70" s="27">
        <f t="shared" si="32"/>
        <v>1</v>
      </c>
    </row>
  </sheetData>
  <sheetProtection/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平成22年12月1日現在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40">
      <selection activeCell="K9" sqref="K9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4" width="5.75390625" style="40" customWidth="1"/>
    <col min="15" max="15" width="5.875" style="40" customWidth="1"/>
    <col min="16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65" t="s">
        <v>16</v>
      </c>
      <c r="B1" s="165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62" t="s">
        <v>45</v>
      </c>
      <c r="B2" s="34" t="s">
        <v>13</v>
      </c>
      <c r="C2" s="124">
        <v>964</v>
      </c>
      <c r="D2" s="124">
        <v>922</v>
      </c>
      <c r="E2" s="124">
        <v>949</v>
      </c>
      <c r="F2" s="124">
        <v>1017</v>
      </c>
      <c r="G2" s="124">
        <v>847</v>
      </c>
      <c r="H2" s="124">
        <v>958</v>
      </c>
      <c r="I2" s="124">
        <v>1150</v>
      </c>
      <c r="J2" s="124">
        <v>1306</v>
      </c>
      <c r="K2" s="124">
        <v>1174</v>
      </c>
      <c r="L2" s="124">
        <v>1150</v>
      </c>
      <c r="M2" s="124">
        <v>1230</v>
      </c>
      <c r="N2" s="124">
        <v>1354</v>
      </c>
      <c r="O2" s="124">
        <v>1359</v>
      </c>
      <c r="P2" s="124">
        <v>900</v>
      </c>
      <c r="Q2" s="124">
        <v>838</v>
      </c>
      <c r="R2" s="124">
        <v>712</v>
      </c>
      <c r="S2" s="124">
        <v>490</v>
      </c>
      <c r="T2" s="124">
        <v>232</v>
      </c>
      <c r="U2" s="124">
        <v>63</v>
      </c>
      <c r="V2" s="124">
        <v>20</v>
      </c>
      <c r="W2" s="124">
        <v>1</v>
      </c>
      <c r="X2" s="41">
        <f aca="true" t="shared" si="0" ref="X2:X22">SUM(P2:W2)</f>
        <v>3256</v>
      </c>
      <c r="Y2" s="42">
        <f aca="true" t="shared" si="1" ref="Y2:Y22">SUM(C2:W2)</f>
        <v>17636</v>
      </c>
      <c r="Z2" s="48">
        <f aca="true" t="shared" si="2" ref="Z2:Z34">SUM(C2:E2)/$Y2</f>
        <v>0.16075073712860058</v>
      </c>
      <c r="AA2" s="43">
        <f aca="true" t="shared" si="3" ref="AA2:AA34">SUM(F2:O2)/$Y2</f>
        <v>0.6546268995237016</v>
      </c>
      <c r="AB2" s="43">
        <f aca="true" t="shared" si="4" ref="AB2:AB34">X2/$Y2</f>
        <v>0.18462236334769788</v>
      </c>
      <c r="AC2" s="44">
        <f>SUM(Z2:AB2)</f>
        <v>1</v>
      </c>
    </row>
    <row r="3" spans="1:29" s="45" customFormat="1" ht="12" outlineLevel="1">
      <c r="A3" s="163"/>
      <c r="B3" s="35" t="s">
        <v>14</v>
      </c>
      <c r="C3" s="125">
        <v>866</v>
      </c>
      <c r="D3" s="125">
        <v>822</v>
      </c>
      <c r="E3" s="125">
        <v>985</v>
      </c>
      <c r="F3" s="125">
        <v>1022</v>
      </c>
      <c r="G3" s="125">
        <v>982</v>
      </c>
      <c r="H3" s="125">
        <v>1105</v>
      </c>
      <c r="I3" s="125">
        <v>1245</v>
      </c>
      <c r="J3" s="125">
        <v>1370</v>
      </c>
      <c r="K3" s="125">
        <v>1293</v>
      </c>
      <c r="L3" s="125">
        <v>1312</v>
      </c>
      <c r="M3" s="125">
        <v>1317</v>
      </c>
      <c r="N3" s="125">
        <v>1436</v>
      </c>
      <c r="O3" s="125">
        <v>1461</v>
      </c>
      <c r="P3" s="125">
        <v>1169</v>
      </c>
      <c r="Q3" s="125">
        <v>1051</v>
      </c>
      <c r="R3" s="125">
        <v>1039</v>
      </c>
      <c r="S3" s="125">
        <v>789</v>
      </c>
      <c r="T3" s="125">
        <v>528</v>
      </c>
      <c r="U3" s="125">
        <v>249</v>
      </c>
      <c r="V3" s="125">
        <v>83</v>
      </c>
      <c r="W3" s="125">
        <v>15</v>
      </c>
      <c r="X3" s="46">
        <f t="shared" si="0"/>
        <v>4923</v>
      </c>
      <c r="Y3" s="47">
        <f t="shared" si="1"/>
        <v>20139</v>
      </c>
      <c r="Z3" s="48">
        <f t="shared" si="2"/>
        <v>0.1327275435721734</v>
      </c>
      <c r="AA3" s="48">
        <f t="shared" si="3"/>
        <v>0.6228213913302547</v>
      </c>
      <c r="AB3" s="48">
        <f t="shared" si="4"/>
        <v>0.24445106509757186</v>
      </c>
      <c r="AC3" s="49">
        <f>SUM(Z3:AB3)</f>
        <v>1</v>
      </c>
    </row>
    <row r="4" spans="1:29" s="45" customFormat="1" ht="12" outlineLevel="1">
      <c r="A4" s="164"/>
      <c r="B4" s="36" t="s">
        <v>15</v>
      </c>
      <c r="C4" s="126">
        <v>1830</v>
      </c>
      <c r="D4" s="126">
        <v>1744</v>
      </c>
      <c r="E4" s="126">
        <v>1934</v>
      </c>
      <c r="F4" s="126">
        <v>2039</v>
      </c>
      <c r="G4" s="126">
        <v>1829</v>
      </c>
      <c r="H4" s="126">
        <v>2063</v>
      </c>
      <c r="I4" s="126">
        <v>2395</v>
      </c>
      <c r="J4" s="126">
        <v>2676</v>
      </c>
      <c r="K4" s="126">
        <v>2467</v>
      </c>
      <c r="L4" s="126">
        <v>2462</v>
      </c>
      <c r="M4" s="126">
        <v>2547</v>
      </c>
      <c r="N4" s="126">
        <v>2790</v>
      </c>
      <c r="O4" s="126">
        <v>2820</v>
      </c>
      <c r="P4" s="126">
        <v>2069</v>
      </c>
      <c r="Q4" s="126">
        <v>1889</v>
      </c>
      <c r="R4" s="126">
        <v>1751</v>
      </c>
      <c r="S4" s="126">
        <v>1279</v>
      </c>
      <c r="T4" s="126">
        <v>760</v>
      </c>
      <c r="U4" s="126">
        <v>312</v>
      </c>
      <c r="V4" s="126">
        <v>103</v>
      </c>
      <c r="W4" s="126">
        <v>16</v>
      </c>
      <c r="X4" s="50">
        <f t="shared" si="0"/>
        <v>8179</v>
      </c>
      <c r="Y4" s="51">
        <f t="shared" si="1"/>
        <v>37775</v>
      </c>
      <c r="Z4" s="48">
        <f t="shared" si="2"/>
        <v>0.1458107213765718</v>
      </c>
      <c r="AA4" s="48">
        <f t="shared" si="3"/>
        <v>0.6376704169424222</v>
      </c>
      <c r="AB4" s="48">
        <f t="shared" si="4"/>
        <v>0.21651886168100595</v>
      </c>
      <c r="AC4" s="52">
        <f>SUM(Z4:AB4)</f>
        <v>1</v>
      </c>
    </row>
    <row r="5" spans="1:29" s="45" customFormat="1" ht="12" outlineLevel="1">
      <c r="A5" s="162" t="s">
        <v>44</v>
      </c>
      <c r="B5" s="34" t="s">
        <v>13</v>
      </c>
      <c r="C5" s="124">
        <v>318</v>
      </c>
      <c r="D5" s="124">
        <v>339</v>
      </c>
      <c r="E5" s="124">
        <v>308</v>
      </c>
      <c r="F5" s="124">
        <v>263</v>
      </c>
      <c r="G5" s="124">
        <v>296</v>
      </c>
      <c r="H5" s="124">
        <v>327</v>
      </c>
      <c r="I5" s="124">
        <v>340</v>
      </c>
      <c r="J5" s="124">
        <v>422</v>
      </c>
      <c r="K5" s="124">
        <v>348</v>
      </c>
      <c r="L5" s="124">
        <v>270</v>
      </c>
      <c r="M5" s="124">
        <v>294</v>
      </c>
      <c r="N5" s="124">
        <v>335</v>
      </c>
      <c r="O5" s="124">
        <v>318</v>
      </c>
      <c r="P5" s="124">
        <v>226</v>
      </c>
      <c r="Q5" s="124">
        <v>189</v>
      </c>
      <c r="R5" s="124">
        <v>157</v>
      </c>
      <c r="S5" s="124">
        <v>91</v>
      </c>
      <c r="T5" s="124">
        <v>33</v>
      </c>
      <c r="U5" s="124">
        <v>16</v>
      </c>
      <c r="V5" s="124">
        <v>2</v>
      </c>
      <c r="W5" s="124">
        <v>0</v>
      </c>
      <c r="X5" s="41">
        <f t="shared" si="0"/>
        <v>714</v>
      </c>
      <c r="Y5" s="42">
        <f t="shared" si="1"/>
        <v>4892</v>
      </c>
      <c r="Z5" s="43">
        <f t="shared" si="2"/>
        <v>0.19726083401471792</v>
      </c>
      <c r="AA5" s="43">
        <f t="shared" si="3"/>
        <v>0.6567865903515945</v>
      </c>
      <c r="AB5" s="43">
        <f t="shared" si="4"/>
        <v>0.14595257563368766</v>
      </c>
      <c r="AC5" s="44">
        <f aca="true" t="shared" si="5" ref="AC5:AC22">SUM(Z5:AB5)</f>
        <v>1</v>
      </c>
    </row>
    <row r="6" spans="1:29" s="45" customFormat="1" ht="12" outlineLevel="1">
      <c r="A6" s="163"/>
      <c r="B6" s="35" t="s">
        <v>14</v>
      </c>
      <c r="C6" s="125">
        <v>301</v>
      </c>
      <c r="D6" s="125">
        <v>292</v>
      </c>
      <c r="E6" s="125">
        <v>328</v>
      </c>
      <c r="F6" s="125">
        <v>273</v>
      </c>
      <c r="G6" s="125">
        <v>237</v>
      </c>
      <c r="H6" s="125">
        <v>288</v>
      </c>
      <c r="I6" s="125">
        <v>362</v>
      </c>
      <c r="J6" s="125">
        <v>417</v>
      </c>
      <c r="K6" s="125">
        <v>357</v>
      </c>
      <c r="L6" s="125">
        <v>313</v>
      </c>
      <c r="M6" s="125">
        <v>314</v>
      </c>
      <c r="N6" s="125">
        <v>319</v>
      </c>
      <c r="O6" s="125">
        <v>366</v>
      </c>
      <c r="P6" s="125">
        <v>262</v>
      </c>
      <c r="Q6" s="125">
        <v>220</v>
      </c>
      <c r="R6" s="125">
        <v>188</v>
      </c>
      <c r="S6" s="125">
        <v>140</v>
      </c>
      <c r="T6" s="125">
        <v>104</v>
      </c>
      <c r="U6" s="125">
        <v>41</v>
      </c>
      <c r="V6" s="125">
        <v>9</v>
      </c>
      <c r="W6" s="125">
        <v>2</v>
      </c>
      <c r="X6" s="46">
        <f t="shared" si="0"/>
        <v>966</v>
      </c>
      <c r="Y6" s="47">
        <f t="shared" si="1"/>
        <v>5133</v>
      </c>
      <c r="Z6" s="48">
        <f t="shared" si="2"/>
        <v>0.179427235534775</v>
      </c>
      <c r="AA6" s="48">
        <f t="shared" si="3"/>
        <v>0.6323787258912916</v>
      </c>
      <c r="AB6" s="48">
        <f t="shared" si="4"/>
        <v>0.18819403857393338</v>
      </c>
      <c r="AC6" s="49">
        <f t="shared" si="5"/>
        <v>1</v>
      </c>
    </row>
    <row r="7" spans="1:29" s="45" customFormat="1" ht="12" outlineLevel="1">
      <c r="A7" s="164"/>
      <c r="B7" s="36" t="s">
        <v>15</v>
      </c>
      <c r="C7" s="126">
        <v>619</v>
      </c>
      <c r="D7" s="126">
        <v>631</v>
      </c>
      <c r="E7" s="126">
        <v>636</v>
      </c>
      <c r="F7" s="126">
        <v>536</v>
      </c>
      <c r="G7" s="126">
        <v>533</v>
      </c>
      <c r="H7" s="126">
        <v>615</v>
      </c>
      <c r="I7" s="126">
        <v>702</v>
      </c>
      <c r="J7" s="126">
        <v>839</v>
      </c>
      <c r="K7" s="126">
        <v>705</v>
      </c>
      <c r="L7" s="126">
        <v>583</v>
      </c>
      <c r="M7" s="126">
        <v>608</v>
      </c>
      <c r="N7" s="126">
        <v>654</v>
      </c>
      <c r="O7" s="126">
        <v>684</v>
      </c>
      <c r="P7" s="126">
        <v>488</v>
      </c>
      <c r="Q7" s="126">
        <v>409</v>
      </c>
      <c r="R7" s="126">
        <v>345</v>
      </c>
      <c r="S7" s="126">
        <v>231</v>
      </c>
      <c r="T7" s="126">
        <v>137</v>
      </c>
      <c r="U7" s="126">
        <v>57</v>
      </c>
      <c r="V7" s="126">
        <v>11</v>
      </c>
      <c r="W7" s="126">
        <v>2</v>
      </c>
      <c r="X7" s="50">
        <f t="shared" si="0"/>
        <v>1680</v>
      </c>
      <c r="Y7" s="51">
        <f t="shared" si="1"/>
        <v>10025</v>
      </c>
      <c r="Z7" s="48">
        <f t="shared" si="2"/>
        <v>0.18812967581047382</v>
      </c>
      <c r="AA7" s="48">
        <f t="shared" si="3"/>
        <v>0.6442892768079801</v>
      </c>
      <c r="AB7" s="48">
        <f t="shared" si="4"/>
        <v>0.16758104738154614</v>
      </c>
      <c r="AC7" s="52">
        <f t="shared" si="5"/>
        <v>1</v>
      </c>
    </row>
    <row r="8" spans="1:29" s="45" customFormat="1" ht="12" outlineLevel="1">
      <c r="A8" s="162" t="s">
        <v>43</v>
      </c>
      <c r="B8" s="34" t="s">
        <v>13</v>
      </c>
      <c r="C8" s="124">
        <v>125</v>
      </c>
      <c r="D8" s="124">
        <v>134</v>
      </c>
      <c r="E8" s="124">
        <v>151</v>
      </c>
      <c r="F8" s="124">
        <v>150</v>
      </c>
      <c r="G8" s="124">
        <v>134</v>
      </c>
      <c r="H8" s="124">
        <v>166</v>
      </c>
      <c r="I8" s="124">
        <v>189</v>
      </c>
      <c r="J8" s="124">
        <v>187</v>
      </c>
      <c r="K8" s="124">
        <v>168</v>
      </c>
      <c r="L8" s="124">
        <v>174</v>
      </c>
      <c r="M8" s="124">
        <v>196</v>
      </c>
      <c r="N8" s="124">
        <v>241</v>
      </c>
      <c r="O8" s="124">
        <v>263</v>
      </c>
      <c r="P8" s="124">
        <v>170</v>
      </c>
      <c r="Q8" s="124">
        <v>137</v>
      </c>
      <c r="R8" s="124">
        <v>120</v>
      </c>
      <c r="S8" s="124">
        <v>94</v>
      </c>
      <c r="T8" s="124">
        <v>33</v>
      </c>
      <c r="U8" s="124">
        <v>9</v>
      </c>
      <c r="V8" s="124">
        <v>5</v>
      </c>
      <c r="W8" s="124">
        <v>0</v>
      </c>
      <c r="X8" s="41">
        <f t="shared" si="0"/>
        <v>568</v>
      </c>
      <c r="Y8" s="42">
        <f t="shared" si="1"/>
        <v>2846</v>
      </c>
      <c r="Z8" s="43">
        <f t="shared" si="2"/>
        <v>0.14406184118060436</v>
      </c>
      <c r="AA8" s="43">
        <f t="shared" si="3"/>
        <v>0.6563598032326071</v>
      </c>
      <c r="AB8" s="43">
        <f t="shared" si="4"/>
        <v>0.19957835558678846</v>
      </c>
      <c r="AC8" s="44">
        <f t="shared" si="5"/>
        <v>1</v>
      </c>
    </row>
    <row r="9" spans="1:29" s="45" customFormat="1" ht="12" outlineLevel="1">
      <c r="A9" s="163"/>
      <c r="B9" s="35" t="s">
        <v>14</v>
      </c>
      <c r="C9" s="125">
        <v>107</v>
      </c>
      <c r="D9" s="125">
        <v>127</v>
      </c>
      <c r="E9" s="125">
        <v>140</v>
      </c>
      <c r="F9" s="125">
        <v>153</v>
      </c>
      <c r="G9" s="125">
        <v>138</v>
      </c>
      <c r="H9" s="125">
        <v>155</v>
      </c>
      <c r="I9" s="125">
        <v>204</v>
      </c>
      <c r="J9" s="125">
        <v>168</v>
      </c>
      <c r="K9" s="125">
        <v>163</v>
      </c>
      <c r="L9" s="125">
        <v>187</v>
      </c>
      <c r="M9" s="125">
        <v>196</v>
      </c>
      <c r="N9" s="125">
        <v>247</v>
      </c>
      <c r="O9" s="125">
        <v>251</v>
      </c>
      <c r="P9" s="125">
        <v>175</v>
      </c>
      <c r="Q9" s="125">
        <v>170</v>
      </c>
      <c r="R9" s="125">
        <v>185</v>
      </c>
      <c r="S9" s="125">
        <v>142</v>
      </c>
      <c r="T9" s="125">
        <v>104</v>
      </c>
      <c r="U9" s="125">
        <v>51</v>
      </c>
      <c r="V9" s="125">
        <v>13</v>
      </c>
      <c r="W9" s="125">
        <v>1</v>
      </c>
      <c r="X9" s="46">
        <f t="shared" si="0"/>
        <v>841</v>
      </c>
      <c r="Y9" s="47">
        <f t="shared" si="1"/>
        <v>3077</v>
      </c>
      <c r="Z9" s="48">
        <f t="shared" si="2"/>
        <v>0.12154696132596685</v>
      </c>
      <c r="AA9" s="48">
        <f t="shared" si="3"/>
        <v>0.6051348716282093</v>
      </c>
      <c r="AB9" s="48">
        <f t="shared" si="4"/>
        <v>0.27331816704582385</v>
      </c>
      <c r="AC9" s="49">
        <f t="shared" si="5"/>
        <v>1</v>
      </c>
    </row>
    <row r="10" spans="1:29" s="45" customFormat="1" ht="12" outlineLevel="1">
      <c r="A10" s="164"/>
      <c r="B10" s="36" t="s">
        <v>15</v>
      </c>
      <c r="C10" s="126">
        <v>232</v>
      </c>
      <c r="D10" s="126">
        <v>261</v>
      </c>
      <c r="E10" s="126">
        <v>291</v>
      </c>
      <c r="F10" s="126">
        <v>303</v>
      </c>
      <c r="G10" s="126">
        <v>272</v>
      </c>
      <c r="H10" s="126">
        <v>321</v>
      </c>
      <c r="I10" s="126">
        <v>393</v>
      </c>
      <c r="J10" s="126">
        <v>355</v>
      </c>
      <c r="K10" s="126">
        <v>331</v>
      </c>
      <c r="L10" s="126">
        <v>361</v>
      </c>
      <c r="M10" s="126">
        <v>392</v>
      </c>
      <c r="N10" s="126">
        <v>488</v>
      </c>
      <c r="O10" s="126">
        <v>514</v>
      </c>
      <c r="P10" s="126">
        <v>345</v>
      </c>
      <c r="Q10" s="126">
        <v>307</v>
      </c>
      <c r="R10" s="126">
        <v>305</v>
      </c>
      <c r="S10" s="126">
        <v>236</v>
      </c>
      <c r="T10" s="126">
        <v>137</v>
      </c>
      <c r="U10" s="126">
        <v>60</v>
      </c>
      <c r="V10" s="126">
        <v>18</v>
      </c>
      <c r="W10" s="126">
        <v>1</v>
      </c>
      <c r="X10" s="50">
        <f t="shared" si="0"/>
        <v>1409</v>
      </c>
      <c r="Y10" s="51">
        <f t="shared" si="1"/>
        <v>5923</v>
      </c>
      <c r="Z10" s="48">
        <f t="shared" si="2"/>
        <v>0.1323653553942259</v>
      </c>
      <c r="AA10" s="48">
        <f t="shared" si="3"/>
        <v>0.6297484382914064</v>
      </c>
      <c r="AB10" s="48">
        <f t="shared" si="4"/>
        <v>0.23788620631436772</v>
      </c>
      <c r="AC10" s="52">
        <f t="shared" si="5"/>
        <v>1</v>
      </c>
    </row>
    <row r="11" spans="1:29" s="45" customFormat="1" ht="12" outlineLevel="1">
      <c r="A11" s="162" t="s">
        <v>42</v>
      </c>
      <c r="B11" s="34" t="s">
        <v>13</v>
      </c>
      <c r="C11" s="124">
        <v>51</v>
      </c>
      <c r="D11" s="124">
        <v>92</v>
      </c>
      <c r="E11" s="124">
        <v>120</v>
      </c>
      <c r="F11" s="124">
        <v>105</v>
      </c>
      <c r="G11" s="124">
        <v>76</v>
      </c>
      <c r="H11" s="124">
        <v>91</v>
      </c>
      <c r="I11" s="124">
        <v>95</v>
      </c>
      <c r="J11" s="124">
        <v>106</v>
      </c>
      <c r="K11" s="124">
        <v>136</v>
      </c>
      <c r="L11" s="124">
        <v>143</v>
      </c>
      <c r="M11" s="124">
        <v>160</v>
      </c>
      <c r="N11" s="124">
        <v>174</v>
      </c>
      <c r="O11" s="124">
        <v>191</v>
      </c>
      <c r="P11" s="124">
        <v>139</v>
      </c>
      <c r="Q11" s="124">
        <v>137</v>
      </c>
      <c r="R11" s="124">
        <v>144</v>
      </c>
      <c r="S11" s="124">
        <v>103</v>
      </c>
      <c r="T11" s="124">
        <v>48</v>
      </c>
      <c r="U11" s="124">
        <v>9</v>
      </c>
      <c r="V11" s="124">
        <v>6</v>
      </c>
      <c r="W11" s="124">
        <v>1</v>
      </c>
      <c r="X11" s="41">
        <f t="shared" si="0"/>
        <v>587</v>
      </c>
      <c r="Y11" s="42">
        <f t="shared" si="1"/>
        <v>2127</v>
      </c>
      <c r="Z11" s="43">
        <f t="shared" si="2"/>
        <v>0.12364833098260461</v>
      </c>
      <c r="AA11" s="43">
        <f t="shared" si="3"/>
        <v>0.6003761165961448</v>
      </c>
      <c r="AB11" s="43">
        <f t="shared" si="4"/>
        <v>0.2759755524212506</v>
      </c>
      <c r="AC11" s="44">
        <f t="shared" si="5"/>
        <v>1</v>
      </c>
    </row>
    <row r="12" spans="1:29" s="45" customFormat="1" ht="12" outlineLevel="1">
      <c r="A12" s="163"/>
      <c r="B12" s="35" t="s">
        <v>14</v>
      </c>
      <c r="C12" s="125">
        <v>61</v>
      </c>
      <c r="D12" s="125">
        <v>82</v>
      </c>
      <c r="E12" s="125">
        <v>101</v>
      </c>
      <c r="F12" s="125">
        <v>124</v>
      </c>
      <c r="G12" s="125">
        <v>100</v>
      </c>
      <c r="H12" s="125">
        <v>87</v>
      </c>
      <c r="I12" s="125">
        <v>90</v>
      </c>
      <c r="J12" s="125">
        <v>121</v>
      </c>
      <c r="K12" s="125">
        <v>126</v>
      </c>
      <c r="L12" s="125">
        <v>146</v>
      </c>
      <c r="M12" s="125">
        <v>158</v>
      </c>
      <c r="N12" s="125">
        <v>170</v>
      </c>
      <c r="O12" s="125">
        <v>168</v>
      </c>
      <c r="P12" s="125">
        <v>148</v>
      </c>
      <c r="Q12" s="125">
        <v>175</v>
      </c>
      <c r="R12" s="125">
        <v>216</v>
      </c>
      <c r="S12" s="125">
        <v>193</v>
      </c>
      <c r="T12" s="125">
        <v>128</v>
      </c>
      <c r="U12" s="125">
        <v>83</v>
      </c>
      <c r="V12" s="125">
        <v>35</v>
      </c>
      <c r="W12" s="125">
        <v>7</v>
      </c>
      <c r="X12" s="46">
        <f t="shared" si="0"/>
        <v>985</v>
      </c>
      <c r="Y12" s="47">
        <f t="shared" si="1"/>
        <v>2519</v>
      </c>
      <c r="Z12" s="48">
        <f t="shared" si="2"/>
        <v>0.09686383485510124</v>
      </c>
      <c r="AA12" s="48">
        <f t="shared" si="3"/>
        <v>0.5121079793568877</v>
      </c>
      <c r="AB12" s="48">
        <f t="shared" si="4"/>
        <v>0.39102818578801113</v>
      </c>
      <c r="AC12" s="49">
        <f t="shared" si="5"/>
        <v>1</v>
      </c>
    </row>
    <row r="13" spans="1:29" s="45" customFormat="1" ht="12" outlineLevel="1">
      <c r="A13" s="164"/>
      <c r="B13" s="36" t="s">
        <v>15</v>
      </c>
      <c r="C13" s="126">
        <v>112</v>
      </c>
      <c r="D13" s="126">
        <v>174</v>
      </c>
      <c r="E13" s="126">
        <v>221</v>
      </c>
      <c r="F13" s="126">
        <v>229</v>
      </c>
      <c r="G13" s="126">
        <v>176</v>
      </c>
      <c r="H13" s="126">
        <v>178</v>
      </c>
      <c r="I13" s="126">
        <v>185</v>
      </c>
      <c r="J13" s="126">
        <v>227</v>
      </c>
      <c r="K13" s="126">
        <v>262</v>
      </c>
      <c r="L13" s="126">
        <v>289</v>
      </c>
      <c r="M13" s="126">
        <v>318</v>
      </c>
      <c r="N13" s="126">
        <v>344</v>
      </c>
      <c r="O13" s="126">
        <v>359</v>
      </c>
      <c r="P13" s="126">
        <v>287</v>
      </c>
      <c r="Q13" s="126">
        <v>312</v>
      </c>
      <c r="R13" s="126">
        <v>360</v>
      </c>
      <c r="S13" s="126">
        <v>296</v>
      </c>
      <c r="T13" s="126">
        <v>176</v>
      </c>
      <c r="U13" s="126">
        <v>92</v>
      </c>
      <c r="V13" s="126">
        <v>41</v>
      </c>
      <c r="W13" s="126">
        <v>8</v>
      </c>
      <c r="X13" s="50">
        <f t="shared" si="0"/>
        <v>1572</v>
      </c>
      <c r="Y13" s="51">
        <f t="shared" si="1"/>
        <v>4646</v>
      </c>
      <c r="Z13" s="48">
        <f t="shared" si="2"/>
        <v>0.10912613000430478</v>
      </c>
      <c r="AA13" s="48">
        <f t="shared" si="3"/>
        <v>0.5525182953077916</v>
      </c>
      <c r="AB13" s="48">
        <f t="shared" si="4"/>
        <v>0.33835557468790356</v>
      </c>
      <c r="AC13" s="52">
        <f t="shared" si="5"/>
        <v>1</v>
      </c>
    </row>
    <row r="14" spans="1:29" s="45" customFormat="1" ht="12" outlineLevel="1">
      <c r="A14" s="162" t="s">
        <v>46</v>
      </c>
      <c r="B14" s="34" t="s">
        <v>13</v>
      </c>
      <c r="C14" s="124">
        <v>777</v>
      </c>
      <c r="D14" s="124">
        <v>776</v>
      </c>
      <c r="E14" s="124">
        <v>829</v>
      </c>
      <c r="F14" s="124">
        <v>854</v>
      </c>
      <c r="G14" s="124">
        <v>691</v>
      </c>
      <c r="H14" s="124">
        <v>746</v>
      </c>
      <c r="I14" s="124">
        <v>917</v>
      </c>
      <c r="J14" s="124">
        <v>1044</v>
      </c>
      <c r="K14" s="124">
        <v>926</v>
      </c>
      <c r="L14" s="124">
        <v>805</v>
      </c>
      <c r="M14" s="124">
        <v>756</v>
      </c>
      <c r="N14" s="124">
        <v>832</v>
      </c>
      <c r="O14" s="124">
        <v>908</v>
      </c>
      <c r="P14" s="124">
        <v>790</v>
      </c>
      <c r="Q14" s="124">
        <v>700</v>
      </c>
      <c r="R14" s="124">
        <v>505</v>
      </c>
      <c r="S14" s="124">
        <v>276</v>
      </c>
      <c r="T14" s="124">
        <v>110</v>
      </c>
      <c r="U14" s="124">
        <v>46</v>
      </c>
      <c r="V14" s="124">
        <v>7</v>
      </c>
      <c r="W14" s="124">
        <v>0</v>
      </c>
      <c r="X14" s="41">
        <f t="shared" si="0"/>
        <v>2434</v>
      </c>
      <c r="Y14" s="42">
        <f t="shared" si="1"/>
        <v>13295</v>
      </c>
      <c r="Z14" s="43">
        <f t="shared" si="2"/>
        <v>0.17916509966152688</v>
      </c>
      <c r="AA14" s="43">
        <f t="shared" si="3"/>
        <v>0.6377585558480632</v>
      </c>
      <c r="AB14" s="43">
        <f t="shared" si="4"/>
        <v>0.18307634449040994</v>
      </c>
      <c r="AC14" s="44">
        <f t="shared" si="5"/>
        <v>1</v>
      </c>
    </row>
    <row r="15" spans="1:29" s="45" customFormat="1" ht="12" outlineLevel="1">
      <c r="A15" s="163"/>
      <c r="B15" s="35" t="s">
        <v>14</v>
      </c>
      <c r="C15" s="125">
        <v>770</v>
      </c>
      <c r="D15" s="125">
        <v>825</v>
      </c>
      <c r="E15" s="125">
        <v>761</v>
      </c>
      <c r="F15" s="125">
        <v>792</v>
      </c>
      <c r="G15" s="125">
        <v>707</v>
      </c>
      <c r="H15" s="125">
        <v>757</v>
      </c>
      <c r="I15" s="125">
        <v>940</v>
      </c>
      <c r="J15" s="125">
        <v>1108</v>
      </c>
      <c r="K15" s="125">
        <v>1008</v>
      </c>
      <c r="L15" s="125">
        <v>995</v>
      </c>
      <c r="M15" s="125">
        <v>902</v>
      </c>
      <c r="N15" s="125">
        <v>981</v>
      </c>
      <c r="O15" s="125">
        <v>1060</v>
      </c>
      <c r="P15" s="125">
        <v>899</v>
      </c>
      <c r="Q15" s="125">
        <v>774</v>
      </c>
      <c r="R15" s="125">
        <v>584</v>
      </c>
      <c r="S15" s="125">
        <v>411</v>
      </c>
      <c r="T15" s="125">
        <v>247</v>
      </c>
      <c r="U15" s="125">
        <v>120</v>
      </c>
      <c r="V15" s="125">
        <v>47</v>
      </c>
      <c r="W15" s="125">
        <v>12</v>
      </c>
      <c r="X15" s="46">
        <f t="shared" si="0"/>
        <v>3094</v>
      </c>
      <c r="Y15" s="47">
        <f t="shared" si="1"/>
        <v>14700</v>
      </c>
      <c r="Z15" s="48">
        <f t="shared" si="2"/>
        <v>0.1602721088435374</v>
      </c>
      <c r="AA15" s="48">
        <f t="shared" si="3"/>
        <v>0.6292517006802721</v>
      </c>
      <c r="AB15" s="48">
        <f t="shared" si="4"/>
        <v>0.21047619047619048</v>
      </c>
      <c r="AC15" s="49">
        <f t="shared" si="5"/>
        <v>1</v>
      </c>
    </row>
    <row r="16" spans="1:29" s="45" customFormat="1" ht="12" outlineLevel="1">
      <c r="A16" s="164"/>
      <c r="B16" s="36" t="s">
        <v>15</v>
      </c>
      <c r="C16" s="126">
        <v>1547</v>
      </c>
      <c r="D16" s="126">
        <v>1601</v>
      </c>
      <c r="E16" s="126">
        <v>1590</v>
      </c>
      <c r="F16" s="126">
        <v>1646</v>
      </c>
      <c r="G16" s="126">
        <v>1398</v>
      </c>
      <c r="H16" s="126">
        <v>1503</v>
      </c>
      <c r="I16" s="126">
        <v>1857</v>
      </c>
      <c r="J16" s="126">
        <v>2152</v>
      </c>
      <c r="K16" s="126">
        <v>1934</v>
      </c>
      <c r="L16" s="126">
        <v>1800</v>
      </c>
      <c r="M16" s="126">
        <v>1658</v>
      </c>
      <c r="N16" s="126">
        <v>1813</v>
      </c>
      <c r="O16" s="126">
        <v>1968</v>
      </c>
      <c r="P16" s="126">
        <v>1689</v>
      </c>
      <c r="Q16" s="126">
        <v>1474</v>
      </c>
      <c r="R16" s="126">
        <v>1089</v>
      </c>
      <c r="S16" s="126">
        <v>687</v>
      </c>
      <c r="T16" s="126">
        <v>357</v>
      </c>
      <c r="U16" s="126">
        <v>166</v>
      </c>
      <c r="V16" s="126">
        <v>54</v>
      </c>
      <c r="W16" s="126">
        <v>12</v>
      </c>
      <c r="X16" s="50">
        <f t="shared" si="0"/>
        <v>5528</v>
      </c>
      <c r="Y16" s="51">
        <f t="shared" si="1"/>
        <v>27995</v>
      </c>
      <c r="Z16" s="48">
        <f t="shared" si="2"/>
        <v>0.16924450794784782</v>
      </c>
      <c r="AA16" s="48">
        <f t="shared" si="3"/>
        <v>0.6332916592248616</v>
      </c>
      <c r="AB16" s="48">
        <f t="shared" si="4"/>
        <v>0.19746383282729058</v>
      </c>
      <c r="AC16" s="52">
        <f t="shared" si="5"/>
        <v>1</v>
      </c>
    </row>
    <row r="17" spans="1:29" s="45" customFormat="1" ht="12" outlineLevel="1">
      <c r="A17" s="162" t="s">
        <v>40</v>
      </c>
      <c r="B17" s="34" t="s">
        <v>13</v>
      </c>
      <c r="C17" s="124">
        <v>25</v>
      </c>
      <c r="D17" s="124">
        <v>46</v>
      </c>
      <c r="E17" s="124">
        <v>71</v>
      </c>
      <c r="F17" s="124">
        <v>70</v>
      </c>
      <c r="G17" s="124">
        <v>51</v>
      </c>
      <c r="H17" s="124">
        <v>50</v>
      </c>
      <c r="I17" s="124">
        <v>48</v>
      </c>
      <c r="J17" s="124">
        <v>74</v>
      </c>
      <c r="K17" s="124">
        <v>82</v>
      </c>
      <c r="L17" s="124">
        <v>82</v>
      </c>
      <c r="M17" s="124">
        <v>88</v>
      </c>
      <c r="N17" s="124">
        <v>115</v>
      </c>
      <c r="O17" s="124">
        <v>90</v>
      </c>
      <c r="P17" s="124">
        <v>72</v>
      </c>
      <c r="Q17" s="124">
        <v>59</v>
      </c>
      <c r="R17" s="124">
        <v>72</v>
      </c>
      <c r="S17" s="124">
        <v>56</v>
      </c>
      <c r="T17" s="124">
        <v>20</v>
      </c>
      <c r="U17" s="124">
        <v>5</v>
      </c>
      <c r="V17" s="124">
        <v>2</v>
      </c>
      <c r="W17" s="124">
        <v>0</v>
      </c>
      <c r="X17" s="41">
        <f t="shared" si="0"/>
        <v>286</v>
      </c>
      <c r="Y17" s="42">
        <f t="shared" si="1"/>
        <v>1178</v>
      </c>
      <c r="Z17" s="43">
        <f t="shared" si="2"/>
        <v>0.12054329371816638</v>
      </c>
      <c r="AA17" s="43">
        <f t="shared" si="3"/>
        <v>0.6366723259762309</v>
      </c>
      <c r="AB17" s="43">
        <f t="shared" si="4"/>
        <v>0.2427843803056027</v>
      </c>
      <c r="AC17" s="44">
        <f t="shared" si="5"/>
        <v>1</v>
      </c>
    </row>
    <row r="18" spans="1:29" s="45" customFormat="1" ht="12" outlineLevel="1">
      <c r="A18" s="163"/>
      <c r="B18" s="35" t="s">
        <v>14</v>
      </c>
      <c r="C18" s="125">
        <v>26</v>
      </c>
      <c r="D18" s="125">
        <v>31</v>
      </c>
      <c r="E18" s="125">
        <v>60</v>
      </c>
      <c r="F18" s="125">
        <v>62</v>
      </c>
      <c r="G18" s="125">
        <v>58</v>
      </c>
      <c r="H18" s="125">
        <v>42</v>
      </c>
      <c r="I18" s="125">
        <v>50</v>
      </c>
      <c r="J18" s="125">
        <v>54</v>
      </c>
      <c r="K18" s="125">
        <v>71</v>
      </c>
      <c r="L18" s="125">
        <v>74</v>
      </c>
      <c r="M18" s="125">
        <v>77</v>
      </c>
      <c r="N18" s="125">
        <v>100</v>
      </c>
      <c r="O18" s="125">
        <v>100</v>
      </c>
      <c r="P18" s="125">
        <v>88</v>
      </c>
      <c r="Q18" s="125">
        <v>106</v>
      </c>
      <c r="R18" s="125">
        <v>89</v>
      </c>
      <c r="S18" s="125">
        <v>85</v>
      </c>
      <c r="T18" s="125">
        <v>50</v>
      </c>
      <c r="U18" s="125">
        <v>29</v>
      </c>
      <c r="V18" s="125">
        <v>4</v>
      </c>
      <c r="W18" s="125">
        <v>1</v>
      </c>
      <c r="X18" s="46">
        <f t="shared" si="0"/>
        <v>452</v>
      </c>
      <c r="Y18" s="47">
        <f t="shared" si="1"/>
        <v>1257</v>
      </c>
      <c r="Z18" s="48">
        <f t="shared" si="2"/>
        <v>0.09307875894988067</v>
      </c>
      <c r="AA18" s="48">
        <f t="shared" si="3"/>
        <v>0.54733492442323</v>
      </c>
      <c r="AB18" s="48">
        <f t="shared" si="4"/>
        <v>0.35958631662688945</v>
      </c>
      <c r="AC18" s="49">
        <f t="shared" si="5"/>
        <v>1</v>
      </c>
    </row>
    <row r="19" spans="1:29" s="45" customFormat="1" ht="12" outlineLevel="1">
      <c r="A19" s="164"/>
      <c r="B19" s="36" t="s">
        <v>15</v>
      </c>
      <c r="C19" s="126">
        <v>51</v>
      </c>
      <c r="D19" s="126">
        <v>77</v>
      </c>
      <c r="E19" s="126">
        <v>131</v>
      </c>
      <c r="F19" s="126">
        <v>132</v>
      </c>
      <c r="G19" s="126">
        <v>109</v>
      </c>
      <c r="H19" s="126">
        <v>92</v>
      </c>
      <c r="I19" s="126">
        <v>98</v>
      </c>
      <c r="J19" s="126">
        <v>128</v>
      </c>
      <c r="K19" s="126">
        <v>153</v>
      </c>
      <c r="L19" s="126">
        <v>156</v>
      </c>
      <c r="M19" s="126">
        <v>165</v>
      </c>
      <c r="N19" s="126">
        <v>215</v>
      </c>
      <c r="O19" s="126">
        <v>190</v>
      </c>
      <c r="P19" s="126">
        <v>160</v>
      </c>
      <c r="Q19" s="126">
        <v>165</v>
      </c>
      <c r="R19" s="126">
        <v>161</v>
      </c>
      <c r="S19" s="126">
        <v>141</v>
      </c>
      <c r="T19" s="126">
        <v>70</v>
      </c>
      <c r="U19" s="126">
        <v>34</v>
      </c>
      <c r="V19" s="126">
        <v>6</v>
      </c>
      <c r="W19" s="126">
        <v>1</v>
      </c>
      <c r="X19" s="50">
        <f t="shared" si="0"/>
        <v>738</v>
      </c>
      <c r="Y19" s="51">
        <f t="shared" si="1"/>
        <v>2435</v>
      </c>
      <c r="Z19" s="48">
        <f t="shared" si="2"/>
        <v>0.10636550308008214</v>
      </c>
      <c r="AA19" s="48">
        <f t="shared" si="3"/>
        <v>0.5905544147843943</v>
      </c>
      <c r="AB19" s="48">
        <f t="shared" si="4"/>
        <v>0.3030800821355236</v>
      </c>
      <c r="AC19" s="52">
        <f t="shared" si="5"/>
        <v>1</v>
      </c>
    </row>
    <row r="20" spans="1:29" s="45" customFormat="1" ht="12" outlineLevel="1">
      <c r="A20" s="162" t="s">
        <v>39</v>
      </c>
      <c r="B20" s="34" t="s">
        <v>13</v>
      </c>
      <c r="C20" s="124">
        <v>87</v>
      </c>
      <c r="D20" s="124">
        <v>98</v>
      </c>
      <c r="E20" s="124">
        <v>140</v>
      </c>
      <c r="F20" s="124">
        <v>159</v>
      </c>
      <c r="G20" s="124">
        <v>124</v>
      </c>
      <c r="H20" s="124">
        <v>147</v>
      </c>
      <c r="I20" s="124">
        <v>134</v>
      </c>
      <c r="J20" s="124">
        <v>149</v>
      </c>
      <c r="K20" s="124">
        <v>133</v>
      </c>
      <c r="L20" s="124">
        <v>194</v>
      </c>
      <c r="M20" s="124">
        <v>202</v>
      </c>
      <c r="N20" s="124">
        <v>271</v>
      </c>
      <c r="O20" s="124">
        <v>239</v>
      </c>
      <c r="P20" s="124">
        <v>161</v>
      </c>
      <c r="Q20" s="124">
        <v>160</v>
      </c>
      <c r="R20" s="124">
        <v>144</v>
      </c>
      <c r="S20" s="124">
        <v>101</v>
      </c>
      <c r="T20" s="124">
        <v>51</v>
      </c>
      <c r="U20" s="124">
        <v>6</v>
      </c>
      <c r="V20" s="124">
        <v>5</v>
      </c>
      <c r="W20" s="124">
        <v>0</v>
      </c>
      <c r="X20" s="41">
        <f t="shared" si="0"/>
        <v>628</v>
      </c>
      <c r="Y20" s="42">
        <f t="shared" si="1"/>
        <v>2705</v>
      </c>
      <c r="Z20" s="43">
        <f t="shared" si="2"/>
        <v>0.12014787430683918</v>
      </c>
      <c r="AA20" s="43">
        <f t="shared" si="3"/>
        <v>0.6476894639556378</v>
      </c>
      <c r="AB20" s="43">
        <f t="shared" si="4"/>
        <v>0.23216266173752312</v>
      </c>
      <c r="AC20" s="44">
        <f t="shared" si="5"/>
        <v>1</v>
      </c>
    </row>
    <row r="21" spans="1:29" s="45" customFormat="1" ht="12" outlineLevel="1">
      <c r="A21" s="163"/>
      <c r="B21" s="35" t="s">
        <v>14</v>
      </c>
      <c r="C21" s="173">
        <v>62</v>
      </c>
      <c r="D21" s="173">
        <v>99</v>
      </c>
      <c r="E21" s="173">
        <v>149</v>
      </c>
      <c r="F21" s="173">
        <v>153</v>
      </c>
      <c r="G21" s="173">
        <v>164</v>
      </c>
      <c r="H21" s="173">
        <v>121</v>
      </c>
      <c r="I21" s="173">
        <v>106</v>
      </c>
      <c r="J21" s="173">
        <v>172</v>
      </c>
      <c r="K21" s="173">
        <v>155</v>
      </c>
      <c r="L21" s="173">
        <v>213</v>
      </c>
      <c r="M21" s="173">
        <v>202</v>
      </c>
      <c r="N21" s="173">
        <v>249</v>
      </c>
      <c r="O21" s="173">
        <v>251</v>
      </c>
      <c r="P21" s="173">
        <v>173</v>
      </c>
      <c r="Q21" s="173">
        <v>200</v>
      </c>
      <c r="R21" s="173">
        <v>213</v>
      </c>
      <c r="S21" s="173">
        <v>187</v>
      </c>
      <c r="T21" s="173">
        <v>126</v>
      </c>
      <c r="U21" s="173">
        <v>49</v>
      </c>
      <c r="V21" s="173">
        <v>20</v>
      </c>
      <c r="W21" s="173">
        <v>1</v>
      </c>
      <c r="X21" s="46">
        <f t="shared" si="0"/>
        <v>969</v>
      </c>
      <c r="Y21" s="47">
        <f t="shared" si="1"/>
        <v>3065</v>
      </c>
      <c r="Z21" s="48">
        <f t="shared" si="2"/>
        <v>0.10114192495921696</v>
      </c>
      <c r="AA21" s="48">
        <f t="shared" si="3"/>
        <v>0.5827079934747145</v>
      </c>
      <c r="AB21" s="48">
        <f t="shared" si="4"/>
        <v>0.3161500815660685</v>
      </c>
      <c r="AC21" s="49">
        <f t="shared" si="5"/>
        <v>0.9999999999999999</v>
      </c>
    </row>
    <row r="22" spans="1:29" s="45" customFormat="1" ht="12" outlineLevel="1">
      <c r="A22" s="164"/>
      <c r="B22" s="36" t="s">
        <v>15</v>
      </c>
      <c r="C22" s="126">
        <v>149</v>
      </c>
      <c r="D22" s="126">
        <v>197</v>
      </c>
      <c r="E22" s="126">
        <v>289</v>
      </c>
      <c r="F22" s="126">
        <v>312</v>
      </c>
      <c r="G22" s="126">
        <v>288</v>
      </c>
      <c r="H22" s="126">
        <v>268</v>
      </c>
      <c r="I22" s="126">
        <v>240</v>
      </c>
      <c r="J22" s="126">
        <v>321</v>
      </c>
      <c r="K22" s="126">
        <v>288</v>
      </c>
      <c r="L22" s="126">
        <v>407</v>
      </c>
      <c r="M22" s="126">
        <v>404</v>
      </c>
      <c r="N22" s="126">
        <v>520</v>
      </c>
      <c r="O22" s="126">
        <v>490</v>
      </c>
      <c r="P22" s="126">
        <v>334</v>
      </c>
      <c r="Q22" s="126">
        <v>360</v>
      </c>
      <c r="R22" s="126">
        <v>357</v>
      </c>
      <c r="S22" s="126">
        <v>288</v>
      </c>
      <c r="T22" s="126">
        <v>177</v>
      </c>
      <c r="U22" s="126">
        <v>55</v>
      </c>
      <c r="V22" s="126">
        <v>25</v>
      </c>
      <c r="W22" s="126">
        <v>1</v>
      </c>
      <c r="X22" s="50">
        <f t="shared" si="0"/>
        <v>1597</v>
      </c>
      <c r="Y22" s="51">
        <f t="shared" si="1"/>
        <v>5770</v>
      </c>
      <c r="Z22" s="48">
        <f t="shared" si="2"/>
        <v>0.11005199306759099</v>
      </c>
      <c r="AA22" s="48">
        <f t="shared" si="3"/>
        <v>0.6131715771230503</v>
      </c>
      <c r="AB22" s="48">
        <f t="shared" si="4"/>
        <v>0.27677642980935874</v>
      </c>
      <c r="AC22" s="52">
        <f t="shared" si="5"/>
        <v>1</v>
      </c>
    </row>
    <row r="23" spans="1:29" s="55" customFormat="1" ht="12.75" customHeight="1">
      <c r="A23" s="160" t="s">
        <v>83</v>
      </c>
      <c r="B23" s="37" t="s">
        <v>13</v>
      </c>
      <c r="C23" s="41">
        <f>SUM(C2,C5,C8,C11,C14,C17,C20)</f>
        <v>2347</v>
      </c>
      <c r="D23" s="41">
        <f aca="true" t="shared" si="6" ref="D23:W25">SUM(D2,D5,D8,D11,D14,D17,D20)</f>
        <v>2407</v>
      </c>
      <c r="E23" s="41">
        <f t="shared" si="6"/>
        <v>2568</v>
      </c>
      <c r="F23" s="41">
        <f t="shared" si="6"/>
        <v>2618</v>
      </c>
      <c r="G23" s="41">
        <f t="shared" si="6"/>
        <v>2219</v>
      </c>
      <c r="H23" s="41">
        <f t="shared" si="6"/>
        <v>2485</v>
      </c>
      <c r="I23" s="41">
        <f t="shared" si="6"/>
        <v>2873</v>
      </c>
      <c r="J23" s="41">
        <f t="shared" si="6"/>
        <v>3288</v>
      </c>
      <c r="K23" s="41">
        <f t="shared" si="6"/>
        <v>2967</v>
      </c>
      <c r="L23" s="41">
        <f t="shared" si="6"/>
        <v>2818</v>
      </c>
      <c r="M23" s="41">
        <f t="shared" si="6"/>
        <v>2926</v>
      </c>
      <c r="N23" s="41">
        <f t="shared" si="6"/>
        <v>3322</v>
      </c>
      <c r="O23" s="41">
        <f t="shared" si="6"/>
        <v>3368</v>
      </c>
      <c r="P23" s="41">
        <f t="shared" si="6"/>
        <v>2458</v>
      </c>
      <c r="Q23" s="41">
        <f t="shared" si="6"/>
        <v>2220</v>
      </c>
      <c r="R23" s="41">
        <f t="shared" si="6"/>
        <v>1854</v>
      </c>
      <c r="S23" s="41">
        <f t="shared" si="6"/>
        <v>1211</v>
      </c>
      <c r="T23" s="41">
        <f t="shared" si="6"/>
        <v>527</v>
      </c>
      <c r="U23" s="41">
        <f t="shared" si="6"/>
        <v>154</v>
      </c>
      <c r="V23" s="41">
        <f t="shared" si="6"/>
        <v>47</v>
      </c>
      <c r="W23" s="41">
        <f t="shared" si="6"/>
        <v>2</v>
      </c>
      <c r="X23" s="41">
        <f>SUM(X2,X5,X8,X11,X14,X17,X20)</f>
        <v>8473</v>
      </c>
      <c r="Y23" s="41">
        <f aca="true" t="shared" si="7" ref="X23:Y25">SUM(Y2,Y5,Y8,Y11,Y14,Y17,Y20)</f>
        <v>44679</v>
      </c>
      <c r="Z23" s="53">
        <f t="shared" si="2"/>
        <v>0.16388012265270038</v>
      </c>
      <c r="AA23" s="53">
        <f t="shared" si="3"/>
        <v>0.6464782112401799</v>
      </c>
      <c r="AB23" s="53">
        <f t="shared" si="4"/>
        <v>0.1896416661071197</v>
      </c>
      <c r="AC23" s="54">
        <f>SUM(Z23:AB23)</f>
        <v>1</v>
      </c>
    </row>
    <row r="24" spans="1:29" s="55" customFormat="1" ht="12" customHeight="1">
      <c r="A24" s="161"/>
      <c r="B24" s="38" t="s">
        <v>14</v>
      </c>
      <c r="C24" s="46">
        <f aca="true" t="shared" si="8" ref="C24:R25">SUM(C3,C6,C9,C12,C15,C18,C21)</f>
        <v>2193</v>
      </c>
      <c r="D24" s="46">
        <f t="shared" si="8"/>
        <v>2278</v>
      </c>
      <c r="E24" s="46">
        <f t="shared" si="8"/>
        <v>2524</v>
      </c>
      <c r="F24" s="46">
        <f t="shared" si="8"/>
        <v>2579</v>
      </c>
      <c r="G24" s="46">
        <f t="shared" si="8"/>
        <v>2386</v>
      </c>
      <c r="H24" s="46">
        <f t="shared" si="8"/>
        <v>2555</v>
      </c>
      <c r="I24" s="46">
        <f t="shared" si="8"/>
        <v>2997</v>
      </c>
      <c r="J24" s="46">
        <f t="shared" si="8"/>
        <v>3410</v>
      </c>
      <c r="K24" s="46">
        <f t="shared" si="8"/>
        <v>3173</v>
      </c>
      <c r="L24" s="46">
        <f t="shared" si="8"/>
        <v>3240</v>
      </c>
      <c r="M24" s="46">
        <f t="shared" si="8"/>
        <v>3166</v>
      </c>
      <c r="N24" s="46">
        <f t="shared" si="8"/>
        <v>3502</v>
      </c>
      <c r="O24" s="46">
        <f t="shared" si="8"/>
        <v>3657</v>
      </c>
      <c r="P24" s="46">
        <f t="shared" si="8"/>
        <v>2914</v>
      </c>
      <c r="Q24" s="46">
        <f t="shared" si="8"/>
        <v>2696</v>
      </c>
      <c r="R24" s="46">
        <f t="shared" si="8"/>
        <v>2514</v>
      </c>
      <c r="S24" s="46">
        <f t="shared" si="6"/>
        <v>1947</v>
      </c>
      <c r="T24" s="46">
        <f t="shared" si="6"/>
        <v>1287</v>
      </c>
      <c r="U24" s="46">
        <f t="shared" si="6"/>
        <v>622</v>
      </c>
      <c r="V24" s="46">
        <f t="shared" si="6"/>
        <v>211</v>
      </c>
      <c r="W24" s="46">
        <f t="shared" si="6"/>
        <v>39</v>
      </c>
      <c r="X24" s="46">
        <f t="shared" si="7"/>
        <v>12230</v>
      </c>
      <c r="Y24" s="46">
        <f t="shared" si="7"/>
        <v>49890</v>
      </c>
      <c r="Z24" s="56">
        <f t="shared" si="2"/>
        <v>0.14020845860893966</v>
      </c>
      <c r="AA24" s="56">
        <f t="shared" si="3"/>
        <v>0.614652234916817</v>
      </c>
      <c r="AB24" s="56">
        <f t="shared" si="4"/>
        <v>0.24513930647424334</v>
      </c>
      <c r="AC24" s="54">
        <f>SUM(Z24:AB24)</f>
        <v>1</v>
      </c>
    </row>
    <row r="25" spans="1:29" s="55" customFormat="1" ht="12" customHeight="1">
      <c r="A25" s="161"/>
      <c r="B25" s="39" t="s">
        <v>15</v>
      </c>
      <c r="C25" s="50">
        <f t="shared" si="8"/>
        <v>4540</v>
      </c>
      <c r="D25" s="50">
        <f t="shared" si="6"/>
        <v>4685</v>
      </c>
      <c r="E25" s="50">
        <f t="shared" si="6"/>
        <v>5092</v>
      </c>
      <c r="F25" s="50">
        <f t="shared" si="6"/>
        <v>5197</v>
      </c>
      <c r="G25" s="50">
        <f t="shared" si="6"/>
        <v>4605</v>
      </c>
      <c r="H25" s="50">
        <f t="shared" si="6"/>
        <v>5040</v>
      </c>
      <c r="I25" s="50">
        <f t="shared" si="6"/>
        <v>5870</v>
      </c>
      <c r="J25" s="50">
        <f t="shared" si="6"/>
        <v>6698</v>
      </c>
      <c r="K25" s="50">
        <f t="shared" si="6"/>
        <v>6140</v>
      </c>
      <c r="L25" s="50">
        <f t="shared" si="6"/>
        <v>6058</v>
      </c>
      <c r="M25" s="50">
        <f t="shared" si="6"/>
        <v>6092</v>
      </c>
      <c r="N25" s="50">
        <f t="shared" si="6"/>
        <v>6824</v>
      </c>
      <c r="O25" s="50">
        <f t="shared" si="6"/>
        <v>7025</v>
      </c>
      <c r="P25" s="50">
        <f t="shared" si="6"/>
        <v>5372</v>
      </c>
      <c r="Q25" s="50">
        <f t="shared" si="6"/>
        <v>4916</v>
      </c>
      <c r="R25" s="50">
        <f t="shared" si="6"/>
        <v>4368</v>
      </c>
      <c r="S25" s="50">
        <f t="shared" si="6"/>
        <v>3158</v>
      </c>
      <c r="T25" s="50">
        <f t="shared" si="6"/>
        <v>1814</v>
      </c>
      <c r="U25" s="50">
        <f t="shared" si="6"/>
        <v>776</v>
      </c>
      <c r="V25" s="50">
        <f t="shared" si="6"/>
        <v>258</v>
      </c>
      <c r="W25" s="50">
        <f t="shared" si="6"/>
        <v>41</v>
      </c>
      <c r="X25" s="50">
        <f t="shared" si="7"/>
        <v>20703</v>
      </c>
      <c r="Y25" s="50">
        <f t="shared" si="7"/>
        <v>94569</v>
      </c>
      <c r="Z25" s="57">
        <f t="shared" si="2"/>
        <v>0.1513921052353308</v>
      </c>
      <c r="AA25" s="57">
        <f t="shared" si="3"/>
        <v>0.6296883756833634</v>
      </c>
      <c r="AB25" s="57">
        <f t="shared" si="4"/>
        <v>0.21891951908130572</v>
      </c>
      <c r="AC25" s="54">
        <f>SUM(Z25:AB25)</f>
        <v>0.9999999999999999</v>
      </c>
    </row>
    <row r="26" spans="1:29" s="45" customFormat="1" ht="12" outlineLevel="1">
      <c r="A26" s="162" t="s">
        <v>52</v>
      </c>
      <c r="B26" s="34" t="s">
        <v>13</v>
      </c>
      <c r="C26" s="107">
        <v>336</v>
      </c>
      <c r="D26" s="107">
        <v>348</v>
      </c>
      <c r="E26" s="107">
        <v>301</v>
      </c>
      <c r="F26" s="107">
        <v>354</v>
      </c>
      <c r="G26" s="107">
        <v>346</v>
      </c>
      <c r="H26" s="107">
        <v>361</v>
      </c>
      <c r="I26" s="107">
        <v>447</v>
      </c>
      <c r="J26" s="107">
        <v>450</v>
      </c>
      <c r="K26" s="107">
        <v>374</v>
      </c>
      <c r="L26" s="107">
        <v>326</v>
      </c>
      <c r="M26" s="107">
        <v>413</v>
      </c>
      <c r="N26" s="107">
        <v>594</v>
      </c>
      <c r="O26" s="107">
        <v>692</v>
      </c>
      <c r="P26" s="107">
        <v>435</v>
      </c>
      <c r="Q26" s="107">
        <v>294</v>
      </c>
      <c r="R26" s="107">
        <v>209</v>
      </c>
      <c r="S26" s="107">
        <v>169</v>
      </c>
      <c r="T26" s="107">
        <v>66</v>
      </c>
      <c r="U26" s="107">
        <v>20</v>
      </c>
      <c r="V26" s="107">
        <v>7</v>
      </c>
      <c r="W26" s="107">
        <v>1</v>
      </c>
      <c r="X26" s="41">
        <f aca="true" t="shared" si="9" ref="X26:X34">SUM(P26:W26)</f>
        <v>1201</v>
      </c>
      <c r="Y26" s="42">
        <f aca="true" t="shared" si="10" ref="Y26:Y34">SUM(C26:W26)</f>
        <v>6543</v>
      </c>
      <c r="Z26" s="43">
        <f t="shared" si="2"/>
        <v>0.15054256457282592</v>
      </c>
      <c r="AA26" s="43">
        <f t="shared" si="3"/>
        <v>0.6659024912119823</v>
      </c>
      <c r="AB26" s="43">
        <f t="shared" si="4"/>
        <v>0.1835549442151918</v>
      </c>
      <c r="AC26" s="44">
        <f aca="true" t="shared" si="11" ref="AC26:AC34">SUM(Z26:AB26)</f>
        <v>1</v>
      </c>
    </row>
    <row r="27" spans="1:29" s="45" customFormat="1" ht="12" outlineLevel="1">
      <c r="A27" s="163"/>
      <c r="B27" s="35" t="s">
        <v>14</v>
      </c>
      <c r="C27" s="108">
        <v>250</v>
      </c>
      <c r="D27" s="108">
        <v>308</v>
      </c>
      <c r="E27" s="108">
        <v>327</v>
      </c>
      <c r="F27" s="108">
        <v>329</v>
      </c>
      <c r="G27" s="108">
        <v>352</v>
      </c>
      <c r="H27" s="108">
        <v>480</v>
      </c>
      <c r="I27" s="108">
        <v>461</v>
      </c>
      <c r="J27" s="108">
        <v>464</v>
      </c>
      <c r="K27" s="108">
        <v>425</v>
      </c>
      <c r="L27" s="108">
        <v>375</v>
      </c>
      <c r="M27" s="108">
        <v>511</v>
      </c>
      <c r="N27" s="108">
        <v>672</v>
      </c>
      <c r="O27" s="108">
        <v>693</v>
      </c>
      <c r="P27" s="108">
        <v>384</v>
      </c>
      <c r="Q27" s="108">
        <v>314</v>
      </c>
      <c r="R27" s="108">
        <v>296</v>
      </c>
      <c r="S27" s="108">
        <v>269</v>
      </c>
      <c r="T27" s="108">
        <v>168</v>
      </c>
      <c r="U27" s="108">
        <v>71</v>
      </c>
      <c r="V27" s="108">
        <v>23</v>
      </c>
      <c r="W27" s="108">
        <v>4</v>
      </c>
      <c r="X27" s="46">
        <f t="shared" si="9"/>
        <v>1529</v>
      </c>
      <c r="Y27" s="47">
        <f t="shared" si="10"/>
        <v>7176</v>
      </c>
      <c r="Z27" s="48">
        <f t="shared" si="2"/>
        <v>0.12332775919732442</v>
      </c>
      <c r="AA27" s="48">
        <f t="shared" si="3"/>
        <v>0.6636008918617614</v>
      </c>
      <c r="AB27" s="48">
        <f t="shared" si="4"/>
        <v>0.21307134894091415</v>
      </c>
      <c r="AC27" s="49">
        <f t="shared" si="11"/>
        <v>1</v>
      </c>
    </row>
    <row r="28" spans="1:29" s="45" customFormat="1" ht="12" outlineLevel="1">
      <c r="A28" s="164"/>
      <c r="B28" s="36" t="s">
        <v>15</v>
      </c>
      <c r="C28" s="109">
        <v>586</v>
      </c>
      <c r="D28" s="109">
        <v>656</v>
      </c>
      <c r="E28" s="109">
        <v>628</v>
      </c>
      <c r="F28" s="109">
        <v>683</v>
      </c>
      <c r="G28" s="109">
        <v>698</v>
      </c>
      <c r="H28" s="109">
        <v>841</v>
      </c>
      <c r="I28" s="109">
        <v>908</v>
      </c>
      <c r="J28" s="109">
        <v>914</v>
      </c>
      <c r="K28" s="109">
        <v>799</v>
      </c>
      <c r="L28" s="109">
        <v>701</v>
      </c>
      <c r="M28" s="109">
        <v>924</v>
      </c>
      <c r="N28" s="109">
        <v>1266</v>
      </c>
      <c r="O28" s="109">
        <v>1385</v>
      </c>
      <c r="P28" s="109">
        <v>819</v>
      </c>
      <c r="Q28" s="109">
        <v>608</v>
      </c>
      <c r="R28" s="109">
        <v>505</v>
      </c>
      <c r="S28" s="109">
        <v>438</v>
      </c>
      <c r="T28" s="109">
        <v>234</v>
      </c>
      <c r="U28" s="109">
        <v>91</v>
      </c>
      <c r="V28" s="109">
        <v>30</v>
      </c>
      <c r="W28" s="109">
        <v>5</v>
      </c>
      <c r="X28" s="50">
        <f t="shared" si="9"/>
        <v>2730</v>
      </c>
      <c r="Y28" s="51">
        <f t="shared" si="10"/>
        <v>13719</v>
      </c>
      <c r="Z28" s="48">
        <f t="shared" si="2"/>
        <v>0.13630731102850063</v>
      </c>
      <c r="AA28" s="48">
        <f t="shared" si="3"/>
        <v>0.6646985931919236</v>
      </c>
      <c r="AB28" s="48">
        <f t="shared" si="4"/>
        <v>0.19899409577957577</v>
      </c>
      <c r="AC28" s="52">
        <f t="shared" si="11"/>
        <v>1</v>
      </c>
    </row>
    <row r="29" spans="1:29" s="45" customFormat="1" ht="12" outlineLevel="1">
      <c r="A29" s="162" t="s">
        <v>53</v>
      </c>
      <c r="B29" s="34" t="s">
        <v>13</v>
      </c>
      <c r="C29" s="107">
        <v>26</v>
      </c>
      <c r="D29" s="107">
        <v>30</v>
      </c>
      <c r="E29" s="107">
        <v>21</v>
      </c>
      <c r="F29" s="107">
        <v>51</v>
      </c>
      <c r="G29" s="107">
        <v>39</v>
      </c>
      <c r="H29" s="107">
        <v>25</v>
      </c>
      <c r="I29" s="107">
        <v>25</v>
      </c>
      <c r="J29" s="107">
        <v>31</v>
      </c>
      <c r="K29" s="107">
        <v>34</v>
      </c>
      <c r="L29" s="107">
        <v>41</v>
      </c>
      <c r="M29" s="107">
        <v>50</v>
      </c>
      <c r="N29" s="107">
        <v>62</v>
      </c>
      <c r="O29" s="107">
        <v>53</v>
      </c>
      <c r="P29" s="107">
        <v>38</v>
      </c>
      <c r="Q29" s="107">
        <v>41</v>
      </c>
      <c r="R29" s="107">
        <v>36</v>
      </c>
      <c r="S29" s="107">
        <v>24</v>
      </c>
      <c r="T29" s="107">
        <v>24</v>
      </c>
      <c r="U29" s="107">
        <v>5</v>
      </c>
      <c r="V29" s="107">
        <v>2</v>
      </c>
      <c r="W29" s="107">
        <v>0</v>
      </c>
      <c r="X29" s="41">
        <f t="shared" si="9"/>
        <v>170</v>
      </c>
      <c r="Y29" s="42">
        <f t="shared" si="10"/>
        <v>658</v>
      </c>
      <c r="Z29" s="43">
        <f t="shared" si="2"/>
        <v>0.11702127659574468</v>
      </c>
      <c r="AA29" s="43">
        <f t="shared" si="3"/>
        <v>0.6246200607902735</v>
      </c>
      <c r="AB29" s="43">
        <f t="shared" si="4"/>
        <v>0.25835866261398177</v>
      </c>
      <c r="AC29" s="44">
        <f t="shared" si="11"/>
        <v>1</v>
      </c>
    </row>
    <row r="30" spans="1:29" s="45" customFormat="1" ht="12" outlineLevel="1">
      <c r="A30" s="163"/>
      <c r="B30" s="35" t="s">
        <v>14</v>
      </c>
      <c r="C30" s="108">
        <v>18</v>
      </c>
      <c r="D30" s="108">
        <v>18</v>
      </c>
      <c r="E30" s="108">
        <v>41</v>
      </c>
      <c r="F30" s="108">
        <v>41</v>
      </c>
      <c r="G30" s="108">
        <v>48</v>
      </c>
      <c r="H30" s="108">
        <v>37</v>
      </c>
      <c r="I30" s="108">
        <v>35</v>
      </c>
      <c r="J30" s="108">
        <v>44</v>
      </c>
      <c r="K30" s="108">
        <v>30</v>
      </c>
      <c r="L30" s="108">
        <v>46</v>
      </c>
      <c r="M30" s="108">
        <v>51</v>
      </c>
      <c r="N30" s="108">
        <v>52</v>
      </c>
      <c r="O30" s="108">
        <v>54</v>
      </c>
      <c r="P30" s="108">
        <v>43</v>
      </c>
      <c r="Q30" s="108">
        <v>52</v>
      </c>
      <c r="R30" s="108">
        <v>48</v>
      </c>
      <c r="S30" s="108">
        <v>46</v>
      </c>
      <c r="T30" s="108">
        <v>45</v>
      </c>
      <c r="U30" s="108">
        <v>34</v>
      </c>
      <c r="V30" s="108">
        <v>11</v>
      </c>
      <c r="W30" s="108">
        <v>0</v>
      </c>
      <c r="X30" s="46">
        <f t="shared" si="9"/>
        <v>279</v>
      </c>
      <c r="Y30" s="47">
        <f t="shared" si="10"/>
        <v>794</v>
      </c>
      <c r="Z30" s="48">
        <f t="shared" si="2"/>
        <v>0.09697732997481108</v>
      </c>
      <c r="AA30" s="48">
        <f t="shared" si="3"/>
        <v>0.5516372795969773</v>
      </c>
      <c r="AB30" s="48">
        <f t="shared" si="4"/>
        <v>0.3513853904282116</v>
      </c>
      <c r="AC30" s="49">
        <f t="shared" si="11"/>
        <v>1</v>
      </c>
    </row>
    <row r="31" spans="1:29" s="45" customFormat="1" ht="12" outlineLevel="1">
      <c r="A31" s="164"/>
      <c r="B31" s="36" t="s">
        <v>15</v>
      </c>
      <c r="C31" s="109">
        <v>44</v>
      </c>
      <c r="D31" s="109">
        <v>48</v>
      </c>
      <c r="E31" s="109">
        <v>62</v>
      </c>
      <c r="F31" s="109">
        <v>92</v>
      </c>
      <c r="G31" s="109">
        <v>87</v>
      </c>
      <c r="H31" s="109">
        <v>62</v>
      </c>
      <c r="I31" s="109">
        <v>60</v>
      </c>
      <c r="J31" s="109">
        <v>75</v>
      </c>
      <c r="K31" s="109">
        <v>64</v>
      </c>
      <c r="L31" s="109">
        <v>87</v>
      </c>
      <c r="M31" s="109">
        <v>101</v>
      </c>
      <c r="N31" s="109">
        <v>114</v>
      </c>
      <c r="O31" s="109">
        <v>107</v>
      </c>
      <c r="P31" s="109">
        <v>81</v>
      </c>
      <c r="Q31" s="109">
        <v>93</v>
      </c>
      <c r="R31" s="109">
        <v>84</v>
      </c>
      <c r="S31" s="109">
        <v>70</v>
      </c>
      <c r="T31" s="109">
        <v>69</v>
      </c>
      <c r="U31" s="109">
        <v>39</v>
      </c>
      <c r="V31" s="109">
        <v>13</v>
      </c>
      <c r="W31" s="109">
        <v>0</v>
      </c>
      <c r="X31" s="50">
        <f t="shared" si="9"/>
        <v>449</v>
      </c>
      <c r="Y31" s="51">
        <f t="shared" si="10"/>
        <v>1452</v>
      </c>
      <c r="Z31" s="48">
        <f t="shared" si="2"/>
        <v>0.10606060606060606</v>
      </c>
      <c r="AA31" s="48">
        <f t="shared" si="3"/>
        <v>0.5847107438016529</v>
      </c>
      <c r="AB31" s="48">
        <f t="shared" si="4"/>
        <v>0.30922865013774103</v>
      </c>
      <c r="AC31" s="52">
        <f t="shared" si="11"/>
        <v>1</v>
      </c>
    </row>
    <row r="32" spans="1:29" s="45" customFormat="1" ht="12" outlineLevel="1">
      <c r="A32" s="162" t="s">
        <v>54</v>
      </c>
      <c r="B32" s="34" t="s">
        <v>13</v>
      </c>
      <c r="C32" s="107">
        <v>25</v>
      </c>
      <c r="D32" s="107">
        <v>33</v>
      </c>
      <c r="E32" s="107">
        <v>36</v>
      </c>
      <c r="F32" s="107">
        <v>61</v>
      </c>
      <c r="G32" s="107">
        <v>37</v>
      </c>
      <c r="H32" s="107">
        <v>28</v>
      </c>
      <c r="I32" s="107">
        <v>30</v>
      </c>
      <c r="J32" s="107">
        <v>42</v>
      </c>
      <c r="K32" s="107">
        <v>46</v>
      </c>
      <c r="L32" s="107">
        <v>52</v>
      </c>
      <c r="M32" s="107">
        <v>52</v>
      </c>
      <c r="N32" s="107">
        <v>58</v>
      </c>
      <c r="O32" s="107">
        <v>78</v>
      </c>
      <c r="P32" s="107">
        <v>40</v>
      </c>
      <c r="Q32" s="107">
        <v>41</v>
      </c>
      <c r="R32" s="107">
        <v>39</v>
      </c>
      <c r="S32" s="107">
        <v>23</v>
      </c>
      <c r="T32" s="107">
        <v>17</v>
      </c>
      <c r="U32" s="107">
        <v>9</v>
      </c>
      <c r="V32" s="107">
        <v>0</v>
      </c>
      <c r="W32" s="107">
        <v>0</v>
      </c>
      <c r="X32" s="41">
        <f t="shared" si="9"/>
        <v>169</v>
      </c>
      <c r="Y32" s="42">
        <f t="shared" si="10"/>
        <v>747</v>
      </c>
      <c r="Z32" s="43">
        <f t="shared" si="2"/>
        <v>0.12583668005354753</v>
      </c>
      <c r="AA32" s="43">
        <f t="shared" si="3"/>
        <v>0.6479250334672021</v>
      </c>
      <c r="AB32" s="43">
        <f t="shared" si="4"/>
        <v>0.22623828647925034</v>
      </c>
      <c r="AC32" s="44">
        <f t="shared" si="11"/>
        <v>1</v>
      </c>
    </row>
    <row r="33" spans="1:29" s="45" customFormat="1" ht="12" outlineLevel="1">
      <c r="A33" s="163"/>
      <c r="B33" s="35" t="s">
        <v>14</v>
      </c>
      <c r="C33" s="108">
        <v>25</v>
      </c>
      <c r="D33" s="108">
        <v>41</v>
      </c>
      <c r="E33" s="108">
        <v>47</v>
      </c>
      <c r="F33" s="108">
        <v>55</v>
      </c>
      <c r="G33" s="108">
        <v>39</v>
      </c>
      <c r="H33" s="108">
        <v>36</v>
      </c>
      <c r="I33" s="108">
        <v>31</v>
      </c>
      <c r="J33" s="108">
        <v>44</v>
      </c>
      <c r="K33" s="108">
        <v>62</v>
      </c>
      <c r="L33" s="108">
        <v>46</v>
      </c>
      <c r="M33" s="108">
        <v>43</v>
      </c>
      <c r="N33" s="108">
        <v>52</v>
      </c>
      <c r="O33" s="108">
        <v>68</v>
      </c>
      <c r="P33" s="108">
        <v>51</v>
      </c>
      <c r="Q33" s="108">
        <v>58</v>
      </c>
      <c r="R33" s="108">
        <v>52</v>
      </c>
      <c r="S33" s="108">
        <v>45</v>
      </c>
      <c r="T33" s="108">
        <v>36</v>
      </c>
      <c r="U33" s="108">
        <v>18</v>
      </c>
      <c r="V33" s="108">
        <v>2</v>
      </c>
      <c r="W33" s="108">
        <v>0</v>
      </c>
      <c r="X33" s="46">
        <f t="shared" si="9"/>
        <v>262</v>
      </c>
      <c r="Y33" s="47">
        <f t="shared" si="10"/>
        <v>851</v>
      </c>
      <c r="Z33" s="48">
        <f t="shared" si="2"/>
        <v>0.13278495887191538</v>
      </c>
      <c r="AA33" s="48">
        <f t="shared" si="3"/>
        <v>0.5593419506462984</v>
      </c>
      <c r="AB33" s="48">
        <f t="shared" si="4"/>
        <v>0.3078730904817861</v>
      </c>
      <c r="AC33" s="49">
        <f t="shared" si="11"/>
        <v>1</v>
      </c>
    </row>
    <row r="34" spans="1:29" s="45" customFormat="1" ht="12" outlineLevel="1">
      <c r="A34" s="164"/>
      <c r="B34" s="36" t="s">
        <v>15</v>
      </c>
      <c r="C34" s="109">
        <v>50</v>
      </c>
      <c r="D34" s="109">
        <v>74</v>
      </c>
      <c r="E34" s="109">
        <v>83</v>
      </c>
      <c r="F34" s="109">
        <v>116</v>
      </c>
      <c r="G34" s="109">
        <v>76</v>
      </c>
      <c r="H34" s="109">
        <v>64</v>
      </c>
      <c r="I34" s="109">
        <v>61</v>
      </c>
      <c r="J34" s="109">
        <v>86</v>
      </c>
      <c r="K34" s="109">
        <v>108</v>
      </c>
      <c r="L34" s="109">
        <v>98</v>
      </c>
      <c r="M34" s="109">
        <v>95</v>
      </c>
      <c r="N34" s="109">
        <v>110</v>
      </c>
      <c r="O34" s="109">
        <v>146</v>
      </c>
      <c r="P34" s="109">
        <v>91</v>
      </c>
      <c r="Q34" s="109">
        <v>99</v>
      </c>
      <c r="R34" s="109">
        <v>91</v>
      </c>
      <c r="S34" s="109">
        <v>68</v>
      </c>
      <c r="T34" s="109">
        <v>53</v>
      </c>
      <c r="U34" s="109">
        <v>27</v>
      </c>
      <c r="V34" s="109">
        <v>2</v>
      </c>
      <c r="W34" s="109">
        <v>0</v>
      </c>
      <c r="X34" s="50">
        <f t="shared" si="9"/>
        <v>431</v>
      </c>
      <c r="Y34" s="51">
        <f t="shared" si="10"/>
        <v>1598</v>
      </c>
      <c r="Z34" s="48">
        <f t="shared" si="2"/>
        <v>0.1295369211514393</v>
      </c>
      <c r="AA34" s="48">
        <f t="shared" si="3"/>
        <v>0.6007509386733417</v>
      </c>
      <c r="AB34" s="48">
        <f t="shared" si="4"/>
        <v>0.26971214017521905</v>
      </c>
      <c r="AC34" s="52">
        <f t="shared" si="11"/>
        <v>1</v>
      </c>
    </row>
    <row r="35" spans="1:29" s="55" customFormat="1" ht="12" customHeight="1">
      <c r="A35" s="160" t="s">
        <v>47</v>
      </c>
      <c r="B35" s="37" t="s">
        <v>13</v>
      </c>
      <c r="C35" s="41">
        <f>SUM(C26,C29,C32)</f>
        <v>387</v>
      </c>
      <c r="D35" s="41">
        <f aca="true" t="shared" si="12" ref="D35:Y37">SUM(D26,D29,D32)</f>
        <v>411</v>
      </c>
      <c r="E35" s="41">
        <f t="shared" si="12"/>
        <v>358</v>
      </c>
      <c r="F35" s="41">
        <f t="shared" si="12"/>
        <v>466</v>
      </c>
      <c r="G35" s="41">
        <f t="shared" si="12"/>
        <v>422</v>
      </c>
      <c r="H35" s="41">
        <f t="shared" si="12"/>
        <v>414</v>
      </c>
      <c r="I35" s="41">
        <f t="shared" si="12"/>
        <v>502</v>
      </c>
      <c r="J35" s="41">
        <f t="shared" si="12"/>
        <v>523</v>
      </c>
      <c r="K35" s="41">
        <f t="shared" si="12"/>
        <v>454</v>
      </c>
      <c r="L35" s="41">
        <f t="shared" si="12"/>
        <v>419</v>
      </c>
      <c r="M35" s="41">
        <f t="shared" si="12"/>
        <v>515</v>
      </c>
      <c r="N35" s="41">
        <f t="shared" si="12"/>
        <v>714</v>
      </c>
      <c r="O35" s="41">
        <f t="shared" si="12"/>
        <v>823</v>
      </c>
      <c r="P35" s="41">
        <f t="shared" si="12"/>
        <v>513</v>
      </c>
      <c r="Q35" s="41">
        <f t="shared" si="12"/>
        <v>376</v>
      </c>
      <c r="R35" s="41">
        <f t="shared" si="12"/>
        <v>284</v>
      </c>
      <c r="S35" s="41">
        <f t="shared" si="12"/>
        <v>216</v>
      </c>
      <c r="T35" s="41">
        <f t="shared" si="12"/>
        <v>107</v>
      </c>
      <c r="U35" s="41">
        <f t="shared" si="12"/>
        <v>34</v>
      </c>
      <c r="V35" s="41">
        <f t="shared" si="12"/>
        <v>9</v>
      </c>
      <c r="W35" s="41">
        <f t="shared" si="12"/>
        <v>1</v>
      </c>
      <c r="X35" s="41">
        <f t="shared" si="12"/>
        <v>1540</v>
      </c>
      <c r="Y35" s="41">
        <f t="shared" si="12"/>
        <v>7948</v>
      </c>
      <c r="Z35" s="53">
        <f aca="true" t="shared" si="13" ref="Z35:Z40">SUM(C35:E35)/$Y35</f>
        <v>0.14544539506794163</v>
      </c>
      <c r="AA35" s="53">
        <f aca="true" t="shared" si="14" ref="AA35:AA40">SUM(F35:O35)/$Y35</f>
        <v>0.6607951685958732</v>
      </c>
      <c r="AB35" s="53">
        <f aca="true" t="shared" si="15" ref="AB35:AB40">X35/$Y35</f>
        <v>0.1937594363361852</v>
      </c>
      <c r="AC35" s="54">
        <f aca="true" t="shared" si="16" ref="AC35:AC40">SUM(Z35:AB35)</f>
        <v>1</v>
      </c>
    </row>
    <row r="36" spans="1:29" s="55" customFormat="1" ht="12" customHeight="1">
      <c r="A36" s="161"/>
      <c r="B36" s="38" t="s">
        <v>14</v>
      </c>
      <c r="C36" s="46">
        <f aca="true" t="shared" si="17" ref="C36:R37">SUM(C27,C30,C33)</f>
        <v>293</v>
      </c>
      <c r="D36" s="46">
        <f t="shared" si="17"/>
        <v>367</v>
      </c>
      <c r="E36" s="46">
        <f t="shared" si="17"/>
        <v>415</v>
      </c>
      <c r="F36" s="46">
        <f t="shared" si="17"/>
        <v>425</v>
      </c>
      <c r="G36" s="46">
        <f t="shared" si="17"/>
        <v>439</v>
      </c>
      <c r="H36" s="46">
        <f t="shared" si="17"/>
        <v>553</v>
      </c>
      <c r="I36" s="46">
        <f t="shared" si="17"/>
        <v>527</v>
      </c>
      <c r="J36" s="46">
        <f t="shared" si="17"/>
        <v>552</v>
      </c>
      <c r="K36" s="46">
        <f t="shared" si="17"/>
        <v>517</v>
      </c>
      <c r="L36" s="46">
        <f t="shared" si="17"/>
        <v>467</v>
      </c>
      <c r="M36" s="46">
        <f t="shared" si="17"/>
        <v>605</v>
      </c>
      <c r="N36" s="46">
        <f t="shared" si="17"/>
        <v>776</v>
      </c>
      <c r="O36" s="46">
        <f t="shared" si="17"/>
        <v>815</v>
      </c>
      <c r="P36" s="46">
        <f t="shared" si="17"/>
        <v>478</v>
      </c>
      <c r="Q36" s="46">
        <f t="shared" si="17"/>
        <v>424</v>
      </c>
      <c r="R36" s="46">
        <f t="shared" si="17"/>
        <v>396</v>
      </c>
      <c r="S36" s="46">
        <f t="shared" si="12"/>
        <v>360</v>
      </c>
      <c r="T36" s="46">
        <f t="shared" si="12"/>
        <v>249</v>
      </c>
      <c r="U36" s="46">
        <f t="shared" si="12"/>
        <v>123</v>
      </c>
      <c r="V36" s="46">
        <f t="shared" si="12"/>
        <v>36</v>
      </c>
      <c r="W36" s="46">
        <f t="shared" si="12"/>
        <v>4</v>
      </c>
      <c r="X36" s="46">
        <f t="shared" si="12"/>
        <v>2070</v>
      </c>
      <c r="Y36" s="46">
        <f t="shared" si="12"/>
        <v>8821</v>
      </c>
      <c r="Z36" s="56">
        <f t="shared" si="13"/>
        <v>0.12186826890375241</v>
      </c>
      <c r="AA36" s="56">
        <f t="shared" si="14"/>
        <v>0.6434644598118128</v>
      </c>
      <c r="AB36" s="56">
        <f t="shared" si="15"/>
        <v>0.23466727128443488</v>
      </c>
      <c r="AC36" s="54">
        <f t="shared" si="16"/>
        <v>1</v>
      </c>
    </row>
    <row r="37" spans="1:29" s="55" customFormat="1" ht="12" customHeight="1">
      <c r="A37" s="161"/>
      <c r="B37" s="39" t="s">
        <v>15</v>
      </c>
      <c r="C37" s="50">
        <f t="shared" si="17"/>
        <v>680</v>
      </c>
      <c r="D37" s="50">
        <f t="shared" si="12"/>
        <v>778</v>
      </c>
      <c r="E37" s="50">
        <f t="shared" si="12"/>
        <v>773</v>
      </c>
      <c r="F37" s="50">
        <f t="shared" si="12"/>
        <v>891</v>
      </c>
      <c r="G37" s="50">
        <f t="shared" si="12"/>
        <v>861</v>
      </c>
      <c r="H37" s="50">
        <f t="shared" si="12"/>
        <v>967</v>
      </c>
      <c r="I37" s="50">
        <f t="shared" si="12"/>
        <v>1029</v>
      </c>
      <c r="J37" s="50">
        <f t="shared" si="12"/>
        <v>1075</v>
      </c>
      <c r="K37" s="50">
        <f t="shared" si="12"/>
        <v>971</v>
      </c>
      <c r="L37" s="50">
        <f t="shared" si="12"/>
        <v>886</v>
      </c>
      <c r="M37" s="50">
        <f t="shared" si="12"/>
        <v>1120</v>
      </c>
      <c r="N37" s="50">
        <f t="shared" si="12"/>
        <v>1490</v>
      </c>
      <c r="O37" s="50">
        <f t="shared" si="12"/>
        <v>1638</v>
      </c>
      <c r="P37" s="50">
        <f t="shared" si="12"/>
        <v>991</v>
      </c>
      <c r="Q37" s="50">
        <f t="shared" si="12"/>
        <v>800</v>
      </c>
      <c r="R37" s="50">
        <f t="shared" si="12"/>
        <v>680</v>
      </c>
      <c r="S37" s="50">
        <f t="shared" si="12"/>
        <v>576</v>
      </c>
      <c r="T37" s="50">
        <f t="shared" si="12"/>
        <v>356</v>
      </c>
      <c r="U37" s="50">
        <f t="shared" si="12"/>
        <v>157</v>
      </c>
      <c r="V37" s="50">
        <f t="shared" si="12"/>
        <v>45</v>
      </c>
      <c r="W37" s="50">
        <f t="shared" si="12"/>
        <v>5</v>
      </c>
      <c r="X37" s="50">
        <f t="shared" si="12"/>
        <v>3610</v>
      </c>
      <c r="Y37" s="50">
        <f t="shared" si="12"/>
        <v>16769</v>
      </c>
      <c r="Z37" s="57">
        <f t="shared" si="13"/>
        <v>0.1330431152722285</v>
      </c>
      <c r="AA37" s="57">
        <f t="shared" si="14"/>
        <v>0.6516786928260481</v>
      </c>
      <c r="AB37" s="57">
        <f t="shared" si="15"/>
        <v>0.21527819190172343</v>
      </c>
      <c r="AC37" s="54">
        <f t="shared" si="16"/>
        <v>1</v>
      </c>
    </row>
    <row r="38" spans="1:29" s="55" customFormat="1" ht="12" customHeight="1" collapsed="1">
      <c r="A38" s="160" t="s">
        <v>48</v>
      </c>
      <c r="B38" s="37" t="s">
        <v>13</v>
      </c>
      <c r="C38" s="98">
        <v>122</v>
      </c>
      <c r="D38" s="98">
        <v>134</v>
      </c>
      <c r="E38" s="98">
        <v>150</v>
      </c>
      <c r="F38" s="98">
        <v>178</v>
      </c>
      <c r="G38" s="98">
        <v>135</v>
      </c>
      <c r="H38" s="98">
        <v>134</v>
      </c>
      <c r="I38" s="98">
        <v>128</v>
      </c>
      <c r="J38" s="98">
        <v>154</v>
      </c>
      <c r="K38" s="98">
        <v>136</v>
      </c>
      <c r="L38" s="98">
        <v>175</v>
      </c>
      <c r="M38" s="98">
        <v>237</v>
      </c>
      <c r="N38" s="98">
        <v>252</v>
      </c>
      <c r="O38" s="98">
        <v>230</v>
      </c>
      <c r="P38" s="98">
        <v>149</v>
      </c>
      <c r="Q38" s="98">
        <v>146</v>
      </c>
      <c r="R38" s="98">
        <v>118</v>
      </c>
      <c r="S38" s="98">
        <v>98</v>
      </c>
      <c r="T38" s="98">
        <v>36</v>
      </c>
      <c r="U38" s="98">
        <v>11</v>
      </c>
      <c r="V38" s="98">
        <v>7</v>
      </c>
      <c r="W38" s="98">
        <v>1</v>
      </c>
      <c r="X38" s="41">
        <f aca="true" t="shared" si="18" ref="X38:X46">SUM(P38:W38)</f>
        <v>566</v>
      </c>
      <c r="Y38" s="41">
        <f aca="true" t="shared" si="19" ref="Y38:Y46">SUM(C38:W38)</f>
        <v>2731</v>
      </c>
      <c r="Z38" s="53">
        <f t="shared" si="13"/>
        <v>0.14866349322592456</v>
      </c>
      <c r="AA38" s="53">
        <f t="shared" si="14"/>
        <v>0.6440864152325155</v>
      </c>
      <c r="AB38" s="53">
        <f t="shared" si="15"/>
        <v>0.20725009154155988</v>
      </c>
      <c r="AC38" s="54">
        <f t="shared" si="16"/>
        <v>1</v>
      </c>
    </row>
    <row r="39" spans="1:29" s="55" customFormat="1" ht="12" customHeight="1">
      <c r="A39" s="161"/>
      <c r="B39" s="38" t="s">
        <v>14</v>
      </c>
      <c r="C39" s="99">
        <v>109</v>
      </c>
      <c r="D39" s="99">
        <v>111</v>
      </c>
      <c r="E39" s="99">
        <v>149</v>
      </c>
      <c r="F39" s="99">
        <v>155</v>
      </c>
      <c r="G39" s="99">
        <v>151</v>
      </c>
      <c r="H39" s="99">
        <v>123</v>
      </c>
      <c r="I39" s="99">
        <v>132</v>
      </c>
      <c r="J39" s="99">
        <v>150</v>
      </c>
      <c r="K39" s="99">
        <v>179</v>
      </c>
      <c r="L39" s="99">
        <v>208</v>
      </c>
      <c r="M39" s="99">
        <v>203</v>
      </c>
      <c r="N39" s="99">
        <v>220</v>
      </c>
      <c r="O39" s="99">
        <v>233</v>
      </c>
      <c r="P39" s="99">
        <v>149</v>
      </c>
      <c r="Q39" s="99">
        <v>190</v>
      </c>
      <c r="R39" s="99">
        <v>215</v>
      </c>
      <c r="S39" s="99">
        <v>186</v>
      </c>
      <c r="T39" s="99">
        <v>120</v>
      </c>
      <c r="U39" s="99">
        <v>52</v>
      </c>
      <c r="V39" s="99">
        <v>11</v>
      </c>
      <c r="W39" s="99">
        <v>4</v>
      </c>
      <c r="X39" s="46">
        <f t="shared" si="18"/>
        <v>927</v>
      </c>
      <c r="Y39" s="46">
        <f t="shared" si="19"/>
        <v>3050</v>
      </c>
      <c r="Z39" s="56">
        <f t="shared" si="13"/>
        <v>0.12098360655737705</v>
      </c>
      <c r="AA39" s="56">
        <f t="shared" si="14"/>
        <v>0.5750819672131148</v>
      </c>
      <c r="AB39" s="56">
        <f t="shared" si="15"/>
        <v>0.30393442622950817</v>
      </c>
      <c r="AC39" s="54">
        <f t="shared" si="16"/>
        <v>1</v>
      </c>
    </row>
    <row r="40" spans="1:29" s="55" customFormat="1" ht="12" customHeight="1">
      <c r="A40" s="161"/>
      <c r="B40" s="39" t="s">
        <v>15</v>
      </c>
      <c r="C40" s="100">
        <v>231</v>
      </c>
      <c r="D40" s="100">
        <v>245</v>
      </c>
      <c r="E40" s="100">
        <v>299</v>
      </c>
      <c r="F40" s="100">
        <v>333</v>
      </c>
      <c r="G40" s="100">
        <v>286</v>
      </c>
      <c r="H40" s="100">
        <v>257</v>
      </c>
      <c r="I40" s="100">
        <v>260</v>
      </c>
      <c r="J40" s="100">
        <v>304</v>
      </c>
      <c r="K40" s="100">
        <v>315</v>
      </c>
      <c r="L40" s="100">
        <v>383</v>
      </c>
      <c r="M40" s="100">
        <v>440</v>
      </c>
      <c r="N40" s="100">
        <v>472</v>
      </c>
      <c r="O40" s="100">
        <v>463</v>
      </c>
      <c r="P40" s="100">
        <v>298</v>
      </c>
      <c r="Q40" s="100">
        <v>336</v>
      </c>
      <c r="R40" s="100">
        <v>333</v>
      </c>
      <c r="S40" s="100">
        <v>284</v>
      </c>
      <c r="T40" s="100">
        <v>156</v>
      </c>
      <c r="U40" s="100">
        <v>63</v>
      </c>
      <c r="V40" s="100">
        <v>18</v>
      </c>
      <c r="W40" s="100">
        <v>5</v>
      </c>
      <c r="X40" s="50">
        <f t="shared" si="18"/>
        <v>1493</v>
      </c>
      <c r="Y40" s="50">
        <f t="shared" si="19"/>
        <v>5781</v>
      </c>
      <c r="Z40" s="57">
        <f t="shared" si="13"/>
        <v>0.13405985123681025</v>
      </c>
      <c r="AA40" s="57">
        <f t="shared" si="14"/>
        <v>0.6076803321224702</v>
      </c>
      <c r="AB40" s="57">
        <f t="shared" si="15"/>
        <v>0.2582598166407196</v>
      </c>
      <c r="AC40" s="54">
        <f t="shared" si="16"/>
        <v>1</v>
      </c>
    </row>
    <row r="41" spans="1:29" s="45" customFormat="1" ht="12" outlineLevel="1">
      <c r="A41" s="162" t="s">
        <v>55</v>
      </c>
      <c r="B41" s="34" t="s">
        <v>13</v>
      </c>
      <c r="C41" s="116">
        <v>110</v>
      </c>
      <c r="D41" s="116">
        <v>131</v>
      </c>
      <c r="E41" s="116">
        <v>159</v>
      </c>
      <c r="F41" s="116">
        <v>168</v>
      </c>
      <c r="G41" s="116">
        <v>141</v>
      </c>
      <c r="H41" s="116">
        <v>161</v>
      </c>
      <c r="I41" s="116">
        <v>144</v>
      </c>
      <c r="J41" s="116">
        <v>168</v>
      </c>
      <c r="K41" s="116">
        <v>176</v>
      </c>
      <c r="L41" s="116">
        <v>177</v>
      </c>
      <c r="M41" s="116">
        <v>203</v>
      </c>
      <c r="N41" s="116">
        <v>269</v>
      </c>
      <c r="O41" s="116">
        <v>235</v>
      </c>
      <c r="P41" s="116">
        <v>164</v>
      </c>
      <c r="Q41" s="116">
        <v>161</v>
      </c>
      <c r="R41" s="116">
        <v>120</v>
      </c>
      <c r="S41" s="116">
        <v>106</v>
      </c>
      <c r="T41" s="116">
        <v>45</v>
      </c>
      <c r="U41" s="116">
        <v>11</v>
      </c>
      <c r="V41" s="116">
        <v>7</v>
      </c>
      <c r="W41" s="116">
        <v>2</v>
      </c>
      <c r="X41" s="41">
        <f t="shared" si="18"/>
        <v>616</v>
      </c>
      <c r="Y41" s="42">
        <f t="shared" si="19"/>
        <v>2858</v>
      </c>
      <c r="Z41" s="43">
        <f aca="true" t="shared" si="20" ref="Z41:Z61">SUM(C41:E41)/$Y41</f>
        <v>0.13995801259622112</v>
      </c>
      <c r="AA41" s="43">
        <f aca="true" t="shared" si="21" ref="AA41:AA61">SUM(F41:O41)/$Y41</f>
        <v>0.6445066480055983</v>
      </c>
      <c r="AB41" s="43">
        <f aca="true" t="shared" si="22" ref="AB41:AB61">X41/$Y41</f>
        <v>0.21553533939818054</v>
      </c>
      <c r="AC41" s="44">
        <f aca="true" t="shared" si="23" ref="AC41:AC46">SUM(Z41:AB41)</f>
        <v>1</v>
      </c>
    </row>
    <row r="42" spans="1:29" s="45" customFormat="1" ht="12" outlineLevel="1">
      <c r="A42" s="163"/>
      <c r="B42" s="35" t="s">
        <v>14</v>
      </c>
      <c r="C42" s="117">
        <v>110</v>
      </c>
      <c r="D42" s="117">
        <v>140</v>
      </c>
      <c r="E42" s="117">
        <v>152</v>
      </c>
      <c r="F42" s="117">
        <v>192</v>
      </c>
      <c r="G42" s="117">
        <v>139</v>
      </c>
      <c r="H42" s="117">
        <v>150</v>
      </c>
      <c r="I42" s="117">
        <v>150</v>
      </c>
      <c r="J42" s="117">
        <v>174</v>
      </c>
      <c r="K42" s="117">
        <v>156</v>
      </c>
      <c r="L42" s="117">
        <v>181</v>
      </c>
      <c r="M42" s="117">
        <v>195</v>
      </c>
      <c r="N42" s="117">
        <v>250</v>
      </c>
      <c r="O42" s="117">
        <v>237</v>
      </c>
      <c r="P42" s="117">
        <v>191</v>
      </c>
      <c r="Q42" s="117">
        <v>179</v>
      </c>
      <c r="R42" s="117">
        <v>188</v>
      </c>
      <c r="S42" s="117">
        <v>180</v>
      </c>
      <c r="T42" s="117">
        <v>118</v>
      </c>
      <c r="U42" s="117">
        <v>55</v>
      </c>
      <c r="V42" s="117">
        <v>17</v>
      </c>
      <c r="W42" s="117">
        <v>3</v>
      </c>
      <c r="X42" s="46">
        <f t="shared" si="18"/>
        <v>931</v>
      </c>
      <c r="Y42" s="47">
        <f t="shared" si="19"/>
        <v>3157</v>
      </c>
      <c r="Z42" s="48">
        <f t="shared" si="20"/>
        <v>0.12733607855559076</v>
      </c>
      <c r="AA42" s="48">
        <f t="shared" si="21"/>
        <v>0.5777636997149193</v>
      </c>
      <c r="AB42" s="48">
        <f t="shared" si="22"/>
        <v>0.29490022172949004</v>
      </c>
      <c r="AC42" s="49">
        <f t="shared" si="23"/>
        <v>1</v>
      </c>
    </row>
    <row r="43" spans="1:29" s="45" customFormat="1" ht="12" outlineLevel="1">
      <c r="A43" s="164"/>
      <c r="B43" s="36" t="s">
        <v>15</v>
      </c>
      <c r="C43" s="118">
        <v>220</v>
      </c>
      <c r="D43" s="118">
        <v>271</v>
      </c>
      <c r="E43" s="118">
        <v>311</v>
      </c>
      <c r="F43" s="118">
        <v>360</v>
      </c>
      <c r="G43" s="118">
        <v>280</v>
      </c>
      <c r="H43" s="118">
        <v>311</v>
      </c>
      <c r="I43" s="118">
        <v>294</v>
      </c>
      <c r="J43" s="118">
        <v>342</v>
      </c>
      <c r="K43" s="118">
        <v>332</v>
      </c>
      <c r="L43" s="118">
        <v>358</v>
      </c>
      <c r="M43" s="118">
        <v>398</v>
      </c>
      <c r="N43" s="118">
        <v>519</v>
      </c>
      <c r="O43" s="118">
        <v>472</v>
      </c>
      <c r="P43" s="118">
        <v>355</v>
      </c>
      <c r="Q43" s="118">
        <v>340</v>
      </c>
      <c r="R43" s="118">
        <v>308</v>
      </c>
      <c r="S43" s="118">
        <v>286</v>
      </c>
      <c r="T43" s="118">
        <v>163</v>
      </c>
      <c r="U43" s="118">
        <v>66</v>
      </c>
      <c r="V43" s="118">
        <v>24</v>
      </c>
      <c r="W43" s="118">
        <v>5</v>
      </c>
      <c r="X43" s="50">
        <f t="shared" si="18"/>
        <v>1547</v>
      </c>
      <c r="Y43" s="51">
        <f t="shared" si="19"/>
        <v>6015</v>
      </c>
      <c r="Z43" s="48">
        <f t="shared" si="20"/>
        <v>0.13333333333333333</v>
      </c>
      <c r="AA43" s="48">
        <f t="shared" si="21"/>
        <v>0.6094763092269326</v>
      </c>
      <c r="AB43" s="48">
        <f t="shared" si="22"/>
        <v>0.257190357439734</v>
      </c>
      <c r="AC43" s="52">
        <f t="shared" si="23"/>
        <v>1</v>
      </c>
    </row>
    <row r="44" spans="1:29" s="45" customFormat="1" ht="12" outlineLevel="1">
      <c r="A44" s="162" t="s">
        <v>57</v>
      </c>
      <c r="B44" s="34" t="s">
        <v>13</v>
      </c>
      <c r="C44" s="116">
        <v>27</v>
      </c>
      <c r="D44" s="116">
        <v>26</v>
      </c>
      <c r="E44" s="116">
        <v>53</v>
      </c>
      <c r="F44" s="116">
        <v>60</v>
      </c>
      <c r="G44" s="116">
        <v>36</v>
      </c>
      <c r="H44" s="116">
        <v>47</v>
      </c>
      <c r="I44" s="116">
        <v>41</v>
      </c>
      <c r="J44" s="116">
        <v>47</v>
      </c>
      <c r="K44" s="116">
        <v>55</v>
      </c>
      <c r="L44" s="116">
        <v>75</v>
      </c>
      <c r="M44" s="116">
        <v>79</v>
      </c>
      <c r="N44" s="116">
        <v>94</v>
      </c>
      <c r="O44" s="116">
        <v>72</v>
      </c>
      <c r="P44" s="116">
        <v>49</v>
      </c>
      <c r="Q44" s="116">
        <v>58</v>
      </c>
      <c r="R44" s="116">
        <v>52</v>
      </c>
      <c r="S44" s="116">
        <v>42</v>
      </c>
      <c r="T44" s="116">
        <v>21</v>
      </c>
      <c r="U44" s="116">
        <v>5</v>
      </c>
      <c r="V44" s="116">
        <v>2</v>
      </c>
      <c r="W44" s="116">
        <v>0</v>
      </c>
      <c r="X44" s="41">
        <f t="shared" si="18"/>
        <v>229</v>
      </c>
      <c r="Y44" s="42">
        <f t="shared" si="19"/>
        <v>941</v>
      </c>
      <c r="Z44" s="43">
        <f t="shared" si="20"/>
        <v>0.1126461211477152</v>
      </c>
      <c r="AA44" s="43">
        <f t="shared" si="21"/>
        <v>0.6439957492029755</v>
      </c>
      <c r="AB44" s="43">
        <f t="shared" si="22"/>
        <v>0.24335812964930925</v>
      </c>
      <c r="AC44" s="44">
        <f t="shared" si="23"/>
        <v>1</v>
      </c>
    </row>
    <row r="45" spans="1:29" s="45" customFormat="1" ht="12" outlineLevel="1">
      <c r="A45" s="163"/>
      <c r="B45" s="35" t="s">
        <v>14</v>
      </c>
      <c r="C45" s="117">
        <v>37</v>
      </c>
      <c r="D45" s="117">
        <v>28</v>
      </c>
      <c r="E45" s="117">
        <v>53</v>
      </c>
      <c r="F45" s="117">
        <v>61</v>
      </c>
      <c r="G45" s="117">
        <v>71</v>
      </c>
      <c r="H45" s="117">
        <v>42</v>
      </c>
      <c r="I45" s="117">
        <v>36</v>
      </c>
      <c r="J45" s="117">
        <v>50</v>
      </c>
      <c r="K45" s="117">
        <v>57</v>
      </c>
      <c r="L45" s="117">
        <v>67</v>
      </c>
      <c r="M45" s="117">
        <v>77</v>
      </c>
      <c r="N45" s="117">
        <v>70</v>
      </c>
      <c r="O45" s="117">
        <v>76</v>
      </c>
      <c r="P45" s="117">
        <v>59</v>
      </c>
      <c r="Q45" s="117">
        <v>67</v>
      </c>
      <c r="R45" s="117">
        <v>81</v>
      </c>
      <c r="S45" s="117">
        <v>72</v>
      </c>
      <c r="T45" s="117">
        <v>40</v>
      </c>
      <c r="U45" s="117">
        <v>15</v>
      </c>
      <c r="V45" s="117">
        <v>7</v>
      </c>
      <c r="W45" s="117">
        <v>2</v>
      </c>
      <c r="X45" s="46">
        <f t="shared" si="18"/>
        <v>343</v>
      </c>
      <c r="Y45" s="47">
        <f t="shared" si="19"/>
        <v>1068</v>
      </c>
      <c r="Z45" s="48">
        <f t="shared" si="20"/>
        <v>0.1104868913857678</v>
      </c>
      <c r="AA45" s="48">
        <f t="shared" si="21"/>
        <v>0.5683520599250936</v>
      </c>
      <c r="AB45" s="48">
        <f t="shared" si="22"/>
        <v>0.3211610486891386</v>
      </c>
      <c r="AC45" s="49">
        <f t="shared" si="23"/>
        <v>1</v>
      </c>
    </row>
    <row r="46" spans="1:29" s="45" customFormat="1" ht="12" outlineLevel="1">
      <c r="A46" s="164"/>
      <c r="B46" s="36" t="s">
        <v>15</v>
      </c>
      <c r="C46" s="118">
        <v>64</v>
      </c>
      <c r="D46" s="118">
        <v>54</v>
      </c>
      <c r="E46" s="118">
        <v>106</v>
      </c>
      <c r="F46" s="118">
        <v>121</v>
      </c>
      <c r="G46" s="118">
        <v>107</v>
      </c>
      <c r="H46" s="118">
        <v>89</v>
      </c>
      <c r="I46" s="118">
        <v>77</v>
      </c>
      <c r="J46" s="118">
        <v>97</v>
      </c>
      <c r="K46" s="118">
        <v>112</v>
      </c>
      <c r="L46" s="118">
        <v>142</v>
      </c>
      <c r="M46" s="118">
        <v>156</v>
      </c>
      <c r="N46" s="118">
        <v>164</v>
      </c>
      <c r="O46" s="118">
        <v>148</v>
      </c>
      <c r="P46" s="118">
        <v>108</v>
      </c>
      <c r="Q46" s="118">
        <v>125</v>
      </c>
      <c r="R46" s="118">
        <v>133</v>
      </c>
      <c r="S46" s="118">
        <v>114</v>
      </c>
      <c r="T46" s="118">
        <v>61</v>
      </c>
      <c r="U46" s="118">
        <v>20</v>
      </c>
      <c r="V46" s="118">
        <v>9</v>
      </c>
      <c r="W46" s="118">
        <v>2</v>
      </c>
      <c r="X46" s="50">
        <f t="shared" si="18"/>
        <v>572</v>
      </c>
      <c r="Y46" s="51">
        <f t="shared" si="19"/>
        <v>2009</v>
      </c>
      <c r="Z46" s="48">
        <f t="shared" si="20"/>
        <v>0.11149825783972125</v>
      </c>
      <c r="AA46" s="48">
        <f t="shared" si="21"/>
        <v>0.6037829766052762</v>
      </c>
      <c r="AB46" s="48">
        <f t="shared" si="22"/>
        <v>0.2847187655550025</v>
      </c>
      <c r="AC46" s="52">
        <f t="shared" si="23"/>
        <v>1</v>
      </c>
    </row>
    <row r="47" spans="1:29" s="55" customFormat="1" ht="12" customHeight="1">
      <c r="A47" s="160" t="s">
        <v>49</v>
      </c>
      <c r="B47" s="37" t="s">
        <v>13</v>
      </c>
      <c r="C47" s="41">
        <f>SUM(C41,C44)</f>
        <v>137</v>
      </c>
      <c r="D47" s="41">
        <f aca="true" t="shared" si="24" ref="D47:X49">SUM(D41,D44)</f>
        <v>157</v>
      </c>
      <c r="E47" s="41">
        <f t="shared" si="24"/>
        <v>212</v>
      </c>
      <c r="F47" s="41">
        <f t="shared" si="24"/>
        <v>228</v>
      </c>
      <c r="G47" s="41">
        <f t="shared" si="24"/>
        <v>177</v>
      </c>
      <c r="H47" s="41">
        <f t="shared" si="24"/>
        <v>208</v>
      </c>
      <c r="I47" s="41">
        <f t="shared" si="24"/>
        <v>185</v>
      </c>
      <c r="J47" s="41">
        <f t="shared" si="24"/>
        <v>215</v>
      </c>
      <c r="K47" s="41">
        <f t="shared" si="24"/>
        <v>231</v>
      </c>
      <c r="L47" s="41">
        <f t="shared" si="24"/>
        <v>252</v>
      </c>
      <c r="M47" s="41">
        <f t="shared" si="24"/>
        <v>282</v>
      </c>
      <c r="N47" s="41">
        <f t="shared" si="24"/>
        <v>363</v>
      </c>
      <c r="O47" s="41">
        <f t="shared" si="24"/>
        <v>307</v>
      </c>
      <c r="P47" s="41">
        <f t="shared" si="24"/>
        <v>213</v>
      </c>
      <c r="Q47" s="41">
        <f t="shared" si="24"/>
        <v>219</v>
      </c>
      <c r="R47" s="41">
        <f t="shared" si="24"/>
        <v>172</v>
      </c>
      <c r="S47" s="41">
        <f t="shared" si="24"/>
        <v>148</v>
      </c>
      <c r="T47" s="41">
        <f t="shared" si="24"/>
        <v>66</v>
      </c>
      <c r="U47" s="41">
        <f t="shared" si="24"/>
        <v>16</v>
      </c>
      <c r="V47" s="41">
        <f t="shared" si="24"/>
        <v>9</v>
      </c>
      <c r="W47" s="41">
        <f t="shared" si="24"/>
        <v>2</v>
      </c>
      <c r="X47" s="41">
        <f t="shared" si="24"/>
        <v>845</v>
      </c>
      <c r="Y47" s="41">
        <f>SUM(Y41,Y44)</f>
        <v>3799</v>
      </c>
      <c r="Z47" s="53">
        <f t="shared" si="20"/>
        <v>0.13319294551197683</v>
      </c>
      <c r="AA47" s="53">
        <f t="shared" si="21"/>
        <v>0.6443801000263227</v>
      </c>
      <c r="AB47" s="53">
        <f t="shared" si="22"/>
        <v>0.22242695446170044</v>
      </c>
      <c r="AC47" s="54">
        <f>SUM(Z47:AB47)</f>
        <v>1</v>
      </c>
    </row>
    <row r="48" spans="1:29" s="55" customFormat="1" ht="12" customHeight="1">
      <c r="A48" s="161"/>
      <c r="B48" s="38" t="s">
        <v>14</v>
      </c>
      <c r="C48" s="46">
        <f aca="true" t="shared" si="25" ref="C48:R49">SUM(C42,C45)</f>
        <v>147</v>
      </c>
      <c r="D48" s="46">
        <f t="shared" si="25"/>
        <v>168</v>
      </c>
      <c r="E48" s="46">
        <f t="shared" si="25"/>
        <v>205</v>
      </c>
      <c r="F48" s="46">
        <f t="shared" si="25"/>
        <v>253</v>
      </c>
      <c r="G48" s="46">
        <f t="shared" si="25"/>
        <v>210</v>
      </c>
      <c r="H48" s="46">
        <f t="shared" si="25"/>
        <v>192</v>
      </c>
      <c r="I48" s="46">
        <f t="shared" si="25"/>
        <v>186</v>
      </c>
      <c r="J48" s="46">
        <f t="shared" si="25"/>
        <v>224</v>
      </c>
      <c r="K48" s="46">
        <f t="shared" si="25"/>
        <v>213</v>
      </c>
      <c r="L48" s="46">
        <f t="shared" si="25"/>
        <v>248</v>
      </c>
      <c r="M48" s="46">
        <f t="shared" si="25"/>
        <v>272</v>
      </c>
      <c r="N48" s="46">
        <f t="shared" si="25"/>
        <v>320</v>
      </c>
      <c r="O48" s="46">
        <f t="shared" si="25"/>
        <v>313</v>
      </c>
      <c r="P48" s="46">
        <f t="shared" si="25"/>
        <v>250</v>
      </c>
      <c r="Q48" s="46">
        <f t="shared" si="25"/>
        <v>246</v>
      </c>
      <c r="R48" s="46">
        <f t="shared" si="25"/>
        <v>269</v>
      </c>
      <c r="S48" s="46">
        <f t="shared" si="24"/>
        <v>252</v>
      </c>
      <c r="T48" s="46">
        <f t="shared" si="24"/>
        <v>158</v>
      </c>
      <c r="U48" s="46">
        <f t="shared" si="24"/>
        <v>70</v>
      </c>
      <c r="V48" s="46">
        <f t="shared" si="24"/>
        <v>24</v>
      </c>
      <c r="W48" s="46">
        <f t="shared" si="24"/>
        <v>5</v>
      </c>
      <c r="X48" s="46">
        <f t="shared" si="24"/>
        <v>1274</v>
      </c>
      <c r="Y48" s="46">
        <f>SUM(Y42,Y45)</f>
        <v>4225</v>
      </c>
      <c r="Z48" s="56">
        <f t="shared" si="20"/>
        <v>0.12307692307692308</v>
      </c>
      <c r="AA48" s="56">
        <f t="shared" si="21"/>
        <v>0.5753846153846154</v>
      </c>
      <c r="AB48" s="56">
        <f t="shared" si="22"/>
        <v>0.30153846153846153</v>
      </c>
      <c r="AC48" s="54">
        <f>SUM(Z48:AB48)</f>
        <v>1</v>
      </c>
    </row>
    <row r="49" spans="1:29" s="55" customFormat="1" ht="12" customHeight="1">
      <c r="A49" s="161"/>
      <c r="B49" s="39" t="s">
        <v>15</v>
      </c>
      <c r="C49" s="50">
        <f t="shared" si="25"/>
        <v>284</v>
      </c>
      <c r="D49" s="50">
        <f t="shared" si="24"/>
        <v>325</v>
      </c>
      <c r="E49" s="50">
        <f t="shared" si="24"/>
        <v>417</v>
      </c>
      <c r="F49" s="50">
        <f t="shared" si="24"/>
        <v>481</v>
      </c>
      <c r="G49" s="50">
        <f t="shared" si="24"/>
        <v>387</v>
      </c>
      <c r="H49" s="50">
        <f t="shared" si="24"/>
        <v>400</v>
      </c>
      <c r="I49" s="50">
        <f t="shared" si="24"/>
        <v>371</v>
      </c>
      <c r="J49" s="50">
        <f t="shared" si="24"/>
        <v>439</v>
      </c>
      <c r="K49" s="50">
        <f t="shared" si="24"/>
        <v>444</v>
      </c>
      <c r="L49" s="50">
        <f t="shared" si="24"/>
        <v>500</v>
      </c>
      <c r="M49" s="50">
        <f t="shared" si="24"/>
        <v>554</v>
      </c>
      <c r="N49" s="50">
        <f t="shared" si="24"/>
        <v>683</v>
      </c>
      <c r="O49" s="50">
        <f t="shared" si="24"/>
        <v>620</v>
      </c>
      <c r="P49" s="50">
        <f t="shared" si="24"/>
        <v>463</v>
      </c>
      <c r="Q49" s="50">
        <f t="shared" si="24"/>
        <v>465</v>
      </c>
      <c r="R49" s="50">
        <f t="shared" si="24"/>
        <v>441</v>
      </c>
      <c r="S49" s="50">
        <f t="shared" si="24"/>
        <v>400</v>
      </c>
      <c r="T49" s="50">
        <f t="shared" si="24"/>
        <v>224</v>
      </c>
      <c r="U49" s="50">
        <f t="shared" si="24"/>
        <v>86</v>
      </c>
      <c r="V49" s="50">
        <f t="shared" si="24"/>
        <v>33</v>
      </c>
      <c r="W49" s="50">
        <f t="shared" si="24"/>
        <v>7</v>
      </c>
      <c r="X49" s="50">
        <f t="shared" si="24"/>
        <v>2119</v>
      </c>
      <c r="Y49" s="50">
        <f>SUM(Y43,Y46)</f>
        <v>8024</v>
      </c>
      <c r="Z49" s="57">
        <f t="shared" si="20"/>
        <v>0.12786640079760717</v>
      </c>
      <c r="AA49" s="57">
        <f t="shared" si="21"/>
        <v>0.6080508474576272</v>
      </c>
      <c r="AB49" s="57">
        <f t="shared" si="22"/>
        <v>0.2640827517447657</v>
      </c>
      <c r="AC49" s="54">
        <f>SUM(Z49:AB49)</f>
        <v>1</v>
      </c>
    </row>
    <row r="50" spans="1:29" s="45" customFormat="1" ht="12" customHeight="1" outlineLevel="1">
      <c r="A50" s="152" t="s">
        <v>58</v>
      </c>
      <c r="B50" s="34" t="s">
        <v>13</v>
      </c>
      <c r="C50" s="124">
        <v>80</v>
      </c>
      <c r="D50" s="124">
        <v>77</v>
      </c>
      <c r="E50" s="124">
        <v>95</v>
      </c>
      <c r="F50" s="124">
        <v>113</v>
      </c>
      <c r="G50" s="124">
        <v>83</v>
      </c>
      <c r="H50" s="124">
        <v>86</v>
      </c>
      <c r="I50" s="124">
        <v>90</v>
      </c>
      <c r="J50" s="124">
        <v>85</v>
      </c>
      <c r="K50" s="124">
        <v>104</v>
      </c>
      <c r="L50" s="124">
        <v>103</v>
      </c>
      <c r="M50" s="124">
        <v>124</v>
      </c>
      <c r="N50" s="124">
        <v>167</v>
      </c>
      <c r="O50" s="124">
        <v>158</v>
      </c>
      <c r="P50" s="124">
        <v>100</v>
      </c>
      <c r="Q50" s="124">
        <v>83</v>
      </c>
      <c r="R50" s="124">
        <v>98</v>
      </c>
      <c r="S50" s="124">
        <v>60</v>
      </c>
      <c r="T50" s="124">
        <v>43</v>
      </c>
      <c r="U50" s="124">
        <v>17</v>
      </c>
      <c r="V50" s="124">
        <v>1</v>
      </c>
      <c r="W50" s="124">
        <v>0</v>
      </c>
      <c r="X50" s="41">
        <f aca="true" t="shared" si="26" ref="X50:X61">SUM(P50:W50)</f>
        <v>402</v>
      </c>
      <c r="Y50" s="42">
        <f aca="true" t="shared" si="27" ref="Y50:Y61">SUM(C50:W50)</f>
        <v>1767</v>
      </c>
      <c r="Z50" s="43">
        <f t="shared" si="20"/>
        <v>0.14261460101867574</v>
      </c>
      <c r="AA50" s="43">
        <f t="shared" si="21"/>
        <v>0.629881154499151</v>
      </c>
      <c r="AB50" s="43">
        <f t="shared" si="22"/>
        <v>0.22750424448217318</v>
      </c>
      <c r="AC50" s="44">
        <f aca="true" t="shared" si="28" ref="AC50:AC61">SUM(Z50:AB50)</f>
        <v>1</v>
      </c>
    </row>
    <row r="51" spans="1:29" s="45" customFormat="1" ht="12" outlineLevel="1">
      <c r="A51" s="153"/>
      <c r="B51" s="35" t="s">
        <v>14</v>
      </c>
      <c r="C51" s="125">
        <v>78</v>
      </c>
      <c r="D51" s="125">
        <v>66</v>
      </c>
      <c r="E51" s="125">
        <v>106</v>
      </c>
      <c r="F51" s="125">
        <v>109</v>
      </c>
      <c r="G51" s="125">
        <v>101</v>
      </c>
      <c r="H51" s="125">
        <v>106</v>
      </c>
      <c r="I51" s="125">
        <v>110</v>
      </c>
      <c r="J51" s="125">
        <v>107</v>
      </c>
      <c r="K51" s="125">
        <v>103</v>
      </c>
      <c r="L51" s="125">
        <v>127</v>
      </c>
      <c r="M51" s="125">
        <v>144</v>
      </c>
      <c r="N51" s="125">
        <v>134</v>
      </c>
      <c r="O51" s="125">
        <v>160</v>
      </c>
      <c r="P51" s="125">
        <v>108</v>
      </c>
      <c r="Q51" s="125">
        <v>109</v>
      </c>
      <c r="R51" s="125">
        <v>108</v>
      </c>
      <c r="S51" s="125">
        <v>113</v>
      </c>
      <c r="T51" s="125">
        <v>88</v>
      </c>
      <c r="U51" s="125">
        <v>62</v>
      </c>
      <c r="V51" s="125">
        <v>22</v>
      </c>
      <c r="W51" s="125">
        <v>8</v>
      </c>
      <c r="X51" s="46">
        <f t="shared" si="26"/>
        <v>618</v>
      </c>
      <c r="Y51" s="47">
        <f t="shared" si="27"/>
        <v>2069</v>
      </c>
      <c r="Z51" s="48">
        <f t="shared" si="20"/>
        <v>0.1208313194780087</v>
      </c>
      <c r="AA51" s="48">
        <f t="shared" si="21"/>
        <v>0.5804736587723538</v>
      </c>
      <c r="AB51" s="48">
        <f t="shared" si="22"/>
        <v>0.2986950217496375</v>
      </c>
      <c r="AC51" s="49">
        <f t="shared" si="28"/>
        <v>1</v>
      </c>
    </row>
    <row r="52" spans="1:29" s="45" customFormat="1" ht="12" outlineLevel="1">
      <c r="A52" s="154"/>
      <c r="B52" s="36" t="s">
        <v>15</v>
      </c>
      <c r="C52" s="126">
        <v>158</v>
      </c>
      <c r="D52" s="126">
        <v>143</v>
      </c>
      <c r="E52" s="126">
        <v>201</v>
      </c>
      <c r="F52" s="126">
        <v>222</v>
      </c>
      <c r="G52" s="126">
        <v>184</v>
      </c>
      <c r="H52" s="126">
        <v>192</v>
      </c>
      <c r="I52" s="126">
        <v>200</v>
      </c>
      <c r="J52" s="126">
        <v>192</v>
      </c>
      <c r="K52" s="126">
        <v>207</v>
      </c>
      <c r="L52" s="126">
        <v>230</v>
      </c>
      <c r="M52" s="126">
        <v>268</v>
      </c>
      <c r="N52" s="126">
        <v>301</v>
      </c>
      <c r="O52" s="126">
        <v>318</v>
      </c>
      <c r="P52" s="126">
        <v>208</v>
      </c>
      <c r="Q52" s="126">
        <v>192</v>
      </c>
      <c r="R52" s="126">
        <v>206</v>
      </c>
      <c r="S52" s="126">
        <v>173</v>
      </c>
      <c r="T52" s="126">
        <v>131</v>
      </c>
      <c r="U52" s="126">
        <v>79</v>
      </c>
      <c r="V52" s="126">
        <v>23</v>
      </c>
      <c r="W52" s="126">
        <v>8</v>
      </c>
      <c r="X52" s="50">
        <f t="shared" si="26"/>
        <v>1020</v>
      </c>
      <c r="Y52" s="51">
        <f t="shared" si="27"/>
        <v>3836</v>
      </c>
      <c r="Z52" s="48">
        <f t="shared" si="20"/>
        <v>0.13086548488008343</v>
      </c>
      <c r="AA52" s="48">
        <f t="shared" si="21"/>
        <v>0.6032325338894682</v>
      </c>
      <c r="AB52" s="48">
        <f t="shared" si="22"/>
        <v>0.2659019812304484</v>
      </c>
      <c r="AC52" s="52">
        <f t="shared" si="28"/>
        <v>1</v>
      </c>
    </row>
    <row r="53" spans="1:29" s="45" customFormat="1" ht="12" customHeight="1" outlineLevel="1">
      <c r="A53" s="152" t="s">
        <v>59</v>
      </c>
      <c r="B53" s="34" t="s">
        <v>13</v>
      </c>
      <c r="C53" s="124">
        <v>54</v>
      </c>
      <c r="D53" s="124">
        <v>46</v>
      </c>
      <c r="E53" s="124">
        <v>68</v>
      </c>
      <c r="F53" s="124">
        <v>71</v>
      </c>
      <c r="G53" s="124">
        <v>52</v>
      </c>
      <c r="H53" s="124">
        <v>55</v>
      </c>
      <c r="I53" s="124">
        <v>68</v>
      </c>
      <c r="J53" s="124">
        <v>70</v>
      </c>
      <c r="K53" s="124">
        <v>65</v>
      </c>
      <c r="L53" s="124">
        <v>76</v>
      </c>
      <c r="M53" s="124">
        <v>94</v>
      </c>
      <c r="N53" s="124">
        <v>109</v>
      </c>
      <c r="O53" s="124">
        <v>102</v>
      </c>
      <c r="P53" s="124">
        <v>84</v>
      </c>
      <c r="Q53" s="124">
        <v>58</v>
      </c>
      <c r="R53" s="124">
        <v>58</v>
      </c>
      <c r="S53" s="124">
        <v>57</v>
      </c>
      <c r="T53" s="124">
        <v>21</v>
      </c>
      <c r="U53" s="124">
        <v>8</v>
      </c>
      <c r="V53" s="124">
        <v>1</v>
      </c>
      <c r="W53" s="124">
        <v>0</v>
      </c>
      <c r="X53" s="41">
        <f t="shared" si="26"/>
        <v>287</v>
      </c>
      <c r="Y53" s="42">
        <f t="shared" si="27"/>
        <v>1217</v>
      </c>
      <c r="Z53" s="43">
        <f t="shared" si="20"/>
        <v>0.13804437140509448</v>
      </c>
      <c r="AA53" s="43">
        <f t="shared" si="21"/>
        <v>0.6261298274445357</v>
      </c>
      <c r="AB53" s="43">
        <f t="shared" si="22"/>
        <v>0.23582580115036977</v>
      </c>
      <c r="AC53" s="44">
        <f t="shared" si="28"/>
        <v>1</v>
      </c>
    </row>
    <row r="54" spans="1:29" s="45" customFormat="1" ht="12" outlineLevel="1">
      <c r="A54" s="153"/>
      <c r="B54" s="35" t="s">
        <v>14</v>
      </c>
      <c r="C54" s="125">
        <v>41</v>
      </c>
      <c r="D54" s="125">
        <v>38</v>
      </c>
      <c r="E54" s="125">
        <v>63</v>
      </c>
      <c r="F54" s="125">
        <v>74</v>
      </c>
      <c r="G54" s="125">
        <v>70</v>
      </c>
      <c r="H54" s="125">
        <v>56</v>
      </c>
      <c r="I54" s="125">
        <v>62</v>
      </c>
      <c r="J54" s="125">
        <v>85</v>
      </c>
      <c r="K54" s="125">
        <v>64</v>
      </c>
      <c r="L54" s="125">
        <v>78</v>
      </c>
      <c r="M54" s="125">
        <v>101</v>
      </c>
      <c r="N54" s="125">
        <v>99</v>
      </c>
      <c r="O54" s="125">
        <v>99</v>
      </c>
      <c r="P54" s="125">
        <v>76</v>
      </c>
      <c r="Q54" s="125">
        <v>90</v>
      </c>
      <c r="R54" s="125">
        <v>100</v>
      </c>
      <c r="S54" s="125">
        <v>91</v>
      </c>
      <c r="T54" s="125">
        <v>48</v>
      </c>
      <c r="U54" s="125">
        <v>17</v>
      </c>
      <c r="V54" s="125">
        <v>5</v>
      </c>
      <c r="W54" s="125">
        <v>1</v>
      </c>
      <c r="X54" s="46">
        <f t="shared" si="26"/>
        <v>428</v>
      </c>
      <c r="Y54" s="47">
        <f t="shared" si="27"/>
        <v>1358</v>
      </c>
      <c r="Z54" s="48">
        <f t="shared" si="20"/>
        <v>0.10456553755522828</v>
      </c>
      <c r="AA54" s="48">
        <f t="shared" si="21"/>
        <v>0.5802650957290133</v>
      </c>
      <c r="AB54" s="48">
        <f t="shared" si="22"/>
        <v>0.31516936671575846</v>
      </c>
      <c r="AC54" s="49">
        <f t="shared" si="28"/>
        <v>1</v>
      </c>
    </row>
    <row r="55" spans="1:29" s="45" customFormat="1" ht="12" outlineLevel="1">
      <c r="A55" s="154"/>
      <c r="B55" s="36" t="s">
        <v>15</v>
      </c>
      <c r="C55" s="126">
        <v>95</v>
      </c>
      <c r="D55" s="126">
        <v>84</v>
      </c>
      <c r="E55" s="126">
        <v>131</v>
      </c>
      <c r="F55" s="126">
        <v>145</v>
      </c>
      <c r="G55" s="126">
        <v>122</v>
      </c>
      <c r="H55" s="126">
        <v>111</v>
      </c>
      <c r="I55" s="126">
        <v>130</v>
      </c>
      <c r="J55" s="126">
        <v>155</v>
      </c>
      <c r="K55" s="126">
        <v>129</v>
      </c>
      <c r="L55" s="126">
        <v>154</v>
      </c>
      <c r="M55" s="126">
        <v>195</v>
      </c>
      <c r="N55" s="126">
        <v>208</v>
      </c>
      <c r="O55" s="126">
        <v>201</v>
      </c>
      <c r="P55" s="126">
        <v>160</v>
      </c>
      <c r="Q55" s="126">
        <v>148</v>
      </c>
      <c r="R55" s="126">
        <v>158</v>
      </c>
      <c r="S55" s="126">
        <v>148</v>
      </c>
      <c r="T55" s="126">
        <v>69</v>
      </c>
      <c r="U55" s="126">
        <v>25</v>
      </c>
      <c r="V55" s="126">
        <v>6</v>
      </c>
      <c r="W55" s="126">
        <v>1</v>
      </c>
      <c r="X55" s="50">
        <f t="shared" si="26"/>
        <v>715</v>
      </c>
      <c r="Y55" s="51">
        <f t="shared" si="27"/>
        <v>2575</v>
      </c>
      <c r="Z55" s="48">
        <f t="shared" si="20"/>
        <v>0.1203883495145631</v>
      </c>
      <c r="AA55" s="48">
        <f t="shared" si="21"/>
        <v>0.6019417475728155</v>
      </c>
      <c r="AB55" s="48">
        <f t="shared" si="22"/>
        <v>0.27766990291262134</v>
      </c>
      <c r="AC55" s="52">
        <f t="shared" si="28"/>
        <v>1</v>
      </c>
    </row>
    <row r="56" spans="1:29" s="45" customFormat="1" ht="12" customHeight="1" outlineLevel="1">
      <c r="A56" s="152" t="s">
        <v>60</v>
      </c>
      <c r="B56" s="34" t="s">
        <v>13</v>
      </c>
      <c r="C56" s="124">
        <v>48</v>
      </c>
      <c r="D56" s="124">
        <v>61</v>
      </c>
      <c r="E56" s="124">
        <v>71</v>
      </c>
      <c r="F56" s="124">
        <v>86</v>
      </c>
      <c r="G56" s="124">
        <v>66</v>
      </c>
      <c r="H56" s="124">
        <v>52</v>
      </c>
      <c r="I56" s="124">
        <v>77</v>
      </c>
      <c r="J56" s="124">
        <v>72</v>
      </c>
      <c r="K56" s="124">
        <v>81</v>
      </c>
      <c r="L56" s="124">
        <v>94</v>
      </c>
      <c r="M56" s="124">
        <v>96</v>
      </c>
      <c r="N56" s="124">
        <v>110</v>
      </c>
      <c r="O56" s="124">
        <v>89</v>
      </c>
      <c r="P56" s="124">
        <v>58</v>
      </c>
      <c r="Q56" s="124">
        <v>80</v>
      </c>
      <c r="R56" s="124">
        <v>67</v>
      </c>
      <c r="S56" s="124">
        <v>42</v>
      </c>
      <c r="T56" s="124">
        <v>16</v>
      </c>
      <c r="U56" s="124">
        <v>6</v>
      </c>
      <c r="V56" s="124">
        <v>1</v>
      </c>
      <c r="W56" s="124">
        <v>0</v>
      </c>
      <c r="X56" s="41">
        <f t="shared" si="26"/>
        <v>270</v>
      </c>
      <c r="Y56" s="42">
        <f t="shared" si="27"/>
        <v>1273</v>
      </c>
      <c r="Z56" s="43">
        <f t="shared" si="20"/>
        <v>0.14139827179890024</v>
      </c>
      <c r="AA56" s="43">
        <f t="shared" si="21"/>
        <v>0.6465043205027494</v>
      </c>
      <c r="AB56" s="43">
        <f t="shared" si="22"/>
        <v>0.21209740769835037</v>
      </c>
      <c r="AC56" s="44">
        <f t="shared" si="28"/>
        <v>1</v>
      </c>
    </row>
    <row r="57" spans="1:29" s="45" customFormat="1" ht="12" outlineLevel="1">
      <c r="A57" s="153"/>
      <c r="B57" s="35" t="s">
        <v>14</v>
      </c>
      <c r="C57" s="125">
        <v>44</v>
      </c>
      <c r="D57" s="125">
        <v>48</v>
      </c>
      <c r="E57" s="125">
        <v>71</v>
      </c>
      <c r="F57" s="125">
        <v>108</v>
      </c>
      <c r="G57" s="125">
        <v>61</v>
      </c>
      <c r="H57" s="125">
        <v>42</v>
      </c>
      <c r="I57" s="125">
        <v>56</v>
      </c>
      <c r="J57" s="125">
        <v>73</v>
      </c>
      <c r="K57" s="125">
        <v>81</v>
      </c>
      <c r="L57" s="125">
        <v>88</v>
      </c>
      <c r="M57" s="125">
        <v>107</v>
      </c>
      <c r="N57" s="125">
        <v>91</v>
      </c>
      <c r="O57" s="125">
        <v>103</v>
      </c>
      <c r="P57" s="125">
        <v>70</v>
      </c>
      <c r="Q57" s="125">
        <v>92</v>
      </c>
      <c r="R57" s="125">
        <v>86</v>
      </c>
      <c r="S57" s="125">
        <v>75</v>
      </c>
      <c r="T57" s="125">
        <v>41</v>
      </c>
      <c r="U57" s="125">
        <v>24</v>
      </c>
      <c r="V57" s="125">
        <v>9</v>
      </c>
      <c r="W57" s="125">
        <v>1</v>
      </c>
      <c r="X57" s="46">
        <f t="shared" si="26"/>
        <v>398</v>
      </c>
      <c r="Y57" s="47">
        <f t="shared" si="27"/>
        <v>1371</v>
      </c>
      <c r="Z57" s="48">
        <f t="shared" si="20"/>
        <v>0.11889132020423049</v>
      </c>
      <c r="AA57" s="48">
        <f t="shared" si="21"/>
        <v>0.5908096280087527</v>
      </c>
      <c r="AB57" s="48">
        <f t="shared" si="22"/>
        <v>0.29029905178701676</v>
      </c>
      <c r="AC57" s="49">
        <f t="shared" si="28"/>
        <v>1</v>
      </c>
    </row>
    <row r="58" spans="1:29" s="45" customFormat="1" ht="12" outlineLevel="1">
      <c r="A58" s="154"/>
      <c r="B58" s="36" t="s">
        <v>15</v>
      </c>
      <c r="C58" s="126">
        <v>92</v>
      </c>
      <c r="D58" s="126">
        <v>109</v>
      </c>
      <c r="E58" s="126">
        <v>142</v>
      </c>
      <c r="F58" s="126">
        <v>194</v>
      </c>
      <c r="G58" s="126">
        <v>127</v>
      </c>
      <c r="H58" s="126">
        <v>94</v>
      </c>
      <c r="I58" s="126">
        <v>133</v>
      </c>
      <c r="J58" s="126">
        <v>145</v>
      </c>
      <c r="K58" s="126">
        <v>162</v>
      </c>
      <c r="L58" s="126">
        <v>182</v>
      </c>
      <c r="M58" s="126">
        <v>203</v>
      </c>
      <c r="N58" s="126">
        <v>201</v>
      </c>
      <c r="O58" s="126">
        <v>192</v>
      </c>
      <c r="P58" s="126">
        <v>128</v>
      </c>
      <c r="Q58" s="126">
        <v>172</v>
      </c>
      <c r="R58" s="126">
        <v>153</v>
      </c>
      <c r="S58" s="126">
        <v>117</v>
      </c>
      <c r="T58" s="126">
        <v>57</v>
      </c>
      <c r="U58" s="126">
        <v>30</v>
      </c>
      <c r="V58" s="126">
        <v>10</v>
      </c>
      <c r="W58" s="126">
        <v>1</v>
      </c>
      <c r="X58" s="50">
        <f t="shared" si="26"/>
        <v>668</v>
      </c>
      <c r="Y58" s="51">
        <f t="shared" si="27"/>
        <v>2644</v>
      </c>
      <c r="Z58" s="48">
        <f t="shared" si="20"/>
        <v>0.12972768532526474</v>
      </c>
      <c r="AA58" s="48">
        <f t="shared" si="21"/>
        <v>0.617624810892587</v>
      </c>
      <c r="AB58" s="48">
        <f t="shared" si="22"/>
        <v>0.2526475037821483</v>
      </c>
      <c r="AC58" s="52">
        <f t="shared" si="28"/>
        <v>1</v>
      </c>
    </row>
    <row r="59" spans="1:29" s="45" customFormat="1" ht="12" customHeight="1" outlineLevel="1">
      <c r="A59" s="152" t="s">
        <v>61</v>
      </c>
      <c r="B59" s="34" t="s">
        <v>13</v>
      </c>
      <c r="C59" s="124">
        <v>23</v>
      </c>
      <c r="D59" s="124">
        <v>39</v>
      </c>
      <c r="E59" s="124">
        <v>39</v>
      </c>
      <c r="F59" s="124">
        <v>52</v>
      </c>
      <c r="G59" s="124">
        <v>35</v>
      </c>
      <c r="H59" s="124">
        <v>35</v>
      </c>
      <c r="I59" s="124">
        <v>37</v>
      </c>
      <c r="J59" s="124">
        <v>47</v>
      </c>
      <c r="K59" s="124">
        <v>39</v>
      </c>
      <c r="L59" s="124">
        <v>68</v>
      </c>
      <c r="M59" s="124">
        <v>65</v>
      </c>
      <c r="N59" s="124">
        <v>69</v>
      </c>
      <c r="O59" s="124">
        <v>83</v>
      </c>
      <c r="P59" s="124">
        <v>58</v>
      </c>
      <c r="Q59" s="124">
        <v>41</v>
      </c>
      <c r="R59" s="124">
        <v>44</v>
      </c>
      <c r="S59" s="124">
        <v>28</v>
      </c>
      <c r="T59" s="124">
        <v>14</v>
      </c>
      <c r="U59" s="124">
        <v>6</v>
      </c>
      <c r="V59" s="124">
        <v>0</v>
      </c>
      <c r="W59" s="124">
        <v>0</v>
      </c>
      <c r="X59" s="41">
        <f t="shared" si="26"/>
        <v>191</v>
      </c>
      <c r="Y59" s="42">
        <f t="shared" si="27"/>
        <v>822</v>
      </c>
      <c r="Z59" s="43">
        <f t="shared" si="20"/>
        <v>0.12287104622871046</v>
      </c>
      <c r="AA59" s="43">
        <f t="shared" si="21"/>
        <v>0.6447688564476886</v>
      </c>
      <c r="AB59" s="43">
        <f t="shared" si="22"/>
        <v>0.23236009732360097</v>
      </c>
      <c r="AC59" s="44">
        <f t="shared" si="28"/>
        <v>1</v>
      </c>
    </row>
    <row r="60" spans="1:29" s="45" customFormat="1" ht="12" outlineLevel="1">
      <c r="A60" s="153"/>
      <c r="B60" s="35" t="s">
        <v>14</v>
      </c>
      <c r="C60" s="125">
        <v>27</v>
      </c>
      <c r="D60" s="125">
        <v>26</v>
      </c>
      <c r="E60" s="125">
        <v>49</v>
      </c>
      <c r="F60" s="125">
        <v>46</v>
      </c>
      <c r="G60" s="125">
        <v>41</v>
      </c>
      <c r="H60" s="125">
        <v>41</v>
      </c>
      <c r="I60" s="125">
        <v>35</v>
      </c>
      <c r="J60" s="125">
        <v>46</v>
      </c>
      <c r="K60" s="125">
        <v>38</v>
      </c>
      <c r="L60" s="125">
        <v>51</v>
      </c>
      <c r="M60" s="125">
        <v>64</v>
      </c>
      <c r="N60" s="125">
        <v>63</v>
      </c>
      <c r="O60" s="125">
        <v>70</v>
      </c>
      <c r="P60" s="125">
        <v>62</v>
      </c>
      <c r="Q60" s="125">
        <v>59</v>
      </c>
      <c r="R60" s="125">
        <v>69</v>
      </c>
      <c r="S60" s="125">
        <v>49</v>
      </c>
      <c r="T60" s="125">
        <v>32</v>
      </c>
      <c r="U60" s="125">
        <v>15</v>
      </c>
      <c r="V60" s="125">
        <v>1</v>
      </c>
      <c r="W60" s="125">
        <v>1</v>
      </c>
      <c r="X60" s="46">
        <f t="shared" si="26"/>
        <v>288</v>
      </c>
      <c r="Y60" s="47">
        <f t="shared" si="27"/>
        <v>885</v>
      </c>
      <c r="Z60" s="48">
        <f t="shared" si="20"/>
        <v>0.1152542372881356</v>
      </c>
      <c r="AA60" s="48">
        <f t="shared" si="21"/>
        <v>0.559322033898305</v>
      </c>
      <c r="AB60" s="48">
        <f t="shared" si="22"/>
        <v>0.3254237288135593</v>
      </c>
      <c r="AC60" s="49">
        <f t="shared" si="28"/>
        <v>0.9999999999999999</v>
      </c>
    </row>
    <row r="61" spans="1:29" s="45" customFormat="1" ht="12" outlineLevel="1">
      <c r="A61" s="154"/>
      <c r="B61" s="36" t="s">
        <v>15</v>
      </c>
      <c r="C61" s="126">
        <v>50</v>
      </c>
      <c r="D61" s="126">
        <v>65</v>
      </c>
      <c r="E61" s="126">
        <v>88</v>
      </c>
      <c r="F61" s="126">
        <v>98</v>
      </c>
      <c r="G61" s="126">
        <v>76</v>
      </c>
      <c r="H61" s="126">
        <v>76</v>
      </c>
      <c r="I61" s="126">
        <v>72</v>
      </c>
      <c r="J61" s="126">
        <v>93</v>
      </c>
      <c r="K61" s="126">
        <v>77</v>
      </c>
      <c r="L61" s="126">
        <v>119</v>
      </c>
      <c r="M61" s="126">
        <v>129</v>
      </c>
      <c r="N61" s="126">
        <v>132</v>
      </c>
      <c r="O61" s="126">
        <v>153</v>
      </c>
      <c r="P61" s="126">
        <v>120</v>
      </c>
      <c r="Q61" s="126">
        <v>100</v>
      </c>
      <c r="R61" s="126">
        <v>113</v>
      </c>
      <c r="S61" s="126">
        <v>77</v>
      </c>
      <c r="T61" s="126">
        <v>46</v>
      </c>
      <c r="U61" s="126">
        <v>21</v>
      </c>
      <c r="V61" s="126">
        <v>1</v>
      </c>
      <c r="W61" s="126">
        <v>1</v>
      </c>
      <c r="X61" s="50">
        <f t="shared" si="26"/>
        <v>479</v>
      </c>
      <c r="Y61" s="51">
        <f t="shared" si="27"/>
        <v>1707</v>
      </c>
      <c r="Z61" s="48">
        <f t="shared" si="20"/>
        <v>0.11892208553016989</v>
      </c>
      <c r="AA61" s="48">
        <f t="shared" si="21"/>
        <v>0.6004686584651435</v>
      </c>
      <c r="AB61" s="48">
        <f t="shared" si="22"/>
        <v>0.28060925600468656</v>
      </c>
      <c r="AC61" s="52">
        <f t="shared" si="28"/>
        <v>1</v>
      </c>
    </row>
    <row r="62" spans="1:29" s="55" customFormat="1" ht="12" customHeight="1">
      <c r="A62" s="160" t="s">
        <v>50</v>
      </c>
      <c r="B62" s="37" t="s">
        <v>13</v>
      </c>
      <c r="C62" s="41">
        <f>SUM(C50,C53,C56,C59)</f>
        <v>205</v>
      </c>
      <c r="D62" s="41">
        <f aca="true" t="shared" si="29" ref="D62:P62">SUM(D50,D53,D56,D59)</f>
        <v>223</v>
      </c>
      <c r="E62" s="41">
        <f t="shared" si="29"/>
        <v>273</v>
      </c>
      <c r="F62" s="41">
        <f t="shared" si="29"/>
        <v>322</v>
      </c>
      <c r="G62" s="41">
        <f t="shared" si="29"/>
        <v>236</v>
      </c>
      <c r="H62" s="41">
        <f t="shared" si="29"/>
        <v>228</v>
      </c>
      <c r="I62" s="41">
        <f t="shared" si="29"/>
        <v>272</v>
      </c>
      <c r="J62" s="41">
        <f t="shared" si="29"/>
        <v>274</v>
      </c>
      <c r="K62" s="41">
        <f t="shared" si="29"/>
        <v>289</v>
      </c>
      <c r="L62" s="41">
        <f t="shared" si="29"/>
        <v>341</v>
      </c>
      <c r="M62" s="41">
        <f t="shared" si="29"/>
        <v>379</v>
      </c>
      <c r="N62" s="41">
        <f t="shared" si="29"/>
        <v>455</v>
      </c>
      <c r="O62" s="41">
        <f t="shared" si="29"/>
        <v>432</v>
      </c>
      <c r="P62" s="41">
        <f t="shared" si="29"/>
        <v>300</v>
      </c>
      <c r="Q62" s="41">
        <f>SUM(Q50,Q53,Q56,Q59)</f>
        <v>262</v>
      </c>
      <c r="R62" s="41">
        <f aca="true" t="shared" si="30" ref="R62:Y62">SUM(R50,R53,R56,R59)</f>
        <v>267</v>
      </c>
      <c r="S62" s="41">
        <f t="shared" si="30"/>
        <v>187</v>
      </c>
      <c r="T62" s="41">
        <f t="shared" si="30"/>
        <v>94</v>
      </c>
      <c r="U62" s="41">
        <f t="shared" si="30"/>
        <v>37</v>
      </c>
      <c r="V62" s="41">
        <f t="shared" si="30"/>
        <v>3</v>
      </c>
      <c r="W62" s="41">
        <f t="shared" si="30"/>
        <v>0</v>
      </c>
      <c r="X62" s="41">
        <f t="shared" si="30"/>
        <v>1150</v>
      </c>
      <c r="Y62" s="41">
        <f t="shared" si="30"/>
        <v>5079</v>
      </c>
      <c r="Z62" s="58">
        <f aca="true" t="shared" si="31" ref="Z62:Z70">SUM(C62:E62)/$Y62</f>
        <v>0.13801929513683797</v>
      </c>
      <c r="AA62" s="58">
        <f aca="true" t="shared" si="32" ref="AA62:AA70">SUM(F62:O62)/$Y62</f>
        <v>0.635558180744241</v>
      </c>
      <c r="AB62" s="58">
        <f aca="true" t="shared" si="33" ref="AB62:AB70">X62/$Y62</f>
        <v>0.22642252411892105</v>
      </c>
      <c r="AC62" s="54">
        <f>SUM(Z62:AB62)</f>
        <v>1</v>
      </c>
    </row>
    <row r="63" spans="1:29" s="55" customFormat="1" ht="12" customHeight="1">
      <c r="A63" s="161"/>
      <c r="B63" s="38" t="s">
        <v>14</v>
      </c>
      <c r="C63" s="46">
        <f aca="true" t="shared" si="34" ref="C63:P64">SUM(C51,C54,C57,C60)</f>
        <v>190</v>
      </c>
      <c r="D63" s="46">
        <f t="shared" si="34"/>
        <v>178</v>
      </c>
      <c r="E63" s="46">
        <f t="shared" si="34"/>
        <v>289</v>
      </c>
      <c r="F63" s="46">
        <f t="shared" si="34"/>
        <v>337</v>
      </c>
      <c r="G63" s="46">
        <f t="shared" si="34"/>
        <v>273</v>
      </c>
      <c r="H63" s="46">
        <f t="shared" si="34"/>
        <v>245</v>
      </c>
      <c r="I63" s="46">
        <f t="shared" si="34"/>
        <v>263</v>
      </c>
      <c r="J63" s="46">
        <f t="shared" si="34"/>
        <v>311</v>
      </c>
      <c r="K63" s="46">
        <f t="shared" si="34"/>
        <v>286</v>
      </c>
      <c r="L63" s="46">
        <f t="shared" si="34"/>
        <v>344</v>
      </c>
      <c r="M63" s="46">
        <f t="shared" si="34"/>
        <v>416</v>
      </c>
      <c r="N63" s="46">
        <f t="shared" si="34"/>
        <v>387</v>
      </c>
      <c r="O63" s="46">
        <f t="shared" si="34"/>
        <v>432</v>
      </c>
      <c r="P63" s="46">
        <f t="shared" si="34"/>
        <v>316</v>
      </c>
      <c r="Q63" s="46">
        <f aca="true" t="shared" si="35" ref="Q63:Y63">SUM(Q51,Q54,Q57,Q60)</f>
        <v>350</v>
      </c>
      <c r="R63" s="46">
        <f t="shared" si="35"/>
        <v>363</v>
      </c>
      <c r="S63" s="46">
        <f t="shared" si="35"/>
        <v>328</v>
      </c>
      <c r="T63" s="46">
        <f t="shared" si="35"/>
        <v>209</v>
      </c>
      <c r="U63" s="46">
        <f t="shared" si="35"/>
        <v>118</v>
      </c>
      <c r="V63" s="46">
        <f t="shared" si="35"/>
        <v>37</v>
      </c>
      <c r="W63" s="46">
        <f t="shared" si="35"/>
        <v>11</v>
      </c>
      <c r="X63" s="46">
        <f t="shared" si="35"/>
        <v>1732</v>
      </c>
      <c r="Y63" s="46">
        <f t="shared" si="35"/>
        <v>5683</v>
      </c>
      <c r="Z63" s="59">
        <f t="shared" si="31"/>
        <v>0.1156079535456625</v>
      </c>
      <c r="AA63" s="59">
        <f t="shared" si="32"/>
        <v>0.5796234383248284</v>
      </c>
      <c r="AB63" s="59">
        <f t="shared" si="33"/>
        <v>0.30476860812950907</v>
      </c>
      <c r="AC63" s="54">
        <f>SUM(Z63:AB63)</f>
        <v>1</v>
      </c>
    </row>
    <row r="64" spans="1:29" s="55" customFormat="1" ht="12" customHeight="1">
      <c r="A64" s="161"/>
      <c r="B64" s="39" t="s">
        <v>15</v>
      </c>
      <c r="C64" s="50">
        <f t="shared" si="34"/>
        <v>395</v>
      </c>
      <c r="D64" s="50">
        <f t="shared" si="34"/>
        <v>401</v>
      </c>
      <c r="E64" s="50">
        <f t="shared" si="34"/>
        <v>562</v>
      </c>
      <c r="F64" s="50">
        <f t="shared" si="34"/>
        <v>659</v>
      </c>
      <c r="G64" s="50">
        <f t="shared" si="34"/>
        <v>509</v>
      </c>
      <c r="H64" s="50">
        <f t="shared" si="34"/>
        <v>473</v>
      </c>
      <c r="I64" s="50">
        <f t="shared" si="34"/>
        <v>535</v>
      </c>
      <c r="J64" s="50">
        <f t="shared" si="34"/>
        <v>585</v>
      </c>
      <c r="K64" s="50">
        <f t="shared" si="34"/>
        <v>575</v>
      </c>
      <c r="L64" s="50">
        <f t="shared" si="34"/>
        <v>685</v>
      </c>
      <c r="M64" s="50">
        <f t="shared" si="34"/>
        <v>795</v>
      </c>
      <c r="N64" s="50">
        <f t="shared" si="34"/>
        <v>842</v>
      </c>
      <c r="O64" s="50">
        <f t="shared" si="34"/>
        <v>864</v>
      </c>
      <c r="P64" s="50">
        <f t="shared" si="34"/>
        <v>616</v>
      </c>
      <c r="Q64" s="50">
        <f aca="true" t="shared" si="36" ref="Q64:Y64">SUM(Q52,Q55,Q58,Q61)</f>
        <v>612</v>
      </c>
      <c r="R64" s="50">
        <f t="shared" si="36"/>
        <v>630</v>
      </c>
      <c r="S64" s="50">
        <f t="shared" si="36"/>
        <v>515</v>
      </c>
      <c r="T64" s="50">
        <f t="shared" si="36"/>
        <v>303</v>
      </c>
      <c r="U64" s="50">
        <f t="shared" si="36"/>
        <v>155</v>
      </c>
      <c r="V64" s="50">
        <f t="shared" si="36"/>
        <v>40</v>
      </c>
      <c r="W64" s="50">
        <f t="shared" si="36"/>
        <v>11</v>
      </c>
      <c r="X64" s="50">
        <f t="shared" si="36"/>
        <v>2882</v>
      </c>
      <c r="Y64" s="50">
        <f t="shared" si="36"/>
        <v>10762</v>
      </c>
      <c r="Z64" s="60">
        <f t="shared" si="31"/>
        <v>0.1261847240289909</v>
      </c>
      <c r="AA64" s="60">
        <f t="shared" si="32"/>
        <v>0.6060211856532243</v>
      </c>
      <c r="AB64" s="60">
        <f t="shared" si="33"/>
        <v>0.2677940903177848</v>
      </c>
      <c r="AC64" s="54">
        <f>SUM(Z64:AB64)</f>
        <v>0.9999999999999999</v>
      </c>
    </row>
    <row r="65" spans="1:29" s="55" customFormat="1" ht="12" customHeight="1" collapsed="1">
      <c r="A65" s="160" t="s">
        <v>51</v>
      </c>
      <c r="B65" s="37" t="s">
        <v>13</v>
      </c>
      <c r="C65" s="170">
        <v>101</v>
      </c>
      <c r="D65" s="170">
        <v>123</v>
      </c>
      <c r="E65" s="170">
        <v>176</v>
      </c>
      <c r="F65" s="170">
        <v>172</v>
      </c>
      <c r="G65" s="170">
        <v>133</v>
      </c>
      <c r="H65" s="170">
        <v>123</v>
      </c>
      <c r="I65" s="170">
        <v>142</v>
      </c>
      <c r="J65" s="170">
        <v>137</v>
      </c>
      <c r="K65" s="170">
        <v>146</v>
      </c>
      <c r="L65" s="170">
        <v>220</v>
      </c>
      <c r="M65" s="170">
        <v>249</v>
      </c>
      <c r="N65" s="170">
        <v>251</v>
      </c>
      <c r="O65" s="170">
        <v>224</v>
      </c>
      <c r="P65" s="170">
        <v>123</v>
      </c>
      <c r="Q65" s="170">
        <v>135</v>
      </c>
      <c r="R65" s="170">
        <v>141</v>
      </c>
      <c r="S65" s="170">
        <v>107</v>
      </c>
      <c r="T65" s="170">
        <v>57</v>
      </c>
      <c r="U65" s="170">
        <v>24</v>
      </c>
      <c r="V65" s="170">
        <v>2</v>
      </c>
      <c r="W65" s="170">
        <v>0</v>
      </c>
      <c r="X65" s="41">
        <f>SUM(P65:W65)</f>
        <v>589</v>
      </c>
      <c r="Y65" s="41">
        <f>SUM(C65:W65)</f>
        <v>2786</v>
      </c>
      <c r="Z65" s="53">
        <f t="shared" si="31"/>
        <v>0.14357501794687724</v>
      </c>
      <c r="AA65" s="53">
        <f t="shared" si="32"/>
        <v>0.6450107681263461</v>
      </c>
      <c r="AB65" s="53">
        <f t="shared" si="33"/>
        <v>0.21141421392677673</v>
      </c>
      <c r="AC65" s="54">
        <f aca="true" t="shared" si="37" ref="AC65:AC70">SUM(Z65:AB65)</f>
        <v>1</v>
      </c>
    </row>
    <row r="66" spans="1:29" s="55" customFormat="1" ht="12" customHeight="1">
      <c r="A66" s="161"/>
      <c r="B66" s="38" t="s">
        <v>14</v>
      </c>
      <c r="C66" s="171">
        <v>97</v>
      </c>
      <c r="D66" s="171">
        <v>103</v>
      </c>
      <c r="E66" s="171">
        <v>163</v>
      </c>
      <c r="F66" s="171">
        <v>186</v>
      </c>
      <c r="G66" s="171">
        <v>132</v>
      </c>
      <c r="H66" s="171">
        <v>132</v>
      </c>
      <c r="I66" s="171">
        <v>122</v>
      </c>
      <c r="J66" s="171">
        <v>161</v>
      </c>
      <c r="K66" s="171">
        <v>194</v>
      </c>
      <c r="L66" s="171">
        <v>248</v>
      </c>
      <c r="M66" s="171">
        <v>267</v>
      </c>
      <c r="N66" s="171">
        <v>284</v>
      </c>
      <c r="O66" s="171">
        <v>240</v>
      </c>
      <c r="P66" s="171">
        <v>160</v>
      </c>
      <c r="Q66" s="171">
        <v>194</v>
      </c>
      <c r="R66" s="171">
        <v>250</v>
      </c>
      <c r="S66" s="171">
        <v>239</v>
      </c>
      <c r="T66" s="171">
        <v>105</v>
      </c>
      <c r="U66" s="171">
        <v>59</v>
      </c>
      <c r="V66" s="171">
        <v>24</v>
      </c>
      <c r="W66" s="171">
        <v>10</v>
      </c>
      <c r="X66" s="46">
        <f>SUM(P66:W66)</f>
        <v>1041</v>
      </c>
      <c r="Y66" s="46">
        <f>SUM(C66:W66)</f>
        <v>3370</v>
      </c>
      <c r="Z66" s="56">
        <f t="shared" si="31"/>
        <v>0.10771513353115728</v>
      </c>
      <c r="AA66" s="56">
        <f t="shared" si="32"/>
        <v>0.5833827893175074</v>
      </c>
      <c r="AB66" s="56">
        <f t="shared" si="33"/>
        <v>0.30890207715133533</v>
      </c>
      <c r="AC66" s="54">
        <f t="shared" si="37"/>
        <v>1</v>
      </c>
    </row>
    <row r="67" spans="1:29" s="55" customFormat="1" ht="12" customHeight="1">
      <c r="A67" s="161"/>
      <c r="B67" s="39" t="s">
        <v>15</v>
      </c>
      <c r="C67" s="172">
        <v>198</v>
      </c>
      <c r="D67" s="172">
        <v>226</v>
      </c>
      <c r="E67" s="172">
        <v>339</v>
      </c>
      <c r="F67" s="172">
        <v>358</v>
      </c>
      <c r="G67" s="172">
        <v>265</v>
      </c>
      <c r="H67" s="172">
        <v>255</v>
      </c>
      <c r="I67" s="172">
        <v>264</v>
      </c>
      <c r="J67" s="172">
        <v>298</v>
      </c>
      <c r="K67" s="172">
        <v>340</v>
      </c>
      <c r="L67" s="172">
        <v>468</v>
      </c>
      <c r="M67" s="172">
        <v>516</v>
      </c>
      <c r="N67" s="172">
        <v>535</v>
      </c>
      <c r="O67" s="172">
        <v>464</v>
      </c>
      <c r="P67" s="172">
        <v>283</v>
      </c>
      <c r="Q67" s="172">
        <v>329</v>
      </c>
      <c r="R67" s="172">
        <v>391</v>
      </c>
      <c r="S67" s="172">
        <v>346</v>
      </c>
      <c r="T67" s="172">
        <v>162</v>
      </c>
      <c r="U67" s="172">
        <v>83</v>
      </c>
      <c r="V67" s="172">
        <v>26</v>
      </c>
      <c r="W67" s="172">
        <v>10</v>
      </c>
      <c r="X67" s="50">
        <f>SUM(P67:W67)</f>
        <v>1630</v>
      </c>
      <c r="Y67" s="50">
        <f>SUM(C67:W67)</f>
        <v>6156</v>
      </c>
      <c r="Z67" s="57">
        <f t="shared" si="31"/>
        <v>0.12394411955815464</v>
      </c>
      <c r="AA67" s="57">
        <f t="shared" si="32"/>
        <v>0.6112735542560104</v>
      </c>
      <c r="AB67" s="57">
        <f t="shared" si="33"/>
        <v>0.26478232618583497</v>
      </c>
      <c r="AC67" s="54">
        <f t="shared" si="37"/>
        <v>1</v>
      </c>
    </row>
    <row r="68" spans="1:29" ht="12" customHeight="1">
      <c r="A68" s="158" t="s">
        <v>2</v>
      </c>
      <c r="B68" s="23" t="s">
        <v>13</v>
      </c>
      <c r="C68" s="61">
        <f>SUM(C23,C35,C38,C47,C62,C65)</f>
        <v>3299</v>
      </c>
      <c r="D68" s="61">
        <f aca="true" t="shared" si="38" ref="D68:N68">SUM(D23,D35,D38,D47,D62,D65)</f>
        <v>3455</v>
      </c>
      <c r="E68" s="61">
        <f t="shared" si="38"/>
        <v>3737</v>
      </c>
      <c r="F68" s="61">
        <f t="shared" si="38"/>
        <v>3984</v>
      </c>
      <c r="G68" s="61">
        <f t="shared" si="38"/>
        <v>3322</v>
      </c>
      <c r="H68" s="61">
        <f t="shared" si="38"/>
        <v>3592</v>
      </c>
      <c r="I68" s="61">
        <f t="shared" si="38"/>
        <v>4102</v>
      </c>
      <c r="J68" s="61">
        <f t="shared" si="38"/>
        <v>4591</v>
      </c>
      <c r="K68" s="61">
        <f t="shared" si="38"/>
        <v>4223</v>
      </c>
      <c r="L68" s="61">
        <f t="shared" si="38"/>
        <v>4225</v>
      </c>
      <c r="M68" s="61">
        <f t="shared" si="38"/>
        <v>4588</v>
      </c>
      <c r="N68" s="61">
        <f t="shared" si="38"/>
        <v>5357</v>
      </c>
      <c r="O68" s="61">
        <f aca="true" t="shared" si="39" ref="O68:X68">SUM(O23,O35,O38,O47,O62,O65)</f>
        <v>5384</v>
      </c>
      <c r="P68" s="61">
        <f t="shared" si="39"/>
        <v>3756</v>
      </c>
      <c r="Q68" s="61">
        <f t="shared" si="39"/>
        <v>3358</v>
      </c>
      <c r="R68" s="61">
        <f t="shared" si="39"/>
        <v>2836</v>
      </c>
      <c r="S68" s="61">
        <f t="shared" si="39"/>
        <v>1967</v>
      </c>
      <c r="T68" s="61">
        <f t="shared" si="39"/>
        <v>887</v>
      </c>
      <c r="U68" s="61">
        <f t="shared" si="39"/>
        <v>276</v>
      </c>
      <c r="V68" s="61">
        <f t="shared" si="39"/>
        <v>77</v>
      </c>
      <c r="W68" s="61">
        <f t="shared" si="39"/>
        <v>6</v>
      </c>
      <c r="X68" s="61">
        <f t="shared" si="39"/>
        <v>13163</v>
      </c>
      <c r="Y68" s="61">
        <f>SUM(Y23,Y35,Y38,Y47,Y62,Y65)</f>
        <v>67022</v>
      </c>
      <c r="Z68" s="58">
        <f t="shared" si="31"/>
        <v>0.15653069141475934</v>
      </c>
      <c r="AA68" s="58">
        <f t="shared" si="32"/>
        <v>0.6470711109784847</v>
      </c>
      <c r="AB68" s="58">
        <f t="shared" si="33"/>
        <v>0.196398197606756</v>
      </c>
      <c r="AC68" s="54">
        <f t="shared" si="37"/>
        <v>1</v>
      </c>
    </row>
    <row r="69" spans="1:29" ht="12" customHeight="1">
      <c r="A69" s="159"/>
      <c r="B69" s="24" t="s">
        <v>14</v>
      </c>
      <c r="C69" s="62">
        <f>SUM(C24,C36,C39,C48,C63,C66)</f>
        <v>3029</v>
      </c>
      <c r="D69" s="62">
        <f aca="true" t="shared" si="40" ref="D69:N69">SUM(D24,D36,D39,D48,D63,D66)</f>
        <v>3205</v>
      </c>
      <c r="E69" s="62">
        <f t="shared" si="40"/>
        <v>3745</v>
      </c>
      <c r="F69" s="62">
        <f t="shared" si="40"/>
        <v>3935</v>
      </c>
      <c r="G69" s="62">
        <f t="shared" si="40"/>
        <v>3591</v>
      </c>
      <c r="H69" s="62">
        <f t="shared" si="40"/>
        <v>3800</v>
      </c>
      <c r="I69" s="62">
        <f t="shared" si="40"/>
        <v>4227</v>
      </c>
      <c r="J69" s="62">
        <f t="shared" si="40"/>
        <v>4808</v>
      </c>
      <c r="K69" s="62">
        <f t="shared" si="40"/>
        <v>4562</v>
      </c>
      <c r="L69" s="62">
        <f t="shared" si="40"/>
        <v>4755</v>
      </c>
      <c r="M69" s="62">
        <f t="shared" si="40"/>
        <v>4929</v>
      </c>
      <c r="N69" s="62">
        <f t="shared" si="40"/>
        <v>5489</v>
      </c>
      <c r="O69" s="62">
        <f aca="true" t="shared" si="41" ref="O69:Y69">SUM(O24,O36,O39,O48,O63,O66)</f>
        <v>5690</v>
      </c>
      <c r="P69" s="62">
        <f t="shared" si="41"/>
        <v>4267</v>
      </c>
      <c r="Q69" s="62">
        <f t="shared" si="41"/>
        <v>4100</v>
      </c>
      <c r="R69" s="62">
        <f t="shared" si="41"/>
        <v>4007</v>
      </c>
      <c r="S69" s="62">
        <f t="shared" si="41"/>
        <v>3312</v>
      </c>
      <c r="T69" s="62">
        <f t="shared" si="41"/>
        <v>2128</v>
      </c>
      <c r="U69" s="62">
        <f t="shared" si="41"/>
        <v>1044</v>
      </c>
      <c r="V69" s="62">
        <f t="shared" si="41"/>
        <v>343</v>
      </c>
      <c r="W69" s="62">
        <f t="shared" si="41"/>
        <v>73</v>
      </c>
      <c r="X69" s="62">
        <f t="shared" si="41"/>
        <v>19274</v>
      </c>
      <c r="Y69" s="62">
        <f t="shared" si="41"/>
        <v>75039</v>
      </c>
      <c r="Z69" s="59">
        <f t="shared" si="31"/>
        <v>0.1329841815589227</v>
      </c>
      <c r="AA69" s="59">
        <f t="shared" si="32"/>
        <v>0.6101627153879983</v>
      </c>
      <c r="AB69" s="59">
        <f t="shared" si="33"/>
        <v>0.25685310305307907</v>
      </c>
      <c r="AC69" s="54">
        <f t="shared" si="37"/>
        <v>1</v>
      </c>
    </row>
    <row r="70" spans="1:29" ht="12" customHeight="1">
      <c r="A70" s="159"/>
      <c r="B70" s="25" t="s">
        <v>15</v>
      </c>
      <c r="C70" s="63">
        <f>SUM(C68:C69)</f>
        <v>6328</v>
      </c>
      <c r="D70" s="63">
        <f aca="true" t="shared" si="42" ref="D70:N70">SUM(D68:D69)</f>
        <v>6660</v>
      </c>
      <c r="E70" s="63">
        <f t="shared" si="42"/>
        <v>7482</v>
      </c>
      <c r="F70" s="63">
        <f t="shared" si="42"/>
        <v>7919</v>
      </c>
      <c r="G70" s="63">
        <f t="shared" si="42"/>
        <v>6913</v>
      </c>
      <c r="H70" s="63">
        <f t="shared" si="42"/>
        <v>7392</v>
      </c>
      <c r="I70" s="63">
        <f t="shared" si="42"/>
        <v>8329</v>
      </c>
      <c r="J70" s="63">
        <f t="shared" si="42"/>
        <v>9399</v>
      </c>
      <c r="K70" s="63">
        <f t="shared" si="42"/>
        <v>8785</v>
      </c>
      <c r="L70" s="63">
        <f t="shared" si="42"/>
        <v>8980</v>
      </c>
      <c r="M70" s="63">
        <f t="shared" si="42"/>
        <v>9517</v>
      </c>
      <c r="N70" s="63">
        <f t="shared" si="42"/>
        <v>10846</v>
      </c>
      <c r="O70" s="63">
        <f aca="true" t="shared" si="43" ref="O70:W70">SUM(O68:O69)</f>
        <v>11074</v>
      </c>
      <c r="P70" s="63">
        <f t="shared" si="43"/>
        <v>8023</v>
      </c>
      <c r="Q70" s="63">
        <f t="shared" si="43"/>
        <v>7458</v>
      </c>
      <c r="R70" s="63">
        <f t="shared" si="43"/>
        <v>6843</v>
      </c>
      <c r="S70" s="63">
        <f t="shared" si="43"/>
        <v>5279</v>
      </c>
      <c r="T70" s="63">
        <f t="shared" si="43"/>
        <v>3015</v>
      </c>
      <c r="U70" s="63">
        <f t="shared" si="43"/>
        <v>1320</v>
      </c>
      <c r="V70" s="63">
        <f t="shared" si="43"/>
        <v>420</v>
      </c>
      <c r="W70" s="63">
        <f t="shared" si="43"/>
        <v>79</v>
      </c>
      <c r="X70" s="63">
        <f>SUM(X68:X69)</f>
        <v>32437</v>
      </c>
      <c r="Y70" s="63">
        <f>SUM(Y68:Y69)</f>
        <v>142061</v>
      </c>
      <c r="Z70" s="60">
        <f t="shared" si="31"/>
        <v>0.1440930304587466</v>
      </c>
      <c r="AA70" s="60">
        <f t="shared" si="32"/>
        <v>0.6275754781396724</v>
      </c>
      <c r="AB70" s="60">
        <f t="shared" si="33"/>
        <v>0.22833149140158102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&amp;R平成22年12月1日現在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75" zoomScaleNormal="75" zoomScalePageLayoutView="0" workbookViewId="0" topLeftCell="A1">
      <selection activeCell="H30" sqref="H30"/>
    </sheetView>
  </sheetViews>
  <sheetFormatPr defaultColWidth="9.00390625" defaultRowHeight="13.5"/>
  <cols>
    <col min="12" max="12" width="9.00390625" style="131" customWidth="1"/>
    <col min="13" max="13" width="10.75390625" style="131" customWidth="1"/>
    <col min="14" max="17" width="9.00390625" style="131" customWidth="1"/>
  </cols>
  <sheetData>
    <row r="1" ht="13.5">
      <c r="B1" s="138" t="s">
        <v>133</v>
      </c>
    </row>
    <row r="2" spans="2:16" ht="13.5">
      <c r="B2" s="138"/>
      <c r="P2" s="131" t="s">
        <v>104</v>
      </c>
    </row>
    <row r="3" spans="2:17" ht="13.5">
      <c r="B3" s="138"/>
      <c r="K3" s="127"/>
      <c r="L3" s="135" t="s">
        <v>98</v>
      </c>
      <c r="M3" s="132" t="s">
        <v>99</v>
      </c>
      <c r="N3" s="129" t="s">
        <v>100</v>
      </c>
      <c r="O3" s="132" t="s">
        <v>101</v>
      </c>
      <c r="P3" s="130" t="s">
        <v>102</v>
      </c>
      <c r="Q3" s="132" t="s">
        <v>103</v>
      </c>
    </row>
    <row r="4" spans="11:17" ht="13.5">
      <c r="K4" s="127" t="s">
        <v>17</v>
      </c>
      <c r="L4" s="142">
        <f>'地区別5歳毎'!W23</f>
        <v>2</v>
      </c>
      <c r="M4" s="141">
        <f>L4/L26</f>
        <v>4.4763759260502694E-05</v>
      </c>
      <c r="N4" s="143">
        <f>'地区別5歳毎'!W24</f>
        <v>39</v>
      </c>
      <c r="O4" s="141">
        <f>N4/N26</f>
        <v>0.0007817197835237522</v>
      </c>
      <c r="P4" s="144">
        <f>L4+N4</f>
        <v>41</v>
      </c>
      <c r="Q4" s="141">
        <f>P4/P26</f>
        <v>0.00043354587655574235</v>
      </c>
    </row>
    <row r="5" spans="11:17" ht="13.5">
      <c r="K5" s="127" t="s">
        <v>113</v>
      </c>
      <c r="L5" s="142">
        <f>'地区別5歳毎'!V23</f>
        <v>47</v>
      </c>
      <c r="M5" s="141">
        <f>L5/L26</f>
        <v>0.0010519483426218133</v>
      </c>
      <c r="N5" s="143">
        <f>'地区別5歳毎'!V24</f>
        <v>211</v>
      </c>
      <c r="O5" s="141">
        <f>N5/N26</f>
        <v>0.004229304469833634</v>
      </c>
      <c r="P5" s="144">
        <f aca="true" t="shared" si="0" ref="P5:P24">L5+N5</f>
        <v>258</v>
      </c>
      <c r="Q5" s="141">
        <f>P5/P26</f>
        <v>0.0027281667353995496</v>
      </c>
    </row>
    <row r="6" spans="11:17" ht="13.5">
      <c r="K6" s="127" t="s">
        <v>114</v>
      </c>
      <c r="L6" s="142">
        <f>'地区別5歳毎'!U23</f>
        <v>154</v>
      </c>
      <c r="M6" s="141">
        <f>L6/L26</f>
        <v>0.0034468094630587076</v>
      </c>
      <c r="N6" s="143">
        <f>'地区別5歳毎'!U24</f>
        <v>622</v>
      </c>
      <c r="O6" s="141">
        <f>N6/N26</f>
        <v>0.012467428342353176</v>
      </c>
      <c r="P6" s="144">
        <f t="shared" si="0"/>
        <v>776</v>
      </c>
      <c r="Q6" s="141">
        <f>P6/P26</f>
        <v>0.008205648785542832</v>
      </c>
    </row>
    <row r="7" spans="11:17" ht="13.5">
      <c r="K7" s="127" t="s">
        <v>115</v>
      </c>
      <c r="L7" s="142">
        <f>'地区別5歳毎'!T23</f>
        <v>527</v>
      </c>
      <c r="M7" s="141">
        <f>L7/L26</f>
        <v>0.01179525056514246</v>
      </c>
      <c r="N7" s="143">
        <f>'地区別5歳毎'!T24</f>
        <v>1287</v>
      </c>
      <c r="O7" s="141">
        <f>N7/N26</f>
        <v>0.025796752856283824</v>
      </c>
      <c r="P7" s="144">
        <f t="shared" si="0"/>
        <v>1814</v>
      </c>
      <c r="Q7" s="141">
        <f>P7/P26</f>
        <v>0.019181761465173575</v>
      </c>
    </row>
    <row r="8" spans="11:17" ht="13.5">
      <c r="K8" s="127" t="s">
        <v>116</v>
      </c>
      <c r="L8" s="142">
        <f>'地区別5歳毎'!S23</f>
        <v>1211</v>
      </c>
      <c r="M8" s="141">
        <f>L8/L26</f>
        <v>0.027104456232234383</v>
      </c>
      <c r="N8" s="143">
        <f>'地区別5歳毎'!S24</f>
        <v>1947</v>
      </c>
      <c r="O8" s="141">
        <f>N8/N26</f>
        <v>0.03902585688514732</v>
      </c>
      <c r="P8" s="144">
        <f t="shared" si="0"/>
        <v>3158</v>
      </c>
      <c r="Q8" s="141">
        <f>P8/P26</f>
        <v>0.03339360678446426</v>
      </c>
    </row>
    <row r="9" spans="11:17" ht="13.5">
      <c r="K9" s="127" t="s">
        <v>117</v>
      </c>
      <c r="L9" s="142">
        <f>'地区別5歳毎'!R23</f>
        <v>1854</v>
      </c>
      <c r="M9" s="141">
        <f>L9/L26</f>
        <v>0.041496004834486</v>
      </c>
      <c r="N9" s="143">
        <f>'地区別5歳毎'!R24</f>
        <v>2514</v>
      </c>
      <c r="O9" s="141">
        <f>N9/N26</f>
        <v>0.050390859891761876</v>
      </c>
      <c r="P9" s="144">
        <f t="shared" si="0"/>
        <v>4368</v>
      </c>
      <c r="Q9" s="141">
        <f>P9/P26</f>
        <v>0.046188497287694696</v>
      </c>
    </row>
    <row r="10" spans="11:17" ht="13.5">
      <c r="K10" s="127" t="s">
        <v>118</v>
      </c>
      <c r="L10" s="142">
        <f>'地区別5歳毎'!Q23</f>
        <v>2220</v>
      </c>
      <c r="M10" s="141">
        <f>L10/L26</f>
        <v>0.04968777277915799</v>
      </c>
      <c r="N10" s="143">
        <f>'地区別5歳毎'!Q24</f>
        <v>2696</v>
      </c>
      <c r="O10" s="141">
        <f>N10/N26</f>
        <v>0.05403888554820605</v>
      </c>
      <c r="P10" s="144">
        <f t="shared" si="0"/>
        <v>4916</v>
      </c>
      <c r="Q10" s="141">
        <f>P10/P26</f>
        <v>0.051983208028000716</v>
      </c>
    </row>
    <row r="11" spans="11:17" ht="13.5">
      <c r="K11" s="127" t="s">
        <v>119</v>
      </c>
      <c r="L11" s="142">
        <f>'地区別5歳毎'!P23</f>
        <v>2458</v>
      </c>
      <c r="M11" s="141">
        <f>L11/L26</f>
        <v>0.055014660131157814</v>
      </c>
      <c r="N11" s="143">
        <f>'地区別5歳毎'!P24</f>
        <v>2914</v>
      </c>
      <c r="O11" s="141">
        <f>N11/N26</f>
        <v>0.058408498697133694</v>
      </c>
      <c r="P11" s="144">
        <f t="shared" si="0"/>
        <v>5372</v>
      </c>
      <c r="Q11" s="141">
        <f>P11/P26</f>
        <v>0.05680508411847434</v>
      </c>
    </row>
    <row r="12" spans="11:17" ht="13.5">
      <c r="K12" s="127" t="s">
        <v>120</v>
      </c>
      <c r="L12" s="142">
        <f>'地区別5歳毎'!O23</f>
        <v>3368</v>
      </c>
      <c r="M12" s="141">
        <f>L12/L26</f>
        <v>0.07538217059468655</v>
      </c>
      <c r="N12" s="143">
        <f>'地区別5歳毎'!O24</f>
        <v>3657</v>
      </c>
      <c r="O12" s="141">
        <f>N12/N26</f>
        <v>0.07330126277811184</v>
      </c>
      <c r="P12" s="144">
        <f t="shared" si="0"/>
        <v>7025</v>
      </c>
      <c r="Q12" s="141">
        <f>P12/P26</f>
        <v>0.07428438494644123</v>
      </c>
    </row>
    <row r="13" spans="11:17" ht="13.5">
      <c r="K13" s="127" t="s">
        <v>121</v>
      </c>
      <c r="L13" s="142">
        <f>'地区別5歳毎'!N23</f>
        <v>3322</v>
      </c>
      <c r="M13" s="141">
        <f>L13/L26</f>
        <v>0.07435260413169498</v>
      </c>
      <c r="N13" s="143">
        <f>'地区別5歳毎'!N24</f>
        <v>3502</v>
      </c>
      <c r="O13" s="141">
        <f>N13/N26</f>
        <v>0.07019442774103027</v>
      </c>
      <c r="P13" s="144">
        <f t="shared" si="0"/>
        <v>6824</v>
      </c>
      <c r="Q13" s="141">
        <f>P13/P26</f>
        <v>0.07215895272235087</v>
      </c>
    </row>
    <row r="14" spans="11:17" ht="13.5">
      <c r="K14" s="127" t="s">
        <v>122</v>
      </c>
      <c r="L14" s="142">
        <f>'地区別5歳毎'!M23</f>
        <v>2926</v>
      </c>
      <c r="M14" s="141">
        <f>L14/L26</f>
        <v>0.06548937979811545</v>
      </c>
      <c r="N14" s="143">
        <f>'地区別5歳毎'!M24</f>
        <v>3166</v>
      </c>
      <c r="O14" s="141">
        <f>N14/N26</f>
        <v>0.06345961114451794</v>
      </c>
      <c r="P14" s="144">
        <f t="shared" si="0"/>
        <v>6092</v>
      </c>
      <c r="Q14" s="141">
        <f>P14/P26</f>
        <v>0.06441857268238006</v>
      </c>
    </row>
    <row r="15" spans="11:17" ht="13.5">
      <c r="K15" s="127" t="s">
        <v>123</v>
      </c>
      <c r="L15" s="142">
        <f>'地区別5歳毎'!L23</f>
        <v>2818</v>
      </c>
      <c r="M15" s="141">
        <f>L15/L26</f>
        <v>0.0630721367980483</v>
      </c>
      <c r="N15" s="143">
        <f>'地区別5歳毎'!L24</f>
        <v>3240</v>
      </c>
      <c r="O15" s="141">
        <f>N15/N26</f>
        <v>0.06494287432351173</v>
      </c>
      <c r="P15" s="144">
        <f t="shared" si="0"/>
        <v>6058</v>
      </c>
      <c r="Q15" s="141">
        <f>P15/P26</f>
        <v>0.06405904683352896</v>
      </c>
    </row>
    <row r="16" spans="11:17" ht="13.5">
      <c r="K16" s="127" t="s">
        <v>124</v>
      </c>
      <c r="L16" s="142">
        <f>'地区別5歳毎'!K23</f>
        <v>2967</v>
      </c>
      <c r="M16" s="141">
        <f>L16/L26</f>
        <v>0.06640703686295575</v>
      </c>
      <c r="N16" s="143">
        <f>'地区別5歳毎'!K24</f>
        <v>3173</v>
      </c>
      <c r="O16" s="141">
        <f>N16/N26</f>
        <v>0.06359991982361195</v>
      </c>
      <c r="P16" s="144">
        <f t="shared" si="0"/>
        <v>6140</v>
      </c>
      <c r="Q16" s="141">
        <f>P16/P26</f>
        <v>0.06492613858664044</v>
      </c>
    </row>
    <row r="17" spans="11:17" ht="13.5">
      <c r="K17" s="127" t="s">
        <v>125</v>
      </c>
      <c r="L17" s="142">
        <f>'地区別5歳毎'!J23</f>
        <v>3288</v>
      </c>
      <c r="M17" s="141">
        <f>L17/L26</f>
        <v>0.07359162022426644</v>
      </c>
      <c r="N17" s="143">
        <f>'地区別5歳毎'!J24</f>
        <v>3410</v>
      </c>
      <c r="O17" s="141">
        <f>N17/N26</f>
        <v>0.06835037081579474</v>
      </c>
      <c r="P17" s="144">
        <f t="shared" si="0"/>
        <v>6698</v>
      </c>
      <c r="Q17" s="141">
        <f>P17/P26</f>
        <v>0.07082659222366737</v>
      </c>
    </row>
    <row r="18" spans="11:17" ht="13.5">
      <c r="K18" s="127" t="s">
        <v>126</v>
      </c>
      <c r="L18" s="142">
        <f>'地区別5歳毎'!I23</f>
        <v>2873</v>
      </c>
      <c r="M18" s="141">
        <f>L18/L26</f>
        <v>0.06430314017771212</v>
      </c>
      <c r="N18" s="143">
        <f>'地区別5歳毎'!I24</f>
        <v>2997</v>
      </c>
      <c r="O18" s="141">
        <f>N18/N26</f>
        <v>0.060072158749248344</v>
      </c>
      <c r="P18" s="144">
        <f t="shared" si="0"/>
        <v>5870</v>
      </c>
      <c r="Q18" s="141">
        <f>P18/P26</f>
        <v>0.0620710803751758</v>
      </c>
    </row>
    <row r="19" spans="11:17" ht="13.5">
      <c r="K19" s="127" t="s">
        <v>127</v>
      </c>
      <c r="L19" s="142">
        <f>'地区別5歳毎'!H23</f>
        <v>2485</v>
      </c>
      <c r="M19" s="141">
        <f>L19/L26</f>
        <v>0.0556189708811746</v>
      </c>
      <c r="N19" s="143">
        <f>'地区別5歳毎'!H24</f>
        <v>2555</v>
      </c>
      <c r="O19" s="141">
        <f>N19/N26</f>
        <v>0.051212667869312486</v>
      </c>
      <c r="P19" s="144">
        <f t="shared" si="0"/>
        <v>5040</v>
      </c>
      <c r="Q19" s="141">
        <f>P19/P26</f>
        <v>0.053294419947340035</v>
      </c>
    </row>
    <row r="20" spans="11:17" ht="13.5">
      <c r="K20" s="127" t="s">
        <v>128</v>
      </c>
      <c r="L20" s="142">
        <f>'地区別5歳毎'!G23</f>
        <v>2219</v>
      </c>
      <c r="M20" s="141">
        <f>L20/L26</f>
        <v>0.04966539089952774</v>
      </c>
      <c r="N20" s="143">
        <f>'地区別5歳毎'!G24</f>
        <v>2386</v>
      </c>
      <c r="O20" s="141">
        <f>N20/N26</f>
        <v>0.04782521547404289</v>
      </c>
      <c r="P20" s="144">
        <f t="shared" si="0"/>
        <v>4605</v>
      </c>
      <c r="Q20" s="141">
        <f>P20/P26</f>
        <v>0.04869460393998033</v>
      </c>
    </row>
    <row r="21" spans="11:17" ht="13.5">
      <c r="K21" s="127" t="s">
        <v>129</v>
      </c>
      <c r="L21" s="142">
        <f>'地区別5歳毎'!F23</f>
        <v>2618</v>
      </c>
      <c r="M21" s="141">
        <f>L21/L26</f>
        <v>0.05859576087199803</v>
      </c>
      <c r="N21" s="143">
        <f>'地区別5歳毎'!F24</f>
        <v>2579</v>
      </c>
      <c r="O21" s="141">
        <f>N21/N26</f>
        <v>0.0516937261976348</v>
      </c>
      <c r="P21" s="144">
        <f t="shared" si="0"/>
        <v>5197</v>
      </c>
      <c r="Q21" s="141">
        <f>P21/P26</f>
        <v>0.05495458342585837</v>
      </c>
    </row>
    <row r="22" spans="11:17" ht="13.5">
      <c r="K22" s="127" t="s">
        <v>130</v>
      </c>
      <c r="L22" s="142">
        <f>'地区別5歳毎'!E23</f>
        <v>2568</v>
      </c>
      <c r="M22" s="141">
        <f>L22/L26</f>
        <v>0.057476666890485466</v>
      </c>
      <c r="N22" s="143">
        <f>'地区別5歳毎'!E24</f>
        <v>2524</v>
      </c>
      <c r="O22" s="141">
        <f>N22/N26</f>
        <v>0.05059130086189617</v>
      </c>
      <c r="P22" s="144">
        <f t="shared" si="0"/>
        <v>5092</v>
      </c>
      <c r="Q22" s="141">
        <f>P22/P26</f>
        <v>0.05384428301028878</v>
      </c>
    </row>
    <row r="23" spans="11:17" ht="13.5">
      <c r="K23" s="127" t="s">
        <v>131</v>
      </c>
      <c r="L23" s="142">
        <f>'地区別5歳毎'!D23</f>
        <v>2407</v>
      </c>
      <c r="M23" s="141">
        <f>L23/L26</f>
        <v>0.053873184270014994</v>
      </c>
      <c r="N23" s="143">
        <f>'地区別5歳毎'!D24</f>
        <v>2278</v>
      </c>
      <c r="O23" s="141">
        <f>N23/N26</f>
        <v>0.0456604529965925</v>
      </c>
      <c r="P23" s="144">
        <f t="shared" si="0"/>
        <v>4685</v>
      </c>
      <c r="Q23" s="141">
        <f>P23/P26</f>
        <v>0.049540547113747634</v>
      </c>
    </row>
    <row r="24" spans="11:17" ht="13.5">
      <c r="K24" s="127" t="s">
        <v>132</v>
      </c>
      <c r="L24" s="142">
        <f>'地区別5歳毎'!C23</f>
        <v>2347</v>
      </c>
      <c r="M24" s="141">
        <f>L24/L26</f>
        <v>0.052530271492199916</v>
      </c>
      <c r="N24" s="143">
        <f>'地区別5歳毎'!C24</f>
        <v>2193</v>
      </c>
      <c r="O24" s="141">
        <f>N24/N26</f>
        <v>0.04395670475045099</v>
      </c>
      <c r="P24" s="144">
        <f t="shared" si="0"/>
        <v>4540</v>
      </c>
      <c r="Q24" s="141">
        <f>P24/P26</f>
        <v>0.0480072751112944</v>
      </c>
    </row>
    <row r="25" ht="13.5">
      <c r="K25" s="127"/>
    </row>
    <row r="26" spans="11:17" ht="13.5">
      <c r="K26" s="127"/>
      <c r="L26" s="133">
        <f>SUM(L4:L24)</f>
        <v>44679</v>
      </c>
      <c r="M26" s="132"/>
      <c r="N26" s="143">
        <f>SUM(N4:N24)</f>
        <v>49890</v>
      </c>
      <c r="O26" s="132"/>
      <c r="P26" s="144">
        <f>SUM(P4:P24)</f>
        <v>94569</v>
      </c>
      <c r="Q26" s="132"/>
    </row>
    <row r="27" ht="13.5">
      <c r="K27" s="127"/>
    </row>
    <row r="28" ht="13.5">
      <c r="K28" s="127"/>
    </row>
    <row r="29" ht="13.5">
      <c r="K29" s="127"/>
    </row>
    <row r="30" ht="13.5">
      <c r="K30" s="127"/>
    </row>
    <row r="31" spans="2:11" ht="13.5">
      <c r="B31" s="138" t="s">
        <v>134</v>
      </c>
      <c r="K31" s="127"/>
    </row>
    <row r="32" spans="2:16" ht="13.5">
      <c r="B32" s="138"/>
      <c r="K32" s="127"/>
      <c r="P32" s="131" t="s">
        <v>104</v>
      </c>
    </row>
    <row r="33" spans="11:17" ht="13.5">
      <c r="K33" s="127"/>
      <c r="L33" s="135" t="s">
        <v>98</v>
      </c>
      <c r="M33" s="132" t="s">
        <v>99</v>
      </c>
      <c r="N33" s="129" t="s">
        <v>100</v>
      </c>
      <c r="O33" s="132" t="s">
        <v>101</v>
      </c>
      <c r="P33" s="130" t="s">
        <v>102</v>
      </c>
      <c r="Q33" s="132" t="s">
        <v>103</v>
      </c>
    </row>
    <row r="34" spans="11:17" ht="13.5">
      <c r="K34" s="127" t="s">
        <v>17</v>
      </c>
      <c r="L34" s="142">
        <f>'地区別5歳毎'!W35</f>
        <v>1</v>
      </c>
      <c r="M34" s="141">
        <f>L34/L56</f>
        <v>0.00012581781580271766</v>
      </c>
      <c r="N34" s="143">
        <f>'地区別5歳毎'!W36</f>
        <v>4</v>
      </c>
      <c r="O34" s="141">
        <f>N34/N56</f>
        <v>0.00045346332615349736</v>
      </c>
      <c r="P34" s="144">
        <f>L34+N34</f>
        <v>5</v>
      </c>
      <c r="Q34" s="141">
        <f>P34/P56</f>
        <v>0.0002981692408611128</v>
      </c>
    </row>
    <row r="35" spans="11:17" ht="13.5">
      <c r="K35" s="127" t="s">
        <v>113</v>
      </c>
      <c r="L35" s="142">
        <f>'地区別5歳毎'!V35</f>
        <v>9</v>
      </c>
      <c r="M35" s="141">
        <f>L35/L56</f>
        <v>0.001132360342224459</v>
      </c>
      <c r="N35" s="143">
        <f>'地区別5歳毎'!V36</f>
        <v>36</v>
      </c>
      <c r="O35" s="141">
        <f>N35/N56</f>
        <v>0.004081169935381476</v>
      </c>
      <c r="P35" s="144">
        <f aca="true" t="shared" si="1" ref="P35:P54">L35+N35</f>
        <v>45</v>
      </c>
      <c r="Q35" s="141">
        <f>P35/P56</f>
        <v>0.002683523167750015</v>
      </c>
    </row>
    <row r="36" spans="11:17" ht="13.5">
      <c r="K36" s="127" t="s">
        <v>114</v>
      </c>
      <c r="L36" s="142">
        <f>'地区別5歳毎'!U35</f>
        <v>34</v>
      </c>
      <c r="M36" s="141">
        <f>L36/L56</f>
        <v>0.004277805737292401</v>
      </c>
      <c r="N36" s="143">
        <f>'地区別5歳毎'!U36</f>
        <v>123</v>
      </c>
      <c r="O36" s="141">
        <f>N36/N56</f>
        <v>0.013943997279220043</v>
      </c>
      <c r="P36" s="144">
        <f t="shared" si="1"/>
        <v>157</v>
      </c>
      <c r="Q36" s="141">
        <f>P36/P56</f>
        <v>0.00936251416303894</v>
      </c>
    </row>
    <row r="37" spans="11:17" ht="13.5">
      <c r="K37" s="127" t="s">
        <v>115</v>
      </c>
      <c r="L37" s="142">
        <f>'地区別5歳毎'!T35</f>
        <v>107</v>
      </c>
      <c r="M37" s="141">
        <f>L37/L56</f>
        <v>0.01346250629089079</v>
      </c>
      <c r="N37" s="143">
        <f>'地区別5歳毎'!T36</f>
        <v>249</v>
      </c>
      <c r="O37" s="141">
        <f>N37/N56</f>
        <v>0.02822809205305521</v>
      </c>
      <c r="P37" s="144">
        <f t="shared" si="1"/>
        <v>356</v>
      </c>
      <c r="Q37" s="141">
        <f>P37/P56</f>
        <v>0.02122964994931123</v>
      </c>
    </row>
    <row r="38" spans="11:17" ht="13.5">
      <c r="K38" s="127" t="s">
        <v>116</v>
      </c>
      <c r="L38" s="142">
        <f>'地区別5歳毎'!S35</f>
        <v>216</v>
      </c>
      <c r="M38" s="141">
        <f>L38/L56</f>
        <v>0.027176648213387014</v>
      </c>
      <c r="N38" s="143">
        <f>'地区別5歳毎'!S36</f>
        <v>360</v>
      </c>
      <c r="O38" s="141">
        <f>N38/N56</f>
        <v>0.04081169935381476</v>
      </c>
      <c r="P38" s="144">
        <f t="shared" si="1"/>
        <v>576</v>
      </c>
      <c r="Q38" s="141">
        <f>P38/P56</f>
        <v>0.03434909654720019</v>
      </c>
    </row>
    <row r="39" spans="11:17" ht="13.5">
      <c r="K39" s="127" t="s">
        <v>117</v>
      </c>
      <c r="L39" s="142">
        <f>'地区別5歳毎'!R35</f>
        <v>284</v>
      </c>
      <c r="M39" s="141">
        <f>L39/L56</f>
        <v>0.035732259687971814</v>
      </c>
      <c r="N39" s="143">
        <f>'地区別5歳毎'!R36</f>
        <v>396</v>
      </c>
      <c r="O39" s="141">
        <f>N39/N56</f>
        <v>0.04489286928919624</v>
      </c>
      <c r="P39" s="144">
        <f t="shared" si="1"/>
        <v>680</v>
      </c>
      <c r="Q39" s="141">
        <f>P39/P56</f>
        <v>0.040551016757111334</v>
      </c>
    </row>
    <row r="40" spans="11:17" ht="13.5">
      <c r="K40" s="127" t="s">
        <v>118</v>
      </c>
      <c r="L40" s="142">
        <f>'地区別5歳毎'!Q35</f>
        <v>376</v>
      </c>
      <c r="M40" s="141">
        <f>L40/L56</f>
        <v>0.04730749874182184</v>
      </c>
      <c r="N40" s="143">
        <f>'地区別5歳毎'!Q36</f>
        <v>424</v>
      </c>
      <c r="O40" s="141">
        <f>N40/N56</f>
        <v>0.04806711257227072</v>
      </c>
      <c r="P40" s="144">
        <f t="shared" si="1"/>
        <v>800</v>
      </c>
      <c r="Q40" s="141">
        <f>P40/P56</f>
        <v>0.047707078537778044</v>
      </c>
    </row>
    <row r="41" spans="11:17" ht="13.5">
      <c r="K41" s="127" t="s">
        <v>119</v>
      </c>
      <c r="L41" s="142">
        <f>'地区別5歳毎'!P35</f>
        <v>513</v>
      </c>
      <c r="M41" s="141">
        <f>L41/L56</f>
        <v>0.06454453950679416</v>
      </c>
      <c r="N41" s="143">
        <f>'地区別5歳毎'!P36</f>
        <v>478</v>
      </c>
      <c r="O41" s="141">
        <f>N41/N56</f>
        <v>0.05418886747534293</v>
      </c>
      <c r="P41" s="144">
        <f t="shared" si="1"/>
        <v>991</v>
      </c>
      <c r="Q41" s="141">
        <f>P41/P56</f>
        <v>0.05909714353867255</v>
      </c>
    </row>
    <row r="42" spans="11:17" ht="13.5">
      <c r="K42" s="127" t="s">
        <v>120</v>
      </c>
      <c r="L42" s="142">
        <f>'地区別5歳毎'!O35</f>
        <v>823</v>
      </c>
      <c r="M42" s="141">
        <f>L42/L56</f>
        <v>0.10354806240563663</v>
      </c>
      <c r="N42" s="143">
        <f>'地区別5歳毎'!O36</f>
        <v>815</v>
      </c>
      <c r="O42" s="141">
        <f>N42/N56</f>
        <v>0.09239315270377509</v>
      </c>
      <c r="P42" s="144">
        <f t="shared" si="1"/>
        <v>1638</v>
      </c>
      <c r="Q42" s="141">
        <f>P42/P56</f>
        <v>0.09768024330610055</v>
      </c>
    </row>
    <row r="43" spans="11:17" ht="13.5">
      <c r="K43" s="127" t="s">
        <v>121</v>
      </c>
      <c r="L43" s="142">
        <f>'地区別5歳毎'!N35</f>
        <v>714</v>
      </c>
      <c r="M43" s="141">
        <f>L43/L56</f>
        <v>0.08983392048314041</v>
      </c>
      <c r="N43" s="143">
        <f>'地区別5歳毎'!N36</f>
        <v>776</v>
      </c>
      <c r="O43" s="141">
        <f>N43/N56</f>
        <v>0.08797188527377849</v>
      </c>
      <c r="P43" s="144">
        <f t="shared" si="1"/>
        <v>1490</v>
      </c>
      <c r="Q43" s="141">
        <f>P43/P56</f>
        <v>0.0888544337766116</v>
      </c>
    </row>
    <row r="44" spans="11:17" ht="13.5">
      <c r="K44" s="127" t="s">
        <v>122</v>
      </c>
      <c r="L44" s="142">
        <f>'地区別5歳毎'!M35</f>
        <v>515</v>
      </c>
      <c r="M44" s="141">
        <f>L44/L56</f>
        <v>0.0647961751383996</v>
      </c>
      <c r="N44" s="143">
        <f>'地区別5歳毎'!M36</f>
        <v>605</v>
      </c>
      <c r="O44" s="141">
        <f>N44/N56</f>
        <v>0.06858632808071648</v>
      </c>
      <c r="P44" s="144">
        <f t="shared" si="1"/>
        <v>1120</v>
      </c>
      <c r="Q44" s="141">
        <f>P44/P56</f>
        <v>0.06678990995288926</v>
      </c>
    </row>
    <row r="45" spans="11:17" ht="13.5">
      <c r="K45" s="127" t="s">
        <v>123</v>
      </c>
      <c r="L45" s="142">
        <f>'地区別5歳毎'!L35</f>
        <v>419</v>
      </c>
      <c r="M45" s="141">
        <f>L45/L56</f>
        <v>0.0527176648213387</v>
      </c>
      <c r="N45" s="143">
        <f>'地区別5歳毎'!L36</f>
        <v>467</v>
      </c>
      <c r="O45" s="141">
        <f>N45/N56</f>
        <v>0.052941843328420814</v>
      </c>
      <c r="P45" s="144">
        <f t="shared" si="1"/>
        <v>886</v>
      </c>
      <c r="Q45" s="141">
        <f>P45/P56</f>
        <v>0.05283558948058918</v>
      </c>
    </row>
    <row r="46" spans="11:17" ht="13.5">
      <c r="K46" s="127" t="s">
        <v>124</v>
      </c>
      <c r="L46" s="142">
        <f>'地区別5歳毎'!K35</f>
        <v>454</v>
      </c>
      <c r="M46" s="141">
        <f>L46/L56</f>
        <v>0.057121288374433817</v>
      </c>
      <c r="N46" s="143">
        <f>'地区別5歳毎'!K36</f>
        <v>517</v>
      </c>
      <c r="O46" s="141">
        <f>N46/N56</f>
        <v>0.058610134905339534</v>
      </c>
      <c r="P46" s="144">
        <f t="shared" si="1"/>
        <v>971</v>
      </c>
      <c r="Q46" s="141">
        <f>P46/P56</f>
        <v>0.0579044665752281</v>
      </c>
    </row>
    <row r="47" spans="11:17" ht="13.5">
      <c r="K47" s="127" t="s">
        <v>125</v>
      </c>
      <c r="L47" s="142">
        <f>'地区別5歳毎'!J35</f>
        <v>523</v>
      </c>
      <c r="M47" s="141">
        <f>L47/L56</f>
        <v>0.06580271766482133</v>
      </c>
      <c r="N47" s="143">
        <f>'地区別5歳毎'!J36</f>
        <v>552</v>
      </c>
      <c r="O47" s="141">
        <f>N47/N56</f>
        <v>0.06257793900918263</v>
      </c>
      <c r="P47" s="144">
        <f t="shared" si="1"/>
        <v>1075</v>
      </c>
      <c r="Q47" s="141">
        <f>P47/P56</f>
        <v>0.06410638678513925</v>
      </c>
    </row>
    <row r="48" spans="11:17" ht="13.5">
      <c r="K48" s="127" t="s">
        <v>126</v>
      </c>
      <c r="L48" s="142">
        <f>'地区別5歳毎'!I35</f>
        <v>502</v>
      </c>
      <c r="M48" s="141">
        <f>L48/L56</f>
        <v>0.06316054353296427</v>
      </c>
      <c r="N48" s="143">
        <f>'地区別5歳毎'!I36</f>
        <v>527</v>
      </c>
      <c r="O48" s="141">
        <f>N48/N56</f>
        <v>0.059743793220723276</v>
      </c>
      <c r="P48" s="144">
        <f t="shared" si="1"/>
        <v>1029</v>
      </c>
      <c r="Q48" s="141">
        <f>P48/P56</f>
        <v>0.06136322976921701</v>
      </c>
    </row>
    <row r="49" spans="11:17" ht="13.5">
      <c r="K49" s="127" t="s">
        <v>127</v>
      </c>
      <c r="L49" s="142">
        <f>'地区別5歳毎'!H35</f>
        <v>414</v>
      </c>
      <c r="M49" s="141">
        <f>L49/L56</f>
        <v>0.052088575742325116</v>
      </c>
      <c r="N49" s="143">
        <f>'地区別5歳毎'!H36</f>
        <v>553</v>
      </c>
      <c r="O49" s="141">
        <f>N49/N56</f>
        <v>0.06269130484072101</v>
      </c>
      <c r="P49" s="144">
        <f t="shared" si="1"/>
        <v>967</v>
      </c>
      <c r="Q49" s="141">
        <f>P49/P56</f>
        <v>0.05766593118253921</v>
      </c>
    </row>
    <row r="50" spans="11:17" ht="13.5">
      <c r="K50" s="127" t="s">
        <v>128</v>
      </c>
      <c r="L50" s="142">
        <f>'地区別5歳毎'!G35</f>
        <v>422</v>
      </c>
      <c r="M50" s="141">
        <f>L50/L56</f>
        <v>0.053095118268746855</v>
      </c>
      <c r="N50" s="143">
        <f>'地区別5歳毎'!G36</f>
        <v>439</v>
      </c>
      <c r="O50" s="141">
        <f>N50/N56</f>
        <v>0.04976760004534633</v>
      </c>
      <c r="P50" s="144">
        <f t="shared" si="1"/>
        <v>861</v>
      </c>
      <c r="Q50" s="141">
        <f>P50/P56</f>
        <v>0.05134474327628362</v>
      </c>
    </row>
    <row r="51" spans="11:17" ht="13.5">
      <c r="K51" s="127" t="s">
        <v>129</v>
      </c>
      <c r="L51" s="142">
        <f>'地区別5歳毎'!F35</f>
        <v>466</v>
      </c>
      <c r="M51" s="141">
        <f>L51/L56</f>
        <v>0.05863110216406643</v>
      </c>
      <c r="N51" s="143">
        <f>'地区別5歳毎'!F36</f>
        <v>425</v>
      </c>
      <c r="O51" s="141">
        <f>N51/N56</f>
        <v>0.04818047840380909</v>
      </c>
      <c r="P51" s="144">
        <f t="shared" si="1"/>
        <v>891</v>
      </c>
      <c r="Q51" s="141">
        <f>P51/P56</f>
        <v>0.0531337587214503</v>
      </c>
    </row>
    <row r="52" spans="11:17" ht="13.5">
      <c r="K52" s="127" t="s">
        <v>130</v>
      </c>
      <c r="L52" s="142">
        <f>'地区別5歳毎'!E35</f>
        <v>358</v>
      </c>
      <c r="M52" s="141">
        <f>L52/L56</f>
        <v>0.045042778057372924</v>
      </c>
      <c r="N52" s="143">
        <f>'地区別5歳毎'!E36</f>
        <v>415</v>
      </c>
      <c r="O52" s="141">
        <f>N52/N56</f>
        <v>0.047046820088425347</v>
      </c>
      <c r="P52" s="144">
        <f t="shared" si="1"/>
        <v>773</v>
      </c>
      <c r="Q52" s="141">
        <f>P52/P56</f>
        <v>0.046096964637128035</v>
      </c>
    </row>
    <row r="53" spans="11:17" ht="13.5">
      <c r="K53" s="127" t="s">
        <v>131</v>
      </c>
      <c r="L53" s="142">
        <f>'地区別5歳毎'!D35</f>
        <v>411</v>
      </c>
      <c r="M53" s="141">
        <f>L53/L56</f>
        <v>0.05171112229491696</v>
      </c>
      <c r="N53" s="143">
        <f>'地区別5歳毎'!D36</f>
        <v>367</v>
      </c>
      <c r="O53" s="141">
        <f>N53/N56</f>
        <v>0.04160526017458338</v>
      </c>
      <c r="P53" s="144">
        <f t="shared" si="1"/>
        <v>778</v>
      </c>
      <c r="Q53" s="141">
        <f>P53/P56</f>
        <v>0.046395133877989145</v>
      </c>
    </row>
    <row r="54" spans="11:17" ht="13.5">
      <c r="K54" s="127" t="s">
        <v>132</v>
      </c>
      <c r="L54" s="142">
        <f>'地区別5歳毎'!C35</f>
        <v>387</v>
      </c>
      <c r="M54" s="141">
        <f>L54/L56</f>
        <v>0.048691494715651734</v>
      </c>
      <c r="N54" s="143">
        <f>'地区別5歳毎'!C36</f>
        <v>293</v>
      </c>
      <c r="O54" s="141">
        <f>N54/N56</f>
        <v>0.03321618864074368</v>
      </c>
      <c r="P54" s="144">
        <f t="shared" si="1"/>
        <v>680</v>
      </c>
      <c r="Q54" s="141">
        <f>P54/P56</f>
        <v>0.040551016757111334</v>
      </c>
    </row>
    <row r="55" ht="13.5">
      <c r="K55" s="127"/>
    </row>
    <row r="56" spans="11:17" ht="13.5">
      <c r="K56" s="127"/>
      <c r="L56" s="142">
        <f>SUM(L34:L54)</f>
        <v>7948</v>
      </c>
      <c r="M56" s="132"/>
      <c r="N56" s="143">
        <f>SUM(N34:N54)</f>
        <v>8821</v>
      </c>
      <c r="O56" s="132"/>
      <c r="P56" s="144">
        <f>SUM(P34:P54)</f>
        <v>16769</v>
      </c>
      <c r="Q56" s="132"/>
    </row>
    <row r="61" ht="13.5">
      <c r="B61" s="138" t="s">
        <v>135</v>
      </c>
    </row>
    <row r="62" spans="11:16" ht="13.5">
      <c r="K62" s="127"/>
      <c r="P62" s="131" t="s">
        <v>104</v>
      </c>
    </row>
    <row r="63" spans="11:17" ht="13.5">
      <c r="K63" s="127"/>
      <c r="L63" s="135" t="s">
        <v>98</v>
      </c>
      <c r="M63" s="132" t="s">
        <v>99</v>
      </c>
      <c r="N63" s="129" t="s">
        <v>100</v>
      </c>
      <c r="O63" s="132" t="s">
        <v>101</v>
      </c>
      <c r="P63" s="130" t="s">
        <v>102</v>
      </c>
      <c r="Q63" s="132" t="s">
        <v>103</v>
      </c>
    </row>
    <row r="64" spans="11:17" ht="13.5">
      <c r="K64" s="127" t="s">
        <v>17</v>
      </c>
      <c r="L64" s="142">
        <f>'地区別5歳毎'!W38</f>
        <v>1</v>
      </c>
      <c r="M64" s="141">
        <f>L64/L86</f>
        <v>0.0003661662394727206</v>
      </c>
      <c r="N64" s="143">
        <f>'地区別5歳毎'!W39</f>
        <v>4</v>
      </c>
      <c r="O64" s="141">
        <f>N64/N86</f>
        <v>0.0013114754098360656</v>
      </c>
      <c r="P64" s="144">
        <f>L64+N64</f>
        <v>5</v>
      </c>
      <c r="Q64" s="141">
        <f>P64/P86</f>
        <v>0.0008649022660439371</v>
      </c>
    </row>
    <row r="65" spans="11:17" ht="13.5">
      <c r="K65" s="127" t="s">
        <v>113</v>
      </c>
      <c r="L65" s="142">
        <f>'地区別5歳毎'!V38</f>
        <v>7</v>
      </c>
      <c r="M65" s="141">
        <f>L65/L86</f>
        <v>0.002563163676309044</v>
      </c>
      <c r="N65" s="143">
        <f>'地区別5歳毎'!V39</f>
        <v>11</v>
      </c>
      <c r="O65" s="141">
        <f>N65/N86</f>
        <v>0.0036065573770491803</v>
      </c>
      <c r="P65" s="144">
        <f aca="true" t="shared" si="2" ref="P65:P84">L65+N65</f>
        <v>18</v>
      </c>
      <c r="Q65" s="141">
        <f>P65/P86</f>
        <v>0.0031136481577581734</v>
      </c>
    </row>
    <row r="66" spans="11:17" ht="13.5">
      <c r="K66" s="127" t="s">
        <v>114</v>
      </c>
      <c r="L66" s="142">
        <f>'地区別5歳毎'!U38</f>
        <v>11</v>
      </c>
      <c r="M66" s="141">
        <f>L66/L86</f>
        <v>0.004027828634199927</v>
      </c>
      <c r="N66" s="143">
        <f>'地区別5歳毎'!U39</f>
        <v>52</v>
      </c>
      <c r="O66" s="141">
        <f>N66/N86</f>
        <v>0.017049180327868854</v>
      </c>
      <c r="P66" s="144">
        <f t="shared" si="2"/>
        <v>63</v>
      </c>
      <c r="Q66" s="141">
        <f>P66/P86</f>
        <v>0.010897768552153606</v>
      </c>
    </row>
    <row r="67" spans="11:17" ht="13.5">
      <c r="K67" s="127" t="s">
        <v>115</v>
      </c>
      <c r="L67" s="142">
        <f>'地区別5歳毎'!T38</f>
        <v>36</v>
      </c>
      <c r="M67" s="141">
        <f>L67/L86</f>
        <v>0.013181984621017943</v>
      </c>
      <c r="N67" s="143">
        <f>'地区別5歳毎'!T39</f>
        <v>120</v>
      </c>
      <c r="O67" s="141">
        <f>N67/N86</f>
        <v>0.03934426229508197</v>
      </c>
      <c r="P67" s="144">
        <f t="shared" si="2"/>
        <v>156</v>
      </c>
      <c r="Q67" s="141">
        <f>P67/P86</f>
        <v>0.026984950700570835</v>
      </c>
    </row>
    <row r="68" spans="11:17" ht="13.5">
      <c r="K68" s="127" t="s">
        <v>116</v>
      </c>
      <c r="L68" s="142">
        <f>'地区別5歳毎'!S38</f>
        <v>98</v>
      </c>
      <c r="M68" s="141">
        <f>L68/L86</f>
        <v>0.03588429146832662</v>
      </c>
      <c r="N68" s="143">
        <f>'地区別5歳毎'!S39</f>
        <v>186</v>
      </c>
      <c r="O68" s="141">
        <f>N68/N86</f>
        <v>0.06098360655737705</v>
      </c>
      <c r="P68" s="144">
        <f t="shared" si="2"/>
        <v>284</v>
      </c>
      <c r="Q68" s="141">
        <f>P68/P86</f>
        <v>0.04912644871129562</v>
      </c>
    </row>
    <row r="69" spans="11:17" ht="13.5">
      <c r="K69" s="127" t="s">
        <v>117</v>
      </c>
      <c r="L69" s="142">
        <f>'地区別5歳毎'!R38</f>
        <v>118</v>
      </c>
      <c r="M69" s="141">
        <f>L69/L86</f>
        <v>0.04320761625778103</v>
      </c>
      <c r="N69" s="143">
        <f>'地区別5歳毎'!R39</f>
        <v>215</v>
      </c>
      <c r="O69" s="141">
        <f>N69/N86</f>
        <v>0.07049180327868852</v>
      </c>
      <c r="P69" s="144">
        <f t="shared" si="2"/>
        <v>333</v>
      </c>
      <c r="Q69" s="141">
        <f>P69/P86</f>
        <v>0.057602490918526206</v>
      </c>
    </row>
    <row r="70" spans="11:17" ht="13.5">
      <c r="K70" s="127" t="s">
        <v>118</v>
      </c>
      <c r="L70" s="142">
        <f>'地区別5歳毎'!Q38</f>
        <v>146</v>
      </c>
      <c r="M70" s="141">
        <f>L70/L86</f>
        <v>0.05346027096301721</v>
      </c>
      <c r="N70" s="143">
        <f>'地区別5歳毎'!Q39</f>
        <v>190</v>
      </c>
      <c r="O70" s="141">
        <f>N70/N86</f>
        <v>0.06229508196721312</v>
      </c>
      <c r="P70" s="144">
        <f t="shared" si="2"/>
        <v>336</v>
      </c>
      <c r="Q70" s="141">
        <f>P70/P86</f>
        <v>0.05812143227815257</v>
      </c>
    </row>
    <row r="71" spans="11:17" ht="13.5">
      <c r="K71" s="127" t="s">
        <v>119</v>
      </c>
      <c r="L71" s="142">
        <f>'地区別5歳毎'!P38</f>
        <v>149</v>
      </c>
      <c r="M71" s="141">
        <f>L71/L86</f>
        <v>0.05455876968143537</v>
      </c>
      <c r="N71" s="143">
        <f>'地区別5歳毎'!P39</f>
        <v>149</v>
      </c>
      <c r="O71" s="141">
        <f>N71/N86</f>
        <v>0.04885245901639344</v>
      </c>
      <c r="P71" s="144">
        <f t="shared" si="2"/>
        <v>298</v>
      </c>
      <c r="Q71" s="141">
        <f>P71/P86</f>
        <v>0.05154817505621865</v>
      </c>
    </row>
    <row r="72" spans="11:17" ht="13.5">
      <c r="K72" s="127" t="s">
        <v>120</v>
      </c>
      <c r="L72" s="142">
        <f>'地区別5歳毎'!O38</f>
        <v>230</v>
      </c>
      <c r="M72" s="141">
        <f>L72/L86</f>
        <v>0.08421823507872574</v>
      </c>
      <c r="N72" s="143">
        <f>'地区別5歳毎'!O39</f>
        <v>233</v>
      </c>
      <c r="O72" s="141">
        <f>N72/N86</f>
        <v>0.07639344262295082</v>
      </c>
      <c r="P72" s="144">
        <f t="shared" si="2"/>
        <v>463</v>
      </c>
      <c r="Q72" s="141">
        <f>P72/P86</f>
        <v>0.08008994983566857</v>
      </c>
    </row>
    <row r="73" spans="11:17" ht="13.5">
      <c r="K73" s="127" t="s">
        <v>121</v>
      </c>
      <c r="L73" s="142">
        <f>'地区別5歳毎'!N38</f>
        <v>252</v>
      </c>
      <c r="M73" s="141">
        <f>L73/L86</f>
        <v>0.09227389234712559</v>
      </c>
      <c r="N73" s="143">
        <f>'地区別5歳毎'!N39</f>
        <v>220</v>
      </c>
      <c r="O73" s="141">
        <f>N73/N86</f>
        <v>0.07213114754098361</v>
      </c>
      <c r="P73" s="144">
        <f t="shared" si="2"/>
        <v>472</v>
      </c>
      <c r="Q73" s="141">
        <f>P73/P86</f>
        <v>0.08164677391454765</v>
      </c>
    </row>
    <row r="74" spans="11:17" ht="13.5">
      <c r="K74" s="127" t="s">
        <v>122</v>
      </c>
      <c r="L74" s="142">
        <f>'地区別5歳毎'!M38</f>
        <v>237</v>
      </c>
      <c r="M74" s="141">
        <f>L74/L86</f>
        <v>0.08678139875503478</v>
      </c>
      <c r="N74" s="143">
        <f>'地区別5歳毎'!M39</f>
        <v>203</v>
      </c>
      <c r="O74" s="141">
        <f>N74/N86</f>
        <v>0.06655737704918033</v>
      </c>
      <c r="P74" s="144">
        <f t="shared" si="2"/>
        <v>440</v>
      </c>
      <c r="Q74" s="141">
        <f>P74/P86</f>
        <v>0.07611139941186645</v>
      </c>
    </row>
    <row r="75" spans="11:17" ht="13.5">
      <c r="K75" s="127" t="s">
        <v>123</v>
      </c>
      <c r="L75" s="142">
        <f>'地区別5歳毎'!L38</f>
        <v>175</v>
      </c>
      <c r="M75" s="141">
        <f>L75/L86</f>
        <v>0.06407909190772611</v>
      </c>
      <c r="N75" s="143">
        <f>'地区別5歳毎'!L39</f>
        <v>208</v>
      </c>
      <c r="O75" s="141">
        <f>N75/N86</f>
        <v>0.06819672131147542</v>
      </c>
      <c r="P75" s="144">
        <f t="shared" si="2"/>
        <v>383</v>
      </c>
      <c r="Q75" s="141">
        <f>P75/P86</f>
        <v>0.06625151357896558</v>
      </c>
    </row>
    <row r="76" spans="11:17" ht="13.5">
      <c r="K76" s="127" t="s">
        <v>124</v>
      </c>
      <c r="L76" s="142">
        <f>'地区別5歳毎'!K38</f>
        <v>136</v>
      </c>
      <c r="M76" s="141">
        <f>L76/L86</f>
        <v>0.049798608568290006</v>
      </c>
      <c r="N76" s="143">
        <f>'地区別5歳毎'!K39</f>
        <v>179</v>
      </c>
      <c r="O76" s="141">
        <f>N76/N86</f>
        <v>0.05868852459016394</v>
      </c>
      <c r="P76" s="144">
        <f t="shared" si="2"/>
        <v>315</v>
      </c>
      <c r="Q76" s="141">
        <f>P76/P86</f>
        <v>0.054488842760768035</v>
      </c>
    </row>
    <row r="77" spans="11:17" ht="13.5">
      <c r="K77" s="127" t="s">
        <v>125</v>
      </c>
      <c r="L77" s="142">
        <f>'地区別5歳毎'!J38</f>
        <v>154</v>
      </c>
      <c r="M77" s="141">
        <f>L77/L86</f>
        <v>0.056389600878798976</v>
      </c>
      <c r="N77" s="143">
        <f>'地区別5歳毎'!J39</f>
        <v>150</v>
      </c>
      <c r="O77" s="141">
        <f>N77/N86</f>
        <v>0.04918032786885246</v>
      </c>
      <c r="P77" s="144">
        <f t="shared" si="2"/>
        <v>304</v>
      </c>
      <c r="Q77" s="141">
        <f>P77/P86</f>
        <v>0.05258605777547137</v>
      </c>
    </row>
    <row r="78" spans="11:17" ht="13.5">
      <c r="K78" s="127" t="s">
        <v>126</v>
      </c>
      <c r="L78" s="142">
        <f>'地区別5歳毎'!I38</f>
        <v>128</v>
      </c>
      <c r="M78" s="141">
        <f>L78/L86</f>
        <v>0.046869278652508235</v>
      </c>
      <c r="N78" s="143">
        <f>'地区別5歳毎'!I39</f>
        <v>132</v>
      </c>
      <c r="O78" s="141">
        <f>N78/N86</f>
        <v>0.043278688524590166</v>
      </c>
      <c r="P78" s="144">
        <f t="shared" si="2"/>
        <v>260</v>
      </c>
      <c r="Q78" s="141">
        <f>P78/P86</f>
        <v>0.04497491783428473</v>
      </c>
    </row>
    <row r="79" spans="11:17" ht="13.5">
      <c r="K79" s="127" t="s">
        <v>127</v>
      </c>
      <c r="L79" s="142">
        <f>'地区別5歳毎'!H38</f>
        <v>134</v>
      </c>
      <c r="M79" s="141">
        <f>L79/L86</f>
        <v>0.049066276089344565</v>
      </c>
      <c r="N79" s="143">
        <f>'地区別5歳毎'!H39</f>
        <v>123</v>
      </c>
      <c r="O79" s="141">
        <f>N79/N86</f>
        <v>0.040327868852459016</v>
      </c>
      <c r="P79" s="144">
        <f t="shared" si="2"/>
        <v>257</v>
      </c>
      <c r="Q79" s="141">
        <f>P79/P86</f>
        <v>0.04445597647465836</v>
      </c>
    </row>
    <row r="80" spans="11:17" ht="13.5">
      <c r="K80" s="127" t="s">
        <v>128</v>
      </c>
      <c r="L80" s="142">
        <f>'地区別5歳毎'!G38</f>
        <v>135</v>
      </c>
      <c r="M80" s="141">
        <f>L80/L86</f>
        <v>0.049432442328817286</v>
      </c>
      <c r="N80" s="143">
        <f>'地区別5歳毎'!G39</f>
        <v>151</v>
      </c>
      <c r="O80" s="141">
        <f>N80/N86</f>
        <v>0.04950819672131147</v>
      </c>
      <c r="P80" s="144">
        <f t="shared" si="2"/>
        <v>286</v>
      </c>
      <c r="Q80" s="141">
        <f>P80/P86</f>
        <v>0.049472409617713195</v>
      </c>
    </row>
    <row r="81" spans="11:17" ht="13.5">
      <c r="K81" s="127" t="s">
        <v>129</v>
      </c>
      <c r="L81" s="142">
        <f>'地区別5歳毎'!F38</f>
        <v>178</v>
      </c>
      <c r="M81" s="141">
        <f>L81/L86</f>
        <v>0.06517759062614427</v>
      </c>
      <c r="N81" s="143">
        <f>'地区別5歳毎'!F39</f>
        <v>155</v>
      </c>
      <c r="O81" s="141">
        <f>N81/N86</f>
        <v>0.05081967213114754</v>
      </c>
      <c r="P81" s="144">
        <f t="shared" si="2"/>
        <v>333</v>
      </c>
      <c r="Q81" s="141">
        <f>P81/P86</f>
        <v>0.057602490918526206</v>
      </c>
    </row>
    <row r="82" spans="11:17" ht="13.5">
      <c r="K82" s="127" t="s">
        <v>130</v>
      </c>
      <c r="L82" s="142">
        <f>'地区別5歳毎'!E38</f>
        <v>150</v>
      </c>
      <c r="M82" s="141">
        <f>L82/L86</f>
        <v>0.054924935920908094</v>
      </c>
      <c r="N82" s="143">
        <f>'地区別5歳毎'!E39</f>
        <v>149</v>
      </c>
      <c r="O82" s="141">
        <f>N82/N86</f>
        <v>0.04885245901639344</v>
      </c>
      <c r="P82" s="144">
        <f t="shared" si="2"/>
        <v>299</v>
      </c>
      <c r="Q82" s="141">
        <f>P82/P86</f>
        <v>0.051721155509427436</v>
      </c>
    </row>
    <row r="83" spans="11:17" ht="13.5">
      <c r="K83" s="127" t="s">
        <v>131</v>
      </c>
      <c r="L83" s="142">
        <f>'地区別5歳毎'!D38</f>
        <v>134</v>
      </c>
      <c r="M83" s="141">
        <f>L83/L86</f>
        <v>0.049066276089344565</v>
      </c>
      <c r="N83" s="143">
        <f>'地区別5歳毎'!D39</f>
        <v>111</v>
      </c>
      <c r="O83" s="141">
        <f>N83/N86</f>
        <v>0.03639344262295082</v>
      </c>
      <c r="P83" s="144">
        <f t="shared" si="2"/>
        <v>245</v>
      </c>
      <c r="Q83" s="141">
        <f>P83/P86</f>
        <v>0.042380211036152915</v>
      </c>
    </row>
    <row r="84" spans="11:17" ht="13.5">
      <c r="K84" s="127" t="s">
        <v>132</v>
      </c>
      <c r="L84" s="142">
        <f>'地区別5歳毎'!C38</f>
        <v>122</v>
      </c>
      <c r="M84" s="141">
        <f>L84/L86</f>
        <v>0.04467228121567191</v>
      </c>
      <c r="N84" s="143">
        <f>'地区別5歳毎'!C39</f>
        <v>109</v>
      </c>
      <c r="O84" s="141">
        <f>N84/N86</f>
        <v>0.035737704918032784</v>
      </c>
      <c r="P84" s="144">
        <f t="shared" si="2"/>
        <v>231</v>
      </c>
      <c r="Q84" s="141">
        <f>P84/P86</f>
        <v>0.03995848469122989</v>
      </c>
    </row>
    <row r="85" ht="13.5">
      <c r="K85" s="127"/>
    </row>
    <row r="86" spans="11:17" ht="13.5">
      <c r="K86" s="127"/>
      <c r="L86" s="142">
        <f>SUM(L64:L84)</f>
        <v>2731</v>
      </c>
      <c r="M86" s="132"/>
      <c r="N86" s="143">
        <f>SUM(N64:N84)</f>
        <v>3050</v>
      </c>
      <c r="O86" s="132"/>
      <c r="P86" s="144">
        <f>SUM(P64:P84)</f>
        <v>5781</v>
      </c>
      <c r="Q86" s="132"/>
    </row>
    <row r="91" ht="13.5">
      <c r="B91" s="138" t="s">
        <v>27</v>
      </c>
    </row>
    <row r="92" spans="11:16" ht="13.5">
      <c r="K92" s="127"/>
      <c r="P92" s="131" t="s">
        <v>104</v>
      </c>
    </row>
    <row r="93" spans="11:17" ht="13.5">
      <c r="K93" s="127"/>
      <c r="L93" s="135" t="s">
        <v>98</v>
      </c>
      <c r="M93" s="132" t="s">
        <v>99</v>
      </c>
      <c r="N93" s="129" t="s">
        <v>100</v>
      </c>
      <c r="O93" s="132" t="s">
        <v>101</v>
      </c>
      <c r="P93" s="130" t="s">
        <v>102</v>
      </c>
      <c r="Q93" s="132" t="s">
        <v>103</v>
      </c>
    </row>
    <row r="94" spans="11:17" ht="13.5">
      <c r="K94" s="127" t="s">
        <v>17</v>
      </c>
      <c r="L94" s="142">
        <f>'地区別5歳毎'!W47</f>
        <v>2</v>
      </c>
      <c r="M94" s="141">
        <f>L94/L116</f>
        <v>0.0005264543300868649</v>
      </c>
      <c r="N94" s="143">
        <f>'地区別5歳毎'!W48</f>
        <v>5</v>
      </c>
      <c r="O94" s="141">
        <f>N94/N116</f>
        <v>0.001183431952662722</v>
      </c>
      <c r="P94" s="144">
        <f>L94+N94</f>
        <v>7</v>
      </c>
      <c r="Q94" s="141">
        <f>P94/P116</f>
        <v>0.000872382851445663</v>
      </c>
    </row>
    <row r="95" spans="11:17" ht="13.5">
      <c r="K95" s="127" t="s">
        <v>113</v>
      </c>
      <c r="L95" s="142">
        <f>'地区別5歳毎'!V47</f>
        <v>9</v>
      </c>
      <c r="M95" s="141">
        <f>L95/L116</f>
        <v>0.0023690444853908922</v>
      </c>
      <c r="N95" s="143">
        <f>'地区別5歳毎'!V48</f>
        <v>24</v>
      </c>
      <c r="O95" s="141">
        <f>N95/N116</f>
        <v>0.005680473372781065</v>
      </c>
      <c r="P95" s="144">
        <f aca="true" t="shared" si="3" ref="P95:P114">L95+N95</f>
        <v>33</v>
      </c>
      <c r="Q95" s="141">
        <f>P95/P116</f>
        <v>0.004112662013958126</v>
      </c>
    </row>
    <row r="96" spans="11:17" ht="13.5">
      <c r="K96" s="127" t="s">
        <v>114</v>
      </c>
      <c r="L96" s="142">
        <f>'地区別5歳毎'!U47</f>
        <v>16</v>
      </c>
      <c r="M96" s="141">
        <f>L96/L116</f>
        <v>0.0042116346406949196</v>
      </c>
      <c r="N96" s="143">
        <f>'地区別5歳毎'!U48</f>
        <v>70</v>
      </c>
      <c r="O96" s="141">
        <f>N96/N116</f>
        <v>0.016568047337278107</v>
      </c>
      <c r="P96" s="144">
        <f t="shared" si="3"/>
        <v>86</v>
      </c>
      <c r="Q96" s="141">
        <f>P96/P116</f>
        <v>0.010717846460618146</v>
      </c>
    </row>
    <row r="97" spans="11:17" ht="13.5">
      <c r="K97" s="127" t="s">
        <v>115</v>
      </c>
      <c r="L97" s="142">
        <f>'地区別5歳毎'!T47</f>
        <v>66</v>
      </c>
      <c r="M97" s="141">
        <f>L97/L116</f>
        <v>0.017372992892866545</v>
      </c>
      <c r="N97" s="143">
        <f>'地区別5歳毎'!T48</f>
        <v>158</v>
      </c>
      <c r="O97" s="141">
        <f>N97/N116</f>
        <v>0.037396449704142014</v>
      </c>
      <c r="P97" s="144">
        <f t="shared" si="3"/>
        <v>224</v>
      </c>
      <c r="Q97" s="141">
        <f>P97/P116</f>
        <v>0.027916251246261216</v>
      </c>
    </row>
    <row r="98" spans="11:17" ht="13.5">
      <c r="K98" s="127" t="s">
        <v>116</v>
      </c>
      <c r="L98" s="142">
        <f>'地区別5歳毎'!S47</f>
        <v>148</v>
      </c>
      <c r="M98" s="141">
        <f>L98/L116</f>
        <v>0.03895762042642801</v>
      </c>
      <c r="N98" s="143">
        <f>'地区別5歳毎'!S48</f>
        <v>252</v>
      </c>
      <c r="O98" s="141">
        <f>N98/N116</f>
        <v>0.059644970414201186</v>
      </c>
      <c r="P98" s="144">
        <f t="shared" si="3"/>
        <v>400</v>
      </c>
      <c r="Q98" s="141">
        <f>P98/P116</f>
        <v>0.049850448654037885</v>
      </c>
    </row>
    <row r="99" spans="11:17" ht="13.5">
      <c r="K99" s="127" t="s">
        <v>117</v>
      </c>
      <c r="L99" s="142">
        <f>'地区別5歳毎'!R47</f>
        <v>172</v>
      </c>
      <c r="M99" s="141">
        <f>L99/L116</f>
        <v>0.04527507238747039</v>
      </c>
      <c r="N99" s="143">
        <f>'地区別5歳毎'!R48</f>
        <v>269</v>
      </c>
      <c r="O99" s="141">
        <f>N99/N116</f>
        <v>0.06366863905325444</v>
      </c>
      <c r="P99" s="144">
        <f t="shared" si="3"/>
        <v>441</v>
      </c>
      <c r="Q99" s="141">
        <f>P99/P116</f>
        <v>0.05496011964107677</v>
      </c>
    </row>
    <row r="100" spans="11:17" ht="13.5">
      <c r="K100" s="127" t="s">
        <v>118</v>
      </c>
      <c r="L100" s="142">
        <f>'地区別5歳毎'!Q47</f>
        <v>219</v>
      </c>
      <c r="M100" s="141">
        <f>L100/L116</f>
        <v>0.05764674914451171</v>
      </c>
      <c r="N100" s="143">
        <f>'地区別5歳毎'!Q48</f>
        <v>246</v>
      </c>
      <c r="O100" s="141">
        <f>N100/N116</f>
        <v>0.05822485207100592</v>
      </c>
      <c r="P100" s="144">
        <f t="shared" si="3"/>
        <v>465</v>
      </c>
      <c r="Q100" s="141">
        <f>P100/P116</f>
        <v>0.05795114656031904</v>
      </c>
    </row>
    <row r="101" spans="11:17" ht="13.5">
      <c r="K101" s="127" t="s">
        <v>119</v>
      </c>
      <c r="L101" s="142">
        <f>'地区別5歳毎'!P47</f>
        <v>213</v>
      </c>
      <c r="M101" s="141">
        <f>L101/L116</f>
        <v>0.056067386154251116</v>
      </c>
      <c r="N101" s="143">
        <f>'地区別5歳毎'!P48</f>
        <v>250</v>
      </c>
      <c r="O101" s="141">
        <f>N101/N116</f>
        <v>0.05917159763313609</v>
      </c>
      <c r="P101" s="144">
        <f t="shared" si="3"/>
        <v>463</v>
      </c>
      <c r="Q101" s="141">
        <f>P101/P116</f>
        <v>0.057701894317048856</v>
      </c>
    </row>
    <row r="102" spans="11:17" ht="13.5">
      <c r="K102" s="127" t="s">
        <v>120</v>
      </c>
      <c r="L102" s="142">
        <f>'地区別5歳毎'!O47</f>
        <v>307</v>
      </c>
      <c r="M102" s="141">
        <f>L102/L116</f>
        <v>0.08081073966833377</v>
      </c>
      <c r="N102" s="143">
        <f>'地区別5歳毎'!O48</f>
        <v>313</v>
      </c>
      <c r="O102" s="141">
        <f>N102/N116</f>
        <v>0.07408284023668639</v>
      </c>
      <c r="P102" s="144">
        <f t="shared" si="3"/>
        <v>620</v>
      </c>
      <c r="Q102" s="141">
        <f>P102/P116</f>
        <v>0.07726819541375872</v>
      </c>
    </row>
    <row r="103" spans="11:17" ht="13.5">
      <c r="K103" s="127" t="s">
        <v>121</v>
      </c>
      <c r="L103" s="142">
        <f>'地区別5歳毎'!N47</f>
        <v>363</v>
      </c>
      <c r="M103" s="141">
        <f>L103/L116</f>
        <v>0.095551460910766</v>
      </c>
      <c r="N103" s="143">
        <f>'地区別5歳毎'!N48</f>
        <v>320</v>
      </c>
      <c r="O103" s="141">
        <f>N103/N116</f>
        <v>0.0757396449704142</v>
      </c>
      <c r="P103" s="144">
        <f t="shared" si="3"/>
        <v>683</v>
      </c>
      <c r="Q103" s="141">
        <f>P103/P116</f>
        <v>0.0851196410767697</v>
      </c>
    </row>
    <row r="104" spans="11:17" ht="13.5">
      <c r="K104" s="127" t="s">
        <v>122</v>
      </c>
      <c r="L104" s="142">
        <f>'地区別5歳毎'!M47</f>
        <v>282</v>
      </c>
      <c r="M104" s="141">
        <f>L104/L116</f>
        <v>0.07423006054224796</v>
      </c>
      <c r="N104" s="143">
        <f>'地区別5歳毎'!M48</f>
        <v>272</v>
      </c>
      <c r="O104" s="141">
        <f>N104/N116</f>
        <v>0.06437869822485207</v>
      </c>
      <c r="P104" s="144">
        <f t="shared" si="3"/>
        <v>554</v>
      </c>
      <c r="Q104" s="141">
        <f>P104/P116</f>
        <v>0.06904287138584247</v>
      </c>
    </row>
    <row r="105" spans="11:17" ht="13.5">
      <c r="K105" s="127" t="s">
        <v>123</v>
      </c>
      <c r="L105" s="142">
        <f>'地区別5歳毎'!L47</f>
        <v>252</v>
      </c>
      <c r="M105" s="141">
        <f>L105/L116</f>
        <v>0.06633324559094499</v>
      </c>
      <c r="N105" s="143">
        <f>'地区別5歳毎'!L48</f>
        <v>248</v>
      </c>
      <c r="O105" s="141">
        <f>N105/N116</f>
        <v>0.058698224852071004</v>
      </c>
      <c r="P105" s="144">
        <f t="shared" si="3"/>
        <v>500</v>
      </c>
      <c r="Q105" s="141">
        <f>P105/P116</f>
        <v>0.06231306081754736</v>
      </c>
    </row>
    <row r="106" spans="11:17" ht="13.5">
      <c r="K106" s="127" t="s">
        <v>124</v>
      </c>
      <c r="L106" s="142">
        <f>'地区別5歳毎'!K47</f>
        <v>231</v>
      </c>
      <c r="M106" s="141">
        <f>L106/L116</f>
        <v>0.060805475125032905</v>
      </c>
      <c r="N106" s="143">
        <f>'地区別5歳毎'!K48</f>
        <v>213</v>
      </c>
      <c r="O106" s="141">
        <f>N106/N116</f>
        <v>0.050414201183431956</v>
      </c>
      <c r="P106" s="144">
        <f t="shared" si="3"/>
        <v>444</v>
      </c>
      <c r="Q106" s="141">
        <f>P106/P116</f>
        <v>0.05533399800598205</v>
      </c>
    </row>
    <row r="107" spans="11:17" ht="13.5">
      <c r="K107" s="127" t="s">
        <v>125</v>
      </c>
      <c r="L107" s="142">
        <f>'地区別5歳毎'!J47</f>
        <v>215</v>
      </c>
      <c r="M107" s="141">
        <f>L107/L116</f>
        <v>0.056593840484337986</v>
      </c>
      <c r="N107" s="143">
        <f>'地区別5歳毎'!J48</f>
        <v>224</v>
      </c>
      <c r="O107" s="141">
        <f>N107/N116</f>
        <v>0.05301775147928994</v>
      </c>
      <c r="P107" s="144">
        <f t="shared" si="3"/>
        <v>439</v>
      </c>
      <c r="Q107" s="141">
        <f>P107/P116</f>
        <v>0.05471086739780658</v>
      </c>
    </row>
    <row r="108" spans="11:17" ht="13.5">
      <c r="K108" s="127" t="s">
        <v>126</v>
      </c>
      <c r="L108" s="142">
        <f>'地区別5歳毎'!I47</f>
        <v>185</v>
      </c>
      <c r="M108" s="141">
        <f>L108/L116</f>
        <v>0.04869702553303501</v>
      </c>
      <c r="N108" s="143">
        <f>'地区別5歳毎'!I48</f>
        <v>186</v>
      </c>
      <c r="O108" s="141">
        <f>N108/N116</f>
        <v>0.04402366863905326</v>
      </c>
      <c r="P108" s="144">
        <f t="shared" si="3"/>
        <v>371</v>
      </c>
      <c r="Q108" s="141">
        <f>P108/P116</f>
        <v>0.04623629112662014</v>
      </c>
    </row>
    <row r="109" spans="11:17" ht="13.5">
      <c r="K109" s="127" t="s">
        <v>127</v>
      </c>
      <c r="L109" s="142">
        <f>'地区別5歳毎'!H47</f>
        <v>208</v>
      </c>
      <c r="M109" s="141">
        <f>L109/L116</f>
        <v>0.054751250329033954</v>
      </c>
      <c r="N109" s="143">
        <f>'地区別5歳毎'!H48</f>
        <v>192</v>
      </c>
      <c r="O109" s="141">
        <f>N109/N116</f>
        <v>0.04544378698224852</v>
      </c>
      <c r="P109" s="144">
        <f t="shared" si="3"/>
        <v>400</v>
      </c>
      <c r="Q109" s="141">
        <f>P109/P116</f>
        <v>0.049850448654037885</v>
      </c>
    </row>
    <row r="110" spans="11:17" ht="13.5">
      <c r="K110" s="127" t="s">
        <v>128</v>
      </c>
      <c r="L110" s="142">
        <f>'地区別5歳毎'!G47</f>
        <v>177</v>
      </c>
      <c r="M110" s="141">
        <f>L110/L116</f>
        <v>0.04659120821268755</v>
      </c>
      <c r="N110" s="143">
        <f>'地区別5歳毎'!G48</f>
        <v>210</v>
      </c>
      <c r="O110" s="141">
        <f>N110/N116</f>
        <v>0.04970414201183432</v>
      </c>
      <c r="P110" s="144">
        <f t="shared" si="3"/>
        <v>387</v>
      </c>
      <c r="Q110" s="141">
        <f>P110/P116</f>
        <v>0.048230309072781655</v>
      </c>
    </row>
    <row r="111" spans="11:17" ht="13.5">
      <c r="K111" s="127" t="s">
        <v>129</v>
      </c>
      <c r="L111" s="142">
        <f>'地区別5歳毎'!F47</f>
        <v>228</v>
      </c>
      <c r="M111" s="141">
        <f>L111/L116</f>
        <v>0.06001579362990261</v>
      </c>
      <c r="N111" s="143">
        <f>'地区別5歳毎'!F48</f>
        <v>253</v>
      </c>
      <c r="O111" s="141">
        <f>N111/N116</f>
        <v>0.05988165680473373</v>
      </c>
      <c r="P111" s="144">
        <f t="shared" si="3"/>
        <v>481</v>
      </c>
      <c r="Q111" s="141">
        <f>P111/P116</f>
        <v>0.05994516450648056</v>
      </c>
    </row>
    <row r="112" spans="11:17" ht="13.5">
      <c r="K112" s="127" t="s">
        <v>130</v>
      </c>
      <c r="L112" s="142">
        <f>'地区別5歳毎'!E47</f>
        <v>212</v>
      </c>
      <c r="M112" s="141">
        <f>L112/L116</f>
        <v>0.05580415898920769</v>
      </c>
      <c r="N112" s="143">
        <f>'地区別5歳毎'!E48</f>
        <v>205</v>
      </c>
      <c r="O112" s="141">
        <f>N112/N116</f>
        <v>0.0485207100591716</v>
      </c>
      <c r="P112" s="144">
        <f t="shared" si="3"/>
        <v>417</v>
      </c>
      <c r="Q112" s="141">
        <f>P112/P116</f>
        <v>0.051969092721834496</v>
      </c>
    </row>
    <row r="113" spans="11:17" ht="13.5">
      <c r="K113" s="127" t="s">
        <v>131</v>
      </c>
      <c r="L113" s="142">
        <f>'地区別5歳毎'!D47</f>
        <v>157</v>
      </c>
      <c r="M113" s="141">
        <f>L113/L116</f>
        <v>0.0413266649118189</v>
      </c>
      <c r="N113" s="143">
        <f>'地区別5歳毎'!D48</f>
        <v>168</v>
      </c>
      <c r="O113" s="141">
        <f>N113/N116</f>
        <v>0.03976331360946746</v>
      </c>
      <c r="P113" s="144">
        <f t="shared" si="3"/>
        <v>325</v>
      </c>
      <c r="Q113" s="141">
        <f>P113/P116</f>
        <v>0.040503489531405784</v>
      </c>
    </row>
    <row r="114" spans="11:17" ht="13.5">
      <c r="K114" s="127" t="s">
        <v>132</v>
      </c>
      <c r="L114" s="142">
        <f>'地区別5歳毎'!C47</f>
        <v>137</v>
      </c>
      <c r="M114" s="141">
        <f>L114/L116</f>
        <v>0.03606212161095025</v>
      </c>
      <c r="N114" s="143">
        <f>'地区別5歳毎'!C48</f>
        <v>147</v>
      </c>
      <c r="O114" s="141">
        <f>N114/N116</f>
        <v>0.03479289940828403</v>
      </c>
      <c r="P114" s="144">
        <f t="shared" si="3"/>
        <v>284</v>
      </c>
      <c r="Q114" s="141">
        <f>P114/P116</f>
        <v>0.0353938185443669</v>
      </c>
    </row>
    <row r="115" ht="13.5">
      <c r="K115" s="127"/>
    </row>
    <row r="116" spans="11:17" ht="13.5">
      <c r="K116" s="127"/>
      <c r="L116" s="142">
        <f>SUM(L94:L114)</f>
        <v>3799</v>
      </c>
      <c r="M116" s="132"/>
      <c r="N116" s="143">
        <f>SUM(N94:N114)</f>
        <v>4225</v>
      </c>
      <c r="O116" s="132"/>
      <c r="P116" s="144">
        <f>SUM(P94:P114)</f>
        <v>8024</v>
      </c>
      <c r="Q116" s="132"/>
    </row>
    <row r="121" ht="13.5">
      <c r="B121" s="138" t="s">
        <v>136</v>
      </c>
    </row>
    <row r="122" spans="11:16" ht="13.5">
      <c r="K122" s="127"/>
      <c r="P122" s="131" t="s">
        <v>104</v>
      </c>
    </row>
    <row r="123" spans="11:17" ht="13.5">
      <c r="K123" s="127"/>
      <c r="L123" s="135" t="s">
        <v>98</v>
      </c>
      <c r="M123" s="132" t="s">
        <v>99</v>
      </c>
      <c r="N123" s="129" t="s">
        <v>100</v>
      </c>
      <c r="O123" s="132" t="s">
        <v>101</v>
      </c>
      <c r="P123" s="130" t="s">
        <v>102</v>
      </c>
      <c r="Q123" s="132" t="s">
        <v>103</v>
      </c>
    </row>
    <row r="124" spans="11:17" ht="13.5">
      <c r="K124" s="127" t="s">
        <v>17</v>
      </c>
      <c r="L124" s="142">
        <f>'地区別5歳毎'!W62</f>
        <v>0</v>
      </c>
      <c r="M124" s="141">
        <f>L124/L146</f>
        <v>0</v>
      </c>
      <c r="N124" s="143">
        <f>'地区別5歳毎'!W63</f>
        <v>11</v>
      </c>
      <c r="O124" s="141">
        <f>N124/N146</f>
        <v>0.0019355973957416858</v>
      </c>
      <c r="P124" s="144">
        <f>L124+N124</f>
        <v>11</v>
      </c>
      <c r="Q124" s="141">
        <f>P124/P146</f>
        <v>0.0010221148485411633</v>
      </c>
    </row>
    <row r="125" spans="11:17" ht="13.5">
      <c r="K125" s="127" t="s">
        <v>113</v>
      </c>
      <c r="L125" s="142">
        <f>'地区別5歳毎'!V62</f>
        <v>3</v>
      </c>
      <c r="M125" s="141">
        <f>L125/L146</f>
        <v>0.0005906674542232723</v>
      </c>
      <c r="N125" s="143">
        <f>'地区別5歳毎'!V63</f>
        <v>37</v>
      </c>
      <c r="O125" s="141">
        <f>N125/N146</f>
        <v>0.006510645785676579</v>
      </c>
      <c r="P125" s="144">
        <f aca="true" t="shared" si="4" ref="P125:P144">L125+N125</f>
        <v>40</v>
      </c>
      <c r="Q125" s="141">
        <f>P125/P146</f>
        <v>0.003716781267422412</v>
      </c>
    </row>
    <row r="126" spans="11:17" ht="13.5">
      <c r="K126" s="127" t="s">
        <v>114</v>
      </c>
      <c r="L126" s="142">
        <f>'地区別5歳毎'!U62</f>
        <v>37</v>
      </c>
      <c r="M126" s="141">
        <f>L126/L146</f>
        <v>0.007284898602087025</v>
      </c>
      <c r="N126" s="143">
        <f>'地区別5歳毎'!U63</f>
        <v>118</v>
      </c>
      <c r="O126" s="141">
        <f>N126/N146</f>
        <v>0.020763681154319903</v>
      </c>
      <c r="P126" s="144">
        <f t="shared" si="4"/>
        <v>155</v>
      </c>
      <c r="Q126" s="141">
        <f>P126/P146</f>
        <v>0.014402527411261848</v>
      </c>
    </row>
    <row r="127" spans="11:17" ht="13.5">
      <c r="K127" s="127" t="s">
        <v>115</v>
      </c>
      <c r="L127" s="142">
        <f>'地区別5歳毎'!T62</f>
        <v>94</v>
      </c>
      <c r="M127" s="141">
        <f>L127/L146</f>
        <v>0.0185075802323292</v>
      </c>
      <c r="N127" s="143">
        <f>'地区別5歳毎'!T63</f>
        <v>209</v>
      </c>
      <c r="O127" s="141">
        <f>N127/N146</f>
        <v>0.036776350519092026</v>
      </c>
      <c r="P127" s="144">
        <f t="shared" si="4"/>
        <v>303</v>
      </c>
      <c r="Q127" s="141">
        <f>P127/P146</f>
        <v>0.02815461810072477</v>
      </c>
    </row>
    <row r="128" spans="11:17" ht="13.5">
      <c r="K128" s="127" t="s">
        <v>116</v>
      </c>
      <c r="L128" s="142">
        <f>'地区別5歳毎'!S62</f>
        <v>187</v>
      </c>
      <c r="M128" s="141">
        <f>L128/L146</f>
        <v>0.03681827131325064</v>
      </c>
      <c r="N128" s="143">
        <f>'地区別5歳毎'!S63</f>
        <v>328</v>
      </c>
      <c r="O128" s="141">
        <f>N128/N146</f>
        <v>0.05771599507302481</v>
      </c>
      <c r="P128" s="144">
        <f t="shared" si="4"/>
        <v>515</v>
      </c>
      <c r="Q128" s="141">
        <f>P128/P146</f>
        <v>0.04785355881806356</v>
      </c>
    </row>
    <row r="129" spans="11:17" ht="13.5">
      <c r="K129" s="127" t="s">
        <v>117</v>
      </c>
      <c r="L129" s="142">
        <f>'地区別5歳毎'!R62</f>
        <v>267</v>
      </c>
      <c r="M129" s="141">
        <f>L129/L146</f>
        <v>0.052569403425871235</v>
      </c>
      <c r="N129" s="143">
        <f>'地区別5歳毎'!R63</f>
        <v>363</v>
      </c>
      <c r="O129" s="141">
        <f>N129/N146</f>
        <v>0.06387471405947563</v>
      </c>
      <c r="P129" s="144">
        <f t="shared" si="4"/>
        <v>630</v>
      </c>
      <c r="Q129" s="141">
        <f>P129/P146</f>
        <v>0.058539304961902995</v>
      </c>
    </row>
    <row r="130" spans="11:17" ht="13.5">
      <c r="K130" s="127" t="s">
        <v>118</v>
      </c>
      <c r="L130" s="142">
        <f>'地区別5歳毎'!Q62</f>
        <v>262</v>
      </c>
      <c r="M130" s="141">
        <f>L130/L146</f>
        <v>0.05158495766883245</v>
      </c>
      <c r="N130" s="143">
        <f>'地区別5歳毎'!Q63</f>
        <v>350</v>
      </c>
      <c r="O130" s="141">
        <f>N130/N146</f>
        <v>0.06158718986450818</v>
      </c>
      <c r="P130" s="144">
        <f t="shared" si="4"/>
        <v>612</v>
      </c>
      <c r="Q130" s="141">
        <f>P130/P146</f>
        <v>0.056866753391562906</v>
      </c>
    </row>
    <row r="131" spans="11:17" ht="13.5">
      <c r="K131" s="127" t="s">
        <v>119</v>
      </c>
      <c r="L131" s="142">
        <f>'地区別5歳毎'!P62</f>
        <v>300</v>
      </c>
      <c r="M131" s="141">
        <f>L131/L146</f>
        <v>0.05906674542232723</v>
      </c>
      <c r="N131" s="143">
        <f>'地区別5歳毎'!P63</f>
        <v>316</v>
      </c>
      <c r="O131" s="141">
        <f>N131/N146</f>
        <v>0.05560443427767024</v>
      </c>
      <c r="P131" s="144">
        <f t="shared" si="4"/>
        <v>616</v>
      </c>
      <c r="Q131" s="141">
        <f>P131/P146</f>
        <v>0.05723843151830515</v>
      </c>
    </row>
    <row r="132" spans="11:17" ht="13.5">
      <c r="K132" s="127" t="s">
        <v>120</v>
      </c>
      <c r="L132" s="142">
        <f>'地区別5歳毎'!O62</f>
        <v>432</v>
      </c>
      <c r="M132" s="141">
        <f>L132/L146</f>
        <v>0.08505611340815121</v>
      </c>
      <c r="N132" s="143">
        <f>'地区別5歳毎'!O63</f>
        <v>432</v>
      </c>
      <c r="O132" s="141">
        <f>N132/N146</f>
        <v>0.07601618863276438</v>
      </c>
      <c r="P132" s="144">
        <f t="shared" si="4"/>
        <v>864</v>
      </c>
      <c r="Q132" s="141">
        <f>P132/P146</f>
        <v>0.0802824753763241</v>
      </c>
    </row>
    <row r="133" spans="11:17" ht="13.5">
      <c r="K133" s="127" t="s">
        <v>121</v>
      </c>
      <c r="L133" s="142">
        <f>'地区別5歳毎'!N62</f>
        <v>455</v>
      </c>
      <c r="M133" s="141">
        <f>L133/L146</f>
        <v>0.08958456389052963</v>
      </c>
      <c r="N133" s="143">
        <f>'地区別5歳毎'!N63</f>
        <v>387</v>
      </c>
      <c r="O133" s="141">
        <f>N133/N146</f>
        <v>0.06809783565018476</v>
      </c>
      <c r="P133" s="144">
        <f t="shared" si="4"/>
        <v>842</v>
      </c>
      <c r="Q133" s="141">
        <f>P133/P146</f>
        <v>0.07823824567924177</v>
      </c>
    </row>
    <row r="134" spans="11:17" ht="13.5">
      <c r="K134" s="127" t="s">
        <v>122</v>
      </c>
      <c r="L134" s="142">
        <f>'地区別5歳毎'!M62</f>
        <v>379</v>
      </c>
      <c r="M134" s="141">
        <f>L134/L146</f>
        <v>0.07462098838354006</v>
      </c>
      <c r="N134" s="143">
        <f>'地区別5歳毎'!M63</f>
        <v>416</v>
      </c>
      <c r="O134" s="141">
        <f>N134/N146</f>
        <v>0.0732007742389583</v>
      </c>
      <c r="P134" s="144">
        <f t="shared" si="4"/>
        <v>795</v>
      </c>
      <c r="Q134" s="141">
        <f>P134/P146</f>
        <v>0.07387102769002044</v>
      </c>
    </row>
    <row r="135" spans="11:17" ht="13.5">
      <c r="K135" s="127" t="s">
        <v>123</v>
      </c>
      <c r="L135" s="142">
        <f>'地区別5歳毎'!L62</f>
        <v>341</v>
      </c>
      <c r="M135" s="141">
        <f>L135/L146</f>
        <v>0.06713920063004529</v>
      </c>
      <c r="N135" s="143">
        <f>'地区別5歳毎'!L63</f>
        <v>344</v>
      </c>
      <c r="O135" s="141">
        <f>N135/N146</f>
        <v>0.0605314094668309</v>
      </c>
      <c r="P135" s="144">
        <f t="shared" si="4"/>
        <v>685</v>
      </c>
      <c r="Q135" s="141">
        <f>P135/P146</f>
        <v>0.06364987920460881</v>
      </c>
    </row>
    <row r="136" spans="11:17" ht="13.5">
      <c r="K136" s="127" t="s">
        <v>124</v>
      </c>
      <c r="L136" s="142">
        <f>'地区別5歳毎'!K62</f>
        <v>289</v>
      </c>
      <c r="M136" s="141">
        <f>L136/L146</f>
        <v>0.0569009647568419</v>
      </c>
      <c r="N136" s="143">
        <f>'地区別5歳毎'!K63</f>
        <v>286</v>
      </c>
      <c r="O136" s="141">
        <f>N136/N146</f>
        <v>0.05032553228928383</v>
      </c>
      <c r="P136" s="144">
        <f t="shared" si="4"/>
        <v>575</v>
      </c>
      <c r="Q136" s="141">
        <f>P136/P146</f>
        <v>0.053428730719197175</v>
      </c>
    </row>
    <row r="137" spans="11:17" ht="13.5">
      <c r="K137" s="127" t="s">
        <v>125</v>
      </c>
      <c r="L137" s="142">
        <f>'地区別5歳毎'!J62</f>
        <v>274</v>
      </c>
      <c r="M137" s="141">
        <f>L137/L146</f>
        <v>0.053947627485725534</v>
      </c>
      <c r="N137" s="143">
        <f>'地区別5歳毎'!J63</f>
        <v>311</v>
      </c>
      <c r="O137" s="141">
        <f>N137/N146</f>
        <v>0.05472461727960584</v>
      </c>
      <c r="P137" s="144">
        <f t="shared" si="4"/>
        <v>585</v>
      </c>
      <c r="Q137" s="141">
        <f>P137/P146</f>
        <v>0.05435792603605278</v>
      </c>
    </row>
    <row r="138" spans="11:17" ht="13.5">
      <c r="K138" s="127" t="s">
        <v>126</v>
      </c>
      <c r="L138" s="142">
        <f>'地区別5歳毎'!I62</f>
        <v>272</v>
      </c>
      <c r="M138" s="141">
        <f>L138/L146</f>
        <v>0.05355384918291002</v>
      </c>
      <c r="N138" s="143">
        <f>'地区別5歳毎'!I63</f>
        <v>263</v>
      </c>
      <c r="O138" s="141">
        <f>N138/N146</f>
        <v>0.04627837409818758</v>
      </c>
      <c r="P138" s="144">
        <f t="shared" si="4"/>
        <v>535</v>
      </c>
      <c r="Q138" s="141">
        <f>P138/P146</f>
        <v>0.04971194945177476</v>
      </c>
    </row>
    <row r="139" spans="11:17" ht="13.5">
      <c r="K139" s="127" t="s">
        <v>127</v>
      </c>
      <c r="L139" s="142">
        <f>'地区別5歳毎'!H62</f>
        <v>228</v>
      </c>
      <c r="M139" s="141">
        <f>L139/L146</f>
        <v>0.0448907265209687</v>
      </c>
      <c r="N139" s="143">
        <f>'地区別5歳毎'!H63</f>
        <v>245</v>
      </c>
      <c r="O139" s="141">
        <f>N139/N146</f>
        <v>0.04311103290515573</v>
      </c>
      <c r="P139" s="144">
        <f t="shared" si="4"/>
        <v>473</v>
      </c>
      <c r="Q139" s="141">
        <f>P139/P146</f>
        <v>0.043950938487270025</v>
      </c>
    </row>
    <row r="140" spans="11:17" ht="13.5">
      <c r="K140" s="127" t="s">
        <v>128</v>
      </c>
      <c r="L140" s="142">
        <f>'地区別5歳毎'!G62</f>
        <v>236</v>
      </c>
      <c r="M140" s="141">
        <f>L140/L146</f>
        <v>0.04646583973223076</v>
      </c>
      <c r="N140" s="143">
        <f>'地区別5歳毎'!G63</f>
        <v>273</v>
      </c>
      <c r="O140" s="141">
        <f>N140/N146</f>
        <v>0.04803800809431638</v>
      </c>
      <c r="P140" s="144">
        <f t="shared" si="4"/>
        <v>509</v>
      </c>
      <c r="Q140" s="141">
        <f>P140/P146</f>
        <v>0.047296041627950196</v>
      </c>
    </row>
    <row r="141" spans="11:17" ht="13.5">
      <c r="K141" s="127" t="s">
        <v>129</v>
      </c>
      <c r="L141" s="142">
        <f>'地区別5歳毎'!F62</f>
        <v>322</v>
      </c>
      <c r="M141" s="141">
        <f>L141/L146</f>
        <v>0.0633983067532979</v>
      </c>
      <c r="N141" s="143">
        <f>'地区別5歳毎'!F63</f>
        <v>337</v>
      </c>
      <c r="O141" s="141">
        <f>N141/N146</f>
        <v>0.05929966566954074</v>
      </c>
      <c r="P141" s="144">
        <f t="shared" si="4"/>
        <v>659</v>
      </c>
      <c r="Q141" s="141">
        <f>P141/P146</f>
        <v>0.06123397138078424</v>
      </c>
    </row>
    <row r="142" spans="11:17" ht="13.5">
      <c r="K142" s="127" t="s">
        <v>130</v>
      </c>
      <c r="L142" s="142">
        <f>'地区別5歳毎'!E62</f>
        <v>273</v>
      </c>
      <c r="M142" s="141">
        <f>L142/L146</f>
        <v>0.05375073833431778</v>
      </c>
      <c r="N142" s="143">
        <f>'地区別5歳毎'!E63</f>
        <v>289</v>
      </c>
      <c r="O142" s="141">
        <f>N142/N146</f>
        <v>0.05085342248812247</v>
      </c>
      <c r="P142" s="144">
        <f t="shared" si="4"/>
        <v>562</v>
      </c>
      <c r="Q142" s="141">
        <f>P142/P146</f>
        <v>0.05222077680728489</v>
      </c>
    </row>
    <row r="143" spans="11:17" ht="13.5">
      <c r="K143" s="127" t="s">
        <v>131</v>
      </c>
      <c r="L143" s="142">
        <f>'地区別5歳毎'!D62</f>
        <v>223</v>
      </c>
      <c r="M143" s="141">
        <f>L143/L146</f>
        <v>0.043906280763929904</v>
      </c>
      <c r="N143" s="143">
        <f>'地区別5歳毎'!D63</f>
        <v>178</v>
      </c>
      <c r="O143" s="141">
        <f>N143/N146</f>
        <v>0.03132148513109273</v>
      </c>
      <c r="P143" s="144">
        <f t="shared" si="4"/>
        <v>401</v>
      </c>
      <c r="Q143" s="141">
        <f>P143/P146</f>
        <v>0.03726073220590968</v>
      </c>
    </row>
    <row r="144" spans="11:17" ht="13.5">
      <c r="K144" s="127" t="s">
        <v>132</v>
      </c>
      <c r="L144" s="142">
        <f>'地区別5歳毎'!C62</f>
        <v>205</v>
      </c>
      <c r="M144" s="141">
        <f>L144/L146</f>
        <v>0.04036227603859027</v>
      </c>
      <c r="N144" s="143">
        <f>'地区別5歳毎'!C63</f>
        <v>190</v>
      </c>
      <c r="O144" s="141">
        <f>N144/N146</f>
        <v>0.0334330459264473</v>
      </c>
      <c r="P144" s="144">
        <f t="shared" si="4"/>
        <v>395</v>
      </c>
      <c r="Q144" s="141">
        <f>P144/P146</f>
        <v>0.03670321501579632</v>
      </c>
    </row>
    <row r="145" ht="13.5">
      <c r="K145" s="127"/>
    </row>
    <row r="146" spans="11:17" ht="13.5">
      <c r="K146" s="127"/>
      <c r="L146" s="142">
        <f>SUM(L124:L144)</f>
        <v>5079</v>
      </c>
      <c r="M146" s="132"/>
      <c r="N146" s="143">
        <f>SUM(N124:N144)</f>
        <v>5683</v>
      </c>
      <c r="O146" s="132"/>
      <c r="P146" s="144">
        <f>SUM(P124:P144)</f>
        <v>10762</v>
      </c>
      <c r="Q146" s="132"/>
    </row>
    <row r="151" ht="13.5">
      <c r="B151" s="138" t="s">
        <v>29</v>
      </c>
    </row>
    <row r="152" spans="11:16" ht="13.5">
      <c r="K152" s="127"/>
      <c r="P152" s="131" t="s">
        <v>104</v>
      </c>
    </row>
    <row r="153" spans="11:17" ht="13.5">
      <c r="K153" s="127"/>
      <c r="L153" s="135" t="s">
        <v>98</v>
      </c>
      <c r="M153" s="132" t="s">
        <v>99</v>
      </c>
      <c r="N153" s="129" t="s">
        <v>100</v>
      </c>
      <c r="O153" s="132" t="s">
        <v>101</v>
      </c>
      <c r="P153" s="130" t="s">
        <v>102</v>
      </c>
      <c r="Q153" s="132" t="s">
        <v>103</v>
      </c>
    </row>
    <row r="154" spans="11:17" ht="13.5">
      <c r="K154" s="127" t="s">
        <v>17</v>
      </c>
      <c r="L154" s="142">
        <f>'地区別5歳毎'!W65</f>
        <v>0</v>
      </c>
      <c r="M154" s="141">
        <f>L154/L176</f>
        <v>0</v>
      </c>
      <c r="N154" s="143">
        <f>'地区別5歳毎'!W66</f>
        <v>10</v>
      </c>
      <c r="O154" s="141">
        <f>N154/N176</f>
        <v>0.002967359050445104</v>
      </c>
      <c r="P154" s="144">
        <f>L154+N154</f>
        <v>10</v>
      </c>
      <c r="Q154" s="141">
        <f>P154/P176</f>
        <v>0.0016244314489928524</v>
      </c>
    </row>
    <row r="155" spans="11:17" ht="13.5">
      <c r="K155" s="127" t="s">
        <v>113</v>
      </c>
      <c r="L155" s="142">
        <f>'地区別5歳毎'!V65</f>
        <v>2</v>
      </c>
      <c r="M155" s="141">
        <f>L155/L176</f>
        <v>0.0007178750897343862</v>
      </c>
      <c r="N155" s="143">
        <f>'地区別5歳毎'!V66</f>
        <v>24</v>
      </c>
      <c r="O155" s="141">
        <f>N155/N176</f>
        <v>0.007121661721068249</v>
      </c>
      <c r="P155" s="144">
        <f aca="true" t="shared" si="5" ref="P155:P174">L155+N155</f>
        <v>26</v>
      </c>
      <c r="Q155" s="141">
        <f>P155/P176</f>
        <v>0.004223521767381416</v>
      </c>
    </row>
    <row r="156" spans="11:17" ht="13.5">
      <c r="K156" s="127" t="s">
        <v>114</v>
      </c>
      <c r="L156" s="142">
        <f>'地区別5歳毎'!U65</f>
        <v>24</v>
      </c>
      <c r="M156" s="141">
        <f>L156/L176</f>
        <v>0.008614501076812634</v>
      </c>
      <c r="N156" s="143">
        <f>'地区別5歳毎'!U66</f>
        <v>59</v>
      </c>
      <c r="O156" s="141">
        <f>N156/N176</f>
        <v>0.017507418397626113</v>
      </c>
      <c r="P156" s="144">
        <f t="shared" si="5"/>
        <v>83</v>
      </c>
      <c r="Q156" s="141">
        <f>P156/P176</f>
        <v>0.013482781026640675</v>
      </c>
    </row>
    <row r="157" spans="11:17" ht="13.5">
      <c r="K157" s="127" t="s">
        <v>115</v>
      </c>
      <c r="L157" s="142">
        <f>'地区別5歳毎'!T65</f>
        <v>57</v>
      </c>
      <c r="M157" s="141">
        <f>L157/L176</f>
        <v>0.020459440057430008</v>
      </c>
      <c r="N157" s="143">
        <f>'地区別5歳毎'!T66</f>
        <v>105</v>
      </c>
      <c r="O157" s="141">
        <f>N157/N176</f>
        <v>0.03115727002967359</v>
      </c>
      <c r="P157" s="144">
        <f t="shared" si="5"/>
        <v>162</v>
      </c>
      <c r="Q157" s="141">
        <f>P157/P176</f>
        <v>0.02631578947368421</v>
      </c>
    </row>
    <row r="158" spans="11:17" ht="13.5">
      <c r="K158" s="127" t="s">
        <v>116</v>
      </c>
      <c r="L158" s="142">
        <f>'地区別5歳毎'!S65</f>
        <v>107</v>
      </c>
      <c r="M158" s="141">
        <f>L158/L176</f>
        <v>0.03840631730078966</v>
      </c>
      <c r="N158" s="143">
        <f>'地区別5歳毎'!S66</f>
        <v>239</v>
      </c>
      <c r="O158" s="141">
        <f>N158/N176</f>
        <v>0.07091988130563798</v>
      </c>
      <c r="P158" s="144">
        <f t="shared" si="5"/>
        <v>346</v>
      </c>
      <c r="Q158" s="141">
        <f>P158/P176</f>
        <v>0.05620532813515269</v>
      </c>
    </row>
    <row r="159" spans="11:17" ht="13.5">
      <c r="K159" s="127" t="s">
        <v>117</v>
      </c>
      <c r="L159" s="142">
        <f>'地区別5歳毎'!R65</f>
        <v>141</v>
      </c>
      <c r="M159" s="141">
        <f>L159/L176</f>
        <v>0.05061019382627423</v>
      </c>
      <c r="N159" s="143">
        <f>'地区別5歳毎'!R66</f>
        <v>250</v>
      </c>
      <c r="O159" s="141">
        <f>N159/N176</f>
        <v>0.07418397626112759</v>
      </c>
      <c r="P159" s="144">
        <f t="shared" si="5"/>
        <v>391</v>
      </c>
      <c r="Q159" s="141">
        <f>P159/P176</f>
        <v>0.06351526965562053</v>
      </c>
    </row>
    <row r="160" spans="11:17" ht="13.5">
      <c r="K160" s="127" t="s">
        <v>118</v>
      </c>
      <c r="L160" s="142">
        <f>'地区別5歳毎'!Q65</f>
        <v>135</v>
      </c>
      <c r="M160" s="141">
        <f>L160/L176</f>
        <v>0.04845656855707107</v>
      </c>
      <c r="N160" s="143">
        <f>'地区別5歳毎'!Q66</f>
        <v>194</v>
      </c>
      <c r="O160" s="141">
        <f>N160/N176</f>
        <v>0.057566765578635014</v>
      </c>
      <c r="P160" s="144">
        <f t="shared" si="5"/>
        <v>329</v>
      </c>
      <c r="Q160" s="141">
        <f>P160/P176</f>
        <v>0.053443794671864844</v>
      </c>
    </row>
    <row r="161" spans="11:17" ht="13.5">
      <c r="K161" s="127" t="s">
        <v>119</v>
      </c>
      <c r="L161" s="142">
        <f>'地区別5歳毎'!P65</f>
        <v>123</v>
      </c>
      <c r="M161" s="141">
        <f>L161/L176</f>
        <v>0.04414931801866475</v>
      </c>
      <c r="N161" s="143">
        <f>'地区別5歳毎'!P66</f>
        <v>160</v>
      </c>
      <c r="O161" s="141">
        <f>N161/N176</f>
        <v>0.04747774480712166</v>
      </c>
      <c r="P161" s="144">
        <f t="shared" si="5"/>
        <v>283</v>
      </c>
      <c r="Q161" s="141">
        <f>P161/P176</f>
        <v>0.04597141000649772</v>
      </c>
    </row>
    <row r="162" spans="11:17" ht="13.5">
      <c r="K162" s="127" t="s">
        <v>120</v>
      </c>
      <c r="L162" s="142">
        <f>'地区別5歳毎'!O65</f>
        <v>224</v>
      </c>
      <c r="M162" s="141">
        <f>L162/L176</f>
        <v>0.08040201005025126</v>
      </c>
      <c r="N162" s="143">
        <f>'地区別5歳毎'!O66</f>
        <v>240</v>
      </c>
      <c r="O162" s="141">
        <f>N162/N176</f>
        <v>0.0712166172106825</v>
      </c>
      <c r="P162" s="144">
        <f t="shared" si="5"/>
        <v>464</v>
      </c>
      <c r="Q162" s="141">
        <f>P162/P176</f>
        <v>0.07537361923326835</v>
      </c>
    </row>
    <row r="163" spans="11:17" ht="13.5">
      <c r="K163" s="127" t="s">
        <v>121</v>
      </c>
      <c r="L163" s="142">
        <f>'地区別5歳毎'!N65</f>
        <v>251</v>
      </c>
      <c r="M163" s="141">
        <f>L163/L176</f>
        <v>0.09009332376166547</v>
      </c>
      <c r="N163" s="143">
        <f>'地区別5歳毎'!N66</f>
        <v>284</v>
      </c>
      <c r="O163" s="141">
        <f>N163/N176</f>
        <v>0.08427299703264095</v>
      </c>
      <c r="P163" s="144">
        <f t="shared" si="5"/>
        <v>535</v>
      </c>
      <c r="Q163" s="141">
        <f>P163/P176</f>
        <v>0.0869070825211176</v>
      </c>
    </row>
    <row r="164" spans="11:17" ht="13.5">
      <c r="K164" s="127" t="s">
        <v>122</v>
      </c>
      <c r="L164" s="142">
        <f>'地区別5歳毎'!M65</f>
        <v>249</v>
      </c>
      <c r="M164" s="141">
        <f>L164/L176</f>
        <v>0.08937544867193109</v>
      </c>
      <c r="N164" s="143">
        <f>'地区別5歳毎'!M66</f>
        <v>267</v>
      </c>
      <c r="O164" s="141">
        <f>N164/N176</f>
        <v>0.07922848664688427</v>
      </c>
      <c r="P164" s="144">
        <f t="shared" si="5"/>
        <v>516</v>
      </c>
      <c r="Q164" s="141">
        <f>P164/P176</f>
        <v>0.08382066276803118</v>
      </c>
    </row>
    <row r="165" spans="11:17" ht="13.5">
      <c r="K165" s="127" t="s">
        <v>123</v>
      </c>
      <c r="L165" s="142">
        <f>'地区別5歳毎'!L65</f>
        <v>220</v>
      </c>
      <c r="M165" s="141">
        <f>L165/L176</f>
        <v>0.07896625987078248</v>
      </c>
      <c r="N165" s="143">
        <f>'地区別5歳毎'!L66</f>
        <v>248</v>
      </c>
      <c r="O165" s="141">
        <f>N165/N176</f>
        <v>0.07359050445103858</v>
      </c>
      <c r="P165" s="144">
        <f t="shared" si="5"/>
        <v>468</v>
      </c>
      <c r="Q165" s="141">
        <f>P165/P176</f>
        <v>0.07602339181286549</v>
      </c>
    </row>
    <row r="166" spans="11:17" ht="13.5">
      <c r="K166" s="127" t="s">
        <v>124</v>
      </c>
      <c r="L166" s="142">
        <f>'地区別5歳毎'!K65</f>
        <v>146</v>
      </c>
      <c r="M166" s="141">
        <f>L166/L176</f>
        <v>0.0524048815506102</v>
      </c>
      <c r="N166" s="143">
        <f>'地区別5歳毎'!K66</f>
        <v>194</v>
      </c>
      <c r="O166" s="141">
        <f>N166/N176</f>
        <v>0.057566765578635014</v>
      </c>
      <c r="P166" s="144">
        <f t="shared" si="5"/>
        <v>340</v>
      </c>
      <c r="Q166" s="141">
        <f>P166/P176</f>
        <v>0.05523066926575698</v>
      </c>
    </row>
    <row r="167" spans="11:17" ht="13.5">
      <c r="K167" s="127" t="s">
        <v>125</v>
      </c>
      <c r="L167" s="142">
        <f>'地区別5歳毎'!J65</f>
        <v>137</v>
      </c>
      <c r="M167" s="141">
        <f>L167/L176</f>
        <v>0.049174443646805455</v>
      </c>
      <c r="N167" s="143">
        <f>'地区別5歳毎'!J66</f>
        <v>161</v>
      </c>
      <c r="O167" s="141">
        <f>N167/N176</f>
        <v>0.047774480712166174</v>
      </c>
      <c r="P167" s="144">
        <f t="shared" si="5"/>
        <v>298</v>
      </c>
      <c r="Q167" s="141">
        <f>P167/P176</f>
        <v>0.048408057179987</v>
      </c>
    </row>
    <row r="168" spans="11:17" ht="13.5">
      <c r="K168" s="127" t="s">
        <v>126</v>
      </c>
      <c r="L168" s="142">
        <f>'地区別5歳毎'!I65</f>
        <v>142</v>
      </c>
      <c r="M168" s="141">
        <f>L168/L176</f>
        <v>0.050969131371141424</v>
      </c>
      <c r="N168" s="143">
        <f>'地区別5歳毎'!I66</f>
        <v>122</v>
      </c>
      <c r="O168" s="141">
        <f>N168/N176</f>
        <v>0.03620178041543027</v>
      </c>
      <c r="P168" s="144">
        <f t="shared" si="5"/>
        <v>264</v>
      </c>
      <c r="Q168" s="141">
        <f>P168/P176</f>
        <v>0.042884990253411304</v>
      </c>
    </row>
    <row r="169" spans="11:17" ht="13.5">
      <c r="K169" s="127" t="s">
        <v>127</v>
      </c>
      <c r="L169" s="142">
        <f>'地区別5歳毎'!H65</f>
        <v>123</v>
      </c>
      <c r="M169" s="141">
        <f>L169/L176</f>
        <v>0.04414931801866475</v>
      </c>
      <c r="N169" s="143">
        <f>'地区別5歳毎'!H66</f>
        <v>132</v>
      </c>
      <c r="O169" s="141">
        <f>N169/N176</f>
        <v>0.03916913946587537</v>
      </c>
      <c r="P169" s="144">
        <f t="shared" si="5"/>
        <v>255</v>
      </c>
      <c r="Q169" s="141">
        <f>P169/P176</f>
        <v>0.041423001949317736</v>
      </c>
    </row>
    <row r="170" spans="11:17" ht="13.5">
      <c r="K170" s="127" t="s">
        <v>128</v>
      </c>
      <c r="L170" s="142">
        <f>'地区別5歳毎'!G65</f>
        <v>133</v>
      </c>
      <c r="M170" s="141">
        <f>L170/L176</f>
        <v>0.04773869346733668</v>
      </c>
      <c r="N170" s="143">
        <f>'地区別5歳毎'!G66</f>
        <v>132</v>
      </c>
      <c r="O170" s="141">
        <f>N170/N176</f>
        <v>0.03916913946587537</v>
      </c>
      <c r="P170" s="144">
        <f t="shared" si="5"/>
        <v>265</v>
      </c>
      <c r="Q170" s="141">
        <f>P170/P176</f>
        <v>0.04304743339831059</v>
      </c>
    </row>
    <row r="171" spans="11:17" ht="13.5">
      <c r="K171" s="127" t="s">
        <v>129</v>
      </c>
      <c r="L171" s="142">
        <f>'地区別5歳毎'!F65</f>
        <v>172</v>
      </c>
      <c r="M171" s="141">
        <f>L171/L176</f>
        <v>0.06173725771715721</v>
      </c>
      <c r="N171" s="143">
        <f>'地区別5歳毎'!F66</f>
        <v>186</v>
      </c>
      <c r="O171" s="141">
        <f>N171/N176</f>
        <v>0.05519287833827893</v>
      </c>
      <c r="P171" s="144">
        <f t="shared" si="5"/>
        <v>358</v>
      </c>
      <c r="Q171" s="141">
        <f>P171/P176</f>
        <v>0.058154645873944116</v>
      </c>
    </row>
    <row r="172" spans="11:17" ht="13.5">
      <c r="K172" s="127" t="s">
        <v>130</v>
      </c>
      <c r="L172" s="142">
        <f>'地区別5歳毎'!E65</f>
        <v>176</v>
      </c>
      <c r="M172" s="141">
        <f>L172/L176</f>
        <v>0.06317300789662599</v>
      </c>
      <c r="N172" s="143">
        <f>'地区別5歳毎'!E66</f>
        <v>163</v>
      </c>
      <c r="O172" s="141">
        <f>N172/N176</f>
        <v>0.048367952522255196</v>
      </c>
      <c r="P172" s="144">
        <f t="shared" si="5"/>
        <v>339</v>
      </c>
      <c r="Q172" s="141">
        <f>P172/P176</f>
        <v>0.0550682261208577</v>
      </c>
    </row>
    <row r="173" spans="11:17" ht="13.5">
      <c r="K173" s="127" t="s">
        <v>131</v>
      </c>
      <c r="L173" s="142">
        <f>'地区別5歳毎'!D65</f>
        <v>123</v>
      </c>
      <c r="M173" s="141">
        <f>L173/L176</f>
        <v>0.04414931801866475</v>
      </c>
      <c r="N173" s="143">
        <f>'地区別5歳毎'!D66</f>
        <v>103</v>
      </c>
      <c r="O173" s="141">
        <f>N173/N176</f>
        <v>0.03056379821958457</v>
      </c>
      <c r="P173" s="144">
        <f t="shared" si="5"/>
        <v>226</v>
      </c>
      <c r="Q173" s="141">
        <f>P173/P176</f>
        <v>0.036712150747238464</v>
      </c>
    </row>
    <row r="174" spans="11:17" ht="13.5">
      <c r="K174" s="127" t="s">
        <v>132</v>
      </c>
      <c r="L174" s="142">
        <f>'地区別5歳毎'!C65</f>
        <v>101</v>
      </c>
      <c r="M174" s="141">
        <f>L174/L176</f>
        <v>0.03625269203158651</v>
      </c>
      <c r="N174" s="143">
        <f>'地区別5歳毎'!C66</f>
        <v>97</v>
      </c>
      <c r="O174" s="141">
        <f>N174/N176</f>
        <v>0.028783382789317507</v>
      </c>
      <c r="P174" s="144">
        <f t="shared" si="5"/>
        <v>198</v>
      </c>
      <c r="Q174" s="141">
        <f>P174/P176</f>
        <v>0.03216374269005848</v>
      </c>
    </row>
    <row r="175" ht="13.5">
      <c r="K175" s="127"/>
    </row>
    <row r="176" spans="11:17" ht="13.5">
      <c r="K176" s="127"/>
      <c r="L176" s="142">
        <f>SUM(L154:L174)</f>
        <v>2786</v>
      </c>
      <c r="M176" s="132"/>
      <c r="N176" s="143">
        <f>SUM(N154:N174)</f>
        <v>3370</v>
      </c>
      <c r="O176" s="132"/>
      <c r="P176" s="144">
        <f>SUM(P154:P174)</f>
        <v>6156</v>
      </c>
      <c r="Q176" s="132"/>
    </row>
    <row r="181" ht="13.5">
      <c r="B181" s="138" t="s">
        <v>137</v>
      </c>
    </row>
    <row r="182" spans="11:16" ht="13.5">
      <c r="K182" s="127"/>
      <c r="P182" s="131" t="s">
        <v>104</v>
      </c>
    </row>
    <row r="183" spans="11:17" ht="13.5">
      <c r="K183" s="127"/>
      <c r="L183" s="135" t="s">
        <v>98</v>
      </c>
      <c r="M183" s="132" t="s">
        <v>99</v>
      </c>
      <c r="N183" s="129" t="s">
        <v>100</v>
      </c>
      <c r="O183" s="132" t="s">
        <v>101</v>
      </c>
      <c r="P183" s="130" t="s">
        <v>102</v>
      </c>
      <c r="Q183" s="132" t="s">
        <v>103</v>
      </c>
    </row>
    <row r="184" spans="11:17" ht="13.5">
      <c r="K184" s="127" t="s">
        <v>17</v>
      </c>
      <c r="L184" s="142">
        <f>'地区別5歳毎'!W68</f>
        <v>6</v>
      </c>
      <c r="M184" s="141">
        <f>L184/L206</f>
        <v>8.952284324550148E-05</v>
      </c>
      <c r="N184" s="143">
        <f>'地区別5歳毎'!W69</f>
        <v>73</v>
      </c>
      <c r="O184" s="141">
        <f>N184/N206</f>
        <v>0.000972827463052546</v>
      </c>
      <c r="P184" s="144">
        <f>L184+N184</f>
        <v>79</v>
      </c>
      <c r="Q184" s="141">
        <f>P184/P206</f>
        <v>0.0005560991405100626</v>
      </c>
    </row>
    <row r="185" spans="11:17" ht="13.5">
      <c r="K185" s="127" t="s">
        <v>113</v>
      </c>
      <c r="L185" s="142">
        <f>'地区別5歳毎'!V68</f>
        <v>77</v>
      </c>
      <c r="M185" s="141">
        <f>L185/L206</f>
        <v>0.001148876488317269</v>
      </c>
      <c r="N185" s="143">
        <f>'地区別5歳毎'!V69</f>
        <v>343</v>
      </c>
      <c r="O185" s="141">
        <f>N185/N206</f>
        <v>0.00457095643598662</v>
      </c>
      <c r="P185" s="144">
        <f aca="true" t="shared" si="6" ref="P185:P204">L185+N185</f>
        <v>420</v>
      </c>
      <c r="Q185" s="141">
        <f>P185/P206</f>
        <v>0.0029564764432180543</v>
      </c>
    </row>
    <row r="186" spans="11:17" ht="13.5">
      <c r="K186" s="127" t="s">
        <v>114</v>
      </c>
      <c r="L186" s="142">
        <f>'地区別5歳毎'!U68</f>
        <v>276</v>
      </c>
      <c r="M186" s="141">
        <f>L186/L206</f>
        <v>0.004118050789293068</v>
      </c>
      <c r="N186" s="143">
        <f>'地区別5歳毎'!U69</f>
        <v>1044</v>
      </c>
      <c r="O186" s="141">
        <f>N186/N206</f>
        <v>0.013912765362011754</v>
      </c>
      <c r="P186" s="144">
        <f t="shared" si="6"/>
        <v>1320</v>
      </c>
      <c r="Q186" s="141">
        <f>P186/P206</f>
        <v>0.009291783107256741</v>
      </c>
    </row>
    <row r="187" spans="11:17" ht="13.5">
      <c r="K187" s="127" t="s">
        <v>115</v>
      </c>
      <c r="L187" s="142">
        <f>'地区別5歳毎'!T68</f>
        <v>887</v>
      </c>
      <c r="M187" s="141">
        <f>L187/L206</f>
        <v>0.013234460326459968</v>
      </c>
      <c r="N187" s="143">
        <f>'地区別5歳毎'!T69</f>
        <v>2128</v>
      </c>
      <c r="O187" s="141">
        <f>N187/N206</f>
        <v>0.028358586868161888</v>
      </c>
      <c r="P187" s="144">
        <f t="shared" si="6"/>
        <v>3015</v>
      </c>
      <c r="Q187" s="141">
        <f>P187/P206</f>
        <v>0.021223277324529603</v>
      </c>
    </row>
    <row r="188" spans="11:17" ht="13.5">
      <c r="K188" s="127" t="s">
        <v>116</v>
      </c>
      <c r="L188" s="142">
        <f>'地区別5歳毎'!S68</f>
        <v>1967</v>
      </c>
      <c r="M188" s="141">
        <f>L188/L206</f>
        <v>0.029348572110650235</v>
      </c>
      <c r="N188" s="143">
        <f>'地区別5歳毎'!S69</f>
        <v>3312</v>
      </c>
      <c r="O188" s="141">
        <f>N188/N206</f>
        <v>0.04413704873465798</v>
      </c>
      <c r="P188" s="144">
        <f t="shared" si="6"/>
        <v>5279</v>
      </c>
      <c r="Q188" s="141">
        <f>P188/P206</f>
        <v>0.03716009319940026</v>
      </c>
    </row>
    <row r="189" spans="11:17" ht="13.5">
      <c r="K189" s="127" t="s">
        <v>117</v>
      </c>
      <c r="L189" s="142">
        <f>'地区別5歳毎'!R68</f>
        <v>2836</v>
      </c>
      <c r="M189" s="141">
        <f>L189/L206</f>
        <v>0.0423144639073737</v>
      </c>
      <c r="N189" s="143">
        <f>'地区別5歳毎'!R69</f>
        <v>4007</v>
      </c>
      <c r="O189" s="141">
        <f>N189/N206</f>
        <v>0.05339889923906235</v>
      </c>
      <c r="P189" s="144">
        <f t="shared" si="6"/>
        <v>6843</v>
      </c>
      <c r="Q189" s="141">
        <f>P189/P206</f>
        <v>0.048169448335574155</v>
      </c>
    </row>
    <row r="190" spans="11:17" ht="13.5">
      <c r="K190" s="127" t="s">
        <v>118</v>
      </c>
      <c r="L190" s="142">
        <f>'地区別5歳毎'!Q68</f>
        <v>3358</v>
      </c>
      <c r="M190" s="141">
        <f>L190/L206</f>
        <v>0.050102951269732326</v>
      </c>
      <c r="N190" s="143">
        <f>'地区別5歳毎'!Q69</f>
        <v>4100</v>
      </c>
      <c r="O190" s="141">
        <f>N190/N206</f>
        <v>0.05463825477418409</v>
      </c>
      <c r="P190" s="144">
        <f t="shared" si="6"/>
        <v>7458</v>
      </c>
      <c r="Q190" s="141">
        <f>P190/P206</f>
        <v>0.05249857455600059</v>
      </c>
    </row>
    <row r="191" spans="11:17" ht="13.5">
      <c r="K191" s="127" t="s">
        <v>119</v>
      </c>
      <c r="L191" s="142">
        <f>'地区別5歳毎'!P68</f>
        <v>3756</v>
      </c>
      <c r="M191" s="141">
        <f>L191/L206</f>
        <v>0.05604129987168392</v>
      </c>
      <c r="N191" s="143">
        <f>'地区別5歳毎'!P69</f>
        <v>4267</v>
      </c>
      <c r="O191" s="141">
        <f>N191/N206</f>
        <v>0.05686376417596183</v>
      </c>
      <c r="P191" s="144">
        <f t="shared" si="6"/>
        <v>8023</v>
      </c>
      <c r="Q191" s="141">
        <f>P191/P206</f>
        <v>0.056475739295091545</v>
      </c>
    </row>
    <row r="192" spans="11:17" ht="13.5">
      <c r="K192" s="127" t="s">
        <v>120</v>
      </c>
      <c r="L192" s="142">
        <f>'地区別5歳毎'!O68</f>
        <v>5384</v>
      </c>
      <c r="M192" s="141">
        <f>L192/L206</f>
        <v>0.08033183133896332</v>
      </c>
      <c r="N192" s="143">
        <f>'地区別5歳毎'!O69</f>
        <v>5690</v>
      </c>
      <c r="O192" s="141">
        <f>N192/N206</f>
        <v>0.07582723650368475</v>
      </c>
      <c r="P192" s="144">
        <f t="shared" si="6"/>
        <v>11074</v>
      </c>
      <c r="Q192" s="141">
        <f>P192/P206</f>
        <v>0.0779524288861827</v>
      </c>
    </row>
    <row r="193" spans="11:17" ht="13.5">
      <c r="K193" s="127" t="s">
        <v>121</v>
      </c>
      <c r="L193" s="142">
        <f>'地区別5歳毎'!N68</f>
        <v>5357</v>
      </c>
      <c r="M193" s="141">
        <f>L193/L206</f>
        <v>0.07992897854435857</v>
      </c>
      <c r="N193" s="143">
        <f>'地区別5歳毎'!N69</f>
        <v>5489</v>
      </c>
      <c r="O193" s="141">
        <f>N193/N206</f>
        <v>0.07314862937938939</v>
      </c>
      <c r="P193" s="144">
        <f t="shared" si="6"/>
        <v>10846</v>
      </c>
      <c r="Q193" s="141">
        <f>P193/P206</f>
        <v>0.07634748453129289</v>
      </c>
    </row>
    <row r="194" spans="11:17" ht="13.5">
      <c r="K194" s="127" t="s">
        <v>122</v>
      </c>
      <c r="L194" s="142">
        <f>'地区別5歳毎'!M68</f>
        <v>4588</v>
      </c>
      <c r="M194" s="141">
        <f>L194/L206</f>
        <v>0.06845513413506013</v>
      </c>
      <c r="N194" s="143">
        <f>'地区別5歳毎'!M69</f>
        <v>4929</v>
      </c>
      <c r="O194" s="141">
        <f>N194/N206</f>
        <v>0.06568584336145204</v>
      </c>
      <c r="P194" s="144">
        <f t="shared" si="6"/>
        <v>9517</v>
      </c>
      <c r="Q194" s="141">
        <f>P194/P206</f>
        <v>0.06699234835739577</v>
      </c>
    </row>
    <row r="195" spans="11:17" ht="13.5">
      <c r="K195" s="127" t="s">
        <v>123</v>
      </c>
      <c r="L195" s="142">
        <f>'地区別5歳毎'!L68</f>
        <v>4225</v>
      </c>
      <c r="M195" s="141">
        <f>L195/L206</f>
        <v>0.06303900211870729</v>
      </c>
      <c r="N195" s="143">
        <f>'地区別5歳毎'!L69</f>
        <v>4755</v>
      </c>
      <c r="O195" s="141">
        <f>N195/N206</f>
        <v>0.06336704913445008</v>
      </c>
      <c r="P195" s="144">
        <f t="shared" si="6"/>
        <v>8980</v>
      </c>
      <c r="Q195" s="141">
        <f>P195/P206</f>
        <v>0.06321228204785269</v>
      </c>
    </row>
    <row r="196" spans="11:17" ht="13.5">
      <c r="K196" s="127" t="s">
        <v>124</v>
      </c>
      <c r="L196" s="142">
        <f>'地区別5歳毎'!K68</f>
        <v>4223</v>
      </c>
      <c r="M196" s="141">
        <f>L196/L206</f>
        <v>0.06300916117095878</v>
      </c>
      <c r="N196" s="143">
        <f>'地区別5歳毎'!K69</f>
        <v>4562</v>
      </c>
      <c r="O196" s="141">
        <f>N196/N206</f>
        <v>0.0607950532389824</v>
      </c>
      <c r="P196" s="144">
        <f t="shared" si="6"/>
        <v>8785</v>
      </c>
      <c r="Q196" s="141">
        <f>P196/P206</f>
        <v>0.061839632270644304</v>
      </c>
    </row>
    <row r="197" spans="11:17" ht="13.5">
      <c r="K197" s="127" t="s">
        <v>125</v>
      </c>
      <c r="L197" s="142">
        <f>'地区別5歳毎'!J68</f>
        <v>4591</v>
      </c>
      <c r="M197" s="141">
        <f>L197/L206</f>
        <v>0.06849989555668289</v>
      </c>
      <c r="N197" s="143">
        <f>'地区別5歳毎'!J69</f>
        <v>4808</v>
      </c>
      <c r="O197" s="141">
        <f>N197/N206</f>
        <v>0.06407334852543344</v>
      </c>
      <c r="P197" s="144">
        <f t="shared" si="6"/>
        <v>9399</v>
      </c>
      <c r="Q197" s="141">
        <f>P197/P206</f>
        <v>0.06616171926144403</v>
      </c>
    </row>
    <row r="198" spans="11:17" ht="13.5">
      <c r="K198" s="127" t="s">
        <v>126</v>
      </c>
      <c r="L198" s="142">
        <f>'地区別5歳毎'!I68</f>
        <v>4102</v>
      </c>
      <c r="M198" s="141">
        <f>L198/L206</f>
        <v>0.06120378383217451</v>
      </c>
      <c r="N198" s="143">
        <f>'地区別5歳毎'!I69</f>
        <v>4227</v>
      </c>
      <c r="O198" s="141">
        <f>N198/N206</f>
        <v>0.056330708031823454</v>
      </c>
      <c r="P198" s="144">
        <f t="shared" si="6"/>
        <v>8329</v>
      </c>
      <c r="Q198" s="141">
        <f>P198/P206</f>
        <v>0.0586297435608647</v>
      </c>
    </row>
    <row r="199" spans="11:17" ht="13.5">
      <c r="K199" s="127" t="s">
        <v>127</v>
      </c>
      <c r="L199" s="142">
        <f>'地区別5歳毎'!H68</f>
        <v>3592</v>
      </c>
      <c r="M199" s="141">
        <f>L199/L206</f>
        <v>0.05359434215630689</v>
      </c>
      <c r="N199" s="143">
        <f>'地区別5歳毎'!H69</f>
        <v>3800</v>
      </c>
      <c r="O199" s="141">
        <f>N199/N206</f>
        <v>0.05064033369314623</v>
      </c>
      <c r="P199" s="144">
        <f t="shared" si="6"/>
        <v>7392</v>
      </c>
      <c r="Q199" s="141">
        <f>P199/P206</f>
        <v>0.05203398540063776</v>
      </c>
    </row>
    <row r="200" spans="11:17" ht="13.5">
      <c r="K200" s="127" t="s">
        <v>128</v>
      </c>
      <c r="L200" s="142">
        <f>'地区別5歳毎'!G68</f>
        <v>3322</v>
      </c>
      <c r="M200" s="141">
        <f>L200/L206</f>
        <v>0.04956581421025932</v>
      </c>
      <c r="N200" s="143">
        <f>'地区別5歳毎'!G69</f>
        <v>3591</v>
      </c>
      <c r="O200" s="141">
        <f>N200/N206</f>
        <v>0.04785511534002319</v>
      </c>
      <c r="P200" s="144">
        <f t="shared" si="6"/>
        <v>6913</v>
      </c>
      <c r="Q200" s="141">
        <f>P200/P206</f>
        <v>0.04866219440944383</v>
      </c>
    </row>
    <row r="201" spans="11:17" ht="13.5">
      <c r="K201" s="127" t="s">
        <v>129</v>
      </c>
      <c r="L201" s="142">
        <f>'地区別5歳毎'!F68</f>
        <v>3984</v>
      </c>
      <c r="M201" s="141">
        <f>L201/L206</f>
        <v>0.05944316791501298</v>
      </c>
      <c r="N201" s="143">
        <f>'地区別5歳毎'!F69</f>
        <v>3935</v>
      </c>
      <c r="O201" s="141">
        <f>N201/N206</f>
        <v>0.05243939817961327</v>
      </c>
      <c r="P201" s="144">
        <f t="shared" si="6"/>
        <v>7919</v>
      </c>
      <c r="Q201" s="141">
        <f>P201/P206</f>
        <v>0.055743659413913745</v>
      </c>
    </row>
    <row r="202" spans="11:17" ht="13.5">
      <c r="K202" s="127" t="s">
        <v>130</v>
      </c>
      <c r="L202" s="142">
        <f>'地区別5歳毎'!E68</f>
        <v>3737</v>
      </c>
      <c r="M202" s="141">
        <f>L202/L206</f>
        <v>0.05575781086807317</v>
      </c>
      <c r="N202" s="143">
        <f>'地区別5歳毎'!E69</f>
        <v>3745</v>
      </c>
      <c r="O202" s="141">
        <f>N202/N206</f>
        <v>0.04990738149495596</v>
      </c>
      <c r="P202" s="144">
        <f t="shared" si="6"/>
        <v>7482</v>
      </c>
      <c r="Q202" s="141">
        <f>P202/P206</f>
        <v>0.05266751606704162</v>
      </c>
    </row>
    <row r="203" spans="11:17" ht="13.5">
      <c r="K203" s="127" t="s">
        <v>131</v>
      </c>
      <c r="L203" s="142">
        <f>'地区別5歳毎'!D68</f>
        <v>3455</v>
      </c>
      <c r="M203" s="141">
        <f>L203/L206</f>
        <v>0.0515502372355346</v>
      </c>
      <c r="N203" s="143">
        <f>'地区別5歳毎'!D69</f>
        <v>3205</v>
      </c>
      <c r="O203" s="141">
        <f>N203/N206</f>
        <v>0.04271112354908781</v>
      </c>
      <c r="P203" s="144">
        <f t="shared" si="6"/>
        <v>6660</v>
      </c>
      <c r="Q203" s="141">
        <f>P203/P206</f>
        <v>0.04688126931388629</v>
      </c>
    </row>
    <row r="204" spans="11:17" ht="13.5">
      <c r="K204" s="127" t="s">
        <v>132</v>
      </c>
      <c r="L204" s="142">
        <f>'地区別5歳毎'!C68</f>
        <v>3299</v>
      </c>
      <c r="M204" s="141">
        <f>L204/L206</f>
        <v>0.04922264331115156</v>
      </c>
      <c r="N204" s="143">
        <f>'地区別5歳毎'!C69</f>
        <v>3029</v>
      </c>
      <c r="O204" s="141">
        <f>N204/N206</f>
        <v>0.04036567651487893</v>
      </c>
      <c r="P204" s="144">
        <f t="shared" si="6"/>
        <v>6328</v>
      </c>
      <c r="Q204" s="141">
        <f>P204/P206</f>
        <v>0.044544245077818685</v>
      </c>
    </row>
    <row r="205" ht="13.5">
      <c r="K205" s="127"/>
    </row>
    <row r="206" spans="11:17" ht="13.5">
      <c r="K206" s="127"/>
      <c r="L206" s="142">
        <f>SUM(L184:L204)</f>
        <v>67022</v>
      </c>
      <c r="M206" s="132"/>
      <c r="N206" s="143">
        <f>SUM(N184:N204)</f>
        <v>75039</v>
      </c>
      <c r="O206" s="132"/>
      <c r="P206" s="144">
        <f>SUM(P184:P204)</f>
        <v>142061</v>
      </c>
      <c r="Q206" s="13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="75" zoomScaleNormal="75" zoomScalePageLayoutView="0" workbookViewId="0" topLeftCell="A1">
      <selection activeCell="V1" sqref="V1"/>
    </sheetView>
  </sheetViews>
  <sheetFormatPr defaultColWidth="9.00390625" defaultRowHeight="13.5"/>
  <cols>
    <col min="12" max="12" width="9.00390625" style="131" customWidth="1"/>
    <col min="13" max="13" width="10.75390625" style="131" customWidth="1"/>
    <col min="14" max="14" width="9.00390625" style="131" customWidth="1"/>
  </cols>
  <sheetData>
    <row r="1" ht="13.5">
      <c r="B1" s="138" t="s">
        <v>133</v>
      </c>
    </row>
    <row r="2" spans="2:24" ht="13.5">
      <c r="B2" s="138"/>
      <c r="P2" t="s">
        <v>104</v>
      </c>
      <c r="T2" s="131"/>
      <c r="U2" s="131"/>
      <c r="V2" s="131"/>
      <c r="X2" t="s">
        <v>104</v>
      </c>
    </row>
    <row r="3" spans="2:25" ht="13.5">
      <c r="B3" s="138"/>
      <c r="K3" s="127"/>
      <c r="L3" s="132" t="s">
        <v>98</v>
      </c>
      <c r="M3" s="135" t="s">
        <v>99</v>
      </c>
      <c r="N3" s="132" t="s">
        <v>100</v>
      </c>
      <c r="O3" s="129" t="s">
        <v>101</v>
      </c>
      <c r="P3" s="128" t="s">
        <v>102</v>
      </c>
      <c r="Q3" s="130" t="s">
        <v>103</v>
      </c>
      <c r="S3" s="127"/>
      <c r="T3" s="132" t="s">
        <v>98</v>
      </c>
      <c r="U3" s="135" t="s">
        <v>99</v>
      </c>
      <c r="V3" s="132" t="s">
        <v>100</v>
      </c>
      <c r="W3" s="129" t="s">
        <v>101</v>
      </c>
      <c r="X3" s="128" t="s">
        <v>102</v>
      </c>
      <c r="Y3" s="130" t="s">
        <v>103</v>
      </c>
    </row>
    <row r="4" spans="11:25" ht="13.5">
      <c r="K4" s="127" t="s">
        <v>17</v>
      </c>
      <c r="L4" s="133">
        <f>'地区別5歳毎'!W23</f>
        <v>2</v>
      </c>
      <c r="M4" s="136">
        <f>L4/L26</f>
        <v>4.4763759260502694E-05</v>
      </c>
      <c r="N4" s="133">
        <f>'地区別5歳毎'!W24</f>
        <v>39</v>
      </c>
      <c r="O4" s="134">
        <f>N4/N26</f>
        <v>0.0007817197835237522</v>
      </c>
      <c r="P4" s="133">
        <f aca="true" t="shared" si="0" ref="P4:P24">L4+N4</f>
        <v>41</v>
      </c>
      <c r="Q4" s="137">
        <f>P4/P26</f>
        <v>0.00043354587655574235</v>
      </c>
      <c r="S4" s="127" t="s">
        <v>1</v>
      </c>
      <c r="T4" s="133">
        <f>SUM(L4:L4)</f>
        <v>2</v>
      </c>
      <c r="U4" s="136">
        <f>T4/L26</f>
        <v>4.4763759260502694E-05</v>
      </c>
      <c r="V4" s="133">
        <f>SUM(N4:N4)</f>
        <v>39</v>
      </c>
      <c r="W4" s="134">
        <f>V4/N26</f>
        <v>0.0007817197835237522</v>
      </c>
      <c r="X4" s="133">
        <f>SUM(P4:P4)</f>
        <v>41</v>
      </c>
      <c r="Y4" s="137">
        <f>X4/P26</f>
        <v>0.00043354587655574235</v>
      </c>
    </row>
    <row r="5" spans="11:25" ht="13.5">
      <c r="K5" s="127" t="s">
        <v>113</v>
      </c>
      <c r="L5" s="133">
        <f>'地区別5歳毎'!V23</f>
        <v>47</v>
      </c>
      <c r="M5" s="136">
        <f>L5/L26</f>
        <v>0.0010519483426218133</v>
      </c>
      <c r="N5" s="133">
        <f>'地区別5歳毎'!V24</f>
        <v>211</v>
      </c>
      <c r="O5" s="134">
        <f>N5/N26</f>
        <v>0.004229304469833634</v>
      </c>
      <c r="P5" s="133">
        <f t="shared" si="0"/>
        <v>258</v>
      </c>
      <c r="Q5" s="137">
        <f>P5/P26</f>
        <v>0.0027281667353995496</v>
      </c>
      <c r="S5" s="127" t="s">
        <v>138</v>
      </c>
      <c r="T5" s="133">
        <f>SUM(L4:L5)</f>
        <v>49</v>
      </c>
      <c r="U5" s="136">
        <f>T5/L26</f>
        <v>0.001096712101882316</v>
      </c>
      <c r="V5" s="133">
        <f>SUM(N4:N5)</f>
        <v>250</v>
      </c>
      <c r="W5" s="134">
        <f>V5/N26</f>
        <v>0.0050110242533573865</v>
      </c>
      <c r="X5" s="133">
        <f>SUM(P4:P5)</f>
        <v>299</v>
      </c>
      <c r="Y5" s="137">
        <f>X5/P26</f>
        <v>0.003161712611955292</v>
      </c>
    </row>
    <row r="6" spans="11:25" ht="13.5">
      <c r="K6" s="127" t="s">
        <v>114</v>
      </c>
      <c r="L6" s="133">
        <f>'地区別5歳毎'!U23</f>
        <v>154</v>
      </c>
      <c r="M6" s="136">
        <f>L6/L26</f>
        <v>0.0034468094630587076</v>
      </c>
      <c r="N6" s="133">
        <f>'地区別5歳毎'!U24</f>
        <v>622</v>
      </c>
      <c r="O6" s="134">
        <f>N6/N26</f>
        <v>0.012467428342353176</v>
      </c>
      <c r="P6" s="133">
        <f t="shared" si="0"/>
        <v>776</v>
      </c>
      <c r="Q6" s="137">
        <f>P6/P26</f>
        <v>0.008205648785542832</v>
      </c>
      <c r="S6" s="127" t="s">
        <v>139</v>
      </c>
      <c r="T6" s="133">
        <f>SUM(L4:L6)</f>
        <v>203</v>
      </c>
      <c r="U6" s="136">
        <f>T6/L26</f>
        <v>0.004543521564941024</v>
      </c>
      <c r="V6" s="133">
        <f>SUM(N4:N6)</f>
        <v>872</v>
      </c>
      <c r="W6" s="134">
        <f>V6/N26</f>
        <v>0.017478452595710563</v>
      </c>
      <c r="X6" s="133">
        <f>SUM(P4:P6)</f>
        <v>1075</v>
      </c>
      <c r="Y6" s="137">
        <f>X6/P26</f>
        <v>0.011367361397498122</v>
      </c>
    </row>
    <row r="7" spans="11:25" ht="13.5">
      <c r="K7" s="127" t="s">
        <v>115</v>
      </c>
      <c r="L7" s="133">
        <f>'地区別5歳毎'!T23</f>
        <v>527</v>
      </c>
      <c r="M7" s="136">
        <f>L7/L26</f>
        <v>0.01179525056514246</v>
      </c>
      <c r="N7" s="133">
        <f>'地区別5歳毎'!T24</f>
        <v>1287</v>
      </c>
      <c r="O7" s="134">
        <f>N7/N26</f>
        <v>0.025796752856283824</v>
      </c>
      <c r="P7" s="133">
        <f t="shared" si="0"/>
        <v>1814</v>
      </c>
      <c r="Q7" s="137">
        <f>P7/P26</f>
        <v>0.019181761465173575</v>
      </c>
      <c r="S7" s="127" t="s">
        <v>140</v>
      </c>
      <c r="T7" s="133">
        <f>SUM(L4:L7)</f>
        <v>730</v>
      </c>
      <c r="U7" s="136">
        <f>T7/L26</f>
        <v>0.016338772130083484</v>
      </c>
      <c r="V7" s="133">
        <f>SUM(N4:N7)</f>
        <v>2159</v>
      </c>
      <c r="W7" s="134">
        <f>V7/N26</f>
        <v>0.04327520545199439</v>
      </c>
      <c r="X7" s="133">
        <f>SUM(P4:P7)</f>
        <v>2889</v>
      </c>
      <c r="Y7" s="137">
        <f>X7/P26</f>
        <v>0.0305491228626717</v>
      </c>
    </row>
    <row r="8" spans="11:25" ht="13.5">
      <c r="K8" s="127" t="s">
        <v>116</v>
      </c>
      <c r="L8" s="133">
        <f>'地区別5歳毎'!S23</f>
        <v>1211</v>
      </c>
      <c r="M8" s="136">
        <f>L8/L26</f>
        <v>0.027104456232234383</v>
      </c>
      <c r="N8" s="133">
        <f>'地区別5歳毎'!S24</f>
        <v>1947</v>
      </c>
      <c r="O8" s="134">
        <f>N8/N26</f>
        <v>0.03902585688514732</v>
      </c>
      <c r="P8" s="133">
        <f t="shared" si="0"/>
        <v>3158</v>
      </c>
      <c r="Q8" s="137">
        <f>P8/P26</f>
        <v>0.03339360678446426</v>
      </c>
      <c r="S8" s="127" t="s">
        <v>141</v>
      </c>
      <c r="T8" s="133">
        <f>SUM(L4:L8)</f>
        <v>1941</v>
      </c>
      <c r="U8" s="136">
        <f>T8/L26</f>
        <v>0.04344322836231787</v>
      </c>
      <c r="V8" s="133">
        <f>SUM(N4:N8)</f>
        <v>4106</v>
      </c>
      <c r="W8" s="134">
        <f>V8/N26</f>
        <v>0.08230106233714171</v>
      </c>
      <c r="X8" s="133">
        <f>SUM(P4:P8)</f>
        <v>6047</v>
      </c>
      <c r="Y8" s="137">
        <f>X8/P26</f>
        <v>0.06394272964713596</v>
      </c>
    </row>
    <row r="9" spans="11:25" ht="13.5">
      <c r="K9" s="127" t="s">
        <v>117</v>
      </c>
      <c r="L9" s="133">
        <f>'地区別5歳毎'!R23</f>
        <v>1854</v>
      </c>
      <c r="M9" s="136">
        <f>L9/L26</f>
        <v>0.041496004834486</v>
      </c>
      <c r="N9" s="133">
        <f>'地区別5歳毎'!R24</f>
        <v>2514</v>
      </c>
      <c r="O9" s="134">
        <f>N9/N26</f>
        <v>0.050390859891761876</v>
      </c>
      <c r="P9" s="133">
        <f t="shared" si="0"/>
        <v>4368</v>
      </c>
      <c r="Q9" s="137">
        <f>P9/P26</f>
        <v>0.046188497287694696</v>
      </c>
      <c r="S9" s="127" t="s">
        <v>142</v>
      </c>
      <c r="T9" s="133">
        <f>SUM(L4:L9)</f>
        <v>3795</v>
      </c>
      <c r="U9" s="136">
        <f>T9/L26</f>
        <v>0.08493923319680387</v>
      </c>
      <c r="V9" s="133">
        <f>SUM(N4:N9)</f>
        <v>6620</v>
      </c>
      <c r="W9" s="134">
        <f>V9/N26</f>
        <v>0.13269192222890358</v>
      </c>
      <c r="X9" s="133">
        <f>SUM(P4:P9)</f>
        <v>10415</v>
      </c>
      <c r="Y9" s="137">
        <f>X9/P26</f>
        <v>0.11013122693483066</v>
      </c>
    </row>
    <row r="10" spans="11:25" ht="13.5">
      <c r="K10" s="127" t="s">
        <v>118</v>
      </c>
      <c r="L10" s="133">
        <f>'地区別5歳毎'!Q23</f>
        <v>2220</v>
      </c>
      <c r="M10" s="136">
        <f>L10/L26</f>
        <v>0.04968777277915799</v>
      </c>
      <c r="N10" s="133">
        <f>'地区別5歳毎'!Q24</f>
        <v>2696</v>
      </c>
      <c r="O10" s="134">
        <f>N10/N26</f>
        <v>0.05403888554820605</v>
      </c>
      <c r="P10" s="133">
        <f t="shared" si="0"/>
        <v>4916</v>
      </c>
      <c r="Q10" s="137">
        <f>P10/P26</f>
        <v>0.051983208028000716</v>
      </c>
      <c r="S10" s="127" t="s">
        <v>143</v>
      </c>
      <c r="T10" s="133">
        <f>SUM(L4:L10)</f>
        <v>6015</v>
      </c>
      <c r="U10" s="136">
        <f>T10/L26</f>
        <v>0.13462700597596186</v>
      </c>
      <c r="V10" s="133">
        <f>SUM(N4:N10)</f>
        <v>9316</v>
      </c>
      <c r="W10" s="134">
        <f>V10/N26</f>
        <v>0.18673080777710965</v>
      </c>
      <c r="X10" s="133">
        <f>SUM(P4:P10)</f>
        <v>15331</v>
      </c>
      <c r="Y10" s="137">
        <f>X10/P26</f>
        <v>0.16211443496283137</v>
      </c>
    </row>
    <row r="11" spans="11:25" ht="13.5">
      <c r="K11" s="127" t="s">
        <v>119</v>
      </c>
      <c r="L11" s="133">
        <f>'地区別5歳毎'!P23</f>
        <v>2458</v>
      </c>
      <c r="M11" s="136">
        <f>L11/L26</f>
        <v>0.055014660131157814</v>
      </c>
      <c r="N11" s="133">
        <f>'地区別5歳毎'!P24</f>
        <v>2914</v>
      </c>
      <c r="O11" s="134">
        <f>N11/N26</f>
        <v>0.058408498697133694</v>
      </c>
      <c r="P11" s="133">
        <f t="shared" si="0"/>
        <v>5372</v>
      </c>
      <c r="Q11" s="137">
        <f>P11/P26</f>
        <v>0.05680508411847434</v>
      </c>
      <c r="S11" s="127" t="s">
        <v>144</v>
      </c>
      <c r="T11" s="133">
        <f>SUM(L4:L11)</f>
        <v>8473</v>
      </c>
      <c r="U11" s="136">
        <f>T11/L26</f>
        <v>0.1896416661071197</v>
      </c>
      <c r="V11" s="133">
        <f>SUM(N4:N11)</f>
        <v>12230</v>
      </c>
      <c r="W11" s="134">
        <f>V11/N26</f>
        <v>0.24513930647424334</v>
      </c>
      <c r="X11" s="133">
        <f>SUM(P4:P11)</f>
        <v>20703</v>
      </c>
      <c r="Y11" s="137">
        <f>X11/P26</f>
        <v>0.21891951908130572</v>
      </c>
    </row>
    <row r="12" spans="11:25" ht="13.5">
      <c r="K12" s="127" t="s">
        <v>120</v>
      </c>
      <c r="L12" s="133">
        <f>'地区別5歳毎'!O23</f>
        <v>3368</v>
      </c>
      <c r="M12" s="136">
        <f>L12/L26</f>
        <v>0.07538217059468655</v>
      </c>
      <c r="N12" s="133">
        <f>'地区別5歳毎'!O24</f>
        <v>3657</v>
      </c>
      <c r="O12" s="134">
        <f>N12/N26</f>
        <v>0.07330126277811184</v>
      </c>
      <c r="P12" s="133">
        <f t="shared" si="0"/>
        <v>7025</v>
      </c>
      <c r="Q12" s="137">
        <f>P12/P26</f>
        <v>0.07428438494644123</v>
      </c>
      <c r="S12" s="127" t="s">
        <v>145</v>
      </c>
      <c r="T12" s="133">
        <f>SUM(L4:L12)</f>
        <v>11841</v>
      </c>
      <c r="U12" s="136">
        <f>T12/L26</f>
        <v>0.26502383670180624</v>
      </c>
      <c r="V12" s="133">
        <f>SUM(N4:N12)</f>
        <v>15887</v>
      </c>
      <c r="W12" s="134">
        <f>V12/N26</f>
        <v>0.3184405692523552</v>
      </c>
      <c r="X12" s="133">
        <f>SUM(P4:P12)</f>
        <v>27728</v>
      </c>
      <c r="Y12" s="137">
        <f>X12/P26</f>
        <v>0.29320390402774693</v>
      </c>
    </row>
    <row r="13" spans="11:25" ht="13.5">
      <c r="K13" s="127" t="s">
        <v>121</v>
      </c>
      <c r="L13" s="133">
        <f>'地区別5歳毎'!N23</f>
        <v>3322</v>
      </c>
      <c r="M13" s="136">
        <f>L13/L26</f>
        <v>0.07435260413169498</v>
      </c>
      <c r="N13" s="133">
        <f>'地区別5歳毎'!N24</f>
        <v>3502</v>
      </c>
      <c r="O13" s="134">
        <f>N13/N26</f>
        <v>0.07019442774103027</v>
      </c>
      <c r="P13" s="133">
        <f t="shared" si="0"/>
        <v>6824</v>
      </c>
      <c r="Q13" s="137">
        <f>P13/P26</f>
        <v>0.07215895272235087</v>
      </c>
      <c r="S13" s="127" t="s">
        <v>146</v>
      </c>
      <c r="T13" s="133">
        <f>SUM(L4:L13)</f>
        <v>15163</v>
      </c>
      <c r="U13" s="136">
        <f>T13/L26</f>
        <v>0.3393764408335012</v>
      </c>
      <c r="V13" s="133">
        <f>SUM(N4:N13)</f>
        <v>19389</v>
      </c>
      <c r="W13" s="134">
        <f>V13/N26</f>
        <v>0.38863499699338544</v>
      </c>
      <c r="X13" s="133">
        <f>SUM(P4:P13)</f>
        <v>34552</v>
      </c>
      <c r="Y13" s="137">
        <f>X13/P26</f>
        <v>0.36536285675009783</v>
      </c>
    </row>
    <row r="14" spans="11:25" ht="13.5">
      <c r="K14" s="127" t="s">
        <v>122</v>
      </c>
      <c r="L14" s="133">
        <f>'地区別5歳毎'!M23</f>
        <v>2926</v>
      </c>
      <c r="M14" s="136">
        <f>L14/L26</f>
        <v>0.06548937979811545</v>
      </c>
      <c r="N14" s="133">
        <f>'地区別5歳毎'!M24</f>
        <v>3166</v>
      </c>
      <c r="O14" s="134">
        <f>N14/N26</f>
        <v>0.06345961114451794</v>
      </c>
      <c r="P14" s="133">
        <f t="shared" si="0"/>
        <v>6092</v>
      </c>
      <c r="Q14" s="137">
        <f>P14/P26</f>
        <v>0.06441857268238006</v>
      </c>
      <c r="S14" s="127" t="s">
        <v>147</v>
      </c>
      <c r="T14" s="133">
        <f>SUM(L4:L14)</f>
        <v>18089</v>
      </c>
      <c r="U14" s="136">
        <f>T14/L26</f>
        <v>0.40486582063161664</v>
      </c>
      <c r="V14" s="133">
        <f>SUM(N4:N14)</f>
        <v>22555</v>
      </c>
      <c r="W14" s="134">
        <f>V14/N26</f>
        <v>0.45209460813790336</v>
      </c>
      <c r="X14" s="133">
        <f>SUM(P4:P14)</f>
        <v>40644</v>
      </c>
      <c r="Y14" s="137">
        <f>X14/P26</f>
        <v>0.4297814294324779</v>
      </c>
    </row>
    <row r="15" spans="11:25" ht="13.5">
      <c r="K15" s="127" t="s">
        <v>123</v>
      </c>
      <c r="L15" s="133">
        <f>'地区別5歳毎'!L23</f>
        <v>2818</v>
      </c>
      <c r="M15" s="136">
        <f>L15/L26</f>
        <v>0.0630721367980483</v>
      </c>
      <c r="N15" s="133">
        <f>'地区別5歳毎'!L24</f>
        <v>3240</v>
      </c>
      <c r="O15" s="134">
        <f>N15/N26</f>
        <v>0.06494287432351173</v>
      </c>
      <c r="P15" s="133">
        <f t="shared" si="0"/>
        <v>6058</v>
      </c>
      <c r="Q15" s="137">
        <f>P15/P26</f>
        <v>0.06405904683352896</v>
      </c>
      <c r="S15" s="127" t="s">
        <v>148</v>
      </c>
      <c r="T15" s="133">
        <f>SUM(L4:L15)</f>
        <v>20907</v>
      </c>
      <c r="U15" s="136">
        <f>T15/L26</f>
        <v>0.46793795742966493</v>
      </c>
      <c r="V15" s="133">
        <f>SUM(N4:N15)</f>
        <v>25795</v>
      </c>
      <c r="W15" s="134">
        <f>V15/N26</f>
        <v>0.5170374824614151</v>
      </c>
      <c r="X15" s="133">
        <f>SUM(P4:P15)</f>
        <v>46702</v>
      </c>
      <c r="Y15" s="137">
        <f>X15/P26</f>
        <v>0.49384047626600686</v>
      </c>
    </row>
    <row r="16" spans="11:25" ht="13.5">
      <c r="K16" s="127" t="s">
        <v>124</v>
      </c>
      <c r="L16" s="133">
        <f>'地区別5歳毎'!K23</f>
        <v>2967</v>
      </c>
      <c r="M16" s="136">
        <f>L16/L26</f>
        <v>0.06640703686295575</v>
      </c>
      <c r="N16" s="133">
        <f>'地区別5歳毎'!K24</f>
        <v>3173</v>
      </c>
      <c r="O16" s="134">
        <f>N16/N26</f>
        <v>0.06359991982361195</v>
      </c>
      <c r="P16" s="133">
        <f t="shared" si="0"/>
        <v>6140</v>
      </c>
      <c r="Q16" s="137">
        <f>P16/P26</f>
        <v>0.06492613858664044</v>
      </c>
      <c r="S16" s="127" t="s">
        <v>105</v>
      </c>
      <c r="T16" s="133">
        <f>SUM(L16:L24)</f>
        <v>23772</v>
      </c>
      <c r="U16" s="136">
        <f>T16/L26</f>
        <v>0.5320620425703351</v>
      </c>
      <c r="V16" s="133">
        <f>SUM(N16:N24)</f>
        <v>24095</v>
      </c>
      <c r="W16" s="134">
        <f>V16/N26</f>
        <v>0.4829625175385849</v>
      </c>
      <c r="X16" s="133">
        <f>SUM(P16:P24)</f>
        <v>47867</v>
      </c>
      <c r="Y16" s="137">
        <f>X16/P26</f>
        <v>0.5061595237339932</v>
      </c>
    </row>
    <row r="17" spans="11:25" ht="13.5">
      <c r="K17" s="127" t="s">
        <v>125</v>
      </c>
      <c r="L17" s="133">
        <f>'地区別5歳毎'!J23</f>
        <v>3288</v>
      </c>
      <c r="M17" s="136">
        <f>L17/L26</f>
        <v>0.07359162022426644</v>
      </c>
      <c r="N17" s="133">
        <f>'地区別5歳毎'!J24</f>
        <v>3410</v>
      </c>
      <c r="O17" s="134">
        <f>N17/N26</f>
        <v>0.06835037081579474</v>
      </c>
      <c r="P17" s="133">
        <f t="shared" si="0"/>
        <v>6698</v>
      </c>
      <c r="Q17" s="137">
        <f>P17/P26</f>
        <v>0.07082659222366737</v>
      </c>
      <c r="S17" s="127" t="s">
        <v>106</v>
      </c>
      <c r="T17" s="133">
        <f>SUM(L17:L24)</f>
        <v>20805</v>
      </c>
      <c r="U17" s="136">
        <f>T17/L26</f>
        <v>0.46565500570737933</v>
      </c>
      <c r="V17" s="133">
        <f>SUM(N17:N24)</f>
        <v>20922</v>
      </c>
      <c r="W17" s="134">
        <f>V17/N26</f>
        <v>0.4193625977149729</v>
      </c>
      <c r="X17" s="133">
        <f>SUM(P17:P24)</f>
        <v>41727</v>
      </c>
      <c r="Y17" s="137">
        <f>X17/P26</f>
        <v>0.4412333851473527</v>
      </c>
    </row>
    <row r="18" spans="11:25" ht="13.5">
      <c r="K18" s="127" t="s">
        <v>126</v>
      </c>
      <c r="L18" s="133">
        <f>'地区別5歳毎'!I23</f>
        <v>2873</v>
      </c>
      <c r="M18" s="136">
        <f>L18/L26</f>
        <v>0.06430314017771212</v>
      </c>
      <c r="N18" s="133">
        <f>'地区別5歳毎'!I24</f>
        <v>2997</v>
      </c>
      <c r="O18" s="134">
        <f>N18/N26</f>
        <v>0.060072158749248344</v>
      </c>
      <c r="P18" s="133">
        <f t="shared" si="0"/>
        <v>5870</v>
      </c>
      <c r="Q18" s="137">
        <f>P18/P26</f>
        <v>0.0620710803751758</v>
      </c>
      <c r="S18" s="127" t="s">
        <v>107</v>
      </c>
      <c r="T18" s="133">
        <f>SUM(L18:L24)</f>
        <v>17517</v>
      </c>
      <c r="U18" s="136">
        <f>T18/L26</f>
        <v>0.39206338548311287</v>
      </c>
      <c r="V18" s="133">
        <f>SUM(N18:N24)</f>
        <v>17512</v>
      </c>
      <c r="W18" s="134">
        <f>V18/N26</f>
        <v>0.3510122268991782</v>
      </c>
      <c r="X18" s="133">
        <f>SUM(P18:P24)</f>
        <v>35029</v>
      </c>
      <c r="Y18" s="137">
        <f>X18/P26</f>
        <v>0.37040679292368534</v>
      </c>
    </row>
    <row r="19" spans="11:25" ht="13.5">
      <c r="K19" s="127" t="s">
        <v>127</v>
      </c>
      <c r="L19" s="133">
        <f>'地区別5歳毎'!H23</f>
        <v>2485</v>
      </c>
      <c r="M19" s="136">
        <f>L19/L26</f>
        <v>0.0556189708811746</v>
      </c>
      <c r="N19" s="133">
        <f>'地区別5歳毎'!H24</f>
        <v>2555</v>
      </c>
      <c r="O19" s="134">
        <f>N19/N26</f>
        <v>0.051212667869312486</v>
      </c>
      <c r="P19" s="133">
        <f t="shared" si="0"/>
        <v>5040</v>
      </c>
      <c r="Q19" s="137">
        <f>P19/P26</f>
        <v>0.053294419947340035</v>
      </c>
      <c r="S19" s="127" t="s">
        <v>108</v>
      </c>
      <c r="T19" s="133">
        <f>SUM(L19:L24)</f>
        <v>14644</v>
      </c>
      <c r="U19" s="136">
        <f>T19/L26</f>
        <v>0.32776024530540077</v>
      </c>
      <c r="V19" s="133">
        <f>SUM(N19:N24)</f>
        <v>14515</v>
      </c>
      <c r="W19" s="134">
        <f>V19/N26</f>
        <v>0.29094006814992984</v>
      </c>
      <c r="X19" s="133">
        <f>SUM(P19:P24)</f>
        <v>29159</v>
      </c>
      <c r="Y19" s="137">
        <f>X19/P26</f>
        <v>0.30833571254850956</v>
      </c>
    </row>
    <row r="20" spans="11:25" ht="13.5">
      <c r="K20" s="127" t="s">
        <v>128</v>
      </c>
      <c r="L20" s="133">
        <f>'地区別5歳毎'!G23</f>
        <v>2219</v>
      </c>
      <c r="M20" s="136">
        <f>L20/L26</f>
        <v>0.04966539089952774</v>
      </c>
      <c r="N20" s="133">
        <f>'地区別5歳毎'!G24</f>
        <v>2386</v>
      </c>
      <c r="O20" s="134">
        <f>N20/N26</f>
        <v>0.04782521547404289</v>
      </c>
      <c r="P20" s="133">
        <f t="shared" si="0"/>
        <v>4605</v>
      </c>
      <c r="Q20" s="137">
        <f>P20/P26</f>
        <v>0.04869460393998033</v>
      </c>
      <c r="S20" s="127" t="s">
        <v>109</v>
      </c>
      <c r="T20" s="133">
        <f>SUM(L20:L24)</f>
        <v>12159</v>
      </c>
      <c r="U20" s="136">
        <f>T20/L26</f>
        <v>0.27214127442422614</v>
      </c>
      <c r="V20" s="133">
        <f>SUM(N20:N24)</f>
        <v>11960</v>
      </c>
      <c r="W20" s="134">
        <f>V20/N26</f>
        <v>0.23972740028061737</v>
      </c>
      <c r="X20" s="133">
        <f>SUM(P20:P24)</f>
        <v>24119</v>
      </c>
      <c r="Y20" s="137">
        <f>X20/P26</f>
        <v>0.25504129260116953</v>
      </c>
    </row>
    <row r="21" spans="11:25" ht="13.5">
      <c r="K21" s="127" t="s">
        <v>129</v>
      </c>
      <c r="L21" s="133">
        <f>'地区別5歳毎'!F23</f>
        <v>2618</v>
      </c>
      <c r="M21" s="136">
        <f>L21/L26</f>
        <v>0.05859576087199803</v>
      </c>
      <c r="N21" s="133">
        <f>'地区別5歳毎'!F24</f>
        <v>2579</v>
      </c>
      <c r="O21" s="134">
        <f>N21/N26</f>
        <v>0.0516937261976348</v>
      </c>
      <c r="P21" s="133">
        <f t="shared" si="0"/>
        <v>5197</v>
      </c>
      <c r="Q21" s="137">
        <f>P21/P26</f>
        <v>0.05495458342585837</v>
      </c>
      <c r="S21" s="127" t="s">
        <v>110</v>
      </c>
      <c r="T21" s="133">
        <f>SUM(L21:L24)</f>
        <v>9940</v>
      </c>
      <c r="U21" s="136">
        <f>T21/L26</f>
        <v>0.2224758835246984</v>
      </c>
      <c r="V21" s="133">
        <f>SUM(N21:N24)</f>
        <v>9574</v>
      </c>
      <c r="W21" s="134">
        <f>V21/N26</f>
        <v>0.19190218480657448</v>
      </c>
      <c r="X21" s="133">
        <f>SUM(P21:P24)</f>
        <v>19514</v>
      </c>
      <c r="Y21" s="137">
        <f>X21/P26</f>
        <v>0.2063466886611892</v>
      </c>
    </row>
    <row r="22" spans="11:25" ht="13.5">
      <c r="K22" s="127" t="s">
        <v>130</v>
      </c>
      <c r="L22" s="133">
        <f>'地区別5歳毎'!E23</f>
        <v>2568</v>
      </c>
      <c r="M22" s="136">
        <f>L22/L26</f>
        <v>0.057476666890485466</v>
      </c>
      <c r="N22" s="133">
        <f>'地区別5歳毎'!E24</f>
        <v>2524</v>
      </c>
      <c r="O22" s="134">
        <f>N22/N26</f>
        <v>0.05059130086189617</v>
      </c>
      <c r="P22" s="133">
        <f t="shared" si="0"/>
        <v>5092</v>
      </c>
      <c r="Q22" s="137">
        <f>P22/P26</f>
        <v>0.05384428301028878</v>
      </c>
      <c r="S22" s="127" t="s">
        <v>111</v>
      </c>
      <c r="T22" s="133">
        <f>SUM(L22:L24)</f>
        <v>7322</v>
      </c>
      <c r="U22" s="136">
        <f>T22/L26</f>
        <v>0.16388012265270038</v>
      </c>
      <c r="V22" s="133">
        <f>SUM(N22:N24)</f>
        <v>6995</v>
      </c>
      <c r="W22" s="134">
        <f>V22/N26</f>
        <v>0.14020845860893966</v>
      </c>
      <c r="X22" s="133">
        <f>SUM(P22:P24)</f>
        <v>14317</v>
      </c>
      <c r="Y22" s="137">
        <f>X22/P26</f>
        <v>0.1513921052353308</v>
      </c>
    </row>
    <row r="23" spans="11:25" ht="13.5">
      <c r="K23" s="127" t="s">
        <v>131</v>
      </c>
      <c r="L23" s="133">
        <f>'地区別5歳毎'!D23</f>
        <v>2407</v>
      </c>
      <c r="M23" s="136">
        <f>L23/L26</f>
        <v>0.053873184270014994</v>
      </c>
      <c r="N23" s="133">
        <f>'地区別5歳毎'!D24</f>
        <v>2278</v>
      </c>
      <c r="O23" s="134">
        <f>N23/N26</f>
        <v>0.0456604529965925</v>
      </c>
      <c r="P23" s="133">
        <f t="shared" si="0"/>
        <v>4685</v>
      </c>
      <c r="Q23" s="137">
        <f>P23/P26</f>
        <v>0.049540547113747634</v>
      </c>
      <c r="S23" s="127" t="s">
        <v>3</v>
      </c>
      <c r="T23" s="133">
        <f>SUM(L23:L24)</f>
        <v>4754</v>
      </c>
      <c r="U23" s="136">
        <f>T23/L26</f>
        <v>0.10640345576221491</v>
      </c>
      <c r="V23" s="133">
        <f>SUM(N23:N24)</f>
        <v>4471</v>
      </c>
      <c r="W23" s="134">
        <f>V23/N26</f>
        <v>0.0896171577470435</v>
      </c>
      <c r="X23" s="133">
        <f>SUM(P23:P24)</f>
        <v>9225</v>
      </c>
      <c r="Y23" s="137">
        <f>X23/P26</f>
        <v>0.09754782222504203</v>
      </c>
    </row>
    <row r="24" spans="11:25" ht="13.5">
      <c r="K24" s="127" t="s">
        <v>132</v>
      </c>
      <c r="L24" s="133">
        <f>'地区別5歳毎'!C23</f>
        <v>2347</v>
      </c>
      <c r="M24" s="136">
        <f>L24/L26</f>
        <v>0.052530271492199916</v>
      </c>
      <c r="N24" s="133">
        <f>'地区別5歳毎'!C24</f>
        <v>2193</v>
      </c>
      <c r="O24" s="134">
        <f>N24/N26</f>
        <v>0.04395670475045099</v>
      </c>
      <c r="P24" s="133">
        <f t="shared" si="0"/>
        <v>4540</v>
      </c>
      <c r="Q24" s="137">
        <f>P24/P26</f>
        <v>0.0480072751112944</v>
      </c>
      <c r="S24" s="127" t="s">
        <v>112</v>
      </c>
      <c r="T24" s="133">
        <f>SUM(L24:L24)</f>
        <v>2347</v>
      </c>
      <c r="U24" s="136">
        <f>T24/L26</f>
        <v>0.052530271492199916</v>
      </c>
      <c r="V24" s="133">
        <f>SUM(N24:N24)</f>
        <v>2193</v>
      </c>
      <c r="W24" s="134">
        <f>V24/N26</f>
        <v>0.04395670475045099</v>
      </c>
      <c r="X24" s="133">
        <f>SUM(P24:P24)</f>
        <v>4540</v>
      </c>
      <c r="Y24" s="137">
        <f>X24/P26</f>
        <v>0.0480072751112944</v>
      </c>
    </row>
    <row r="25" spans="11:25" ht="13.5">
      <c r="K25" s="127"/>
      <c r="S25" s="127"/>
      <c r="T25" s="139"/>
      <c r="U25" s="140"/>
      <c r="V25" s="139"/>
      <c r="W25" s="140"/>
      <c r="X25" s="139"/>
      <c r="Y25" s="140"/>
    </row>
    <row r="26" spans="11:25" ht="13.5">
      <c r="K26" s="127"/>
      <c r="L26" s="133">
        <f>SUM(L4:L24)</f>
        <v>44679</v>
      </c>
      <c r="M26" s="132"/>
      <c r="N26" s="133">
        <f>SUM(N4:N24)</f>
        <v>49890</v>
      </c>
      <c r="O26" s="128"/>
      <c r="P26" s="133">
        <f>SUM(P4:P24)</f>
        <v>94569</v>
      </c>
      <c r="Q26" s="128"/>
      <c r="S26" s="127"/>
      <c r="T26" s="139"/>
      <c r="U26" s="140"/>
      <c r="V26" s="139"/>
      <c r="W26" s="140"/>
      <c r="X26" s="139"/>
      <c r="Y26" s="140"/>
    </row>
    <row r="27" spans="11:25" ht="13.5">
      <c r="K27" s="127"/>
      <c r="S27" s="127"/>
      <c r="T27" s="139"/>
      <c r="U27" s="140"/>
      <c r="V27" s="139"/>
      <c r="W27" s="140"/>
      <c r="X27" s="139"/>
      <c r="Y27" s="140"/>
    </row>
    <row r="28" spans="11:25" ht="13.5">
      <c r="K28" s="127"/>
      <c r="S28" s="127"/>
      <c r="T28" s="139"/>
      <c r="U28" s="140"/>
      <c r="V28" s="139"/>
      <c r="W28" s="140"/>
      <c r="X28" s="139"/>
      <c r="Y28" s="140"/>
    </row>
    <row r="29" spans="11:25" ht="13.5">
      <c r="K29" s="127"/>
      <c r="S29" s="127"/>
      <c r="T29" s="139"/>
      <c r="U29" s="140"/>
      <c r="V29" s="139"/>
      <c r="W29" s="140"/>
      <c r="X29" s="139"/>
      <c r="Y29" s="140"/>
    </row>
    <row r="30" spans="11:25" ht="13.5">
      <c r="K30" s="127"/>
      <c r="S30" s="127"/>
      <c r="T30" s="139"/>
      <c r="U30" s="140"/>
      <c r="V30" s="139"/>
      <c r="W30" s="140"/>
      <c r="X30" s="139"/>
      <c r="Y30" s="140"/>
    </row>
    <row r="31" spans="2:25" ht="13.5">
      <c r="B31" s="138" t="s">
        <v>134</v>
      </c>
      <c r="K31" s="127"/>
      <c r="S31" s="127"/>
      <c r="T31" s="139"/>
      <c r="U31" s="140"/>
      <c r="V31" s="139"/>
      <c r="W31" s="140"/>
      <c r="X31" s="139"/>
      <c r="Y31" s="140"/>
    </row>
    <row r="32" spans="2:25" ht="13.5">
      <c r="B32" s="138"/>
      <c r="K32" s="127"/>
      <c r="P32" t="s">
        <v>104</v>
      </c>
      <c r="S32" s="127"/>
      <c r="T32" s="139"/>
      <c r="U32" s="140"/>
      <c r="V32" s="139"/>
      <c r="W32" s="140"/>
      <c r="X32" t="s">
        <v>104</v>
      </c>
      <c r="Y32" s="140"/>
    </row>
    <row r="33" spans="11:25" ht="13.5">
      <c r="K33" s="127"/>
      <c r="L33" s="132" t="s">
        <v>98</v>
      </c>
      <c r="M33" s="135" t="s">
        <v>99</v>
      </c>
      <c r="N33" s="132" t="s">
        <v>100</v>
      </c>
      <c r="O33" s="129" t="s">
        <v>101</v>
      </c>
      <c r="P33" s="128" t="s">
        <v>102</v>
      </c>
      <c r="Q33" s="130" t="s">
        <v>103</v>
      </c>
      <c r="S33" s="127"/>
      <c r="T33" s="132" t="s">
        <v>98</v>
      </c>
      <c r="U33" s="135" t="s">
        <v>99</v>
      </c>
      <c r="V33" s="132" t="s">
        <v>100</v>
      </c>
      <c r="W33" s="129" t="s">
        <v>101</v>
      </c>
      <c r="X33" s="128" t="s">
        <v>102</v>
      </c>
      <c r="Y33" s="130" t="s">
        <v>103</v>
      </c>
    </row>
    <row r="34" spans="11:25" ht="13.5">
      <c r="K34" s="127" t="s">
        <v>17</v>
      </c>
      <c r="L34" s="133">
        <f>'地区別5歳毎'!W35</f>
        <v>1</v>
      </c>
      <c r="M34" s="136">
        <f>L34/L56</f>
        <v>0.00012581781580271766</v>
      </c>
      <c r="N34" s="133">
        <f>'地区別5歳毎'!W36</f>
        <v>4</v>
      </c>
      <c r="O34" s="134">
        <f>N34/N56</f>
        <v>0.00045346332615349736</v>
      </c>
      <c r="P34" s="133">
        <f aca="true" t="shared" si="1" ref="P34:P54">L34+N34</f>
        <v>5</v>
      </c>
      <c r="Q34" s="137">
        <f>P34/P56</f>
        <v>0.0002981692408611128</v>
      </c>
      <c r="S34" s="127" t="s">
        <v>1</v>
      </c>
      <c r="T34" s="133">
        <f>SUM(L34:L34)</f>
        <v>1</v>
      </c>
      <c r="U34" s="136">
        <f>T34/L56</f>
        <v>0.00012581781580271766</v>
      </c>
      <c r="V34" s="133">
        <f>SUM(N34:N34)</f>
        <v>4</v>
      </c>
      <c r="W34" s="134">
        <f>V34/N56</f>
        <v>0.00045346332615349736</v>
      </c>
      <c r="X34" s="133">
        <f>SUM(P34:P34)</f>
        <v>5</v>
      </c>
      <c r="Y34" s="137">
        <f>X34/P56</f>
        <v>0.0002981692408611128</v>
      </c>
    </row>
    <row r="35" spans="11:25" ht="13.5">
      <c r="K35" s="127" t="s">
        <v>113</v>
      </c>
      <c r="L35" s="133">
        <f>'地区別5歳毎'!V35</f>
        <v>9</v>
      </c>
      <c r="M35" s="136">
        <f>L35/L56</f>
        <v>0.001132360342224459</v>
      </c>
      <c r="N35" s="133">
        <f>'地区別5歳毎'!V36</f>
        <v>36</v>
      </c>
      <c r="O35" s="134">
        <f>N35/N56</f>
        <v>0.004081169935381476</v>
      </c>
      <c r="P35" s="133">
        <f t="shared" si="1"/>
        <v>45</v>
      </c>
      <c r="Q35" s="137">
        <f>P35/P56</f>
        <v>0.002683523167750015</v>
      </c>
      <c r="S35" s="127" t="s">
        <v>138</v>
      </c>
      <c r="T35" s="133">
        <f>SUM(L34:L35)</f>
        <v>10</v>
      </c>
      <c r="U35" s="136">
        <f>T35/L56</f>
        <v>0.0012581781580271766</v>
      </c>
      <c r="V35" s="133">
        <f>SUM(N34:N35)</f>
        <v>40</v>
      </c>
      <c r="W35" s="134">
        <f>V35/N56</f>
        <v>0.004534633261534973</v>
      </c>
      <c r="X35" s="133">
        <f>SUM(P34:P35)</f>
        <v>50</v>
      </c>
      <c r="Y35" s="137">
        <f>X35/P56</f>
        <v>0.0029816924086111278</v>
      </c>
    </row>
    <row r="36" spans="11:25" ht="13.5">
      <c r="K36" s="127" t="s">
        <v>114</v>
      </c>
      <c r="L36" s="133">
        <f>'地区別5歳毎'!U35</f>
        <v>34</v>
      </c>
      <c r="M36" s="136">
        <f>L36/L56</f>
        <v>0.004277805737292401</v>
      </c>
      <c r="N36" s="133">
        <f>'地区別5歳毎'!U36</f>
        <v>123</v>
      </c>
      <c r="O36" s="134">
        <f>N36/N56</f>
        <v>0.013943997279220043</v>
      </c>
      <c r="P36" s="133">
        <f t="shared" si="1"/>
        <v>157</v>
      </c>
      <c r="Q36" s="137">
        <f>P36/P56</f>
        <v>0.00936251416303894</v>
      </c>
      <c r="S36" s="127" t="s">
        <v>139</v>
      </c>
      <c r="T36" s="133">
        <f>SUM(L34:L36)</f>
        <v>44</v>
      </c>
      <c r="U36" s="136">
        <f>T36/L56</f>
        <v>0.0055359838953195776</v>
      </c>
      <c r="V36" s="133">
        <f>SUM(N34:N36)</f>
        <v>163</v>
      </c>
      <c r="W36" s="134">
        <f>V36/N56</f>
        <v>0.018478630540755017</v>
      </c>
      <c r="X36" s="133">
        <f>SUM(P34:P36)</f>
        <v>207</v>
      </c>
      <c r="Y36" s="137">
        <f>X36/P56</f>
        <v>0.01234420657165007</v>
      </c>
    </row>
    <row r="37" spans="11:25" ht="13.5">
      <c r="K37" s="127" t="s">
        <v>115</v>
      </c>
      <c r="L37" s="133">
        <f>'地区別5歳毎'!T35</f>
        <v>107</v>
      </c>
      <c r="M37" s="136">
        <f>L37/L56</f>
        <v>0.01346250629089079</v>
      </c>
      <c r="N37" s="133">
        <f>'地区別5歳毎'!T36</f>
        <v>249</v>
      </c>
      <c r="O37" s="134">
        <f>N37/N56</f>
        <v>0.02822809205305521</v>
      </c>
      <c r="P37" s="133">
        <f t="shared" si="1"/>
        <v>356</v>
      </c>
      <c r="Q37" s="137">
        <f>P37/P56</f>
        <v>0.02122964994931123</v>
      </c>
      <c r="S37" s="127" t="s">
        <v>140</v>
      </c>
      <c r="T37" s="133">
        <f>SUM(L34:L37)</f>
        <v>151</v>
      </c>
      <c r="U37" s="136">
        <f>T37/L56</f>
        <v>0.018998490186210366</v>
      </c>
      <c r="V37" s="133">
        <f>SUM(N34:N37)</f>
        <v>412</v>
      </c>
      <c r="W37" s="134">
        <f>V37/N56</f>
        <v>0.04670672259381022</v>
      </c>
      <c r="X37" s="133">
        <f>SUM(P34:P37)</f>
        <v>563</v>
      </c>
      <c r="Y37" s="137">
        <f>X37/P56</f>
        <v>0.0335738565209613</v>
      </c>
    </row>
    <row r="38" spans="11:25" ht="13.5">
      <c r="K38" s="127" t="s">
        <v>116</v>
      </c>
      <c r="L38" s="133">
        <f>'地区別5歳毎'!S35</f>
        <v>216</v>
      </c>
      <c r="M38" s="136">
        <f>L38/L56</f>
        <v>0.027176648213387014</v>
      </c>
      <c r="N38" s="133">
        <f>'地区別5歳毎'!S36</f>
        <v>360</v>
      </c>
      <c r="O38" s="134">
        <f>N38/N56</f>
        <v>0.04081169935381476</v>
      </c>
      <c r="P38" s="133">
        <f t="shared" si="1"/>
        <v>576</v>
      </c>
      <c r="Q38" s="137">
        <f>P38/P56</f>
        <v>0.03434909654720019</v>
      </c>
      <c r="S38" s="127" t="s">
        <v>141</v>
      </c>
      <c r="T38" s="133">
        <f>SUM(L34:L38)</f>
        <v>367</v>
      </c>
      <c r="U38" s="136">
        <f>T38/L56</f>
        <v>0.04617513839959738</v>
      </c>
      <c r="V38" s="133">
        <f>SUM(N34:N38)</f>
        <v>772</v>
      </c>
      <c r="W38" s="134">
        <f>V38/N56</f>
        <v>0.08751842194762499</v>
      </c>
      <c r="X38" s="133">
        <f>SUM(P34:P38)</f>
        <v>1139</v>
      </c>
      <c r="Y38" s="137">
        <f>X38/P56</f>
        <v>0.06792295306816148</v>
      </c>
    </row>
    <row r="39" spans="11:25" ht="13.5">
      <c r="K39" s="127" t="s">
        <v>117</v>
      </c>
      <c r="L39" s="133">
        <f>'地区別5歳毎'!R35</f>
        <v>284</v>
      </c>
      <c r="M39" s="136">
        <f>L39/L56</f>
        <v>0.035732259687971814</v>
      </c>
      <c r="N39" s="133">
        <f>'地区別5歳毎'!R36</f>
        <v>396</v>
      </c>
      <c r="O39" s="134">
        <f>N39/N56</f>
        <v>0.04489286928919624</v>
      </c>
      <c r="P39" s="133">
        <f t="shared" si="1"/>
        <v>680</v>
      </c>
      <c r="Q39" s="137">
        <f>P39/P56</f>
        <v>0.040551016757111334</v>
      </c>
      <c r="S39" s="127" t="s">
        <v>142</v>
      </c>
      <c r="T39" s="133">
        <f>SUM(L34:L39)</f>
        <v>651</v>
      </c>
      <c r="U39" s="136">
        <f>T39/L56</f>
        <v>0.0819073980875692</v>
      </c>
      <c r="V39" s="133">
        <f>SUM(N34:N39)</f>
        <v>1168</v>
      </c>
      <c r="W39" s="134">
        <f>V39/N56</f>
        <v>0.13241129123682122</v>
      </c>
      <c r="X39" s="133">
        <f>SUM(P34:P39)</f>
        <v>1819</v>
      </c>
      <c r="Y39" s="137">
        <f>X39/P56</f>
        <v>0.10847396982527283</v>
      </c>
    </row>
    <row r="40" spans="11:25" ht="13.5">
      <c r="K40" s="127" t="s">
        <v>118</v>
      </c>
      <c r="L40" s="133">
        <f>'地区別5歳毎'!Q35</f>
        <v>376</v>
      </c>
      <c r="M40" s="136">
        <f>L40/L56</f>
        <v>0.04730749874182184</v>
      </c>
      <c r="N40" s="133">
        <f>'地区別5歳毎'!Q36</f>
        <v>424</v>
      </c>
      <c r="O40" s="134">
        <f>N40/N56</f>
        <v>0.04806711257227072</v>
      </c>
      <c r="P40" s="133">
        <f t="shared" si="1"/>
        <v>800</v>
      </c>
      <c r="Q40" s="137">
        <f>P40/P56</f>
        <v>0.047707078537778044</v>
      </c>
      <c r="S40" s="127" t="s">
        <v>143</v>
      </c>
      <c r="T40" s="133">
        <f>SUM(L34:L40)</f>
        <v>1027</v>
      </c>
      <c r="U40" s="136">
        <f>T40/L56</f>
        <v>0.12921489682939105</v>
      </c>
      <c r="V40" s="133">
        <f>SUM(N34:N40)</f>
        <v>1592</v>
      </c>
      <c r="W40" s="134">
        <f>V40/N56</f>
        <v>0.18047840380909194</v>
      </c>
      <c r="X40" s="133">
        <f>SUM(P34:P40)</f>
        <v>2619</v>
      </c>
      <c r="Y40" s="137">
        <f>X40/P56</f>
        <v>0.15618104836305086</v>
      </c>
    </row>
    <row r="41" spans="11:25" ht="13.5">
      <c r="K41" s="127" t="s">
        <v>119</v>
      </c>
      <c r="L41" s="133">
        <f>'地区別5歳毎'!P35</f>
        <v>513</v>
      </c>
      <c r="M41" s="136">
        <f>L41/L56</f>
        <v>0.06454453950679416</v>
      </c>
      <c r="N41" s="133">
        <f>'地区別5歳毎'!P36</f>
        <v>478</v>
      </c>
      <c r="O41" s="134">
        <f>N41/N56</f>
        <v>0.05418886747534293</v>
      </c>
      <c r="P41" s="133">
        <f t="shared" si="1"/>
        <v>991</v>
      </c>
      <c r="Q41" s="137">
        <f>P41/P56</f>
        <v>0.05909714353867255</v>
      </c>
      <c r="S41" s="127" t="s">
        <v>144</v>
      </c>
      <c r="T41" s="133">
        <f>SUM(L34:L41)</f>
        <v>1540</v>
      </c>
      <c r="U41" s="136">
        <f>T41/L56</f>
        <v>0.1937594363361852</v>
      </c>
      <c r="V41" s="133">
        <f>SUM(N34:N41)</f>
        <v>2070</v>
      </c>
      <c r="W41" s="134">
        <f>V41/N56</f>
        <v>0.23466727128443488</v>
      </c>
      <c r="X41" s="133">
        <f>SUM(P34:P41)</f>
        <v>3610</v>
      </c>
      <c r="Y41" s="137">
        <f>X41/P56</f>
        <v>0.21527819190172343</v>
      </c>
    </row>
    <row r="42" spans="11:25" ht="13.5">
      <c r="K42" s="127" t="s">
        <v>120</v>
      </c>
      <c r="L42" s="133">
        <f>'地区別5歳毎'!O35</f>
        <v>823</v>
      </c>
      <c r="M42" s="136">
        <f>L42/L56</f>
        <v>0.10354806240563663</v>
      </c>
      <c r="N42" s="133">
        <f>'地区別5歳毎'!O36</f>
        <v>815</v>
      </c>
      <c r="O42" s="134">
        <f>N42/N56</f>
        <v>0.09239315270377509</v>
      </c>
      <c r="P42" s="133">
        <f t="shared" si="1"/>
        <v>1638</v>
      </c>
      <c r="Q42" s="137">
        <f>P42/P56</f>
        <v>0.09768024330610055</v>
      </c>
      <c r="S42" s="127" t="s">
        <v>145</v>
      </c>
      <c r="T42" s="133">
        <f>SUM(L34:L42)</f>
        <v>2363</v>
      </c>
      <c r="U42" s="136">
        <f>T42/L56</f>
        <v>0.29730749874182183</v>
      </c>
      <c r="V42" s="133">
        <f>SUM(N34:N42)</f>
        <v>2885</v>
      </c>
      <c r="W42" s="134">
        <f>V42/N56</f>
        <v>0.32706042398820995</v>
      </c>
      <c r="X42" s="133">
        <f>SUM(P34:P42)</f>
        <v>5248</v>
      </c>
      <c r="Y42" s="137">
        <f>X42/P56</f>
        <v>0.31295843520782396</v>
      </c>
    </row>
    <row r="43" spans="11:25" ht="13.5">
      <c r="K43" s="127" t="s">
        <v>121</v>
      </c>
      <c r="L43" s="133">
        <f>'地区別5歳毎'!N35</f>
        <v>714</v>
      </c>
      <c r="M43" s="136">
        <f>L43/L56</f>
        <v>0.08983392048314041</v>
      </c>
      <c r="N43" s="133">
        <f>'地区別5歳毎'!N36</f>
        <v>776</v>
      </c>
      <c r="O43" s="134">
        <f>N43/N56</f>
        <v>0.08797188527377849</v>
      </c>
      <c r="P43" s="133">
        <f t="shared" si="1"/>
        <v>1490</v>
      </c>
      <c r="Q43" s="137">
        <f>P43/P56</f>
        <v>0.0888544337766116</v>
      </c>
      <c r="S43" s="127" t="s">
        <v>146</v>
      </c>
      <c r="T43" s="133">
        <f>SUM(L34:L43)</f>
        <v>3077</v>
      </c>
      <c r="U43" s="136">
        <f>T43/L56</f>
        <v>0.38714141922496226</v>
      </c>
      <c r="V43" s="133">
        <f>SUM(N34:N43)</f>
        <v>3661</v>
      </c>
      <c r="W43" s="134">
        <f>V43/N56</f>
        <v>0.4150323092619884</v>
      </c>
      <c r="X43" s="133">
        <f>SUM(P34:P43)</f>
        <v>6738</v>
      </c>
      <c r="Y43" s="137">
        <f>X43/P56</f>
        <v>0.4018128689844356</v>
      </c>
    </row>
    <row r="44" spans="11:25" ht="13.5">
      <c r="K44" s="127" t="s">
        <v>122</v>
      </c>
      <c r="L44" s="133">
        <f>'地区別5歳毎'!M35</f>
        <v>515</v>
      </c>
      <c r="M44" s="136">
        <f>L44/L56</f>
        <v>0.0647961751383996</v>
      </c>
      <c r="N44" s="133">
        <f>'地区別5歳毎'!M36</f>
        <v>605</v>
      </c>
      <c r="O44" s="134">
        <f>N44/N56</f>
        <v>0.06858632808071648</v>
      </c>
      <c r="P44" s="133">
        <f t="shared" si="1"/>
        <v>1120</v>
      </c>
      <c r="Q44" s="137">
        <f>P44/P56</f>
        <v>0.06678990995288926</v>
      </c>
      <c r="S44" s="127" t="s">
        <v>147</v>
      </c>
      <c r="T44" s="133">
        <f>SUM(L34:L44)</f>
        <v>3592</v>
      </c>
      <c r="U44" s="136">
        <f>T44/L56</f>
        <v>0.45193759436336184</v>
      </c>
      <c r="V44" s="133">
        <f>SUM(N34:N44)</f>
        <v>4266</v>
      </c>
      <c r="W44" s="134">
        <f>V44/N56</f>
        <v>0.4836186373427049</v>
      </c>
      <c r="X44" s="133">
        <f>SUM(P34:P44)</f>
        <v>7858</v>
      </c>
      <c r="Y44" s="137">
        <f>X44/P56</f>
        <v>0.4686027789373248</v>
      </c>
    </row>
    <row r="45" spans="11:25" ht="13.5">
      <c r="K45" s="127" t="s">
        <v>123</v>
      </c>
      <c r="L45" s="133">
        <f>'地区別5歳毎'!L35</f>
        <v>419</v>
      </c>
      <c r="M45" s="136">
        <f>L45/L56</f>
        <v>0.0527176648213387</v>
      </c>
      <c r="N45" s="133">
        <f>'地区別5歳毎'!L36</f>
        <v>467</v>
      </c>
      <c r="O45" s="134">
        <f>N45/N56</f>
        <v>0.052941843328420814</v>
      </c>
      <c r="P45" s="133">
        <f t="shared" si="1"/>
        <v>886</v>
      </c>
      <c r="Q45" s="137">
        <f>P45/P56</f>
        <v>0.05283558948058918</v>
      </c>
      <c r="S45" s="127" t="s">
        <v>148</v>
      </c>
      <c r="T45" s="133">
        <f>SUM(L34:L45)</f>
        <v>4011</v>
      </c>
      <c r="U45" s="136">
        <f>T45/L56</f>
        <v>0.5046552591847006</v>
      </c>
      <c r="V45" s="133">
        <f>SUM(N34:N45)</f>
        <v>4733</v>
      </c>
      <c r="W45" s="134">
        <f>V45/N56</f>
        <v>0.5365604806711257</v>
      </c>
      <c r="X45" s="133">
        <f>SUM(P34:P45)</f>
        <v>8744</v>
      </c>
      <c r="Y45" s="137">
        <f>X45/P56</f>
        <v>0.521438368417914</v>
      </c>
    </row>
    <row r="46" spans="11:25" ht="13.5">
      <c r="K46" s="127" t="s">
        <v>124</v>
      </c>
      <c r="L46" s="133">
        <f>'地区別5歳毎'!K35</f>
        <v>454</v>
      </c>
      <c r="M46" s="136">
        <f>L46/L56</f>
        <v>0.057121288374433817</v>
      </c>
      <c r="N46" s="133">
        <f>'地区別5歳毎'!K36</f>
        <v>517</v>
      </c>
      <c r="O46" s="134">
        <f>N46/N56</f>
        <v>0.058610134905339534</v>
      </c>
      <c r="P46" s="133">
        <f t="shared" si="1"/>
        <v>971</v>
      </c>
      <c r="Q46" s="137">
        <f>P46/P56</f>
        <v>0.0579044665752281</v>
      </c>
      <c r="S46" s="127" t="s">
        <v>105</v>
      </c>
      <c r="T46" s="133">
        <f>SUM(L46:L54)</f>
        <v>3937</v>
      </c>
      <c r="U46" s="136">
        <f>T46/L56</f>
        <v>0.49534474081529944</v>
      </c>
      <c r="V46" s="133">
        <f>SUM(N46:N54)</f>
        <v>4088</v>
      </c>
      <c r="W46" s="134">
        <f>V46/N56</f>
        <v>0.4634395193288743</v>
      </c>
      <c r="X46" s="133">
        <f>SUM(P46:P54)</f>
        <v>8025</v>
      </c>
      <c r="Y46" s="137">
        <f>X46/P56</f>
        <v>0.478561631582086</v>
      </c>
    </row>
    <row r="47" spans="11:25" ht="13.5">
      <c r="K47" s="127" t="s">
        <v>125</v>
      </c>
      <c r="L47" s="133">
        <f>'地区別5歳毎'!J35</f>
        <v>523</v>
      </c>
      <c r="M47" s="136">
        <f>L47/L56</f>
        <v>0.06580271766482133</v>
      </c>
      <c r="N47" s="133">
        <f>'地区別5歳毎'!J36</f>
        <v>552</v>
      </c>
      <c r="O47" s="134">
        <f>N47/N56</f>
        <v>0.06257793900918263</v>
      </c>
      <c r="P47" s="133">
        <f t="shared" si="1"/>
        <v>1075</v>
      </c>
      <c r="Q47" s="137">
        <f>P47/P56</f>
        <v>0.06410638678513925</v>
      </c>
      <c r="S47" s="127" t="s">
        <v>106</v>
      </c>
      <c r="T47" s="133">
        <f>SUM(L47:L54)</f>
        <v>3483</v>
      </c>
      <c r="U47" s="136">
        <f>T47/L56</f>
        <v>0.43822345244086564</v>
      </c>
      <c r="V47" s="133">
        <f>SUM(N47:N54)</f>
        <v>3571</v>
      </c>
      <c r="W47" s="134">
        <f>V47/N56</f>
        <v>0.4048293844235347</v>
      </c>
      <c r="X47" s="133">
        <f>SUM(P47:P54)</f>
        <v>7054</v>
      </c>
      <c r="Y47" s="137">
        <f>X47/P56</f>
        <v>0.4206571650068579</v>
      </c>
    </row>
    <row r="48" spans="11:25" ht="13.5">
      <c r="K48" s="127" t="s">
        <v>126</v>
      </c>
      <c r="L48" s="133">
        <f>'地区別5歳毎'!I35</f>
        <v>502</v>
      </c>
      <c r="M48" s="136">
        <f>L48/L56</f>
        <v>0.06316054353296427</v>
      </c>
      <c r="N48" s="133">
        <f>'地区別5歳毎'!I36</f>
        <v>527</v>
      </c>
      <c r="O48" s="134">
        <f>N48/N56</f>
        <v>0.059743793220723276</v>
      </c>
      <c r="P48" s="133">
        <f t="shared" si="1"/>
        <v>1029</v>
      </c>
      <c r="Q48" s="137">
        <f>P48/P56</f>
        <v>0.06136322976921701</v>
      </c>
      <c r="S48" s="127" t="s">
        <v>107</v>
      </c>
      <c r="T48" s="133">
        <f>SUM(L48:L54)</f>
        <v>2960</v>
      </c>
      <c r="U48" s="136">
        <f>T48/L56</f>
        <v>0.3724207347760443</v>
      </c>
      <c r="V48" s="133">
        <f>SUM(N48:N54)</f>
        <v>3019</v>
      </c>
      <c r="W48" s="134">
        <f>V48/N56</f>
        <v>0.3422514454143521</v>
      </c>
      <c r="X48" s="133">
        <f>SUM(P48:P54)</f>
        <v>5979</v>
      </c>
      <c r="Y48" s="137">
        <f>X48/P56</f>
        <v>0.35655077822171866</v>
      </c>
    </row>
    <row r="49" spans="11:25" ht="13.5">
      <c r="K49" s="127" t="s">
        <v>127</v>
      </c>
      <c r="L49" s="133">
        <f>'地区別5歳毎'!H35</f>
        <v>414</v>
      </c>
      <c r="M49" s="136">
        <f>L49/L56</f>
        <v>0.052088575742325116</v>
      </c>
      <c r="N49" s="133">
        <f>'地区別5歳毎'!H36</f>
        <v>553</v>
      </c>
      <c r="O49" s="134">
        <f>N49/N56</f>
        <v>0.06269130484072101</v>
      </c>
      <c r="P49" s="133">
        <f t="shared" si="1"/>
        <v>967</v>
      </c>
      <c r="Q49" s="137">
        <f>P49/P56</f>
        <v>0.05766593118253921</v>
      </c>
      <c r="S49" s="127" t="s">
        <v>108</v>
      </c>
      <c r="T49" s="133">
        <f>SUM(L49:L54)</f>
        <v>2458</v>
      </c>
      <c r="U49" s="136">
        <f>T49/L56</f>
        <v>0.30926019124308</v>
      </c>
      <c r="V49" s="133">
        <f>SUM(N49:N54)</f>
        <v>2492</v>
      </c>
      <c r="W49" s="134">
        <f>V49/N56</f>
        <v>0.28250765219362883</v>
      </c>
      <c r="X49" s="133">
        <f>SUM(P49:P54)</f>
        <v>4950</v>
      </c>
      <c r="Y49" s="137">
        <f>X49/P56</f>
        <v>0.2951875484525016</v>
      </c>
    </row>
    <row r="50" spans="11:25" ht="13.5">
      <c r="K50" s="127" t="s">
        <v>128</v>
      </c>
      <c r="L50" s="133">
        <f>'地区別5歳毎'!G35</f>
        <v>422</v>
      </c>
      <c r="M50" s="136">
        <f>L50/L56</f>
        <v>0.053095118268746855</v>
      </c>
      <c r="N50" s="133">
        <f>'地区別5歳毎'!G36</f>
        <v>439</v>
      </c>
      <c r="O50" s="134">
        <f>N50/N56</f>
        <v>0.04976760004534633</v>
      </c>
      <c r="P50" s="133">
        <f t="shared" si="1"/>
        <v>861</v>
      </c>
      <c r="Q50" s="137">
        <f>P50/P56</f>
        <v>0.05134474327628362</v>
      </c>
      <c r="S50" s="127" t="s">
        <v>109</v>
      </c>
      <c r="T50" s="133">
        <f>SUM(L50:L54)</f>
        <v>2044</v>
      </c>
      <c r="U50" s="136">
        <f>T50/L56</f>
        <v>0.2571716155007549</v>
      </c>
      <c r="V50" s="133">
        <f>SUM(N50:N54)</f>
        <v>1939</v>
      </c>
      <c r="W50" s="134">
        <f>V50/N56</f>
        <v>0.21981634735290784</v>
      </c>
      <c r="X50" s="133">
        <f>SUM(P50:P54)</f>
        <v>3983</v>
      </c>
      <c r="Y50" s="137">
        <f>X50/P56</f>
        <v>0.23752161726996243</v>
      </c>
    </row>
    <row r="51" spans="11:25" ht="13.5">
      <c r="K51" s="127" t="s">
        <v>129</v>
      </c>
      <c r="L51" s="133">
        <f>'地区別5歳毎'!F35</f>
        <v>466</v>
      </c>
      <c r="M51" s="136">
        <f>L51/L56</f>
        <v>0.05863110216406643</v>
      </c>
      <c r="N51" s="133">
        <f>'地区別5歳毎'!F36</f>
        <v>425</v>
      </c>
      <c r="O51" s="134">
        <f>N51/N56</f>
        <v>0.04818047840380909</v>
      </c>
      <c r="P51" s="133">
        <f t="shared" si="1"/>
        <v>891</v>
      </c>
      <c r="Q51" s="137">
        <f>P51/P56</f>
        <v>0.0531337587214503</v>
      </c>
      <c r="S51" s="127" t="s">
        <v>110</v>
      </c>
      <c r="T51" s="133">
        <f>SUM(L51:L54)</f>
        <v>1622</v>
      </c>
      <c r="U51" s="136">
        <f>T51/L56</f>
        <v>0.20407649723200805</v>
      </c>
      <c r="V51" s="133">
        <f>SUM(N51:N54)</f>
        <v>1500</v>
      </c>
      <c r="W51" s="134">
        <f>V51/N56</f>
        <v>0.1700487473075615</v>
      </c>
      <c r="X51" s="133">
        <f>SUM(P51:P54)</f>
        <v>3122</v>
      </c>
      <c r="Y51" s="137">
        <f>X51/P56</f>
        <v>0.1861768739936788</v>
      </c>
    </row>
    <row r="52" spans="11:25" ht="13.5">
      <c r="K52" s="127" t="s">
        <v>130</v>
      </c>
      <c r="L52" s="133">
        <f>'地区別5歳毎'!E35</f>
        <v>358</v>
      </c>
      <c r="M52" s="136">
        <f>L52/L56</f>
        <v>0.045042778057372924</v>
      </c>
      <c r="N52" s="133">
        <f>'地区別5歳毎'!E36</f>
        <v>415</v>
      </c>
      <c r="O52" s="134">
        <f>N52/N56</f>
        <v>0.047046820088425347</v>
      </c>
      <c r="P52" s="133">
        <f t="shared" si="1"/>
        <v>773</v>
      </c>
      <c r="Q52" s="137">
        <f>P52/P56</f>
        <v>0.046096964637128035</v>
      </c>
      <c r="S52" s="127" t="s">
        <v>111</v>
      </c>
      <c r="T52" s="133">
        <f>SUM(L52:L54)</f>
        <v>1156</v>
      </c>
      <c r="U52" s="136">
        <f>T52/L56</f>
        <v>0.14544539506794163</v>
      </c>
      <c r="V52" s="133">
        <f>SUM(N52:N54)</f>
        <v>1075</v>
      </c>
      <c r="W52" s="134">
        <f>V52/N56</f>
        <v>0.12186826890375241</v>
      </c>
      <c r="X52" s="133">
        <f>SUM(P52:P54)</f>
        <v>2231</v>
      </c>
      <c r="Y52" s="137">
        <f>X52/P56</f>
        <v>0.1330431152722285</v>
      </c>
    </row>
    <row r="53" spans="11:25" ht="13.5">
      <c r="K53" s="127" t="s">
        <v>131</v>
      </c>
      <c r="L53" s="133">
        <f>'地区別5歳毎'!D35</f>
        <v>411</v>
      </c>
      <c r="M53" s="136">
        <f>L53/L56</f>
        <v>0.05171112229491696</v>
      </c>
      <c r="N53" s="133">
        <f>'地区別5歳毎'!D36</f>
        <v>367</v>
      </c>
      <c r="O53" s="134">
        <f>N53/N56</f>
        <v>0.04160526017458338</v>
      </c>
      <c r="P53" s="133">
        <f t="shared" si="1"/>
        <v>778</v>
      </c>
      <c r="Q53" s="137">
        <f>P53/P56</f>
        <v>0.046395133877989145</v>
      </c>
      <c r="S53" s="127" t="s">
        <v>3</v>
      </c>
      <c r="T53" s="133">
        <f>SUM(L53:L54)</f>
        <v>798</v>
      </c>
      <c r="U53" s="136">
        <f>T53/L56</f>
        <v>0.1004026170105687</v>
      </c>
      <c r="V53" s="133">
        <f>SUM(N53:N54)</f>
        <v>660</v>
      </c>
      <c r="W53" s="134">
        <f>V53/N56</f>
        <v>0.07482144881532705</v>
      </c>
      <c r="X53" s="133">
        <f>SUM(P53:P54)</f>
        <v>1458</v>
      </c>
      <c r="Y53" s="137">
        <f>X53/P56</f>
        <v>0.08694615063510049</v>
      </c>
    </row>
    <row r="54" spans="11:25" ht="13.5">
      <c r="K54" s="127" t="s">
        <v>132</v>
      </c>
      <c r="L54" s="133">
        <f>'地区別5歳毎'!C35</f>
        <v>387</v>
      </c>
      <c r="M54" s="136">
        <f>L54/L56</f>
        <v>0.048691494715651734</v>
      </c>
      <c r="N54" s="133">
        <f>'地区別5歳毎'!C36</f>
        <v>293</v>
      </c>
      <c r="O54" s="134">
        <f>N54/N56</f>
        <v>0.03321618864074368</v>
      </c>
      <c r="P54" s="133">
        <f t="shared" si="1"/>
        <v>680</v>
      </c>
      <c r="Q54" s="137">
        <f>P54/P56</f>
        <v>0.040551016757111334</v>
      </c>
      <c r="S54" s="127" t="s">
        <v>112</v>
      </c>
      <c r="T54" s="133">
        <f>SUM(L54:L54)</f>
        <v>387</v>
      </c>
      <c r="U54" s="136">
        <f>T54/L56</f>
        <v>0.048691494715651734</v>
      </c>
      <c r="V54" s="133">
        <f>SUM(N54:N54)</f>
        <v>293</v>
      </c>
      <c r="W54" s="134">
        <f>V54/N56</f>
        <v>0.03321618864074368</v>
      </c>
      <c r="X54" s="133">
        <f>SUM(P54:P54)</f>
        <v>680</v>
      </c>
      <c r="Y54" s="137">
        <f>X54/P56</f>
        <v>0.040551016757111334</v>
      </c>
    </row>
    <row r="55" ht="13.5">
      <c r="K55" s="127"/>
    </row>
    <row r="56" spans="11:17" ht="13.5">
      <c r="K56" s="127"/>
      <c r="L56" s="133">
        <f>SUM(L34:L54)</f>
        <v>7948</v>
      </c>
      <c r="M56" s="132"/>
      <c r="N56" s="133">
        <f>SUM(N34:N54)</f>
        <v>8821</v>
      </c>
      <c r="O56" s="128"/>
      <c r="P56" s="133">
        <f>SUM(P34:P54)</f>
        <v>16769</v>
      </c>
      <c r="Q56" s="128"/>
    </row>
    <row r="61" ht="13.5">
      <c r="B61" s="138" t="s">
        <v>135</v>
      </c>
    </row>
    <row r="62" spans="11:24" ht="13.5">
      <c r="K62" s="127"/>
      <c r="P62" t="s">
        <v>104</v>
      </c>
      <c r="X62" t="s">
        <v>104</v>
      </c>
    </row>
    <row r="63" spans="11:25" ht="13.5">
      <c r="K63" s="127"/>
      <c r="L63" s="132" t="s">
        <v>98</v>
      </c>
      <c r="M63" s="135" t="s">
        <v>99</v>
      </c>
      <c r="N63" s="132" t="s">
        <v>100</v>
      </c>
      <c r="O63" s="129" t="s">
        <v>101</v>
      </c>
      <c r="P63" s="128" t="s">
        <v>102</v>
      </c>
      <c r="Q63" s="130" t="s">
        <v>103</v>
      </c>
      <c r="S63" s="127"/>
      <c r="T63" s="132" t="s">
        <v>98</v>
      </c>
      <c r="U63" s="135" t="s">
        <v>99</v>
      </c>
      <c r="V63" s="132" t="s">
        <v>100</v>
      </c>
      <c r="W63" s="129" t="s">
        <v>101</v>
      </c>
      <c r="X63" s="128" t="s">
        <v>102</v>
      </c>
      <c r="Y63" s="130" t="s">
        <v>103</v>
      </c>
    </row>
    <row r="64" spans="11:25" ht="13.5">
      <c r="K64" s="127" t="s">
        <v>17</v>
      </c>
      <c r="L64" s="133">
        <f>'地区別5歳毎'!W38</f>
        <v>1</v>
      </c>
      <c r="M64" s="136">
        <f>L64/L86</f>
        <v>0.0003661662394727206</v>
      </c>
      <c r="N64" s="133">
        <f>'地区別5歳毎'!W39</f>
        <v>4</v>
      </c>
      <c r="O64" s="134">
        <f>N64/N86</f>
        <v>0.0013114754098360656</v>
      </c>
      <c r="P64" s="133">
        <f aca="true" t="shared" si="2" ref="P64:P84">L64+N64</f>
        <v>5</v>
      </c>
      <c r="Q64" s="137">
        <f>P64/P86</f>
        <v>0.0008649022660439371</v>
      </c>
      <c r="S64" s="127" t="s">
        <v>1</v>
      </c>
      <c r="T64" s="133">
        <f>SUM(L64:L64)</f>
        <v>1</v>
      </c>
      <c r="U64" s="136">
        <f>T64/L86</f>
        <v>0.0003661662394727206</v>
      </c>
      <c r="V64" s="133">
        <f>SUM(N64:N64)</f>
        <v>4</v>
      </c>
      <c r="W64" s="134">
        <f>V64/N86</f>
        <v>0.0013114754098360656</v>
      </c>
      <c r="X64" s="133">
        <f>SUM(P64:P64)</f>
        <v>5</v>
      </c>
      <c r="Y64" s="137">
        <f>X64/P86</f>
        <v>0.0008649022660439371</v>
      </c>
    </row>
    <row r="65" spans="11:25" ht="13.5">
      <c r="K65" s="127" t="s">
        <v>113</v>
      </c>
      <c r="L65" s="133">
        <f>'地区別5歳毎'!V38</f>
        <v>7</v>
      </c>
      <c r="M65" s="136">
        <f>L65/L86</f>
        <v>0.002563163676309044</v>
      </c>
      <c r="N65" s="133">
        <f>'地区別5歳毎'!V39</f>
        <v>11</v>
      </c>
      <c r="O65" s="134">
        <f>N65/N86</f>
        <v>0.0036065573770491803</v>
      </c>
      <c r="P65" s="133">
        <f t="shared" si="2"/>
        <v>18</v>
      </c>
      <c r="Q65" s="137">
        <f>P65/P86</f>
        <v>0.0031136481577581734</v>
      </c>
      <c r="S65" s="127" t="s">
        <v>138</v>
      </c>
      <c r="T65" s="133">
        <f>SUM(L64:L65)</f>
        <v>8</v>
      </c>
      <c r="U65" s="136">
        <f>T65/L86</f>
        <v>0.0029293299157817647</v>
      </c>
      <c r="V65" s="133">
        <f>SUM(N64:N65)</f>
        <v>15</v>
      </c>
      <c r="W65" s="134">
        <f>V65/N86</f>
        <v>0.004918032786885246</v>
      </c>
      <c r="X65" s="133">
        <f>SUM(P64:P65)</f>
        <v>23</v>
      </c>
      <c r="Y65" s="137">
        <f>X65/P86</f>
        <v>0.0039785504238021106</v>
      </c>
    </row>
    <row r="66" spans="11:25" ht="13.5">
      <c r="K66" s="127" t="s">
        <v>114</v>
      </c>
      <c r="L66" s="133">
        <f>'地区別5歳毎'!U38</f>
        <v>11</v>
      </c>
      <c r="M66" s="136">
        <f>L66/L86</f>
        <v>0.004027828634199927</v>
      </c>
      <c r="N66" s="133">
        <f>'地区別5歳毎'!U39</f>
        <v>52</v>
      </c>
      <c r="O66" s="134">
        <f>N66/N86</f>
        <v>0.017049180327868854</v>
      </c>
      <c r="P66" s="133">
        <f t="shared" si="2"/>
        <v>63</v>
      </c>
      <c r="Q66" s="137">
        <f>P66/P86</f>
        <v>0.010897768552153606</v>
      </c>
      <c r="S66" s="127" t="s">
        <v>139</v>
      </c>
      <c r="T66" s="133">
        <f>SUM(L64:L66)</f>
        <v>19</v>
      </c>
      <c r="U66" s="136">
        <f>T66/L86</f>
        <v>0.006957158549981692</v>
      </c>
      <c r="V66" s="133">
        <f>SUM(N64:N66)</f>
        <v>67</v>
      </c>
      <c r="W66" s="134">
        <f>V66/N86</f>
        <v>0.021967213114754098</v>
      </c>
      <c r="X66" s="133">
        <f>SUM(P64:P66)</f>
        <v>86</v>
      </c>
      <c r="Y66" s="137">
        <f>X66/P86</f>
        <v>0.014876318975955717</v>
      </c>
    </row>
    <row r="67" spans="11:25" ht="13.5">
      <c r="K67" s="127" t="s">
        <v>115</v>
      </c>
      <c r="L67" s="133">
        <f>'地区別5歳毎'!T38</f>
        <v>36</v>
      </c>
      <c r="M67" s="136">
        <f>L67/L86</f>
        <v>0.013181984621017943</v>
      </c>
      <c r="N67" s="133">
        <f>'地区別5歳毎'!T39</f>
        <v>120</v>
      </c>
      <c r="O67" s="134">
        <f>N67/N86</f>
        <v>0.03934426229508197</v>
      </c>
      <c r="P67" s="133">
        <f t="shared" si="2"/>
        <v>156</v>
      </c>
      <c r="Q67" s="137">
        <f>P67/P86</f>
        <v>0.026984950700570835</v>
      </c>
      <c r="S67" s="127" t="s">
        <v>140</v>
      </c>
      <c r="T67" s="133">
        <f>SUM(L64:L67)</f>
        <v>55</v>
      </c>
      <c r="U67" s="136">
        <f>T67/L86</f>
        <v>0.020139143170999633</v>
      </c>
      <c r="V67" s="133">
        <f>SUM(N64:N67)</f>
        <v>187</v>
      </c>
      <c r="W67" s="134">
        <f>V67/N86</f>
        <v>0.061311475409836065</v>
      </c>
      <c r="X67" s="133">
        <f>SUM(P64:P67)</f>
        <v>242</v>
      </c>
      <c r="Y67" s="137">
        <f>X67/P86</f>
        <v>0.04186126967652655</v>
      </c>
    </row>
    <row r="68" spans="11:25" ht="13.5">
      <c r="K68" s="127" t="s">
        <v>116</v>
      </c>
      <c r="L68" s="133">
        <f>'地区別5歳毎'!S38</f>
        <v>98</v>
      </c>
      <c r="M68" s="136">
        <f>L68/L86</f>
        <v>0.03588429146832662</v>
      </c>
      <c r="N68" s="133">
        <f>'地区別5歳毎'!S39</f>
        <v>186</v>
      </c>
      <c r="O68" s="134">
        <f>N68/N86</f>
        <v>0.06098360655737705</v>
      </c>
      <c r="P68" s="133">
        <f t="shared" si="2"/>
        <v>284</v>
      </c>
      <c r="Q68" s="137">
        <f>P68/P86</f>
        <v>0.04912644871129562</v>
      </c>
      <c r="S68" s="127" t="s">
        <v>141</v>
      </c>
      <c r="T68" s="133">
        <f>SUM(L64:L68)</f>
        <v>153</v>
      </c>
      <c r="U68" s="136">
        <f>T68/L86</f>
        <v>0.056023434639326256</v>
      </c>
      <c r="V68" s="133">
        <f>SUM(N64:N68)</f>
        <v>373</v>
      </c>
      <c r="W68" s="134">
        <f>V68/N86</f>
        <v>0.12229508196721312</v>
      </c>
      <c r="X68" s="133">
        <f>SUM(P64:P68)</f>
        <v>526</v>
      </c>
      <c r="Y68" s="137">
        <f>X68/P86</f>
        <v>0.09098771838782217</v>
      </c>
    </row>
    <row r="69" spans="11:25" ht="13.5">
      <c r="K69" s="127" t="s">
        <v>117</v>
      </c>
      <c r="L69" s="133">
        <f>'地区別5歳毎'!R38</f>
        <v>118</v>
      </c>
      <c r="M69" s="136">
        <f>L69/L86</f>
        <v>0.04320761625778103</v>
      </c>
      <c r="N69" s="133">
        <f>'地区別5歳毎'!R39</f>
        <v>215</v>
      </c>
      <c r="O69" s="134">
        <f>N69/N86</f>
        <v>0.07049180327868852</v>
      </c>
      <c r="P69" s="133">
        <f t="shared" si="2"/>
        <v>333</v>
      </c>
      <c r="Q69" s="137">
        <f>P69/P86</f>
        <v>0.057602490918526206</v>
      </c>
      <c r="S69" s="127" t="s">
        <v>142</v>
      </c>
      <c r="T69" s="133">
        <f>SUM(L64:L69)</f>
        <v>271</v>
      </c>
      <c r="U69" s="136">
        <f>T69/L86</f>
        <v>0.09923105089710729</v>
      </c>
      <c r="V69" s="133">
        <f>SUM(N64:N69)</f>
        <v>588</v>
      </c>
      <c r="W69" s="134">
        <f>V69/N86</f>
        <v>0.19278688524590165</v>
      </c>
      <c r="X69" s="133">
        <f>SUM(P64:P69)</f>
        <v>859</v>
      </c>
      <c r="Y69" s="137">
        <f>X69/P86</f>
        <v>0.1485902093063484</v>
      </c>
    </row>
    <row r="70" spans="11:25" ht="13.5">
      <c r="K70" s="127" t="s">
        <v>118</v>
      </c>
      <c r="L70" s="133">
        <f>'地区別5歳毎'!Q38</f>
        <v>146</v>
      </c>
      <c r="M70" s="136">
        <f>L70/L86</f>
        <v>0.05346027096301721</v>
      </c>
      <c r="N70" s="133">
        <f>'地区別5歳毎'!Q39</f>
        <v>190</v>
      </c>
      <c r="O70" s="134">
        <f>N70/N86</f>
        <v>0.06229508196721312</v>
      </c>
      <c r="P70" s="133">
        <f t="shared" si="2"/>
        <v>336</v>
      </c>
      <c r="Q70" s="137">
        <f>P70/P86</f>
        <v>0.05812143227815257</v>
      </c>
      <c r="S70" s="127" t="s">
        <v>143</v>
      </c>
      <c r="T70" s="133">
        <f>SUM(L64:L70)</f>
        <v>417</v>
      </c>
      <c r="U70" s="136">
        <f>T70/L86</f>
        <v>0.1526913218601245</v>
      </c>
      <c r="V70" s="133">
        <f>SUM(N64:N70)</f>
        <v>778</v>
      </c>
      <c r="W70" s="134">
        <f>V70/N86</f>
        <v>0.25508196721311477</v>
      </c>
      <c r="X70" s="133">
        <f>SUM(P64:P70)</f>
        <v>1195</v>
      </c>
      <c r="Y70" s="137">
        <f>X70/P86</f>
        <v>0.20671164158450095</v>
      </c>
    </row>
    <row r="71" spans="11:25" ht="13.5">
      <c r="K71" s="127" t="s">
        <v>119</v>
      </c>
      <c r="L71" s="133">
        <f>'地区別5歳毎'!P38</f>
        <v>149</v>
      </c>
      <c r="M71" s="136">
        <f>L71/L86</f>
        <v>0.05455876968143537</v>
      </c>
      <c r="N71" s="133">
        <f>'地区別5歳毎'!P39</f>
        <v>149</v>
      </c>
      <c r="O71" s="134">
        <f>N71/N86</f>
        <v>0.04885245901639344</v>
      </c>
      <c r="P71" s="133">
        <f t="shared" si="2"/>
        <v>298</v>
      </c>
      <c r="Q71" s="137">
        <f>P71/P86</f>
        <v>0.05154817505621865</v>
      </c>
      <c r="S71" s="127" t="s">
        <v>144</v>
      </c>
      <c r="T71" s="133">
        <f>SUM(L64:L71)</f>
        <v>566</v>
      </c>
      <c r="U71" s="136">
        <f>T71/L86</f>
        <v>0.20725009154155988</v>
      </c>
      <c r="V71" s="133">
        <f>SUM(N64:N71)</f>
        <v>927</v>
      </c>
      <c r="W71" s="134">
        <f>V71/N86</f>
        <v>0.30393442622950817</v>
      </c>
      <c r="X71" s="133">
        <f>SUM(P64:P71)</f>
        <v>1493</v>
      </c>
      <c r="Y71" s="137">
        <f>X71/P86</f>
        <v>0.2582598166407196</v>
      </c>
    </row>
    <row r="72" spans="11:25" ht="13.5">
      <c r="K72" s="127" t="s">
        <v>120</v>
      </c>
      <c r="L72" s="133">
        <f>'地区別5歳毎'!O38</f>
        <v>230</v>
      </c>
      <c r="M72" s="136">
        <f>L72/L86</f>
        <v>0.08421823507872574</v>
      </c>
      <c r="N72" s="133">
        <f>'地区別5歳毎'!O39</f>
        <v>233</v>
      </c>
      <c r="O72" s="134">
        <f>N72/N86</f>
        <v>0.07639344262295082</v>
      </c>
      <c r="P72" s="133">
        <f t="shared" si="2"/>
        <v>463</v>
      </c>
      <c r="Q72" s="137">
        <f>P72/P86</f>
        <v>0.08008994983566857</v>
      </c>
      <c r="S72" s="127" t="s">
        <v>145</v>
      </c>
      <c r="T72" s="133">
        <f>SUM(L64:L72)</f>
        <v>796</v>
      </c>
      <c r="U72" s="136">
        <f>T72/L86</f>
        <v>0.2914683266202856</v>
      </c>
      <c r="V72" s="133">
        <f>SUM(N64:N72)</f>
        <v>1160</v>
      </c>
      <c r="W72" s="134">
        <f>V72/N86</f>
        <v>0.380327868852459</v>
      </c>
      <c r="X72" s="133">
        <f>SUM(P64:P72)</f>
        <v>1956</v>
      </c>
      <c r="Y72" s="137">
        <f>X72/P86</f>
        <v>0.33834976647638815</v>
      </c>
    </row>
    <row r="73" spans="11:25" ht="13.5">
      <c r="K73" s="127" t="s">
        <v>121</v>
      </c>
      <c r="L73" s="133">
        <f>'地区別5歳毎'!N38</f>
        <v>252</v>
      </c>
      <c r="M73" s="136">
        <f>L73/L86</f>
        <v>0.09227389234712559</v>
      </c>
      <c r="N73" s="133">
        <f>'地区別5歳毎'!N39</f>
        <v>220</v>
      </c>
      <c r="O73" s="134">
        <f>N73/N86</f>
        <v>0.07213114754098361</v>
      </c>
      <c r="P73" s="133">
        <f t="shared" si="2"/>
        <v>472</v>
      </c>
      <c r="Q73" s="137">
        <f>P73/P86</f>
        <v>0.08164677391454765</v>
      </c>
      <c r="S73" s="127" t="s">
        <v>146</v>
      </c>
      <c r="T73" s="133">
        <f>SUM(L64:L73)</f>
        <v>1048</v>
      </c>
      <c r="U73" s="136">
        <f>T73/L86</f>
        <v>0.38374221896741123</v>
      </c>
      <c r="V73" s="133">
        <f>SUM(N64:N73)</f>
        <v>1380</v>
      </c>
      <c r="W73" s="134">
        <f>V73/N86</f>
        <v>0.4524590163934426</v>
      </c>
      <c r="X73" s="133">
        <f>SUM(P64:P73)</f>
        <v>2428</v>
      </c>
      <c r="Y73" s="137">
        <f>X73/P86</f>
        <v>0.4199965403909358</v>
      </c>
    </row>
    <row r="74" spans="11:25" ht="13.5">
      <c r="K74" s="127" t="s">
        <v>122</v>
      </c>
      <c r="L74" s="133">
        <f>'地区別5歳毎'!M38</f>
        <v>237</v>
      </c>
      <c r="M74" s="136">
        <f>L74/L86</f>
        <v>0.08678139875503478</v>
      </c>
      <c r="N74" s="133">
        <f>'地区別5歳毎'!M39</f>
        <v>203</v>
      </c>
      <c r="O74" s="134">
        <f>N74/N86</f>
        <v>0.06655737704918033</v>
      </c>
      <c r="P74" s="133">
        <f t="shared" si="2"/>
        <v>440</v>
      </c>
      <c r="Q74" s="137">
        <f>P74/P86</f>
        <v>0.07611139941186645</v>
      </c>
      <c r="S74" s="127" t="s">
        <v>147</v>
      </c>
      <c r="T74" s="133">
        <f>SUM(L64:L74)</f>
        <v>1285</v>
      </c>
      <c r="U74" s="136">
        <f>T74/L86</f>
        <v>0.470523617722446</v>
      </c>
      <c r="V74" s="133">
        <f>SUM(N64:N74)</f>
        <v>1583</v>
      </c>
      <c r="W74" s="134">
        <f>V74/N86</f>
        <v>0.519016393442623</v>
      </c>
      <c r="X74" s="133">
        <f>SUM(P64:P74)</f>
        <v>2868</v>
      </c>
      <c r="Y74" s="137">
        <f>X74/P86</f>
        <v>0.49610793980280227</v>
      </c>
    </row>
    <row r="75" spans="11:25" ht="13.5">
      <c r="K75" s="127" t="s">
        <v>123</v>
      </c>
      <c r="L75" s="133">
        <f>'地区別5歳毎'!L38</f>
        <v>175</v>
      </c>
      <c r="M75" s="136">
        <f>L75/L86</f>
        <v>0.06407909190772611</v>
      </c>
      <c r="N75" s="133">
        <f>'地区別5歳毎'!L39</f>
        <v>208</v>
      </c>
      <c r="O75" s="134">
        <f>N75/N86</f>
        <v>0.06819672131147542</v>
      </c>
      <c r="P75" s="133">
        <f t="shared" si="2"/>
        <v>383</v>
      </c>
      <c r="Q75" s="137">
        <f>P75/P86</f>
        <v>0.06625151357896558</v>
      </c>
      <c r="S75" s="127" t="s">
        <v>148</v>
      </c>
      <c r="T75" s="133">
        <f>SUM(L64:L75)</f>
        <v>1460</v>
      </c>
      <c r="U75" s="136">
        <f>T75/L86</f>
        <v>0.5346027096301721</v>
      </c>
      <c r="V75" s="133">
        <f>SUM(N64:N75)</f>
        <v>1791</v>
      </c>
      <c r="W75" s="134">
        <f>V75/N86</f>
        <v>0.5872131147540983</v>
      </c>
      <c r="X75" s="133">
        <f>SUM(P64:P75)</f>
        <v>3251</v>
      </c>
      <c r="Y75" s="137">
        <f>X75/P86</f>
        <v>0.5623594533817678</v>
      </c>
    </row>
    <row r="76" spans="11:25" ht="13.5">
      <c r="K76" s="127" t="s">
        <v>124</v>
      </c>
      <c r="L76" s="133">
        <f>'地区別5歳毎'!K38</f>
        <v>136</v>
      </c>
      <c r="M76" s="136">
        <f>L76/L86</f>
        <v>0.049798608568290006</v>
      </c>
      <c r="N76" s="133">
        <f>'地区別5歳毎'!K39</f>
        <v>179</v>
      </c>
      <c r="O76" s="134">
        <f>N76/N86</f>
        <v>0.05868852459016394</v>
      </c>
      <c r="P76" s="133">
        <f t="shared" si="2"/>
        <v>315</v>
      </c>
      <c r="Q76" s="137">
        <f>P76/P86</f>
        <v>0.054488842760768035</v>
      </c>
      <c r="S76" s="127" t="s">
        <v>105</v>
      </c>
      <c r="T76" s="133">
        <f>SUM(L76:L84)</f>
        <v>1271</v>
      </c>
      <c r="U76" s="136">
        <f>T76/L86</f>
        <v>0.4653972903698279</v>
      </c>
      <c r="V76" s="133">
        <f>SUM(N76:N84)</f>
        <v>1259</v>
      </c>
      <c r="W76" s="134">
        <f>V76/N86</f>
        <v>0.4127868852459016</v>
      </c>
      <c r="X76" s="133">
        <f>SUM(P76:P84)</f>
        <v>2530</v>
      </c>
      <c r="Y76" s="137">
        <f>X76/P86</f>
        <v>0.43764054661823215</v>
      </c>
    </row>
    <row r="77" spans="11:25" ht="13.5">
      <c r="K77" s="127" t="s">
        <v>125</v>
      </c>
      <c r="L77" s="133">
        <f>'地区別5歳毎'!J38</f>
        <v>154</v>
      </c>
      <c r="M77" s="136">
        <f>L77/L86</f>
        <v>0.056389600878798976</v>
      </c>
      <c r="N77" s="133">
        <f>'地区別5歳毎'!J39</f>
        <v>150</v>
      </c>
      <c r="O77" s="134">
        <f>N77/N86</f>
        <v>0.04918032786885246</v>
      </c>
      <c r="P77" s="133">
        <f t="shared" si="2"/>
        <v>304</v>
      </c>
      <c r="Q77" s="137">
        <f>P77/P86</f>
        <v>0.05258605777547137</v>
      </c>
      <c r="S77" s="127" t="s">
        <v>106</v>
      </c>
      <c r="T77" s="133">
        <f>SUM(L77:L84)</f>
        <v>1135</v>
      </c>
      <c r="U77" s="136">
        <f>T77/L86</f>
        <v>0.4155986818015379</v>
      </c>
      <c r="V77" s="133">
        <f>SUM(N77:N84)</f>
        <v>1080</v>
      </c>
      <c r="W77" s="134">
        <f>V77/N86</f>
        <v>0.3540983606557377</v>
      </c>
      <c r="X77" s="133">
        <f>SUM(P77:P84)</f>
        <v>2215</v>
      </c>
      <c r="Y77" s="137">
        <f>X77/P86</f>
        <v>0.3831517038574641</v>
      </c>
    </row>
    <row r="78" spans="11:25" ht="13.5">
      <c r="K78" s="127" t="s">
        <v>126</v>
      </c>
      <c r="L78" s="133">
        <f>'地区別5歳毎'!I38</f>
        <v>128</v>
      </c>
      <c r="M78" s="136">
        <f>L78/L86</f>
        <v>0.046869278652508235</v>
      </c>
      <c r="N78" s="133">
        <f>'地区別5歳毎'!I39</f>
        <v>132</v>
      </c>
      <c r="O78" s="134">
        <f>N78/N86</f>
        <v>0.043278688524590166</v>
      </c>
      <c r="P78" s="133">
        <f t="shared" si="2"/>
        <v>260</v>
      </c>
      <c r="Q78" s="137">
        <f>P78/P86</f>
        <v>0.04497491783428473</v>
      </c>
      <c r="S78" s="127" t="s">
        <v>107</v>
      </c>
      <c r="T78" s="133">
        <f>SUM(L78:L84)</f>
        <v>981</v>
      </c>
      <c r="U78" s="136">
        <f>T78/L86</f>
        <v>0.3592090809227389</v>
      </c>
      <c r="V78" s="133">
        <f>SUM(N78:N84)</f>
        <v>930</v>
      </c>
      <c r="W78" s="134">
        <f>V78/N86</f>
        <v>0.30491803278688523</v>
      </c>
      <c r="X78" s="133">
        <f>SUM(P78:P84)</f>
        <v>1911</v>
      </c>
      <c r="Y78" s="137">
        <f>X78/P86</f>
        <v>0.33056564608199274</v>
      </c>
    </row>
    <row r="79" spans="11:25" ht="13.5">
      <c r="K79" s="127" t="s">
        <v>127</v>
      </c>
      <c r="L79" s="133">
        <f>'地区別5歳毎'!H38</f>
        <v>134</v>
      </c>
      <c r="M79" s="136">
        <f>L79/L86</f>
        <v>0.049066276089344565</v>
      </c>
      <c r="N79" s="133">
        <f>'地区別5歳毎'!H39</f>
        <v>123</v>
      </c>
      <c r="O79" s="134">
        <f>N79/N86</f>
        <v>0.040327868852459016</v>
      </c>
      <c r="P79" s="133">
        <f t="shared" si="2"/>
        <v>257</v>
      </c>
      <c r="Q79" s="137">
        <f>P79/P86</f>
        <v>0.04445597647465836</v>
      </c>
      <c r="S79" s="127" t="s">
        <v>108</v>
      </c>
      <c r="T79" s="133">
        <f>SUM(L79:L84)</f>
        <v>853</v>
      </c>
      <c r="U79" s="136">
        <f>T79/L86</f>
        <v>0.31233980227023067</v>
      </c>
      <c r="V79" s="133">
        <f>SUM(N79:N84)</f>
        <v>798</v>
      </c>
      <c r="W79" s="134">
        <f>V79/N86</f>
        <v>0.26163934426229507</v>
      </c>
      <c r="X79" s="133">
        <f>SUM(P79:P84)</f>
        <v>1651</v>
      </c>
      <c r="Y79" s="137">
        <f>X79/P86</f>
        <v>0.28559072824770804</v>
      </c>
    </row>
    <row r="80" spans="11:25" ht="13.5">
      <c r="K80" s="127" t="s">
        <v>128</v>
      </c>
      <c r="L80" s="133">
        <f>'地区別5歳毎'!G38</f>
        <v>135</v>
      </c>
      <c r="M80" s="136">
        <f>L80/L86</f>
        <v>0.049432442328817286</v>
      </c>
      <c r="N80" s="133">
        <f>'地区別5歳毎'!G39</f>
        <v>151</v>
      </c>
      <c r="O80" s="134">
        <f>N80/N86</f>
        <v>0.04950819672131147</v>
      </c>
      <c r="P80" s="133">
        <f t="shared" si="2"/>
        <v>286</v>
      </c>
      <c r="Q80" s="137">
        <f>P80/P86</f>
        <v>0.049472409617713195</v>
      </c>
      <c r="S80" s="127" t="s">
        <v>109</v>
      </c>
      <c r="T80" s="133">
        <f>SUM(L80:L84)</f>
        <v>719</v>
      </c>
      <c r="U80" s="136">
        <f>T80/L86</f>
        <v>0.2632735261808861</v>
      </c>
      <c r="V80" s="133">
        <f>SUM(N80:N84)</f>
        <v>675</v>
      </c>
      <c r="W80" s="134">
        <f>V80/N86</f>
        <v>0.22131147540983606</v>
      </c>
      <c r="X80" s="133">
        <f>SUM(P80:P84)</f>
        <v>1394</v>
      </c>
      <c r="Y80" s="137">
        <f>X80/P86</f>
        <v>0.24113475177304963</v>
      </c>
    </row>
    <row r="81" spans="11:25" ht="13.5">
      <c r="K81" s="127" t="s">
        <v>129</v>
      </c>
      <c r="L81" s="133">
        <f>'地区別5歳毎'!F38</f>
        <v>178</v>
      </c>
      <c r="M81" s="136">
        <f>L81/L86</f>
        <v>0.06517759062614427</v>
      </c>
      <c r="N81" s="133">
        <f>'地区別5歳毎'!F39</f>
        <v>155</v>
      </c>
      <c r="O81" s="134">
        <f>N81/N86</f>
        <v>0.05081967213114754</v>
      </c>
      <c r="P81" s="133">
        <f t="shared" si="2"/>
        <v>333</v>
      </c>
      <c r="Q81" s="137">
        <f>P81/P86</f>
        <v>0.057602490918526206</v>
      </c>
      <c r="S81" s="127" t="s">
        <v>110</v>
      </c>
      <c r="T81" s="133">
        <f>SUM(L81:L84)</f>
        <v>584</v>
      </c>
      <c r="U81" s="136">
        <f>T81/L86</f>
        <v>0.21384108385206885</v>
      </c>
      <c r="V81" s="133">
        <f>SUM(N81:N84)</f>
        <v>524</v>
      </c>
      <c r="W81" s="134">
        <f>V81/N86</f>
        <v>0.1718032786885246</v>
      </c>
      <c r="X81" s="133">
        <f>SUM(P81:P84)</f>
        <v>1108</v>
      </c>
      <c r="Y81" s="137">
        <f>X81/P86</f>
        <v>0.19166234215533645</v>
      </c>
    </row>
    <row r="82" spans="11:25" ht="13.5">
      <c r="K82" s="127" t="s">
        <v>130</v>
      </c>
      <c r="L82" s="133">
        <f>'地区別5歳毎'!E38</f>
        <v>150</v>
      </c>
      <c r="M82" s="136">
        <f>L82/L86</f>
        <v>0.054924935920908094</v>
      </c>
      <c r="N82" s="133">
        <f>'地区別5歳毎'!E39</f>
        <v>149</v>
      </c>
      <c r="O82" s="134">
        <f>N82/N86</f>
        <v>0.04885245901639344</v>
      </c>
      <c r="P82" s="133">
        <f t="shared" si="2"/>
        <v>299</v>
      </c>
      <c r="Q82" s="137">
        <f>P82/P86</f>
        <v>0.051721155509427436</v>
      </c>
      <c r="S82" s="127" t="s">
        <v>111</v>
      </c>
      <c r="T82" s="133">
        <f>SUM(L82:L84)</f>
        <v>406</v>
      </c>
      <c r="U82" s="136">
        <f>T82/L86</f>
        <v>0.14866349322592456</v>
      </c>
      <c r="V82" s="133">
        <f>SUM(N82:N84)</f>
        <v>369</v>
      </c>
      <c r="W82" s="134">
        <f>V82/N86</f>
        <v>0.12098360655737705</v>
      </c>
      <c r="X82" s="133">
        <f>SUM(P82:P84)</f>
        <v>775</v>
      </c>
      <c r="Y82" s="137">
        <f>X82/P86</f>
        <v>0.13405985123681025</v>
      </c>
    </row>
    <row r="83" spans="11:25" ht="13.5">
      <c r="K83" s="127" t="s">
        <v>131</v>
      </c>
      <c r="L83" s="133">
        <f>'地区別5歳毎'!D38</f>
        <v>134</v>
      </c>
      <c r="M83" s="136">
        <f>L83/L86</f>
        <v>0.049066276089344565</v>
      </c>
      <c r="N83" s="133">
        <f>'地区別5歳毎'!D39</f>
        <v>111</v>
      </c>
      <c r="O83" s="134">
        <f>N83/N86</f>
        <v>0.03639344262295082</v>
      </c>
      <c r="P83" s="133">
        <f t="shared" si="2"/>
        <v>245</v>
      </c>
      <c r="Q83" s="137">
        <f>P83/P86</f>
        <v>0.042380211036152915</v>
      </c>
      <c r="S83" s="127" t="s">
        <v>3</v>
      </c>
      <c r="T83" s="133">
        <f>SUM(L83:L84)</f>
        <v>256</v>
      </c>
      <c r="U83" s="136">
        <f>T83/L86</f>
        <v>0.09373855730501647</v>
      </c>
      <c r="V83" s="133">
        <f>SUM(N83:N84)</f>
        <v>220</v>
      </c>
      <c r="W83" s="134">
        <f>V83/N86</f>
        <v>0.07213114754098361</v>
      </c>
      <c r="X83" s="133">
        <f>SUM(P83:P84)</f>
        <v>476</v>
      </c>
      <c r="Y83" s="137">
        <f>X83/P86</f>
        <v>0.08233869572738281</v>
      </c>
    </row>
    <row r="84" spans="11:25" ht="13.5">
      <c r="K84" s="127" t="s">
        <v>132</v>
      </c>
      <c r="L84" s="133">
        <f>'地区別5歳毎'!C38</f>
        <v>122</v>
      </c>
      <c r="M84" s="136">
        <f>L84/L86</f>
        <v>0.04467228121567191</v>
      </c>
      <c r="N84" s="133">
        <f>'地区別5歳毎'!C39</f>
        <v>109</v>
      </c>
      <c r="O84" s="134">
        <f>N84/N86</f>
        <v>0.035737704918032784</v>
      </c>
      <c r="P84" s="133">
        <f t="shared" si="2"/>
        <v>231</v>
      </c>
      <c r="Q84" s="137">
        <f>P84/P86</f>
        <v>0.03995848469122989</v>
      </c>
      <c r="S84" s="127" t="s">
        <v>112</v>
      </c>
      <c r="T84" s="133">
        <f>SUM(L84:L84)</f>
        <v>122</v>
      </c>
      <c r="U84" s="136">
        <f>T84/L86</f>
        <v>0.04467228121567191</v>
      </c>
      <c r="V84" s="133">
        <f>SUM(N84:N84)</f>
        <v>109</v>
      </c>
      <c r="W84" s="134">
        <f>V84/N86</f>
        <v>0.035737704918032784</v>
      </c>
      <c r="X84" s="133">
        <f>SUM(P84:P84)</f>
        <v>231</v>
      </c>
      <c r="Y84" s="137">
        <f>X84/P86</f>
        <v>0.03995848469122989</v>
      </c>
    </row>
    <row r="85" ht="13.5">
      <c r="K85" s="127"/>
    </row>
    <row r="86" spans="11:17" ht="13.5">
      <c r="K86" s="127"/>
      <c r="L86" s="133">
        <f>SUM(L64:L84)</f>
        <v>2731</v>
      </c>
      <c r="M86" s="132"/>
      <c r="N86" s="133">
        <f>SUM(N64:N84)</f>
        <v>3050</v>
      </c>
      <c r="O86" s="128"/>
      <c r="P86" s="133">
        <f>SUM(P64:P84)</f>
        <v>5781</v>
      </c>
      <c r="Q86" s="128"/>
    </row>
    <row r="91" ht="13.5">
      <c r="B91" s="138" t="s">
        <v>27</v>
      </c>
    </row>
    <row r="92" spans="11:24" ht="13.5">
      <c r="K92" s="127"/>
      <c r="P92" t="s">
        <v>104</v>
      </c>
      <c r="X92" t="s">
        <v>104</v>
      </c>
    </row>
    <row r="93" spans="11:25" ht="13.5">
      <c r="K93" s="127"/>
      <c r="L93" s="132" t="s">
        <v>98</v>
      </c>
      <c r="M93" s="135" t="s">
        <v>99</v>
      </c>
      <c r="N93" s="132" t="s">
        <v>100</v>
      </c>
      <c r="O93" s="129" t="s">
        <v>101</v>
      </c>
      <c r="P93" s="128" t="s">
        <v>102</v>
      </c>
      <c r="Q93" s="130" t="s">
        <v>103</v>
      </c>
      <c r="S93" s="127"/>
      <c r="T93" s="132" t="s">
        <v>98</v>
      </c>
      <c r="U93" s="135" t="s">
        <v>99</v>
      </c>
      <c r="V93" s="132" t="s">
        <v>100</v>
      </c>
      <c r="W93" s="129" t="s">
        <v>101</v>
      </c>
      <c r="X93" s="128" t="s">
        <v>102</v>
      </c>
      <c r="Y93" s="130" t="s">
        <v>103</v>
      </c>
    </row>
    <row r="94" spans="11:25" ht="13.5">
      <c r="K94" s="127" t="s">
        <v>17</v>
      </c>
      <c r="L94" s="133">
        <f>'地区別5歳毎'!W47</f>
        <v>2</v>
      </c>
      <c r="M94" s="136">
        <f>L94/L116</f>
        <v>0.0005264543300868649</v>
      </c>
      <c r="N94" s="133">
        <f>'地区別5歳毎'!W48</f>
        <v>5</v>
      </c>
      <c r="O94" s="134">
        <f>N94/N116</f>
        <v>0.001183431952662722</v>
      </c>
      <c r="P94" s="133">
        <f aca="true" t="shared" si="3" ref="P94:P114">L94+N94</f>
        <v>7</v>
      </c>
      <c r="Q94" s="137">
        <f>P94/P116</f>
        <v>0.000872382851445663</v>
      </c>
      <c r="S94" s="127" t="s">
        <v>1</v>
      </c>
      <c r="T94" s="133">
        <f>SUM(L94:L94)</f>
        <v>2</v>
      </c>
      <c r="U94" s="136">
        <f>T94/L116</f>
        <v>0.0005264543300868649</v>
      </c>
      <c r="V94" s="133">
        <f>SUM(N94:N94)</f>
        <v>5</v>
      </c>
      <c r="W94" s="134">
        <f>V94/N116</f>
        <v>0.001183431952662722</v>
      </c>
      <c r="X94" s="133">
        <f>SUM(P94:P94)</f>
        <v>7</v>
      </c>
      <c r="Y94" s="137">
        <f>X94/P116</f>
        <v>0.000872382851445663</v>
      </c>
    </row>
    <row r="95" spans="11:25" ht="13.5">
      <c r="K95" s="127" t="s">
        <v>113</v>
      </c>
      <c r="L95" s="133">
        <f>'地区別5歳毎'!V47</f>
        <v>9</v>
      </c>
      <c r="M95" s="136">
        <f>L95/L116</f>
        <v>0.0023690444853908922</v>
      </c>
      <c r="N95" s="133">
        <f>'地区別5歳毎'!V48</f>
        <v>24</v>
      </c>
      <c r="O95" s="134">
        <f>N95/N116</f>
        <v>0.005680473372781065</v>
      </c>
      <c r="P95" s="133">
        <f t="shared" si="3"/>
        <v>33</v>
      </c>
      <c r="Q95" s="137">
        <f>P95/P116</f>
        <v>0.004112662013958126</v>
      </c>
      <c r="S95" s="127" t="s">
        <v>138</v>
      </c>
      <c r="T95" s="133">
        <f>SUM(L94:L95)</f>
        <v>11</v>
      </c>
      <c r="U95" s="136">
        <f>T95/L116</f>
        <v>0.002895498815477757</v>
      </c>
      <c r="V95" s="133">
        <f>SUM(N94:N95)</f>
        <v>29</v>
      </c>
      <c r="W95" s="134">
        <f>V95/N116</f>
        <v>0.006863905325443787</v>
      </c>
      <c r="X95" s="133">
        <f>SUM(P94:P95)</f>
        <v>40</v>
      </c>
      <c r="Y95" s="137">
        <f>X95/P116</f>
        <v>0.004985044865403789</v>
      </c>
    </row>
    <row r="96" spans="11:25" ht="13.5">
      <c r="K96" s="127" t="s">
        <v>114</v>
      </c>
      <c r="L96" s="133">
        <f>'地区別5歳毎'!U47</f>
        <v>16</v>
      </c>
      <c r="M96" s="136">
        <f>L96/L116</f>
        <v>0.0042116346406949196</v>
      </c>
      <c r="N96" s="133">
        <f>'地区別5歳毎'!U48</f>
        <v>70</v>
      </c>
      <c r="O96" s="134">
        <f>N96/N116</f>
        <v>0.016568047337278107</v>
      </c>
      <c r="P96" s="133">
        <f t="shared" si="3"/>
        <v>86</v>
      </c>
      <c r="Q96" s="137">
        <f>P96/P116</f>
        <v>0.010717846460618146</v>
      </c>
      <c r="S96" s="127" t="s">
        <v>139</v>
      </c>
      <c r="T96" s="133">
        <f>SUM(L94:L96)</f>
        <v>27</v>
      </c>
      <c r="U96" s="136">
        <f>T96/L116</f>
        <v>0.007107133456172677</v>
      </c>
      <c r="V96" s="133">
        <f>SUM(N94:N96)</f>
        <v>99</v>
      </c>
      <c r="W96" s="134">
        <f>V96/N116</f>
        <v>0.023431952662721894</v>
      </c>
      <c r="X96" s="133">
        <f>SUM(P94:P96)</f>
        <v>126</v>
      </c>
      <c r="Y96" s="137">
        <f>X96/P116</f>
        <v>0.015702891326021935</v>
      </c>
    </row>
    <row r="97" spans="11:25" ht="13.5">
      <c r="K97" s="127" t="s">
        <v>115</v>
      </c>
      <c r="L97" s="133">
        <f>'地区別5歳毎'!T47</f>
        <v>66</v>
      </c>
      <c r="M97" s="136">
        <f>L97/L116</f>
        <v>0.017372992892866545</v>
      </c>
      <c r="N97" s="133">
        <f>'地区別5歳毎'!T48</f>
        <v>158</v>
      </c>
      <c r="O97" s="134">
        <f>N97/N116</f>
        <v>0.037396449704142014</v>
      </c>
      <c r="P97" s="133">
        <f t="shared" si="3"/>
        <v>224</v>
      </c>
      <c r="Q97" s="137">
        <f>P97/P116</f>
        <v>0.027916251246261216</v>
      </c>
      <c r="S97" s="127" t="s">
        <v>140</v>
      </c>
      <c r="T97" s="133">
        <f>SUM(L94:L97)</f>
        <v>93</v>
      </c>
      <c r="U97" s="136">
        <f>T97/L116</f>
        <v>0.024480126349039222</v>
      </c>
      <c r="V97" s="133">
        <f>SUM(N94:N97)</f>
        <v>257</v>
      </c>
      <c r="W97" s="134">
        <f>V97/N116</f>
        <v>0.060828402366863904</v>
      </c>
      <c r="X97" s="133">
        <f>SUM(P94:P97)</f>
        <v>350</v>
      </c>
      <c r="Y97" s="137">
        <f>X97/P116</f>
        <v>0.04361914257228315</v>
      </c>
    </row>
    <row r="98" spans="11:25" ht="13.5">
      <c r="K98" s="127" t="s">
        <v>116</v>
      </c>
      <c r="L98" s="133">
        <f>'地区別5歳毎'!S47</f>
        <v>148</v>
      </c>
      <c r="M98" s="136">
        <f>L98/L116</f>
        <v>0.03895762042642801</v>
      </c>
      <c r="N98" s="133">
        <f>'地区別5歳毎'!S48</f>
        <v>252</v>
      </c>
      <c r="O98" s="134">
        <f>N98/N116</f>
        <v>0.059644970414201186</v>
      </c>
      <c r="P98" s="133">
        <f t="shared" si="3"/>
        <v>400</v>
      </c>
      <c r="Q98" s="137">
        <f>P98/P116</f>
        <v>0.049850448654037885</v>
      </c>
      <c r="S98" s="127" t="s">
        <v>141</v>
      </c>
      <c r="T98" s="133">
        <f>SUM(L94:L98)</f>
        <v>241</v>
      </c>
      <c r="U98" s="136">
        <f>T98/L116</f>
        <v>0.06343774677546722</v>
      </c>
      <c r="V98" s="133">
        <f>SUM(N94:N98)</f>
        <v>509</v>
      </c>
      <c r="W98" s="134">
        <f>V98/N116</f>
        <v>0.12047337278106508</v>
      </c>
      <c r="X98" s="133">
        <f>SUM(P94:P98)</f>
        <v>750</v>
      </c>
      <c r="Y98" s="137">
        <f>X98/P116</f>
        <v>0.09346959122632104</v>
      </c>
    </row>
    <row r="99" spans="11:25" ht="13.5">
      <c r="K99" s="127" t="s">
        <v>117</v>
      </c>
      <c r="L99" s="133">
        <f>'地区別5歳毎'!R47</f>
        <v>172</v>
      </c>
      <c r="M99" s="136">
        <f>L99/L116</f>
        <v>0.04527507238747039</v>
      </c>
      <c r="N99" s="133">
        <f>'地区別5歳毎'!R48</f>
        <v>269</v>
      </c>
      <c r="O99" s="134">
        <f>N99/N116</f>
        <v>0.06366863905325444</v>
      </c>
      <c r="P99" s="133">
        <f t="shared" si="3"/>
        <v>441</v>
      </c>
      <c r="Q99" s="137">
        <f>P99/P116</f>
        <v>0.05496011964107677</v>
      </c>
      <c r="S99" s="127" t="s">
        <v>142</v>
      </c>
      <c r="T99" s="133">
        <f>SUM(L94:L99)</f>
        <v>413</v>
      </c>
      <c r="U99" s="136">
        <f>T99/L116</f>
        <v>0.10871281916293761</v>
      </c>
      <c r="V99" s="133">
        <f>SUM(N94:N99)</f>
        <v>778</v>
      </c>
      <c r="W99" s="134">
        <f>V99/N116</f>
        <v>0.18414201183431952</v>
      </c>
      <c r="X99" s="133">
        <f>SUM(P94:P99)</f>
        <v>1191</v>
      </c>
      <c r="Y99" s="137">
        <f>X99/P116</f>
        <v>0.1484297108673978</v>
      </c>
    </row>
    <row r="100" spans="11:25" ht="13.5">
      <c r="K100" s="127" t="s">
        <v>118</v>
      </c>
      <c r="L100" s="133">
        <f>'地区別5歳毎'!Q47</f>
        <v>219</v>
      </c>
      <c r="M100" s="136">
        <f>L100/L116</f>
        <v>0.05764674914451171</v>
      </c>
      <c r="N100" s="133">
        <f>'地区別5歳毎'!Q48</f>
        <v>246</v>
      </c>
      <c r="O100" s="134">
        <f>N100/N116</f>
        <v>0.05822485207100592</v>
      </c>
      <c r="P100" s="133">
        <f t="shared" si="3"/>
        <v>465</v>
      </c>
      <c r="Q100" s="137">
        <f>P100/P116</f>
        <v>0.05795114656031904</v>
      </c>
      <c r="S100" s="127" t="s">
        <v>143</v>
      </c>
      <c r="T100" s="133">
        <f>SUM(L94:L100)</f>
        <v>632</v>
      </c>
      <c r="U100" s="136">
        <f>T100/L116</f>
        <v>0.16635956830744933</v>
      </c>
      <c r="V100" s="133">
        <f>SUM(N94:N100)</f>
        <v>1024</v>
      </c>
      <c r="W100" s="134">
        <f>V100/N116</f>
        <v>0.24236686390532544</v>
      </c>
      <c r="X100" s="133">
        <f>SUM(P94:P100)</f>
        <v>1656</v>
      </c>
      <c r="Y100" s="137">
        <f>X100/P116</f>
        <v>0.20638085742771686</v>
      </c>
    </row>
    <row r="101" spans="11:25" ht="13.5">
      <c r="K101" s="127" t="s">
        <v>119</v>
      </c>
      <c r="L101" s="133">
        <f>'地区別5歳毎'!P47</f>
        <v>213</v>
      </c>
      <c r="M101" s="136">
        <f>L101/L116</f>
        <v>0.056067386154251116</v>
      </c>
      <c r="N101" s="133">
        <f>'地区別5歳毎'!P48</f>
        <v>250</v>
      </c>
      <c r="O101" s="134">
        <f>N101/N116</f>
        <v>0.05917159763313609</v>
      </c>
      <c r="P101" s="133">
        <f t="shared" si="3"/>
        <v>463</v>
      </c>
      <c r="Q101" s="137">
        <f>P101/P116</f>
        <v>0.057701894317048856</v>
      </c>
      <c r="S101" s="127" t="s">
        <v>144</v>
      </c>
      <c r="T101" s="133">
        <f>SUM(L94:L101)</f>
        <v>845</v>
      </c>
      <c r="U101" s="136">
        <f>T101/L116</f>
        <v>0.22242695446170044</v>
      </c>
      <c r="V101" s="133">
        <f>SUM(N94:N101)</f>
        <v>1274</v>
      </c>
      <c r="W101" s="134">
        <f>V101/N116</f>
        <v>0.30153846153846153</v>
      </c>
      <c r="X101" s="133">
        <f>SUM(P94:P101)</f>
        <v>2119</v>
      </c>
      <c r="Y101" s="137">
        <f>X101/P116</f>
        <v>0.2640827517447657</v>
      </c>
    </row>
    <row r="102" spans="11:25" ht="13.5">
      <c r="K102" s="127" t="s">
        <v>120</v>
      </c>
      <c r="L102" s="133">
        <f>'地区別5歳毎'!O47</f>
        <v>307</v>
      </c>
      <c r="M102" s="136">
        <f>L102/L116</f>
        <v>0.08081073966833377</v>
      </c>
      <c r="N102" s="133">
        <f>'地区別5歳毎'!O48</f>
        <v>313</v>
      </c>
      <c r="O102" s="134">
        <f>N102/N116</f>
        <v>0.07408284023668639</v>
      </c>
      <c r="P102" s="133">
        <f t="shared" si="3"/>
        <v>620</v>
      </c>
      <c r="Q102" s="137">
        <f>P102/P116</f>
        <v>0.07726819541375872</v>
      </c>
      <c r="S102" s="127" t="s">
        <v>145</v>
      </c>
      <c r="T102" s="133">
        <f>SUM(L94:L102)</f>
        <v>1152</v>
      </c>
      <c r="U102" s="136">
        <f>T102/L116</f>
        <v>0.3032376941300342</v>
      </c>
      <c r="V102" s="133">
        <f>SUM(N94:N102)</f>
        <v>1587</v>
      </c>
      <c r="W102" s="134">
        <f>V102/N116</f>
        <v>0.3756213017751479</v>
      </c>
      <c r="X102" s="133">
        <f>SUM(P94:P102)</f>
        <v>2739</v>
      </c>
      <c r="Y102" s="137">
        <f>X102/P116</f>
        <v>0.34135094715852443</v>
      </c>
    </row>
    <row r="103" spans="11:25" ht="13.5">
      <c r="K103" s="127" t="s">
        <v>121</v>
      </c>
      <c r="L103" s="133">
        <f>'地区別5歳毎'!N47</f>
        <v>363</v>
      </c>
      <c r="M103" s="136">
        <f>L103/L116</f>
        <v>0.095551460910766</v>
      </c>
      <c r="N103" s="133">
        <f>'地区別5歳毎'!N48</f>
        <v>320</v>
      </c>
      <c r="O103" s="134">
        <f>N103/N116</f>
        <v>0.0757396449704142</v>
      </c>
      <c r="P103" s="133">
        <f t="shared" si="3"/>
        <v>683</v>
      </c>
      <c r="Q103" s="137">
        <f>P103/P116</f>
        <v>0.0851196410767697</v>
      </c>
      <c r="S103" s="127" t="s">
        <v>146</v>
      </c>
      <c r="T103" s="133">
        <f>SUM(L94:L103)</f>
        <v>1515</v>
      </c>
      <c r="U103" s="136">
        <f>T103/L116</f>
        <v>0.3987891550408002</v>
      </c>
      <c r="V103" s="133">
        <f>SUM(N94:N103)</f>
        <v>1907</v>
      </c>
      <c r="W103" s="134">
        <f>V103/N116</f>
        <v>0.45136094674556215</v>
      </c>
      <c r="X103" s="133">
        <f>SUM(P94:P103)</f>
        <v>3422</v>
      </c>
      <c r="Y103" s="137">
        <f>X103/P116</f>
        <v>0.4264705882352941</v>
      </c>
    </row>
    <row r="104" spans="11:25" ht="13.5">
      <c r="K104" s="127" t="s">
        <v>122</v>
      </c>
      <c r="L104" s="133">
        <f>'地区別5歳毎'!M47</f>
        <v>282</v>
      </c>
      <c r="M104" s="136">
        <f>L104/L116</f>
        <v>0.07423006054224796</v>
      </c>
      <c r="N104" s="133">
        <f>'地区別5歳毎'!M48</f>
        <v>272</v>
      </c>
      <c r="O104" s="134">
        <f>N104/N116</f>
        <v>0.06437869822485207</v>
      </c>
      <c r="P104" s="133">
        <f t="shared" si="3"/>
        <v>554</v>
      </c>
      <c r="Q104" s="137">
        <f>P104/P116</f>
        <v>0.06904287138584247</v>
      </c>
      <c r="S104" s="127" t="s">
        <v>147</v>
      </c>
      <c r="T104" s="133">
        <f>SUM(L94:L104)</f>
        <v>1797</v>
      </c>
      <c r="U104" s="136">
        <f>T104/L116</f>
        <v>0.47301921558304816</v>
      </c>
      <c r="V104" s="133">
        <f>SUM(N94:N104)</f>
        <v>2179</v>
      </c>
      <c r="W104" s="134">
        <f>V104/N116</f>
        <v>0.5157396449704142</v>
      </c>
      <c r="X104" s="133">
        <f>SUM(P94:P104)</f>
        <v>3976</v>
      </c>
      <c r="Y104" s="137">
        <f>X104/P116</f>
        <v>0.4955134596211366</v>
      </c>
    </row>
    <row r="105" spans="11:25" ht="13.5">
      <c r="K105" s="127" t="s">
        <v>123</v>
      </c>
      <c r="L105" s="133">
        <f>'地区別5歳毎'!L47</f>
        <v>252</v>
      </c>
      <c r="M105" s="136">
        <f>L105/L116</f>
        <v>0.06633324559094499</v>
      </c>
      <c r="N105" s="133">
        <f>'地区別5歳毎'!L48</f>
        <v>248</v>
      </c>
      <c r="O105" s="134">
        <f>N105/N116</f>
        <v>0.058698224852071004</v>
      </c>
      <c r="P105" s="133">
        <f t="shared" si="3"/>
        <v>500</v>
      </c>
      <c r="Q105" s="137">
        <f>P105/P116</f>
        <v>0.06231306081754736</v>
      </c>
      <c r="S105" s="127" t="s">
        <v>148</v>
      </c>
      <c r="T105" s="133">
        <f>SUM(L94:L105)</f>
        <v>2049</v>
      </c>
      <c r="U105" s="136">
        <f>T105/L116</f>
        <v>0.5393524611739932</v>
      </c>
      <c r="V105" s="133">
        <f>SUM(N94:N105)</f>
        <v>2427</v>
      </c>
      <c r="W105" s="134">
        <f>V105/N116</f>
        <v>0.5744378698224852</v>
      </c>
      <c r="X105" s="133">
        <f>SUM(P94:P105)</f>
        <v>4476</v>
      </c>
      <c r="Y105" s="137">
        <f>X105/P116</f>
        <v>0.557826520438684</v>
      </c>
    </row>
    <row r="106" spans="11:25" ht="13.5">
      <c r="K106" s="127" t="s">
        <v>124</v>
      </c>
      <c r="L106" s="133">
        <f>'地区別5歳毎'!K47</f>
        <v>231</v>
      </c>
      <c r="M106" s="136">
        <f>L106/L116</f>
        <v>0.060805475125032905</v>
      </c>
      <c r="N106" s="133">
        <f>'地区別5歳毎'!K48</f>
        <v>213</v>
      </c>
      <c r="O106" s="134">
        <f>N106/N116</f>
        <v>0.050414201183431956</v>
      </c>
      <c r="P106" s="133">
        <f t="shared" si="3"/>
        <v>444</v>
      </c>
      <c r="Q106" s="137">
        <f>P106/P116</f>
        <v>0.05533399800598205</v>
      </c>
      <c r="S106" s="127" t="s">
        <v>105</v>
      </c>
      <c r="T106" s="133">
        <f>SUM(L106:L114)</f>
        <v>1750</v>
      </c>
      <c r="U106" s="136">
        <f>T106/L116</f>
        <v>0.46064753882600684</v>
      </c>
      <c r="V106" s="133">
        <f>SUM(N106:N114)</f>
        <v>1798</v>
      </c>
      <c r="W106" s="134">
        <f>V106/N116</f>
        <v>0.4255621301775148</v>
      </c>
      <c r="X106" s="133">
        <f>SUM(P106:P114)</f>
        <v>3548</v>
      </c>
      <c r="Y106" s="137">
        <f>X106/P116</f>
        <v>0.44217347956131603</v>
      </c>
    </row>
    <row r="107" spans="11:25" ht="13.5">
      <c r="K107" s="127" t="s">
        <v>125</v>
      </c>
      <c r="L107" s="133">
        <f>'地区別5歳毎'!J47</f>
        <v>215</v>
      </c>
      <c r="M107" s="136">
        <f>L107/L116</f>
        <v>0.056593840484337986</v>
      </c>
      <c r="N107" s="133">
        <f>'地区別5歳毎'!J48</f>
        <v>224</v>
      </c>
      <c r="O107" s="134">
        <f>N107/N116</f>
        <v>0.05301775147928994</v>
      </c>
      <c r="P107" s="133">
        <f t="shared" si="3"/>
        <v>439</v>
      </c>
      <c r="Q107" s="137">
        <f>P107/P116</f>
        <v>0.05471086739780658</v>
      </c>
      <c r="S107" s="127" t="s">
        <v>106</v>
      </c>
      <c r="T107" s="133">
        <f>SUM(L107:L114)</f>
        <v>1519</v>
      </c>
      <c r="U107" s="136">
        <f>T107/L116</f>
        <v>0.3998420637009739</v>
      </c>
      <c r="V107" s="133">
        <f>SUM(N107:N114)</f>
        <v>1585</v>
      </c>
      <c r="W107" s="134">
        <f>V107/N116</f>
        <v>0.37514792899408284</v>
      </c>
      <c r="X107" s="133">
        <f>SUM(P107:P114)</f>
        <v>3104</v>
      </c>
      <c r="Y107" s="137">
        <f>X107/P116</f>
        <v>0.386839481555334</v>
      </c>
    </row>
    <row r="108" spans="11:25" ht="13.5">
      <c r="K108" s="127" t="s">
        <v>126</v>
      </c>
      <c r="L108" s="133">
        <f>'地区別5歳毎'!I47</f>
        <v>185</v>
      </c>
      <c r="M108" s="136">
        <f>L108/L116</f>
        <v>0.04869702553303501</v>
      </c>
      <c r="N108" s="133">
        <f>'地区別5歳毎'!I48</f>
        <v>186</v>
      </c>
      <c r="O108" s="134">
        <f>N108/N116</f>
        <v>0.04402366863905326</v>
      </c>
      <c r="P108" s="133">
        <f t="shared" si="3"/>
        <v>371</v>
      </c>
      <c r="Q108" s="137">
        <f>P108/P116</f>
        <v>0.04623629112662014</v>
      </c>
      <c r="S108" s="127" t="s">
        <v>107</v>
      </c>
      <c r="T108" s="133">
        <f>SUM(L108:L114)</f>
        <v>1304</v>
      </c>
      <c r="U108" s="136">
        <f>T108/L116</f>
        <v>0.34324822321663595</v>
      </c>
      <c r="V108" s="133">
        <f>SUM(N108:N114)</f>
        <v>1361</v>
      </c>
      <c r="W108" s="134">
        <f>V108/N116</f>
        <v>0.3221301775147929</v>
      </c>
      <c r="X108" s="133">
        <f>SUM(P108:P114)</f>
        <v>2665</v>
      </c>
      <c r="Y108" s="137">
        <f>X108/P116</f>
        <v>0.3321286141575274</v>
      </c>
    </row>
    <row r="109" spans="11:25" ht="13.5">
      <c r="K109" s="127" t="s">
        <v>127</v>
      </c>
      <c r="L109" s="133">
        <f>'地区別5歳毎'!H47</f>
        <v>208</v>
      </c>
      <c r="M109" s="136">
        <f>L109/L116</f>
        <v>0.054751250329033954</v>
      </c>
      <c r="N109" s="133">
        <f>'地区別5歳毎'!H48</f>
        <v>192</v>
      </c>
      <c r="O109" s="134">
        <f>N109/N116</f>
        <v>0.04544378698224852</v>
      </c>
      <c r="P109" s="133">
        <f t="shared" si="3"/>
        <v>400</v>
      </c>
      <c r="Q109" s="137">
        <f>P109/P116</f>
        <v>0.049850448654037885</v>
      </c>
      <c r="S109" s="127" t="s">
        <v>108</v>
      </c>
      <c r="T109" s="133">
        <f>SUM(L109:L114)</f>
        <v>1119</v>
      </c>
      <c r="U109" s="136">
        <f>T109/L116</f>
        <v>0.29455119768360094</v>
      </c>
      <c r="V109" s="133">
        <f>SUM(N109:N114)</f>
        <v>1175</v>
      </c>
      <c r="W109" s="134">
        <f>V109/N116</f>
        <v>0.2781065088757396</v>
      </c>
      <c r="X109" s="133">
        <f>SUM(P109:P114)</f>
        <v>2294</v>
      </c>
      <c r="Y109" s="137">
        <f>X109/P116</f>
        <v>0.2858923230309073</v>
      </c>
    </row>
    <row r="110" spans="11:25" ht="13.5">
      <c r="K110" s="127" t="s">
        <v>128</v>
      </c>
      <c r="L110" s="133">
        <f>'地区別5歳毎'!G47</f>
        <v>177</v>
      </c>
      <c r="M110" s="136">
        <f>L110/L116</f>
        <v>0.04659120821268755</v>
      </c>
      <c r="N110" s="133">
        <f>'地区別5歳毎'!G48</f>
        <v>210</v>
      </c>
      <c r="O110" s="134">
        <f>N110/N116</f>
        <v>0.04970414201183432</v>
      </c>
      <c r="P110" s="133">
        <f t="shared" si="3"/>
        <v>387</v>
      </c>
      <c r="Q110" s="137">
        <f>P110/P116</f>
        <v>0.048230309072781655</v>
      </c>
      <c r="S110" s="127" t="s">
        <v>109</v>
      </c>
      <c r="T110" s="133">
        <f>SUM(L110:L114)</f>
        <v>911</v>
      </c>
      <c r="U110" s="136">
        <f>T110/L116</f>
        <v>0.239799947354567</v>
      </c>
      <c r="V110" s="133">
        <f>SUM(N110:N114)</f>
        <v>983</v>
      </c>
      <c r="W110" s="134">
        <f>V110/N116</f>
        <v>0.23266272189349113</v>
      </c>
      <c r="X110" s="133">
        <f>SUM(P110:P114)</f>
        <v>1894</v>
      </c>
      <c r="Y110" s="137">
        <f>X110/P116</f>
        <v>0.23604187437686938</v>
      </c>
    </row>
    <row r="111" spans="11:25" ht="13.5">
      <c r="K111" s="127" t="s">
        <v>129</v>
      </c>
      <c r="L111" s="133">
        <f>'地区別5歳毎'!F47</f>
        <v>228</v>
      </c>
      <c r="M111" s="136">
        <f>L111/L116</f>
        <v>0.06001579362990261</v>
      </c>
      <c r="N111" s="133">
        <f>'地区別5歳毎'!F48</f>
        <v>253</v>
      </c>
      <c r="O111" s="134">
        <f>N111/N116</f>
        <v>0.05988165680473373</v>
      </c>
      <c r="P111" s="133">
        <f t="shared" si="3"/>
        <v>481</v>
      </c>
      <c r="Q111" s="137">
        <f>P111/P116</f>
        <v>0.05994516450648056</v>
      </c>
      <c r="S111" s="127" t="s">
        <v>110</v>
      </c>
      <c r="T111" s="133">
        <f>SUM(L111:L114)</f>
        <v>734</v>
      </c>
      <c r="U111" s="136">
        <f>T111/L116</f>
        <v>0.19320873914187944</v>
      </c>
      <c r="V111" s="133">
        <f>SUM(N111:N114)</f>
        <v>773</v>
      </c>
      <c r="W111" s="134">
        <f>V111/N116</f>
        <v>0.1829585798816568</v>
      </c>
      <c r="X111" s="133">
        <f>SUM(P111:P114)</f>
        <v>1507</v>
      </c>
      <c r="Y111" s="137">
        <f>X111/P116</f>
        <v>0.18781156530408774</v>
      </c>
    </row>
    <row r="112" spans="11:25" ht="13.5">
      <c r="K112" s="127" t="s">
        <v>130</v>
      </c>
      <c r="L112" s="133">
        <f>'地区別5歳毎'!E47</f>
        <v>212</v>
      </c>
      <c r="M112" s="136">
        <f>L112/L116</f>
        <v>0.05580415898920769</v>
      </c>
      <c r="N112" s="133">
        <f>'地区別5歳毎'!E48</f>
        <v>205</v>
      </c>
      <c r="O112" s="134">
        <f>N112/N116</f>
        <v>0.0485207100591716</v>
      </c>
      <c r="P112" s="133">
        <f t="shared" si="3"/>
        <v>417</v>
      </c>
      <c r="Q112" s="137">
        <f>P112/P116</f>
        <v>0.051969092721834496</v>
      </c>
      <c r="S112" s="127" t="s">
        <v>111</v>
      </c>
      <c r="T112" s="133">
        <f>SUM(L112:L114)</f>
        <v>506</v>
      </c>
      <c r="U112" s="136">
        <f>T112/L116</f>
        <v>0.13319294551197683</v>
      </c>
      <c r="V112" s="133">
        <f>SUM(N112:N114)</f>
        <v>520</v>
      </c>
      <c r="W112" s="134">
        <f>V112/N116</f>
        <v>0.12307692307692308</v>
      </c>
      <c r="X112" s="133">
        <f>SUM(P112:P114)</f>
        <v>1026</v>
      </c>
      <c r="Y112" s="137">
        <f>X112/P116</f>
        <v>0.12786640079760717</v>
      </c>
    </row>
    <row r="113" spans="11:25" ht="13.5">
      <c r="K113" s="127" t="s">
        <v>131</v>
      </c>
      <c r="L113" s="133">
        <f>'地区別5歳毎'!D47</f>
        <v>157</v>
      </c>
      <c r="M113" s="136">
        <f>L113/L116</f>
        <v>0.0413266649118189</v>
      </c>
      <c r="N113" s="133">
        <f>'地区別5歳毎'!D48</f>
        <v>168</v>
      </c>
      <c r="O113" s="134">
        <f>N113/N116</f>
        <v>0.03976331360946746</v>
      </c>
      <c r="P113" s="133">
        <f t="shared" si="3"/>
        <v>325</v>
      </c>
      <c r="Q113" s="137">
        <f>P113/P116</f>
        <v>0.040503489531405784</v>
      </c>
      <c r="S113" s="127" t="s">
        <v>3</v>
      </c>
      <c r="T113" s="133">
        <f>SUM(L113:L114)</f>
        <v>294</v>
      </c>
      <c r="U113" s="136">
        <f>T113/L116</f>
        <v>0.07738878652276915</v>
      </c>
      <c r="V113" s="133">
        <f>SUM(N113:N114)</f>
        <v>315</v>
      </c>
      <c r="W113" s="134">
        <f>V113/N116</f>
        <v>0.07455621301775148</v>
      </c>
      <c r="X113" s="133">
        <f>SUM(P113:P114)</f>
        <v>609</v>
      </c>
      <c r="Y113" s="137">
        <f>X113/P116</f>
        <v>0.07589730807577268</v>
      </c>
    </row>
    <row r="114" spans="11:25" ht="13.5">
      <c r="K114" s="127" t="s">
        <v>132</v>
      </c>
      <c r="L114" s="133">
        <f>'地区別5歳毎'!C47</f>
        <v>137</v>
      </c>
      <c r="M114" s="136">
        <f>L114/L116</f>
        <v>0.03606212161095025</v>
      </c>
      <c r="N114" s="133">
        <f>'地区別5歳毎'!C48</f>
        <v>147</v>
      </c>
      <c r="O114" s="134">
        <f>N114/N116</f>
        <v>0.03479289940828403</v>
      </c>
      <c r="P114" s="133">
        <f t="shared" si="3"/>
        <v>284</v>
      </c>
      <c r="Q114" s="137">
        <f>P114/P116</f>
        <v>0.0353938185443669</v>
      </c>
      <c r="S114" s="127" t="s">
        <v>112</v>
      </c>
      <c r="T114" s="133">
        <f>SUM(L114:L114)</f>
        <v>137</v>
      </c>
      <c r="U114" s="136">
        <f>T114/L116</f>
        <v>0.03606212161095025</v>
      </c>
      <c r="V114" s="133">
        <f>SUM(N114:N114)</f>
        <v>147</v>
      </c>
      <c r="W114" s="134">
        <f>V114/N116</f>
        <v>0.03479289940828403</v>
      </c>
      <c r="X114" s="133">
        <f>SUM(P114:P114)</f>
        <v>284</v>
      </c>
      <c r="Y114" s="137">
        <f>X114/P116</f>
        <v>0.0353938185443669</v>
      </c>
    </row>
    <row r="115" ht="13.5">
      <c r="K115" s="127"/>
    </row>
    <row r="116" spans="11:17" ht="13.5">
      <c r="K116" s="127"/>
      <c r="L116" s="133">
        <f>SUM(L94:L114)</f>
        <v>3799</v>
      </c>
      <c r="M116" s="132"/>
      <c r="N116" s="133">
        <f>SUM(N94:N114)</f>
        <v>4225</v>
      </c>
      <c r="O116" s="128"/>
      <c r="P116" s="133">
        <f>SUM(P94:P114)</f>
        <v>8024</v>
      </c>
      <c r="Q116" s="128"/>
    </row>
    <row r="121" ht="13.5">
      <c r="B121" s="138" t="s">
        <v>136</v>
      </c>
    </row>
    <row r="122" spans="11:24" ht="13.5">
      <c r="K122" s="127"/>
      <c r="P122" t="s">
        <v>104</v>
      </c>
      <c r="X122" t="s">
        <v>104</v>
      </c>
    </row>
    <row r="123" spans="11:25" ht="13.5">
      <c r="K123" s="127"/>
      <c r="L123" s="132" t="s">
        <v>98</v>
      </c>
      <c r="M123" s="135" t="s">
        <v>99</v>
      </c>
      <c r="N123" s="132" t="s">
        <v>100</v>
      </c>
      <c r="O123" s="129" t="s">
        <v>101</v>
      </c>
      <c r="P123" s="128" t="s">
        <v>102</v>
      </c>
      <c r="Q123" s="130" t="s">
        <v>103</v>
      </c>
      <c r="S123" s="127"/>
      <c r="T123" s="132" t="s">
        <v>98</v>
      </c>
      <c r="U123" s="135" t="s">
        <v>99</v>
      </c>
      <c r="V123" s="132" t="s">
        <v>100</v>
      </c>
      <c r="W123" s="129" t="s">
        <v>101</v>
      </c>
      <c r="X123" s="128" t="s">
        <v>102</v>
      </c>
      <c r="Y123" s="130" t="s">
        <v>103</v>
      </c>
    </row>
    <row r="124" spans="11:25" ht="13.5">
      <c r="K124" s="127" t="s">
        <v>17</v>
      </c>
      <c r="L124" s="133">
        <f>'地区別5歳毎'!W62</f>
        <v>0</v>
      </c>
      <c r="M124" s="136">
        <f>L124/L146</f>
        <v>0</v>
      </c>
      <c r="N124" s="133">
        <f>'地区別5歳毎'!W63</f>
        <v>11</v>
      </c>
      <c r="O124" s="134">
        <f>N124/N146</f>
        <v>0.0019355973957416858</v>
      </c>
      <c r="P124" s="133">
        <f aca="true" t="shared" si="4" ref="P124:P144">L124+N124</f>
        <v>11</v>
      </c>
      <c r="Q124" s="137">
        <f>P124/P146</f>
        <v>0.0010221148485411633</v>
      </c>
      <c r="S124" s="127" t="s">
        <v>1</v>
      </c>
      <c r="T124" s="133">
        <f>SUM(L124:L124)</f>
        <v>0</v>
      </c>
      <c r="U124" s="136">
        <f>T124/L146</f>
        <v>0</v>
      </c>
      <c r="V124" s="133">
        <f>SUM(N124:N124)</f>
        <v>11</v>
      </c>
      <c r="W124" s="134">
        <f>V124/N146</f>
        <v>0.0019355973957416858</v>
      </c>
      <c r="X124" s="133">
        <f>SUM(P124:P124)</f>
        <v>11</v>
      </c>
      <c r="Y124" s="137">
        <f>X124/P146</f>
        <v>0.0010221148485411633</v>
      </c>
    </row>
    <row r="125" spans="11:25" ht="13.5">
      <c r="K125" s="127" t="s">
        <v>113</v>
      </c>
      <c r="L125" s="133">
        <f>'地区別5歳毎'!V62</f>
        <v>3</v>
      </c>
      <c r="M125" s="136">
        <f>L125/L146</f>
        <v>0.0005906674542232723</v>
      </c>
      <c r="N125" s="133">
        <f>'地区別5歳毎'!V63</f>
        <v>37</v>
      </c>
      <c r="O125" s="134">
        <f>N125/N146</f>
        <v>0.006510645785676579</v>
      </c>
      <c r="P125" s="133">
        <f t="shared" si="4"/>
        <v>40</v>
      </c>
      <c r="Q125" s="137">
        <f>P125/P146</f>
        <v>0.003716781267422412</v>
      </c>
      <c r="S125" s="127" t="s">
        <v>138</v>
      </c>
      <c r="T125" s="133">
        <f>SUM(L124:L125)</f>
        <v>3</v>
      </c>
      <c r="U125" s="136">
        <f>T125/L146</f>
        <v>0.0005906674542232723</v>
      </c>
      <c r="V125" s="133">
        <f>SUM(N124:N125)</f>
        <v>48</v>
      </c>
      <c r="W125" s="134">
        <f>V125/N146</f>
        <v>0.008446243181418265</v>
      </c>
      <c r="X125" s="133">
        <f>SUM(P124:P125)</f>
        <v>51</v>
      </c>
      <c r="Y125" s="137">
        <f>X125/P146</f>
        <v>0.004738896115963576</v>
      </c>
    </row>
    <row r="126" spans="11:25" ht="13.5">
      <c r="K126" s="127" t="s">
        <v>114</v>
      </c>
      <c r="L126" s="133">
        <f>'地区別5歳毎'!U62</f>
        <v>37</v>
      </c>
      <c r="M126" s="136">
        <f>L126/L146</f>
        <v>0.007284898602087025</v>
      </c>
      <c r="N126" s="133">
        <f>'地区別5歳毎'!U63</f>
        <v>118</v>
      </c>
      <c r="O126" s="134">
        <f>N126/N146</f>
        <v>0.020763681154319903</v>
      </c>
      <c r="P126" s="133">
        <f t="shared" si="4"/>
        <v>155</v>
      </c>
      <c r="Q126" s="137">
        <f>P126/P146</f>
        <v>0.014402527411261848</v>
      </c>
      <c r="S126" s="127" t="s">
        <v>139</v>
      </c>
      <c r="T126" s="133">
        <f>SUM(L124:L126)</f>
        <v>40</v>
      </c>
      <c r="U126" s="136">
        <f>T126/L146</f>
        <v>0.007875566056310297</v>
      </c>
      <c r="V126" s="133">
        <f>SUM(N124:N126)</f>
        <v>166</v>
      </c>
      <c r="W126" s="134">
        <f>V126/N146</f>
        <v>0.029209924335738168</v>
      </c>
      <c r="X126" s="133">
        <f>SUM(P124:P126)</f>
        <v>206</v>
      </c>
      <c r="Y126" s="137">
        <f>X126/P146</f>
        <v>0.019141423527225424</v>
      </c>
    </row>
    <row r="127" spans="11:25" ht="13.5">
      <c r="K127" s="127" t="s">
        <v>115</v>
      </c>
      <c r="L127" s="133">
        <f>'地区別5歳毎'!T62</f>
        <v>94</v>
      </c>
      <c r="M127" s="136">
        <f>L127/L146</f>
        <v>0.0185075802323292</v>
      </c>
      <c r="N127" s="133">
        <f>'地区別5歳毎'!T63</f>
        <v>209</v>
      </c>
      <c r="O127" s="134">
        <f>N127/N146</f>
        <v>0.036776350519092026</v>
      </c>
      <c r="P127" s="133">
        <f t="shared" si="4"/>
        <v>303</v>
      </c>
      <c r="Q127" s="137">
        <f>P127/P146</f>
        <v>0.02815461810072477</v>
      </c>
      <c r="S127" s="127" t="s">
        <v>140</v>
      </c>
      <c r="T127" s="133">
        <f>SUM(L124:L127)</f>
        <v>134</v>
      </c>
      <c r="U127" s="136">
        <f>T127/L146</f>
        <v>0.026383146288639497</v>
      </c>
      <c r="V127" s="133">
        <f>SUM(N124:N127)</f>
        <v>375</v>
      </c>
      <c r="W127" s="134">
        <f>V127/N146</f>
        <v>0.06598627485483019</v>
      </c>
      <c r="X127" s="133">
        <f>SUM(P124:P127)</f>
        <v>509</v>
      </c>
      <c r="Y127" s="137">
        <f>X127/P146</f>
        <v>0.047296041627950196</v>
      </c>
    </row>
    <row r="128" spans="11:25" ht="13.5">
      <c r="K128" s="127" t="s">
        <v>116</v>
      </c>
      <c r="L128" s="133">
        <f>'地区別5歳毎'!S62</f>
        <v>187</v>
      </c>
      <c r="M128" s="136">
        <f>L128/L146</f>
        <v>0.03681827131325064</v>
      </c>
      <c r="N128" s="133">
        <f>'地区別5歳毎'!S63</f>
        <v>328</v>
      </c>
      <c r="O128" s="134">
        <f>N128/N146</f>
        <v>0.05771599507302481</v>
      </c>
      <c r="P128" s="133">
        <f t="shared" si="4"/>
        <v>515</v>
      </c>
      <c r="Q128" s="137">
        <f>P128/P146</f>
        <v>0.04785355881806356</v>
      </c>
      <c r="S128" s="127" t="s">
        <v>141</v>
      </c>
      <c r="T128" s="133">
        <f>SUM(L124:L128)</f>
        <v>321</v>
      </c>
      <c r="U128" s="136">
        <f>T128/L146</f>
        <v>0.06320141760189013</v>
      </c>
      <c r="V128" s="133">
        <f>SUM(N124:N128)</f>
        <v>703</v>
      </c>
      <c r="W128" s="134">
        <f>V128/N146</f>
        <v>0.123702269927855</v>
      </c>
      <c r="X128" s="133">
        <f>SUM(P124:P128)</f>
        <v>1024</v>
      </c>
      <c r="Y128" s="137">
        <f>X128/P146</f>
        <v>0.09514960044601375</v>
      </c>
    </row>
    <row r="129" spans="11:25" ht="13.5">
      <c r="K129" s="127" t="s">
        <v>117</v>
      </c>
      <c r="L129" s="133">
        <f>'地区別5歳毎'!R62</f>
        <v>267</v>
      </c>
      <c r="M129" s="136">
        <f>L129/L146</f>
        <v>0.052569403425871235</v>
      </c>
      <c r="N129" s="133">
        <f>'地区別5歳毎'!R63</f>
        <v>363</v>
      </c>
      <c r="O129" s="134">
        <f>N129/N146</f>
        <v>0.06387471405947563</v>
      </c>
      <c r="P129" s="133">
        <f t="shared" si="4"/>
        <v>630</v>
      </c>
      <c r="Q129" s="137">
        <f>P129/P146</f>
        <v>0.058539304961902995</v>
      </c>
      <c r="S129" s="127" t="s">
        <v>142</v>
      </c>
      <c r="T129" s="133">
        <f>SUM(L124:L129)</f>
        <v>588</v>
      </c>
      <c r="U129" s="136">
        <f>T129/L146</f>
        <v>0.11577082102776137</v>
      </c>
      <c r="V129" s="133">
        <f>SUM(N124:N129)</f>
        <v>1066</v>
      </c>
      <c r="W129" s="134">
        <f>V129/N146</f>
        <v>0.18757698398733064</v>
      </c>
      <c r="X129" s="133">
        <f>SUM(P124:P129)</f>
        <v>1654</v>
      </c>
      <c r="Y129" s="137">
        <f>X129/P146</f>
        <v>0.15368890540791674</v>
      </c>
    </row>
    <row r="130" spans="11:25" ht="13.5">
      <c r="K130" s="127" t="s">
        <v>118</v>
      </c>
      <c r="L130" s="133">
        <f>'地区別5歳毎'!Q62</f>
        <v>262</v>
      </c>
      <c r="M130" s="136">
        <f>L130/L146</f>
        <v>0.05158495766883245</v>
      </c>
      <c r="N130" s="133">
        <f>'地区別5歳毎'!Q63</f>
        <v>350</v>
      </c>
      <c r="O130" s="134">
        <f>N130/N146</f>
        <v>0.06158718986450818</v>
      </c>
      <c r="P130" s="133">
        <f t="shared" si="4"/>
        <v>612</v>
      </c>
      <c r="Q130" s="137">
        <f>P130/P146</f>
        <v>0.056866753391562906</v>
      </c>
      <c r="S130" s="127" t="s">
        <v>143</v>
      </c>
      <c r="T130" s="133">
        <f>SUM(L124:L130)</f>
        <v>850</v>
      </c>
      <c r="U130" s="136">
        <f>T130/L146</f>
        <v>0.16735577869659382</v>
      </c>
      <c r="V130" s="133">
        <f>SUM(N124:N130)</f>
        <v>1416</v>
      </c>
      <c r="W130" s="134">
        <f>V130/N146</f>
        <v>0.2491641738518388</v>
      </c>
      <c r="X130" s="133">
        <f>SUM(P124:P130)</f>
        <v>2266</v>
      </c>
      <c r="Y130" s="137">
        <f>X130/P146</f>
        <v>0.21055565879947966</v>
      </c>
    </row>
    <row r="131" spans="11:25" ht="13.5">
      <c r="K131" s="127" t="s">
        <v>119</v>
      </c>
      <c r="L131" s="133">
        <f>'地区別5歳毎'!P62</f>
        <v>300</v>
      </c>
      <c r="M131" s="136">
        <f>L131/L146</f>
        <v>0.05906674542232723</v>
      </c>
      <c r="N131" s="133">
        <f>'地区別5歳毎'!P63</f>
        <v>316</v>
      </c>
      <c r="O131" s="134">
        <f>N131/N146</f>
        <v>0.05560443427767024</v>
      </c>
      <c r="P131" s="133">
        <f t="shared" si="4"/>
        <v>616</v>
      </c>
      <c r="Q131" s="137">
        <f>P131/P146</f>
        <v>0.05723843151830515</v>
      </c>
      <c r="S131" s="127" t="s">
        <v>144</v>
      </c>
      <c r="T131" s="133">
        <f>SUM(L124:L131)</f>
        <v>1150</v>
      </c>
      <c r="U131" s="136">
        <f>T131/L146</f>
        <v>0.22642252411892105</v>
      </c>
      <c r="V131" s="133">
        <f>SUM(N124:N131)</f>
        <v>1732</v>
      </c>
      <c r="W131" s="134">
        <f>V131/N146</f>
        <v>0.30476860812950907</v>
      </c>
      <c r="X131" s="133">
        <f>SUM(P124:P131)</f>
        <v>2882</v>
      </c>
      <c r="Y131" s="137">
        <f>X131/P146</f>
        <v>0.2677940903177848</v>
      </c>
    </row>
    <row r="132" spans="11:25" ht="13.5">
      <c r="K132" s="127" t="s">
        <v>120</v>
      </c>
      <c r="L132" s="133">
        <f>'地区別5歳毎'!O62</f>
        <v>432</v>
      </c>
      <c r="M132" s="136">
        <f>L132/L146</f>
        <v>0.08505611340815121</v>
      </c>
      <c r="N132" s="133">
        <f>'地区別5歳毎'!O63</f>
        <v>432</v>
      </c>
      <c r="O132" s="134">
        <f>N132/N146</f>
        <v>0.07601618863276438</v>
      </c>
      <c r="P132" s="133">
        <f t="shared" si="4"/>
        <v>864</v>
      </c>
      <c r="Q132" s="137">
        <f>P132/P146</f>
        <v>0.0802824753763241</v>
      </c>
      <c r="S132" s="127" t="s">
        <v>145</v>
      </c>
      <c r="T132" s="133">
        <f>SUM(L124:L132)</f>
        <v>1582</v>
      </c>
      <c r="U132" s="136">
        <f>T132/L146</f>
        <v>0.3114786375270723</v>
      </c>
      <c r="V132" s="133">
        <f>SUM(N124:N132)</f>
        <v>2164</v>
      </c>
      <c r="W132" s="134">
        <f>V132/N146</f>
        <v>0.38078479676227345</v>
      </c>
      <c r="X132" s="133">
        <f>SUM(P124:P132)</f>
        <v>3746</v>
      </c>
      <c r="Y132" s="137">
        <f>X132/P146</f>
        <v>0.3480765656941089</v>
      </c>
    </row>
    <row r="133" spans="11:25" ht="13.5">
      <c r="K133" s="127" t="s">
        <v>121</v>
      </c>
      <c r="L133" s="133">
        <f>'地区別5歳毎'!N62</f>
        <v>455</v>
      </c>
      <c r="M133" s="136">
        <f>L133/L146</f>
        <v>0.08958456389052963</v>
      </c>
      <c r="N133" s="133">
        <f>'地区別5歳毎'!N63</f>
        <v>387</v>
      </c>
      <c r="O133" s="134">
        <f>N133/N146</f>
        <v>0.06809783565018476</v>
      </c>
      <c r="P133" s="133">
        <f t="shared" si="4"/>
        <v>842</v>
      </c>
      <c r="Q133" s="137">
        <f>P133/P146</f>
        <v>0.07823824567924177</v>
      </c>
      <c r="S133" s="127" t="s">
        <v>146</v>
      </c>
      <c r="T133" s="133">
        <f>SUM(L124:L133)</f>
        <v>2037</v>
      </c>
      <c r="U133" s="136">
        <f>T133/L146</f>
        <v>0.4010632014176019</v>
      </c>
      <c r="V133" s="133">
        <f>SUM(N124:N133)</f>
        <v>2551</v>
      </c>
      <c r="W133" s="134">
        <f>V133/N146</f>
        <v>0.4488826324124582</v>
      </c>
      <c r="X133" s="133">
        <f>SUM(P124:P133)</f>
        <v>4588</v>
      </c>
      <c r="Y133" s="137">
        <f>X133/P146</f>
        <v>0.4263148113733507</v>
      </c>
    </row>
    <row r="134" spans="11:25" ht="13.5">
      <c r="K134" s="127" t="s">
        <v>122</v>
      </c>
      <c r="L134" s="133">
        <f>'地区別5歳毎'!M62</f>
        <v>379</v>
      </c>
      <c r="M134" s="136">
        <f>L134/L146</f>
        <v>0.07462098838354006</v>
      </c>
      <c r="N134" s="133">
        <f>'地区別5歳毎'!M63</f>
        <v>416</v>
      </c>
      <c r="O134" s="134">
        <f>N134/N146</f>
        <v>0.0732007742389583</v>
      </c>
      <c r="P134" s="133">
        <f t="shared" si="4"/>
        <v>795</v>
      </c>
      <c r="Q134" s="137">
        <f>P134/P146</f>
        <v>0.07387102769002044</v>
      </c>
      <c r="S134" s="127" t="s">
        <v>147</v>
      </c>
      <c r="T134" s="133">
        <f>SUM(L124:L134)</f>
        <v>2416</v>
      </c>
      <c r="U134" s="136">
        <f>T134/L146</f>
        <v>0.47568418980114197</v>
      </c>
      <c r="V134" s="133">
        <f>SUM(N124:N134)</f>
        <v>2967</v>
      </c>
      <c r="W134" s="134">
        <f>V134/N146</f>
        <v>0.5220834066514165</v>
      </c>
      <c r="X134" s="133">
        <f>SUM(P124:P134)</f>
        <v>5383</v>
      </c>
      <c r="Y134" s="137">
        <f>X134/P146</f>
        <v>0.5001858390633711</v>
      </c>
    </row>
    <row r="135" spans="11:25" ht="13.5">
      <c r="K135" s="127" t="s">
        <v>123</v>
      </c>
      <c r="L135" s="133">
        <f>'地区別5歳毎'!L62</f>
        <v>341</v>
      </c>
      <c r="M135" s="136">
        <f>L135/L146</f>
        <v>0.06713920063004529</v>
      </c>
      <c r="N135" s="133">
        <f>'地区別5歳毎'!L63</f>
        <v>344</v>
      </c>
      <c r="O135" s="134">
        <f>N135/N146</f>
        <v>0.0605314094668309</v>
      </c>
      <c r="P135" s="133">
        <f t="shared" si="4"/>
        <v>685</v>
      </c>
      <c r="Q135" s="137">
        <f>P135/P146</f>
        <v>0.06364987920460881</v>
      </c>
      <c r="S135" s="127" t="s">
        <v>148</v>
      </c>
      <c r="T135" s="133">
        <f>SUM(L124:L135)</f>
        <v>2757</v>
      </c>
      <c r="U135" s="136">
        <f>T135/L146</f>
        <v>0.5428233904311872</v>
      </c>
      <c r="V135" s="133">
        <f>SUM(N124:N135)</f>
        <v>3311</v>
      </c>
      <c r="W135" s="134">
        <f>V135/N146</f>
        <v>0.5826148161182474</v>
      </c>
      <c r="X135" s="133">
        <f>SUM(P124:P135)</f>
        <v>6068</v>
      </c>
      <c r="Y135" s="137">
        <f>X135/P146</f>
        <v>0.56383571826798</v>
      </c>
    </row>
    <row r="136" spans="11:25" ht="13.5">
      <c r="K136" s="127" t="s">
        <v>124</v>
      </c>
      <c r="L136" s="133">
        <f>'地区別5歳毎'!K62</f>
        <v>289</v>
      </c>
      <c r="M136" s="136">
        <f>L136/L146</f>
        <v>0.0569009647568419</v>
      </c>
      <c r="N136" s="133">
        <f>'地区別5歳毎'!K63</f>
        <v>286</v>
      </c>
      <c r="O136" s="134">
        <f>N136/N146</f>
        <v>0.05032553228928383</v>
      </c>
      <c r="P136" s="133">
        <f t="shared" si="4"/>
        <v>575</v>
      </c>
      <c r="Q136" s="137">
        <f>P136/P146</f>
        <v>0.053428730719197175</v>
      </c>
      <c r="S136" s="127" t="s">
        <v>105</v>
      </c>
      <c r="T136" s="133">
        <f>SUM(L136:L144)</f>
        <v>2322</v>
      </c>
      <c r="U136" s="136">
        <f>T136/L146</f>
        <v>0.45717660956881273</v>
      </c>
      <c r="V136" s="133">
        <f>SUM(N136:N144)</f>
        <v>2372</v>
      </c>
      <c r="W136" s="134">
        <f>V136/N146</f>
        <v>0.4173851838817526</v>
      </c>
      <c r="X136" s="133">
        <f>SUM(P136:P144)</f>
        <v>4694</v>
      </c>
      <c r="Y136" s="137">
        <f>X136/P146</f>
        <v>0.4361642817320201</v>
      </c>
    </row>
    <row r="137" spans="11:25" ht="13.5">
      <c r="K137" s="127" t="s">
        <v>125</v>
      </c>
      <c r="L137" s="133">
        <f>'地区別5歳毎'!J62</f>
        <v>274</v>
      </c>
      <c r="M137" s="136">
        <f>L137/L146</f>
        <v>0.053947627485725534</v>
      </c>
      <c r="N137" s="133">
        <f>'地区別5歳毎'!J63</f>
        <v>311</v>
      </c>
      <c r="O137" s="134">
        <f>N137/N146</f>
        <v>0.05472461727960584</v>
      </c>
      <c r="P137" s="133">
        <f t="shared" si="4"/>
        <v>585</v>
      </c>
      <c r="Q137" s="137">
        <f>P137/P146</f>
        <v>0.05435792603605278</v>
      </c>
      <c r="S137" s="127" t="s">
        <v>106</v>
      </c>
      <c r="T137" s="133">
        <f>SUM(L137:L144)</f>
        <v>2033</v>
      </c>
      <c r="U137" s="136">
        <f>T137/L146</f>
        <v>0.40027564481197087</v>
      </c>
      <c r="V137" s="133">
        <f>SUM(N137:N144)</f>
        <v>2086</v>
      </c>
      <c r="W137" s="134">
        <f>V137/N146</f>
        <v>0.3670596515924688</v>
      </c>
      <c r="X137" s="133">
        <f>SUM(P137:P144)</f>
        <v>4119</v>
      </c>
      <c r="Y137" s="137">
        <f>X137/P146</f>
        <v>0.3827355510128229</v>
      </c>
    </row>
    <row r="138" spans="11:25" ht="13.5">
      <c r="K138" s="127" t="s">
        <v>126</v>
      </c>
      <c r="L138" s="133">
        <f>'地区別5歳毎'!I62</f>
        <v>272</v>
      </c>
      <c r="M138" s="136">
        <f>L138/L146</f>
        <v>0.05355384918291002</v>
      </c>
      <c r="N138" s="133">
        <f>'地区別5歳毎'!I63</f>
        <v>263</v>
      </c>
      <c r="O138" s="134">
        <f>N138/N146</f>
        <v>0.04627837409818758</v>
      </c>
      <c r="P138" s="133">
        <f t="shared" si="4"/>
        <v>535</v>
      </c>
      <c r="Q138" s="137">
        <f>P138/P146</f>
        <v>0.04971194945177476</v>
      </c>
      <c r="S138" s="127" t="s">
        <v>107</v>
      </c>
      <c r="T138" s="133">
        <f>SUM(L138:L144)</f>
        <v>1759</v>
      </c>
      <c r="U138" s="136">
        <f>T138/L146</f>
        <v>0.3463280173262453</v>
      </c>
      <c r="V138" s="133">
        <f>SUM(N138:N144)</f>
        <v>1775</v>
      </c>
      <c r="W138" s="134">
        <f>V138/N146</f>
        <v>0.3123350343128629</v>
      </c>
      <c r="X138" s="133">
        <f>SUM(P138:P144)</f>
        <v>3534</v>
      </c>
      <c r="Y138" s="137">
        <f>X138/P146</f>
        <v>0.32837762497677014</v>
      </c>
    </row>
    <row r="139" spans="11:25" ht="13.5">
      <c r="K139" s="127" t="s">
        <v>127</v>
      </c>
      <c r="L139" s="133">
        <f>'地区別5歳毎'!H62</f>
        <v>228</v>
      </c>
      <c r="M139" s="136">
        <f>L139/L146</f>
        <v>0.0448907265209687</v>
      </c>
      <c r="N139" s="133">
        <f>'地区別5歳毎'!H63</f>
        <v>245</v>
      </c>
      <c r="O139" s="134">
        <f>N139/N146</f>
        <v>0.04311103290515573</v>
      </c>
      <c r="P139" s="133">
        <f t="shared" si="4"/>
        <v>473</v>
      </c>
      <c r="Q139" s="137">
        <f>P139/P146</f>
        <v>0.043950938487270025</v>
      </c>
      <c r="S139" s="127" t="s">
        <v>108</v>
      </c>
      <c r="T139" s="133">
        <f>SUM(L139:L144)</f>
        <v>1487</v>
      </c>
      <c r="U139" s="136">
        <f>T139/L146</f>
        <v>0.2927741681433353</v>
      </c>
      <c r="V139" s="133">
        <f>SUM(N139:N144)</f>
        <v>1512</v>
      </c>
      <c r="W139" s="134">
        <f>V139/N146</f>
        <v>0.26605666021467533</v>
      </c>
      <c r="X139" s="133">
        <f>SUM(P139:P144)</f>
        <v>2999</v>
      </c>
      <c r="Y139" s="137">
        <f>X139/P146</f>
        <v>0.2786656755249953</v>
      </c>
    </row>
    <row r="140" spans="11:25" ht="13.5">
      <c r="K140" s="127" t="s">
        <v>128</v>
      </c>
      <c r="L140" s="133">
        <f>'地区別5歳毎'!G62</f>
        <v>236</v>
      </c>
      <c r="M140" s="136">
        <f>L140/L146</f>
        <v>0.04646583973223076</v>
      </c>
      <c r="N140" s="133">
        <f>'地区別5歳毎'!G63</f>
        <v>273</v>
      </c>
      <c r="O140" s="134">
        <f>N140/N146</f>
        <v>0.04803800809431638</v>
      </c>
      <c r="P140" s="133">
        <f t="shared" si="4"/>
        <v>509</v>
      </c>
      <c r="Q140" s="137">
        <f>P140/P146</f>
        <v>0.047296041627950196</v>
      </c>
      <c r="S140" s="127" t="s">
        <v>109</v>
      </c>
      <c r="T140" s="133">
        <f>SUM(L140:L144)</f>
        <v>1259</v>
      </c>
      <c r="U140" s="136">
        <f>T140/L146</f>
        <v>0.2478834416223666</v>
      </c>
      <c r="V140" s="133">
        <f>SUM(N140:N144)</f>
        <v>1267</v>
      </c>
      <c r="W140" s="134">
        <f>V140/N146</f>
        <v>0.2229456273095196</v>
      </c>
      <c r="X140" s="133">
        <f>SUM(P140:P144)</f>
        <v>2526</v>
      </c>
      <c r="Y140" s="137">
        <f>X140/P146</f>
        <v>0.23471473703772533</v>
      </c>
    </row>
    <row r="141" spans="11:25" ht="13.5">
      <c r="K141" s="127" t="s">
        <v>129</v>
      </c>
      <c r="L141" s="133">
        <f>'地区別5歳毎'!F62</f>
        <v>322</v>
      </c>
      <c r="M141" s="136">
        <f>L141/L146</f>
        <v>0.0633983067532979</v>
      </c>
      <c r="N141" s="133">
        <f>'地区別5歳毎'!F63</f>
        <v>337</v>
      </c>
      <c r="O141" s="134">
        <f>N141/N146</f>
        <v>0.05929966566954074</v>
      </c>
      <c r="P141" s="133">
        <f t="shared" si="4"/>
        <v>659</v>
      </c>
      <c r="Q141" s="137">
        <f>P141/P146</f>
        <v>0.06123397138078424</v>
      </c>
      <c r="S141" s="127" t="s">
        <v>110</v>
      </c>
      <c r="T141" s="133">
        <f>SUM(L141:L144)</f>
        <v>1023</v>
      </c>
      <c r="U141" s="136">
        <f>T141/L146</f>
        <v>0.20141760189013586</v>
      </c>
      <c r="V141" s="133">
        <f>SUM(N141:N144)</f>
        <v>994</v>
      </c>
      <c r="W141" s="134">
        <f>V141/N146</f>
        <v>0.17490761921520323</v>
      </c>
      <c r="X141" s="133">
        <f>SUM(P141:P144)</f>
        <v>2017</v>
      </c>
      <c r="Y141" s="137">
        <f>X141/P146</f>
        <v>0.18741869540977513</v>
      </c>
    </row>
    <row r="142" spans="11:25" ht="13.5">
      <c r="K142" s="127" t="s">
        <v>130</v>
      </c>
      <c r="L142" s="133">
        <f>'地区別5歳毎'!E62</f>
        <v>273</v>
      </c>
      <c r="M142" s="136">
        <f>L142/L146</f>
        <v>0.05375073833431778</v>
      </c>
      <c r="N142" s="133">
        <f>'地区別5歳毎'!E63</f>
        <v>289</v>
      </c>
      <c r="O142" s="134">
        <f>N142/N146</f>
        <v>0.05085342248812247</v>
      </c>
      <c r="P142" s="133">
        <f t="shared" si="4"/>
        <v>562</v>
      </c>
      <c r="Q142" s="137">
        <f>P142/P146</f>
        <v>0.05222077680728489</v>
      </c>
      <c r="S142" s="127" t="s">
        <v>111</v>
      </c>
      <c r="T142" s="133">
        <f>SUM(L142:L144)</f>
        <v>701</v>
      </c>
      <c r="U142" s="136">
        <f>T142/L146</f>
        <v>0.13801929513683797</v>
      </c>
      <c r="V142" s="133">
        <f>SUM(N142:N144)</f>
        <v>657</v>
      </c>
      <c r="W142" s="134">
        <f>V142/N146</f>
        <v>0.1156079535456625</v>
      </c>
      <c r="X142" s="133">
        <f>SUM(P142:P144)</f>
        <v>1358</v>
      </c>
      <c r="Y142" s="137">
        <f>X142/P146</f>
        <v>0.1261847240289909</v>
      </c>
    </row>
    <row r="143" spans="11:25" ht="13.5">
      <c r="K143" s="127" t="s">
        <v>131</v>
      </c>
      <c r="L143" s="133">
        <f>'地区別5歳毎'!D62</f>
        <v>223</v>
      </c>
      <c r="M143" s="136">
        <f>L143/L146</f>
        <v>0.043906280763929904</v>
      </c>
      <c r="N143" s="133">
        <f>'地区別5歳毎'!D63</f>
        <v>178</v>
      </c>
      <c r="O143" s="134">
        <f>N143/N146</f>
        <v>0.03132148513109273</v>
      </c>
      <c r="P143" s="133">
        <f t="shared" si="4"/>
        <v>401</v>
      </c>
      <c r="Q143" s="137">
        <f>P143/P146</f>
        <v>0.03726073220590968</v>
      </c>
      <c r="S143" s="127" t="s">
        <v>3</v>
      </c>
      <c r="T143" s="133">
        <f>SUM(L143:L144)</f>
        <v>428</v>
      </c>
      <c r="U143" s="136">
        <f>T143/L146</f>
        <v>0.08426855680252018</v>
      </c>
      <c r="V143" s="133">
        <f>SUM(N143:N144)</f>
        <v>368</v>
      </c>
      <c r="W143" s="134">
        <f>V143/N146</f>
        <v>0.06475453105754003</v>
      </c>
      <c r="X143" s="133">
        <f>SUM(P143:P144)</f>
        <v>796</v>
      </c>
      <c r="Y143" s="137">
        <f>X143/P146</f>
        <v>0.073963947221706</v>
      </c>
    </row>
    <row r="144" spans="11:25" ht="13.5">
      <c r="K144" s="127" t="s">
        <v>132</v>
      </c>
      <c r="L144" s="133">
        <f>'地区別5歳毎'!C62</f>
        <v>205</v>
      </c>
      <c r="M144" s="136">
        <f>L144/L146</f>
        <v>0.04036227603859027</v>
      </c>
      <c r="N144" s="133">
        <f>'地区別5歳毎'!C63</f>
        <v>190</v>
      </c>
      <c r="O144" s="134">
        <f>N144/N146</f>
        <v>0.0334330459264473</v>
      </c>
      <c r="P144" s="133">
        <f t="shared" si="4"/>
        <v>395</v>
      </c>
      <c r="Q144" s="137">
        <f>P144/P146</f>
        <v>0.03670321501579632</v>
      </c>
      <c r="S144" s="127" t="s">
        <v>112</v>
      </c>
      <c r="T144" s="133">
        <f>SUM(L144:L144)</f>
        <v>205</v>
      </c>
      <c r="U144" s="136">
        <f>T144/L146</f>
        <v>0.04036227603859027</v>
      </c>
      <c r="V144" s="133">
        <f>SUM(N144:N144)</f>
        <v>190</v>
      </c>
      <c r="W144" s="134">
        <f>V144/N146</f>
        <v>0.0334330459264473</v>
      </c>
      <c r="X144" s="133">
        <f>SUM(P144:P144)</f>
        <v>395</v>
      </c>
      <c r="Y144" s="137">
        <f>X144/P146</f>
        <v>0.03670321501579632</v>
      </c>
    </row>
    <row r="145" ht="13.5">
      <c r="K145" s="127"/>
    </row>
    <row r="146" spans="11:17" ht="13.5">
      <c r="K146" s="127"/>
      <c r="L146" s="133">
        <f>SUM(L124:L144)</f>
        <v>5079</v>
      </c>
      <c r="M146" s="132"/>
      <c r="N146" s="133">
        <f>SUM(N124:N144)</f>
        <v>5683</v>
      </c>
      <c r="O146" s="128"/>
      <c r="P146" s="133">
        <f>SUM(P124:P144)</f>
        <v>10762</v>
      </c>
      <c r="Q146" s="128"/>
    </row>
    <row r="151" ht="13.5">
      <c r="B151" s="138" t="s">
        <v>29</v>
      </c>
    </row>
    <row r="152" spans="11:24" ht="13.5">
      <c r="K152" s="127"/>
      <c r="P152" t="s">
        <v>104</v>
      </c>
      <c r="X152" t="s">
        <v>104</v>
      </c>
    </row>
    <row r="153" spans="11:25" ht="13.5">
      <c r="K153" s="127"/>
      <c r="L153" s="132" t="s">
        <v>98</v>
      </c>
      <c r="M153" s="135" t="s">
        <v>99</v>
      </c>
      <c r="N153" s="132" t="s">
        <v>100</v>
      </c>
      <c r="O153" s="129" t="s">
        <v>101</v>
      </c>
      <c r="P153" s="128" t="s">
        <v>102</v>
      </c>
      <c r="Q153" s="130" t="s">
        <v>103</v>
      </c>
      <c r="S153" s="127"/>
      <c r="T153" s="132" t="s">
        <v>98</v>
      </c>
      <c r="U153" s="135" t="s">
        <v>99</v>
      </c>
      <c r="V153" s="132" t="s">
        <v>100</v>
      </c>
      <c r="W153" s="129" t="s">
        <v>101</v>
      </c>
      <c r="X153" s="128" t="s">
        <v>102</v>
      </c>
      <c r="Y153" s="130" t="s">
        <v>103</v>
      </c>
    </row>
    <row r="154" spans="11:25" ht="13.5">
      <c r="K154" s="127" t="s">
        <v>17</v>
      </c>
      <c r="L154" s="133">
        <f>'地区別5歳毎'!W65</f>
        <v>0</v>
      </c>
      <c r="M154" s="136">
        <f>L154/L176</f>
        <v>0</v>
      </c>
      <c r="N154" s="133">
        <f>'地区別5歳毎'!W66</f>
        <v>10</v>
      </c>
      <c r="O154" s="134">
        <f>N154/N176</f>
        <v>0.002967359050445104</v>
      </c>
      <c r="P154" s="133">
        <f aca="true" t="shared" si="5" ref="P154:P174">L154+N154</f>
        <v>10</v>
      </c>
      <c r="Q154" s="137">
        <f>P154/P176</f>
        <v>0.0016244314489928524</v>
      </c>
      <c r="S154" s="127" t="s">
        <v>1</v>
      </c>
      <c r="T154" s="133">
        <f>SUM(L154:L154)</f>
        <v>0</v>
      </c>
      <c r="U154" s="136">
        <f>T154/L176</f>
        <v>0</v>
      </c>
      <c r="V154" s="133">
        <f>SUM(N154:N154)</f>
        <v>10</v>
      </c>
      <c r="W154" s="134">
        <f>V154/N176</f>
        <v>0.002967359050445104</v>
      </c>
      <c r="X154" s="133">
        <f>SUM(P154:P154)</f>
        <v>10</v>
      </c>
      <c r="Y154" s="137">
        <f>X154/P176</f>
        <v>0.0016244314489928524</v>
      </c>
    </row>
    <row r="155" spans="11:25" ht="13.5">
      <c r="K155" s="127" t="s">
        <v>113</v>
      </c>
      <c r="L155" s="133">
        <f>'地区別5歳毎'!V65</f>
        <v>2</v>
      </c>
      <c r="M155" s="136">
        <f>L155/L176</f>
        <v>0.0007178750897343862</v>
      </c>
      <c r="N155" s="133">
        <f>'地区別5歳毎'!V66</f>
        <v>24</v>
      </c>
      <c r="O155" s="134">
        <f>N155/N176</f>
        <v>0.007121661721068249</v>
      </c>
      <c r="P155" s="133">
        <f t="shared" si="5"/>
        <v>26</v>
      </c>
      <c r="Q155" s="137">
        <f>P155/P176</f>
        <v>0.004223521767381416</v>
      </c>
      <c r="S155" s="127" t="s">
        <v>138</v>
      </c>
      <c r="T155" s="133">
        <f>SUM(L154:L155)</f>
        <v>2</v>
      </c>
      <c r="U155" s="136">
        <f>T155/L176</f>
        <v>0.0007178750897343862</v>
      </c>
      <c r="V155" s="133">
        <f>SUM(N154:N155)</f>
        <v>34</v>
      </c>
      <c r="W155" s="134">
        <f>V155/N176</f>
        <v>0.010089020771513354</v>
      </c>
      <c r="X155" s="133">
        <f>SUM(P154:P155)</f>
        <v>36</v>
      </c>
      <c r="Y155" s="137">
        <f>X155/P176</f>
        <v>0.005847953216374269</v>
      </c>
    </row>
    <row r="156" spans="11:25" ht="13.5">
      <c r="K156" s="127" t="s">
        <v>114</v>
      </c>
      <c r="L156" s="133">
        <f>'地区別5歳毎'!U65</f>
        <v>24</v>
      </c>
      <c r="M156" s="136">
        <f>L156/L176</f>
        <v>0.008614501076812634</v>
      </c>
      <c r="N156" s="133">
        <f>'地区別5歳毎'!U66</f>
        <v>59</v>
      </c>
      <c r="O156" s="134">
        <f>N156/N176</f>
        <v>0.017507418397626113</v>
      </c>
      <c r="P156" s="133">
        <f t="shared" si="5"/>
        <v>83</v>
      </c>
      <c r="Q156" s="137">
        <f>P156/P176</f>
        <v>0.013482781026640675</v>
      </c>
      <c r="S156" s="127" t="s">
        <v>139</v>
      </c>
      <c r="T156" s="133">
        <f>SUM(L154:L156)</f>
        <v>26</v>
      </c>
      <c r="U156" s="136">
        <f>T156/L176</f>
        <v>0.00933237616654702</v>
      </c>
      <c r="V156" s="133">
        <f>SUM(N154:N156)</f>
        <v>93</v>
      </c>
      <c r="W156" s="134">
        <f>V156/N176</f>
        <v>0.027596439169139467</v>
      </c>
      <c r="X156" s="133">
        <f>SUM(P154:P156)</f>
        <v>119</v>
      </c>
      <c r="Y156" s="137">
        <f>X156/P176</f>
        <v>0.019330734243014944</v>
      </c>
    </row>
    <row r="157" spans="11:25" ht="13.5">
      <c r="K157" s="127" t="s">
        <v>115</v>
      </c>
      <c r="L157" s="133">
        <f>'地区別5歳毎'!T65</f>
        <v>57</v>
      </c>
      <c r="M157" s="136">
        <f>L157/L176</f>
        <v>0.020459440057430008</v>
      </c>
      <c r="N157" s="133">
        <f>'地区別5歳毎'!T66</f>
        <v>105</v>
      </c>
      <c r="O157" s="134">
        <f>N157/N176</f>
        <v>0.03115727002967359</v>
      </c>
      <c r="P157" s="133">
        <f t="shared" si="5"/>
        <v>162</v>
      </c>
      <c r="Q157" s="137">
        <f>P157/P176</f>
        <v>0.02631578947368421</v>
      </c>
      <c r="S157" s="127" t="s">
        <v>140</v>
      </c>
      <c r="T157" s="133">
        <f>SUM(L154:L157)</f>
        <v>83</v>
      </c>
      <c r="U157" s="136">
        <f>T157/L176</f>
        <v>0.029791816223977027</v>
      </c>
      <c r="V157" s="133">
        <f>SUM(N154:N157)</f>
        <v>198</v>
      </c>
      <c r="W157" s="134">
        <f>V157/N176</f>
        <v>0.05875370919881306</v>
      </c>
      <c r="X157" s="133">
        <f>SUM(P154:P157)</f>
        <v>281</v>
      </c>
      <c r="Y157" s="137">
        <f>X157/P176</f>
        <v>0.04564652371669915</v>
      </c>
    </row>
    <row r="158" spans="11:25" ht="13.5">
      <c r="K158" s="127" t="s">
        <v>116</v>
      </c>
      <c r="L158" s="133">
        <f>'地区別5歳毎'!S65</f>
        <v>107</v>
      </c>
      <c r="M158" s="136">
        <f>L158/L176</f>
        <v>0.03840631730078966</v>
      </c>
      <c r="N158" s="133">
        <f>'地区別5歳毎'!S66</f>
        <v>239</v>
      </c>
      <c r="O158" s="134">
        <f>N158/N176</f>
        <v>0.07091988130563798</v>
      </c>
      <c r="P158" s="133">
        <f t="shared" si="5"/>
        <v>346</v>
      </c>
      <c r="Q158" s="137">
        <f>P158/P176</f>
        <v>0.05620532813515269</v>
      </c>
      <c r="S158" s="127" t="s">
        <v>141</v>
      </c>
      <c r="T158" s="133">
        <f>SUM(L154:L158)</f>
        <v>190</v>
      </c>
      <c r="U158" s="136">
        <f>T158/L176</f>
        <v>0.0681981335247667</v>
      </c>
      <c r="V158" s="133">
        <f>SUM(N154:N158)</f>
        <v>437</v>
      </c>
      <c r="W158" s="134">
        <f>V158/N176</f>
        <v>0.12967359050445104</v>
      </c>
      <c r="X158" s="133">
        <f>SUM(P154:P158)</f>
        <v>627</v>
      </c>
      <c r="Y158" s="137">
        <f>X158/P176</f>
        <v>0.10185185185185185</v>
      </c>
    </row>
    <row r="159" spans="11:25" ht="13.5">
      <c r="K159" s="127" t="s">
        <v>117</v>
      </c>
      <c r="L159" s="133">
        <f>'地区別5歳毎'!R65</f>
        <v>141</v>
      </c>
      <c r="M159" s="136">
        <f>L159/L176</f>
        <v>0.05061019382627423</v>
      </c>
      <c r="N159" s="133">
        <f>'地区別5歳毎'!R66</f>
        <v>250</v>
      </c>
      <c r="O159" s="134">
        <f>N159/N176</f>
        <v>0.07418397626112759</v>
      </c>
      <c r="P159" s="133">
        <f t="shared" si="5"/>
        <v>391</v>
      </c>
      <c r="Q159" s="137">
        <f>P159/P176</f>
        <v>0.06351526965562053</v>
      </c>
      <c r="S159" s="127" t="s">
        <v>142</v>
      </c>
      <c r="T159" s="133">
        <f>SUM(L154:L159)</f>
        <v>331</v>
      </c>
      <c r="U159" s="136">
        <f>T159/L176</f>
        <v>0.11880832735104092</v>
      </c>
      <c r="V159" s="133">
        <f>SUM(N154:N159)</f>
        <v>687</v>
      </c>
      <c r="W159" s="134">
        <f>V159/N176</f>
        <v>0.20385756676557865</v>
      </c>
      <c r="X159" s="133">
        <f>SUM(P154:P159)</f>
        <v>1018</v>
      </c>
      <c r="Y159" s="137">
        <f>X159/P176</f>
        <v>0.16536712150747238</v>
      </c>
    </row>
    <row r="160" spans="11:25" ht="13.5">
      <c r="K160" s="127" t="s">
        <v>118</v>
      </c>
      <c r="L160" s="133">
        <f>'地区別5歳毎'!Q65</f>
        <v>135</v>
      </c>
      <c r="M160" s="136">
        <f>L160/L176</f>
        <v>0.04845656855707107</v>
      </c>
      <c r="N160" s="133">
        <f>'地区別5歳毎'!Q66</f>
        <v>194</v>
      </c>
      <c r="O160" s="134">
        <f>N160/N176</f>
        <v>0.057566765578635014</v>
      </c>
      <c r="P160" s="133">
        <f t="shared" si="5"/>
        <v>329</v>
      </c>
      <c r="Q160" s="137">
        <f>P160/P176</f>
        <v>0.053443794671864844</v>
      </c>
      <c r="S160" s="127" t="s">
        <v>143</v>
      </c>
      <c r="T160" s="133">
        <f>SUM(L154:L160)</f>
        <v>466</v>
      </c>
      <c r="U160" s="136">
        <f>T160/L176</f>
        <v>0.167264895908112</v>
      </c>
      <c r="V160" s="133">
        <f>SUM(N154:N160)</f>
        <v>881</v>
      </c>
      <c r="W160" s="134">
        <f>V160/N176</f>
        <v>0.26142433234421364</v>
      </c>
      <c r="X160" s="133">
        <f>SUM(P154:P160)</f>
        <v>1347</v>
      </c>
      <c r="Y160" s="137">
        <f>X160/P176</f>
        <v>0.21881091617933723</v>
      </c>
    </row>
    <row r="161" spans="11:25" ht="13.5">
      <c r="K161" s="127" t="s">
        <v>119</v>
      </c>
      <c r="L161" s="133">
        <f>'地区別5歳毎'!P65</f>
        <v>123</v>
      </c>
      <c r="M161" s="136">
        <f>L161/L176</f>
        <v>0.04414931801866475</v>
      </c>
      <c r="N161" s="133">
        <f>'地区別5歳毎'!P66</f>
        <v>160</v>
      </c>
      <c r="O161" s="134">
        <f>N161/N176</f>
        <v>0.04747774480712166</v>
      </c>
      <c r="P161" s="133">
        <f t="shared" si="5"/>
        <v>283</v>
      </c>
      <c r="Q161" s="137">
        <f>P161/P176</f>
        <v>0.04597141000649772</v>
      </c>
      <c r="S161" s="127" t="s">
        <v>144</v>
      </c>
      <c r="T161" s="133">
        <f>SUM(L154:L161)</f>
        <v>589</v>
      </c>
      <c r="U161" s="136">
        <f>T161/L176</f>
        <v>0.21141421392677673</v>
      </c>
      <c r="V161" s="133">
        <f>SUM(N154:N161)</f>
        <v>1041</v>
      </c>
      <c r="W161" s="134">
        <f>V161/N176</f>
        <v>0.30890207715133533</v>
      </c>
      <c r="X161" s="133">
        <f>SUM(P154:P161)</f>
        <v>1630</v>
      </c>
      <c r="Y161" s="137">
        <f>X161/P176</f>
        <v>0.26478232618583497</v>
      </c>
    </row>
    <row r="162" spans="11:25" ht="13.5">
      <c r="K162" s="127" t="s">
        <v>120</v>
      </c>
      <c r="L162" s="133">
        <f>'地区別5歳毎'!O65</f>
        <v>224</v>
      </c>
      <c r="M162" s="136">
        <f>L162/L176</f>
        <v>0.08040201005025126</v>
      </c>
      <c r="N162" s="133">
        <f>'地区別5歳毎'!O66</f>
        <v>240</v>
      </c>
      <c r="O162" s="134">
        <f>N162/N176</f>
        <v>0.0712166172106825</v>
      </c>
      <c r="P162" s="133">
        <f t="shared" si="5"/>
        <v>464</v>
      </c>
      <c r="Q162" s="137">
        <f>P162/P176</f>
        <v>0.07537361923326835</v>
      </c>
      <c r="S162" s="127" t="s">
        <v>145</v>
      </c>
      <c r="T162" s="133">
        <f>SUM(L154:L162)</f>
        <v>813</v>
      </c>
      <c r="U162" s="136">
        <f>T162/L176</f>
        <v>0.291816223977028</v>
      </c>
      <c r="V162" s="133">
        <f>SUM(N154:N162)</f>
        <v>1281</v>
      </c>
      <c r="W162" s="134">
        <f>V162/N176</f>
        <v>0.3801186943620178</v>
      </c>
      <c r="X162" s="133">
        <f>SUM(P154:P162)</f>
        <v>2094</v>
      </c>
      <c r="Y162" s="137">
        <f>X162/P176</f>
        <v>0.3401559454191033</v>
      </c>
    </row>
    <row r="163" spans="11:25" ht="13.5">
      <c r="K163" s="127" t="s">
        <v>121</v>
      </c>
      <c r="L163" s="133">
        <f>'地区別5歳毎'!N65</f>
        <v>251</v>
      </c>
      <c r="M163" s="136">
        <f>L163/L176</f>
        <v>0.09009332376166547</v>
      </c>
      <c r="N163" s="133">
        <f>'地区別5歳毎'!N66</f>
        <v>284</v>
      </c>
      <c r="O163" s="134">
        <f>N163/N176</f>
        <v>0.08427299703264095</v>
      </c>
      <c r="P163" s="133">
        <f t="shared" si="5"/>
        <v>535</v>
      </c>
      <c r="Q163" s="137">
        <f>P163/P176</f>
        <v>0.0869070825211176</v>
      </c>
      <c r="S163" s="127" t="s">
        <v>146</v>
      </c>
      <c r="T163" s="133">
        <f>SUM(L154:L163)</f>
        <v>1064</v>
      </c>
      <c r="U163" s="136">
        <f>T163/L176</f>
        <v>0.38190954773869346</v>
      </c>
      <c r="V163" s="133">
        <f>SUM(N154:N163)</f>
        <v>1565</v>
      </c>
      <c r="W163" s="134">
        <f>V163/N176</f>
        <v>0.46439169139465875</v>
      </c>
      <c r="X163" s="133">
        <f>SUM(P154:P163)</f>
        <v>2629</v>
      </c>
      <c r="Y163" s="137">
        <f>X163/P176</f>
        <v>0.42706302794022094</v>
      </c>
    </row>
    <row r="164" spans="11:25" ht="13.5">
      <c r="K164" s="127" t="s">
        <v>122</v>
      </c>
      <c r="L164" s="133">
        <f>'地区別5歳毎'!M65</f>
        <v>249</v>
      </c>
      <c r="M164" s="136">
        <f>L164/L176</f>
        <v>0.08937544867193109</v>
      </c>
      <c r="N164" s="133">
        <f>'地区別5歳毎'!M66</f>
        <v>267</v>
      </c>
      <c r="O164" s="134">
        <f>N164/N176</f>
        <v>0.07922848664688427</v>
      </c>
      <c r="P164" s="133">
        <f t="shared" si="5"/>
        <v>516</v>
      </c>
      <c r="Q164" s="137">
        <f>P164/P176</f>
        <v>0.08382066276803118</v>
      </c>
      <c r="S164" s="127" t="s">
        <v>147</v>
      </c>
      <c r="T164" s="133">
        <f>SUM(L154:L164)</f>
        <v>1313</v>
      </c>
      <c r="U164" s="136">
        <f>T164/L176</f>
        <v>0.47128499641062455</v>
      </c>
      <c r="V164" s="133">
        <f>SUM(N154:N164)</f>
        <v>1832</v>
      </c>
      <c r="W164" s="134">
        <f>V164/N176</f>
        <v>0.5436201780415431</v>
      </c>
      <c r="X164" s="133">
        <f>SUM(P154:P164)</f>
        <v>3145</v>
      </c>
      <c r="Y164" s="137">
        <f>X164/P176</f>
        <v>0.5108836907082521</v>
      </c>
    </row>
    <row r="165" spans="11:25" ht="13.5">
      <c r="K165" s="127" t="s">
        <v>123</v>
      </c>
      <c r="L165" s="133">
        <f>'地区別5歳毎'!L65</f>
        <v>220</v>
      </c>
      <c r="M165" s="136">
        <f>L165/L176</f>
        <v>0.07896625987078248</v>
      </c>
      <c r="N165" s="133">
        <f>'地区別5歳毎'!L66</f>
        <v>248</v>
      </c>
      <c r="O165" s="134">
        <f>N165/N176</f>
        <v>0.07359050445103858</v>
      </c>
      <c r="P165" s="133">
        <f t="shared" si="5"/>
        <v>468</v>
      </c>
      <c r="Q165" s="137">
        <f>P165/P176</f>
        <v>0.07602339181286549</v>
      </c>
      <c r="S165" s="127" t="s">
        <v>148</v>
      </c>
      <c r="T165" s="133">
        <f>SUM(L154:L165)</f>
        <v>1533</v>
      </c>
      <c r="U165" s="136">
        <f>T165/L176</f>
        <v>0.550251256281407</v>
      </c>
      <c r="V165" s="133">
        <f>SUM(N154:N165)</f>
        <v>2080</v>
      </c>
      <c r="W165" s="134">
        <f>V165/N176</f>
        <v>0.6172106824925816</v>
      </c>
      <c r="X165" s="133">
        <f>SUM(P154:P165)</f>
        <v>3613</v>
      </c>
      <c r="Y165" s="137">
        <f>X165/P176</f>
        <v>0.5869070825211176</v>
      </c>
    </row>
    <row r="166" spans="11:25" ht="13.5">
      <c r="K166" s="127" t="s">
        <v>124</v>
      </c>
      <c r="L166" s="133">
        <f>'地区別5歳毎'!K65</f>
        <v>146</v>
      </c>
      <c r="M166" s="136">
        <f>L166/L176</f>
        <v>0.0524048815506102</v>
      </c>
      <c r="N166" s="133">
        <f>'地区別5歳毎'!K66</f>
        <v>194</v>
      </c>
      <c r="O166" s="134">
        <f>N166/N176</f>
        <v>0.057566765578635014</v>
      </c>
      <c r="P166" s="133">
        <f t="shared" si="5"/>
        <v>340</v>
      </c>
      <c r="Q166" s="137">
        <f>P166/P176</f>
        <v>0.05523066926575698</v>
      </c>
      <c r="S166" s="127" t="s">
        <v>105</v>
      </c>
      <c r="T166" s="133">
        <f>SUM(L166:L174)</f>
        <v>1253</v>
      </c>
      <c r="U166" s="136">
        <f>T166/L176</f>
        <v>0.44974874371859297</v>
      </c>
      <c r="V166" s="133">
        <f>SUM(N166:N174)</f>
        <v>1290</v>
      </c>
      <c r="W166" s="134">
        <f>V166/N176</f>
        <v>0.3827893175074184</v>
      </c>
      <c r="X166" s="133">
        <f>SUM(P166:P174)</f>
        <v>2543</v>
      </c>
      <c r="Y166" s="137">
        <f>X166/P176</f>
        <v>0.4130929174788824</v>
      </c>
    </row>
    <row r="167" spans="11:25" ht="13.5">
      <c r="K167" s="127" t="s">
        <v>125</v>
      </c>
      <c r="L167" s="133">
        <f>'地区別5歳毎'!J65</f>
        <v>137</v>
      </c>
      <c r="M167" s="136">
        <f>L167/L176</f>
        <v>0.049174443646805455</v>
      </c>
      <c r="N167" s="133">
        <f>'地区別5歳毎'!J66</f>
        <v>161</v>
      </c>
      <c r="O167" s="134">
        <f>N167/N176</f>
        <v>0.047774480712166174</v>
      </c>
      <c r="P167" s="133">
        <f t="shared" si="5"/>
        <v>298</v>
      </c>
      <c r="Q167" s="137">
        <f>P167/P176</f>
        <v>0.048408057179987</v>
      </c>
      <c r="S167" s="127" t="s">
        <v>106</v>
      </c>
      <c r="T167" s="133">
        <f>SUM(L167:L174)</f>
        <v>1107</v>
      </c>
      <c r="U167" s="136">
        <f>T167/L176</f>
        <v>0.3973438621679828</v>
      </c>
      <c r="V167" s="133">
        <f>SUM(N167:N174)</f>
        <v>1096</v>
      </c>
      <c r="W167" s="134">
        <f>V167/N176</f>
        <v>0.3252225519287834</v>
      </c>
      <c r="X167" s="133">
        <f>SUM(P167:P174)</f>
        <v>2203</v>
      </c>
      <c r="Y167" s="137">
        <f>X167/P176</f>
        <v>0.3578622482131254</v>
      </c>
    </row>
    <row r="168" spans="11:25" ht="13.5">
      <c r="K168" s="127" t="s">
        <v>126</v>
      </c>
      <c r="L168" s="133">
        <f>'地区別5歳毎'!I65</f>
        <v>142</v>
      </c>
      <c r="M168" s="136">
        <f>L168/L176</f>
        <v>0.050969131371141424</v>
      </c>
      <c r="N168" s="133">
        <f>'地区別5歳毎'!I66</f>
        <v>122</v>
      </c>
      <c r="O168" s="134">
        <f>N168/N176</f>
        <v>0.03620178041543027</v>
      </c>
      <c r="P168" s="133">
        <f t="shared" si="5"/>
        <v>264</v>
      </c>
      <c r="Q168" s="137">
        <f>P168/P176</f>
        <v>0.042884990253411304</v>
      </c>
      <c r="S168" s="127" t="s">
        <v>107</v>
      </c>
      <c r="T168" s="133">
        <f>SUM(L168:L174)</f>
        <v>970</v>
      </c>
      <c r="U168" s="136">
        <f>T168/L176</f>
        <v>0.34816941852117733</v>
      </c>
      <c r="V168" s="133">
        <f>SUM(N168:N174)</f>
        <v>935</v>
      </c>
      <c r="W168" s="134">
        <f>V168/N176</f>
        <v>0.2774480712166172</v>
      </c>
      <c r="X168" s="133">
        <f>SUM(P168:P174)</f>
        <v>1905</v>
      </c>
      <c r="Y168" s="137">
        <f>X168/P176</f>
        <v>0.3094541910331384</v>
      </c>
    </row>
    <row r="169" spans="11:25" ht="13.5">
      <c r="K169" s="127" t="s">
        <v>127</v>
      </c>
      <c r="L169" s="133">
        <f>'地区別5歳毎'!H65</f>
        <v>123</v>
      </c>
      <c r="M169" s="136">
        <f>L169/L176</f>
        <v>0.04414931801866475</v>
      </c>
      <c r="N169" s="133">
        <f>'地区別5歳毎'!H66</f>
        <v>132</v>
      </c>
      <c r="O169" s="134">
        <f>N169/N176</f>
        <v>0.03916913946587537</v>
      </c>
      <c r="P169" s="133">
        <f t="shared" si="5"/>
        <v>255</v>
      </c>
      <c r="Q169" s="137">
        <f>P169/P176</f>
        <v>0.041423001949317736</v>
      </c>
      <c r="S169" s="127" t="s">
        <v>108</v>
      </c>
      <c r="T169" s="133">
        <f>SUM(L169:L174)</f>
        <v>828</v>
      </c>
      <c r="U169" s="136">
        <f>T169/L176</f>
        <v>0.2972002871500359</v>
      </c>
      <c r="V169" s="133">
        <f>SUM(N169:N174)</f>
        <v>813</v>
      </c>
      <c r="W169" s="134">
        <f>V169/N176</f>
        <v>0.24124629080118695</v>
      </c>
      <c r="X169" s="133">
        <f>SUM(P169:P174)</f>
        <v>1641</v>
      </c>
      <c r="Y169" s="137">
        <f>X169/P176</f>
        <v>0.2665692007797271</v>
      </c>
    </row>
    <row r="170" spans="11:25" ht="13.5">
      <c r="K170" s="127" t="s">
        <v>128</v>
      </c>
      <c r="L170" s="133">
        <f>'地区別5歳毎'!G65</f>
        <v>133</v>
      </c>
      <c r="M170" s="136">
        <f>L170/L176</f>
        <v>0.04773869346733668</v>
      </c>
      <c r="N170" s="133">
        <f>'地区別5歳毎'!G66</f>
        <v>132</v>
      </c>
      <c r="O170" s="134">
        <f>N170/N176</f>
        <v>0.03916913946587537</v>
      </c>
      <c r="P170" s="133">
        <f t="shared" si="5"/>
        <v>265</v>
      </c>
      <c r="Q170" s="137">
        <f>P170/P176</f>
        <v>0.04304743339831059</v>
      </c>
      <c r="S170" s="127" t="s">
        <v>109</v>
      </c>
      <c r="T170" s="133">
        <f>SUM(L170:L174)</f>
        <v>705</v>
      </c>
      <c r="U170" s="136">
        <f>T170/L176</f>
        <v>0.25305096913137115</v>
      </c>
      <c r="V170" s="133">
        <f>SUM(N170:N174)</f>
        <v>681</v>
      </c>
      <c r="W170" s="134">
        <f>V170/N176</f>
        <v>0.20207715133531157</v>
      </c>
      <c r="X170" s="133">
        <f>SUM(P170:P174)</f>
        <v>1386</v>
      </c>
      <c r="Y170" s="137">
        <f>X170/P176</f>
        <v>0.22514619883040934</v>
      </c>
    </row>
    <row r="171" spans="11:25" ht="13.5">
      <c r="K171" s="127" t="s">
        <v>129</v>
      </c>
      <c r="L171" s="133">
        <f>'地区別5歳毎'!F65</f>
        <v>172</v>
      </c>
      <c r="M171" s="136">
        <f>L171/L176</f>
        <v>0.06173725771715721</v>
      </c>
      <c r="N171" s="133">
        <f>'地区別5歳毎'!F66</f>
        <v>186</v>
      </c>
      <c r="O171" s="134">
        <f>N171/N176</f>
        <v>0.05519287833827893</v>
      </c>
      <c r="P171" s="133">
        <f t="shared" si="5"/>
        <v>358</v>
      </c>
      <c r="Q171" s="137">
        <f>P171/P176</f>
        <v>0.058154645873944116</v>
      </c>
      <c r="S171" s="127" t="s">
        <v>110</v>
      </c>
      <c r="T171" s="133">
        <f>SUM(L171:L174)</f>
        <v>572</v>
      </c>
      <c r="U171" s="136">
        <f>T171/L176</f>
        <v>0.20531227566403445</v>
      </c>
      <c r="V171" s="133">
        <f>SUM(N171:N174)</f>
        <v>549</v>
      </c>
      <c r="W171" s="134">
        <f>V171/N176</f>
        <v>0.1629080118694362</v>
      </c>
      <c r="X171" s="133">
        <f>SUM(P171:P174)</f>
        <v>1121</v>
      </c>
      <c r="Y171" s="137">
        <f>X171/P176</f>
        <v>0.18209876543209877</v>
      </c>
    </row>
    <row r="172" spans="11:25" ht="13.5">
      <c r="K172" s="127" t="s">
        <v>130</v>
      </c>
      <c r="L172" s="133">
        <f>'地区別5歳毎'!E65</f>
        <v>176</v>
      </c>
      <c r="M172" s="136">
        <f>L172/L176</f>
        <v>0.06317300789662599</v>
      </c>
      <c r="N172" s="133">
        <f>'地区別5歳毎'!E66</f>
        <v>163</v>
      </c>
      <c r="O172" s="134">
        <f>N172/N176</f>
        <v>0.048367952522255196</v>
      </c>
      <c r="P172" s="133">
        <f t="shared" si="5"/>
        <v>339</v>
      </c>
      <c r="Q172" s="137">
        <f>P172/P176</f>
        <v>0.0550682261208577</v>
      </c>
      <c r="S172" s="127" t="s">
        <v>111</v>
      </c>
      <c r="T172" s="133">
        <f>SUM(L172:L174)</f>
        <v>400</v>
      </c>
      <c r="U172" s="136">
        <f>T172/L176</f>
        <v>0.14357501794687724</v>
      </c>
      <c r="V172" s="133">
        <f>SUM(N172:N174)</f>
        <v>363</v>
      </c>
      <c r="W172" s="134">
        <f>V172/N176</f>
        <v>0.10771513353115728</v>
      </c>
      <c r="X172" s="133">
        <f>SUM(P172:P174)</f>
        <v>763</v>
      </c>
      <c r="Y172" s="137">
        <f>X172/P176</f>
        <v>0.12394411955815464</v>
      </c>
    </row>
    <row r="173" spans="11:25" ht="13.5">
      <c r="K173" s="127" t="s">
        <v>131</v>
      </c>
      <c r="L173" s="133">
        <f>'地区別5歳毎'!D65</f>
        <v>123</v>
      </c>
      <c r="M173" s="136">
        <f>L173/L176</f>
        <v>0.04414931801866475</v>
      </c>
      <c r="N173" s="133">
        <f>'地区別5歳毎'!D66</f>
        <v>103</v>
      </c>
      <c r="O173" s="134">
        <f>N173/N176</f>
        <v>0.03056379821958457</v>
      </c>
      <c r="P173" s="133">
        <f t="shared" si="5"/>
        <v>226</v>
      </c>
      <c r="Q173" s="137">
        <f>P173/P176</f>
        <v>0.036712150747238464</v>
      </c>
      <c r="S173" s="127" t="s">
        <v>3</v>
      </c>
      <c r="T173" s="133">
        <f>SUM(L173:L174)</f>
        <v>224</v>
      </c>
      <c r="U173" s="136">
        <f>T173/L176</f>
        <v>0.08040201005025126</v>
      </c>
      <c r="V173" s="133">
        <f>SUM(N173:N174)</f>
        <v>200</v>
      </c>
      <c r="W173" s="134">
        <f>V173/N176</f>
        <v>0.05934718100890208</v>
      </c>
      <c r="X173" s="133">
        <f>SUM(P173:P174)</f>
        <v>424</v>
      </c>
      <c r="Y173" s="137">
        <f>X173/P176</f>
        <v>0.06887589343729694</v>
      </c>
    </row>
    <row r="174" spans="11:25" ht="13.5">
      <c r="K174" s="127" t="s">
        <v>132</v>
      </c>
      <c r="L174" s="133">
        <f>'地区別5歳毎'!C65</f>
        <v>101</v>
      </c>
      <c r="M174" s="136">
        <f>L174/L176</f>
        <v>0.03625269203158651</v>
      </c>
      <c r="N174" s="133">
        <f>'地区別5歳毎'!C66</f>
        <v>97</v>
      </c>
      <c r="O174" s="134">
        <f>N174/N176</f>
        <v>0.028783382789317507</v>
      </c>
      <c r="P174" s="133">
        <f t="shared" si="5"/>
        <v>198</v>
      </c>
      <c r="Q174" s="137">
        <f>P174/P176</f>
        <v>0.03216374269005848</v>
      </c>
      <c r="S174" s="127" t="s">
        <v>112</v>
      </c>
      <c r="T174" s="133">
        <f>SUM(L174:L174)</f>
        <v>101</v>
      </c>
      <c r="U174" s="136">
        <f>T174/L176</f>
        <v>0.03625269203158651</v>
      </c>
      <c r="V174" s="133">
        <f>SUM(N174:N174)</f>
        <v>97</v>
      </c>
      <c r="W174" s="134">
        <f>V174/N176</f>
        <v>0.028783382789317507</v>
      </c>
      <c r="X174" s="133">
        <f>SUM(P174:P174)</f>
        <v>198</v>
      </c>
      <c r="Y174" s="137">
        <f>X174/P176</f>
        <v>0.03216374269005848</v>
      </c>
    </row>
    <row r="175" ht="13.5">
      <c r="K175" s="127"/>
    </row>
    <row r="176" spans="11:17" ht="13.5">
      <c r="K176" s="127"/>
      <c r="L176" s="133">
        <f>SUM(L154:L174)</f>
        <v>2786</v>
      </c>
      <c r="M176" s="132"/>
      <c r="N176" s="133">
        <f>SUM(N154:N174)</f>
        <v>3370</v>
      </c>
      <c r="O176" s="128"/>
      <c r="P176" s="133">
        <f>SUM(P154:P174)</f>
        <v>6156</v>
      </c>
      <c r="Q176" s="128"/>
    </row>
    <row r="181" ht="13.5">
      <c r="B181" s="138" t="s">
        <v>137</v>
      </c>
    </row>
    <row r="182" spans="11:24" ht="13.5">
      <c r="K182" s="127"/>
      <c r="P182" t="s">
        <v>104</v>
      </c>
      <c r="X182" t="s">
        <v>104</v>
      </c>
    </row>
    <row r="183" spans="11:25" ht="13.5">
      <c r="K183" s="127"/>
      <c r="L183" s="132" t="s">
        <v>98</v>
      </c>
      <c r="M183" s="135" t="s">
        <v>99</v>
      </c>
      <c r="N183" s="132" t="s">
        <v>100</v>
      </c>
      <c r="O183" s="129" t="s">
        <v>101</v>
      </c>
      <c r="P183" s="128" t="s">
        <v>102</v>
      </c>
      <c r="Q183" s="130" t="s">
        <v>103</v>
      </c>
      <c r="S183" s="127"/>
      <c r="T183" s="132" t="s">
        <v>98</v>
      </c>
      <c r="U183" s="135" t="s">
        <v>99</v>
      </c>
      <c r="V183" s="132" t="s">
        <v>100</v>
      </c>
      <c r="W183" s="129" t="s">
        <v>101</v>
      </c>
      <c r="X183" s="128" t="s">
        <v>102</v>
      </c>
      <c r="Y183" s="130" t="s">
        <v>103</v>
      </c>
    </row>
    <row r="184" spans="11:25" ht="13.5">
      <c r="K184" s="127" t="s">
        <v>17</v>
      </c>
      <c r="L184" s="133">
        <f>'地区別5歳毎'!W68</f>
        <v>6</v>
      </c>
      <c r="M184" s="136">
        <f>L184/L206</f>
        <v>8.952284324550148E-05</v>
      </c>
      <c r="N184" s="133">
        <f>'地区別5歳毎'!W69</f>
        <v>73</v>
      </c>
      <c r="O184" s="134">
        <f>N184/N206</f>
        <v>0.000972827463052546</v>
      </c>
      <c r="P184" s="133">
        <f aca="true" t="shared" si="6" ref="P184:P204">L184+N184</f>
        <v>79</v>
      </c>
      <c r="Q184" s="137">
        <f>P184/P206</f>
        <v>0.0005560991405100626</v>
      </c>
      <c r="S184" s="127" t="s">
        <v>1</v>
      </c>
      <c r="T184" s="133">
        <f>SUM(L184:L184)</f>
        <v>6</v>
      </c>
      <c r="U184" s="136">
        <f>T184/L206</f>
        <v>8.952284324550148E-05</v>
      </c>
      <c r="V184" s="133">
        <f>SUM(N184:N184)</f>
        <v>73</v>
      </c>
      <c r="W184" s="134">
        <f>V184/N206</f>
        <v>0.000972827463052546</v>
      </c>
      <c r="X184" s="133">
        <f>SUM(P184:P184)</f>
        <v>79</v>
      </c>
      <c r="Y184" s="137">
        <f>X184/P206</f>
        <v>0.0005560991405100626</v>
      </c>
    </row>
    <row r="185" spans="11:25" ht="13.5">
      <c r="K185" s="127" t="s">
        <v>113</v>
      </c>
      <c r="L185" s="133">
        <f>'地区別5歳毎'!V68</f>
        <v>77</v>
      </c>
      <c r="M185" s="136">
        <f>L185/L206</f>
        <v>0.001148876488317269</v>
      </c>
      <c r="N185" s="133">
        <f>'地区別5歳毎'!V69</f>
        <v>343</v>
      </c>
      <c r="O185" s="134">
        <f>N185/N206</f>
        <v>0.00457095643598662</v>
      </c>
      <c r="P185" s="133">
        <f t="shared" si="6"/>
        <v>420</v>
      </c>
      <c r="Q185" s="137">
        <f>P185/P206</f>
        <v>0.0029564764432180543</v>
      </c>
      <c r="S185" s="127" t="s">
        <v>138</v>
      </c>
      <c r="T185" s="133">
        <f>SUM(L184:L185)</f>
        <v>83</v>
      </c>
      <c r="U185" s="136">
        <f>T185/L206</f>
        <v>0.0012383993315627703</v>
      </c>
      <c r="V185" s="133">
        <f>SUM(N184:N185)</f>
        <v>416</v>
      </c>
      <c r="W185" s="134">
        <f>V185/N206</f>
        <v>0.005543783899039166</v>
      </c>
      <c r="X185" s="133">
        <f>SUM(P184:P185)</f>
        <v>499</v>
      </c>
      <c r="Y185" s="137">
        <f>X185/P206</f>
        <v>0.0035125755837281166</v>
      </c>
    </row>
    <row r="186" spans="11:25" ht="13.5">
      <c r="K186" s="127" t="s">
        <v>114</v>
      </c>
      <c r="L186" s="133">
        <f>'地区別5歳毎'!U68</f>
        <v>276</v>
      </c>
      <c r="M186" s="136">
        <f>L186/L206</f>
        <v>0.004118050789293068</v>
      </c>
      <c r="N186" s="133">
        <f>'地区別5歳毎'!U69</f>
        <v>1044</v>
      </c>
      <c r="O186" s="134">
        <f>N186/N206</f>
        <v>0.013912765362011754</v>
      </c>
      <c r="P186" s="133">
        <f t="shared" si="6"/>
        <v>1320</v>
      </c>
      <c r="Q186" s="137">
        <f>P186/P206</f>
        <v>0.009291783107256741</v>
      </c>
      <c r="S186" s="127" t="s">
        <v>139</v>
      </c>
      <c r="T186" s="133">
        <f>SUM(L184:L186)</f>
        <v>359</v>
      </c>
      <c r="U186" s="136">
        <f>T186/L206</f>
        <v>0.005356450120855839</v>
      </c>
      <c r="V186" s="133">
        <f>SUM(N184:N186)</f>
        <v>1460</v>
      </c>
      <c r="W186" s="134">
        <f>V186/N206</f>
        <v>0.01945654926105092</v>
      </c>
      <c r="X186" s="133">
        <f>SUM(P184:P186)</f>
        <v>1819</v>
      </c>
      <c r="Y186" s="137">
        <f>X186/P206</f>
        <v>0.012804358690984858</v>
      </c>
    </row>
    <row r="187" spans="11:25" ht="13.5">
      <c r="K187" s="127" t="s">
        <v>115</v>
      </c>
      <c r="L187" s="133">
        <f>'地区別5歳毎'!T68</f>
        <v>887</v>
      </c>
      <c r="M187" s="136">
        <f>L187/L206</f>
        <v>0.013234460326459968</v>
      </c>
      <c r="N187" s="133">
        <f>'地区別5歳毎'!T69</f>
        <v>2128</v>
      </c>
      <c r="O187" s="134">
        <f>N187/N206</f>
        <v>0.028358586868161888</v>
      </c>
      <c r="P187" s="133">
        <f t="shared" si="6"/>
        <v>3015</v>
      </c>
      <c r="Q187" s="137">
        <f>P187/P206</f>
        <v>0.021223277324529603</v>
      </c>
      <c r="S187" s="127" t="s">
        <v>140</v>
      </c>
      <c r="T187" s="133">
        <f>SUM(L184:L187)</f>
        <v>1246</v>
      </c>
      <c r="U187" s="136">
        <f>T187/L206</f>
        <v>0.018590910447315808</v>
      </c>
      <c r="V187" s="133">
        <f>SUM(N184:N187)</f>
        <v>3588</v>
      </c>
      <c r="W187" s="134">
        <f>V187/N206</f>
        <v>0.04781513612921281</v>
      </c>
      <c r="X187" s="133">
        <f>SUM(P184:P187)</f>
        <v>4834</v>
      </c>
      <c r="Y187" s="137">
        <f>X187/P206</f>
        <v>0.034027636015514465</v>
      </c>
    </row>
    <row r="188" spans="11:25" ht="13.5">
      <c r="K188" s="127" t="s">
        <v>116</v>
      </c>
      <c r="L188" s="133">
        <f>'地区別5歳毎'!S68</f>
        <v>1967</v>
      </c>
      <c r="M188" s="136">
        <f>L188/L206</f>
        <v>0.029348572110650235</v>
      </c>
      <c r="N188" s="133">
        <f>'地区別5歳毎'!S69</f>
        <v>3312</v>
      </c>
      <c r="O188" s="134">
        <f>N188/N206</f>
        <v>0.04413704873465798</v>
      </c>
      <c r="P188" s="133">
        <f t="shared" si="6"/>
        <v>5279</v>
      </c>
      <c r="Q188" s="137">
        <f>P188/P206</f>
        <v>0.03716009319940026</v>
      </c>
      <c r="S188" s="127" t="s">
        <v>141</v>
      </c>
      <c r="T188" s="133">
        <f>SUM(L184:L188)</f>
        <v>3213</v>
      </c>
      <c r="U188" s="136">
        <f>T188/L206</f>
        <v>0.04793948255796604</v>
      </c>
      <c r="V188" s="133">
        <f>SUM(N184:N188)</f>
        <v>6900</v>
      </c>
      <c r="W188" s="134">
        <f>V188/N206</f>
        <v>0.09195218486387079</v>
      </c>
      <c r="X188" s="133">
        <f>SUM(P184:P188)</f>
        <v>10113</v>
      </c>
      <c r="Y188" s="137">
        <f>X188/P206</f>
        <v>0.07118772921491472</v>
      </c>
    </row>
    <row r="189" spans="11:25" ht="13.5">
      <c r="K189" s="127" t="s">
        <v>117</v>
      </c>
      <c r="L189" s="133">
        <f>'地区別5歳毎'!R68</f>
        <v>2836</v>
      </c>
      <c r="M189" s="136">
        <f>L189/L206</f>
        <v>0.0423144639073737</v>
      </c>
      <c r="N189" s="133">
        <f>'地区別5歳毎'!R69</f>
        <v>4007</v>
      </c>
      <c r="O189" s="134">
        <f>N189/N206</f>
        <v>0.05339889923906235</v>
      </c>
      <c r="P189" s="133">
        <f t="shared" si="6"/>
        <v>6843</v>
      </c>
      <c r="Q189" s="137">
        <f>P189/P206</f>
        <v>0.048169448335574155</v>
      </c>
      <c r="S189" s="127" t="s">
        <v>142</v>
      </c>
      <c r="T189" s="133">
        <f>SUM(L184:L189)</f>
        <v>6049</v>
      </c>
      <c r="U189" s="136">
        <f>T189/L206</f>
        <v>0.09025394646533974</v>
      </c>
      <c r="V189" s="133">
        <f>SUM(N184:N189)</f>
        <v>10907</v>
      </c>
      <c r="W189" s="134">
        <f>V189/N206</f>
        <v>0.14535108410293315</v>
      </c>
      <c r="X189" s="133">
        <f>SUM(P184:P189)</f>
        <v>16956</v>
      </c>
      <c r="Y189" s="137">
        <f>X189/P206</f>
        <v>0.11935717755048887</v>
      </c>
    </row>
    <row r="190" spans="11:25" ht="13.5">
      <c r="K190" s="127" t="s">
        <v>118</v>
      </c>
      <c r="L190" s="133">
        <f>'地区別5歳毎'!Q68</f>
        <v>3358</v>
      </c>
      <c r="M190" s="136">
        <f>L190/L206</f>
        <v>0.050102951269732326</v>
      </c>
      <c r="N190" s="133">
        <f>'地区別5歳毎'!Q69</f>
        <v>4100</v>
      </c>
      <c r="O190" s="134">
        <f>N190/N206</f>
        <v>0.05463825477418409</v>
      </c>
      <c r="P190" s="133">
        <f t="shared" si="6"/>
        <v>7458</v>
      </c>
      <c r="Q190" s="137">
        <f>P190/P206</f>
        <v>0.05249857455600059</v>
      </c>
      <c r="S190" s="127" t="s">
        <v>143</v>
      </c>
      <c r="T190" s="133">
        <f>SUM(L184:L190)</f>
        <v>9407</v>
      </c>
      <c r="U190" s="136">
        <f>T190/L206</f>
        <v>0.14035689773507207</v>
      </c>
      <c r="V190" s="133">
        <f>SUM(N184:N190)</f>
        <v>15007</v>
      </c>
      <c r="W190" s="134">
        <f>V190/N206</f>
        <v>0.19998933887711723</v>
      </c>
      <c r="X190" s="133">
        <f>SUM(P184:P190)</f>
        <v>24414</v>
      </c>
      <c r="Y190" s="137">
        <f>X190/P206</f>
        <v>0.17185575210648946</v>
      </c>
    </row>
    <row r="191" spans="11:25" ht="13.5">
      <c r="K191" s="127" t="s">
        <v>119</v>
      </c>
      <c r="L191" s="133">
        <f>'地区別5歳毎'!P68</f>
        <v>3756</v>
      </c>
      <c r="M191" s="136">
        <f>L191/L206</f>
        <v>0.05604129987168392</v>
      </c>
      <c r="N191" s="133">
        <f>'地区別5歳毎'!P69</f>
        <v>4267</v>
      </c>
      <c r="O191" s="134">
        <f>N191/N206</f>
        <v>0.05686376417596183</v>
      </c>
      <c r="P191" s="133">
        <f t="shared" si="6"/>
        <v>8023</v>
      </c>
      <c r="Q191" s="137">
        <f>P191/P206</f>
        <v>0.056475739295091545</v>
      </c>
      <c r="S191" s="127" t="s">
        <v>144</v>
      </c>
      <c r="T191" s="133">
        <f>SUM(L184:L191)</f>
        <v>13163</v>
      </c>
      <c r="U191" s="136">
        <f>T191/L206</f>
        <v>0.196398197606756</v>
      </c>
      <c r="V191" s="133">
        <f>SUM(N184:N191)</f>
        <v>19274</v>
      </c>
      <c r="W191" s="134">
        <f>V191/N206</f>
        <v>0.25685310305307907</v>
      </c>
      <c r="X191" s="133">
        <f>SUM(P184:P191)</f>
        <v>32437</v>
      </c>
      <c r="Y191" s="137">
        <f>X191/P206</f>
        <v>0.22833149140158102</v>
      </c>
    </row>
    <row r="192" spans="11:25" ht="13.5">
      <c r="K192" s="127" t="s">
        <v>120</v>
      </c>
      <c r="L192" s="133">
        <f>'地区別5歳毎'!O68</f>
        <v>5384</v>
      </c>
      <c r="M192" s="136">
        <f>L192/L206</f>
        <v>0.08033183133896332</v>
      </c>
      <c r="N192" s="133">
        <f>'地区別5歳毎'!O69</f>
        <v>5690</v>
      </c>
      <c r="O192" s="134">
        <f>N192/N206</f>
        <v>0.07582723650368475</v>
      </c>
      <c r="P192" s="133">
        <f t="shared" si="6"/>
        <v>11074</v>
      </c>
      <c r="Q192" s="137">
        <f>P192/P206</f>
        <v>0.0779524288861827</v>
      </c>
      <c r="S192" s="127" t="s">
        <v>145</v>
      </c>
      <c r="T192" s="133">
        <f>SUM(L184:L192)</f>
        <v>18547</v>
      </c>
      <c r="U192" s="136">
        <f>T192/L206</f>
        <v>0.2767300289457193</v>
      </c>
      <c r="V192" s="133">
        <f>SUM(N184:N192)</f>
        <v>24964</v>
      </c>
      <c r="W192" s="134">
        <f>V192/N206</f>
        <v>0.3326803395567638</v>
      </c>
      <c r="X192" s="133">
        <f>SUM(P184:P192)</f>
        <v>43511</v>
      </c>
      <c r="Y192" s="137">
        <f>X192/P206</f>
        <v>0.3062839202877637</v>
      </c>
    </row>
    <row r="193" spans="11:25" ht="13.5">
      <c r="K193" s="127" t="s">
        <v>121</v>
      </c>
      <c r="L193" s="133">
        <f>'地区別5歳毎'!N68</f>
        <v>5357</v>
      </c>
      <c r="M193" s="136">
        <f>L193/L206</f>
        <v>0.07992897854435857</v>
      </c>
      <c r="N193" s="133">
        <f>'地区別5歳毎'!N69</f>
        <v>5489</v>
      </c>
      <c r="O193" s="134">
        <f>N193/N206</f>
        <v>0.07314862937938939</v>
      </c>
      <c r="P193" s="133">
        <f t="shared" si="6"/>
        <v>10846</v>
      </c>
      <c r="Q193" s="137">
        <f>P193/P206</f>
        <v>0.07634748453129289</v>
      </c>
      <c r="S193" s="127" t="s">
        <v>146</v>
      </c>
      <c r="T193" s="133">
        <f>SUM(L184:L193)</f>
        <v>23904</v>
      </c>
      <c r="U193" s="136">
        <f>T193/L206</f>
        <v>0.3566590074900779</v>
      </c>
      <c r="V193" s="133">
        <f>SUM(N184:N193)</f>
        <v>30453</v>
      </c>
      <c r="W193" s="134">
        <f>V193/N206</f>
        <v>0.4058289689361532</v>
      </c>
      <c r="X193" s="133">
        <f>SUM(P184:P193)</f>
        <v>54357</v>
      </c>
      <c r="Y193" s="137">
        <f>X193/P206</f>
        <v>0.3826314048190566</v>
      </c>
    </row>
    <row r="194" spans="11:25" ht="13.5">
      <c r="K194" s="127" t="s">
        <v>122</v>
      </c>
      <c r="L194" s="133">
        <f>'地区別5歳毎'!M68</f>
        <v>4588</v>
      </c>
      <c r="M194" s="136">
        <f>L194/L206</f>
        <v>0.06845513413506013</v>
      </c>
      <c r="N194" s="133">
        <f>'地区別5歳毎'!M69</f>
        <v>4929</v>
      </c>
      <c r="O194" s="134">
        <f>N194/N206</f>
        <v>0.06568584336145204</v>
      </c>
      <c r="P194" s="133">
        <f t="shared" si="6"/>
        <v>9517</v>
      </c>
      <c r="Q194" s="137">
        <f>P194/P206</f>
        <v>0.06699234835739577</v>
      </c>
      <c r="S194" s="127" t="s">
        <v>147</v>
      </c>
      <c r="T194" s="133">
        <f>SUM(L184:L194)</f>
        <v>28492</v>
      </c>
      <c r="U194" s="136">
        <f>T194/L206</f>
        <v>0.425114141625138</v>
      </c>
      <c r="V194" s="133">
        <f>SUM(N184:N194)</f>
        <v>35382</v>
      </c>
      <c r="W194" s="134">
        <f>V194/N206</f>
        <v>0.4715148122976052</v>
      </c>
      <c r="X194" s="133">
        <f>SUM(P184:P194)</f>
        <v>63874</v>
      </c>
      <c r="Y194" s="137">
        <f>X194/P206</f>
        <v>0.44962375317645237</v>
      </c>
    </row>
    <row r="195" spans="11:25" ht="13.5">
      <c r="K195" s="127" t="s">
        <v>123</v>
      </c>
      <c r="L195" s="133">
        <f>'地区別5歳毎'!L68</f>
        <v>4225</v>
      </c>
      <c r="M195" s="136">
        <f>L195/L206</f>
        <v>0.06303900211870729</v>
      </c>
      <c r="N195" s="133">
        <f>'地区別5歳毎'!L69</f>
        <v>4755</v>
      </c>
      <c r="O195" s="134">
        <f>N195/N206</f>
        <v>0.06336704913445008</v>
      </c>
      <c r="P195" s="133">
        <f t="shared" si="6"/>
        <v>8980</v>
      </c>
      <c r="Q195" s="137">
        <f>P195/P206</f>
        <v>0.06321228204785269</v>
      </c>
      <c r="S195" s="127" t="s">
        <v>148</v>
      </c>
      <c r="T195" s="133">
        <f>SUM(L184:L195)</f>
        <v>32717</v>
      </c>
      <c r="U195" s="136">
        <f>T195/L206</f>
        <v>0.48815314374384533</v>
      </c>
      <c r="V195" s="133">
        <f>SUM(N184:N195)</f>
        <v>40137</v>
      </c>
      <c r="W195" s="134">
        <f>V195/N206</f>
        <v>0.5348818614320553</v>
      </c>
      <c r="X195" s="133">
        <f>SUM(P184:P195)</f>
        <v>72854</v>
      </c>
      <c r="Y195" s="137">
        <f>X195/P206</f>
        <v>0.5128360352243051</v>
      </c>
    </row>
    <row r="196" spans="11:25" ht="13.5">
      <c r="K196" s="127" t="s">
        <v>124</v>
      </c>
      <c r="L196" s="133">
        <f>'地区別5歳毎'!K68</f>
        <v>4223</v>
      </c>
      <c r="M196" s="136">
        <f>L196/L206</f>
        <v>0.06300916117095878</v>
      </c>
      <c r="N196" s="133">
        <f>'地区別5歳毎'!K69</f>
        <v>4562</v>
      </c>
      <c r="O196" s="134">
        <f>N196/N206</f>
        <v>0.0607950532389824</v>
      </c>
      <c r="P196" s="133">
        <f t="shared" si="6"/>
        <v>8785</v>
      </c>
      <c r="Q196" s="137">
        <f>P196/P206</f>
        <v>0.061839632270644304</v>
      </c>
      <c r="S196" s="127" t="s">
        <v>105</v>
      </c>
      <c r="T196" s="133">
        <f>SUM(L196:L204)</f>
        <v>34305</v>
      </c>
      <c r="U196" s="136">
        <f>T196/L206</f>
        <v>0.5118468562561547</v>
      </c>
      <c r="V196" s="133">
        <f>SUM(N196:N204)</f>
        <v>34902</v>
      </c>
      <c r="W196" s="134">
        <f>V196/N206</f>
        <v>0.46511813856794465</v>
      </c>
      <c r="X196" s="133">
        <f>SUM(P196:P204)</f>
        <v>69207</v>
      </c>
      <c r="Y196" s="137">
        <f>X196/P206</f>
        <v>0.48716396477569496</v>
      </c>
    </row>
    <row r="197" spans="11:25" ht="13.5">
      <c r="K197" s="127" t="s">
        <v>125</v>
      </c>
      <c r="L197" s="133">
        <f>'地区別5歳毎'!J68</f>
        <v>4591</v>
      </c>
      <c r="M197" s="136">
        <f>L197/L206</f>
        <v>0.06849989555668289</v>
      </c>
      <c r="N197" s="133">
        <f>'地区別5歳毎'!J69</f>
        <v>4808</v>
      </c>
      <c r="O197" s="134">
        <f>N197/N206</f>
        <v>0.06407334852543344</v>
      </c>
      <c r="P197" s="133">
        <f t="shared" si="6"/>
        <v>9399</v>
      </c>
      <c r="Q197" s="137">
        <f>P197/P206</f>
        <v>0.06616171926144403</v>
      </c>
      <c r="S197" s="127" t="s">
        <v>106</v>
      </c>
      <c r="T197" s="133">
        <f>SUM(L197:L204)</f>
        <v>30082</v>
      </c>
      <c r="U197" s="136">
        <f>T197/L206</f>
        <v>0.4488376950851959</v>
      </c>
      <c r="V197" s="133">
        <f>SUM(N197:N204)</f>
        <v>30340</v>
      </c>
      <c r="W197" s="134">
        <f>V197/N206</f>
        <v>0.4043230853289623</v>
      </c>
      <c r="X197" s="133">
        <f>SUM(P197:P204)</f>
        <v>60422</v>
      </c>
      <c r="Y197" s="137">
        <f>X197/P206</f>
        <v>0.42532433250505064</v>
      </c>
    </row>
    <row r="198" spans="11:25" ht="13.5">
      <c r="K198" s="127" t="s">
        <v>126</v>
      </c>
      <c r="L198" s="133">
        <f>'地区別5歳毎'!I68</f>
        <v>4102</v>
      </c>
      <c r="M198" s="136">
        <f>L198/L206</f>
        <v>0.06120378383217451</v>
      </c>
      <c r="N198" s="133">
        <f>'地区別5歳毎'!I69</f>
        <v>4227</v>
      </c>
      <c r="O198" s="134">
        <f>N198/N206</f>
        <v>0.056330708031823454</v>
      </c>
      <c r="P198" s="133">
        <f t="shared" si="6"/>
        <v>8329</v>
      </c>
      <c r="Q198" s="137">
        <f>P198/P206</f>
        <v>0.0586297435608647</v>
      </c>
      <c r="S198" s="127" t="s">
        <v>107</v>
      </c>
      <c r="T198" s="133">
        <f>SUM(L198:L204)</f>
        <v>25491</v>
      </c>
      <c r="U198" s="136">
        <f>T198/L206</f>
        <v>0.38033779952851304</v>
      </c>
      <c r="V198" s="133">
        <f>SUM(N198:N204)</f>
        <v>25532</v>
      </c>
      <c r="W198" s="134">
        <f>V198/N206</f>
        <v>0.3402497368035288</v>
      </c>
      <c r="X198" s="133">
        <f>SUM(P198:P204)</f>
        <v>51023</v>
      </c>
      <c r="Y198" s="137">
        <f>X198/P206</f>
        <v>0.3591626132436066</v>
      </c>
    </row>
    <row r="199" spans="11:25" ht="13.5">
      <c r="K199" s="127" t="s">
        <v>127</v>
      </c>
      <c r="L199" s="133">
        <f>'地区別5歳毎'!H68</f>
        <v>3592</v>
      </c>
      <c r="M199" s="136">
        <f>L199/L206</f>
        <v>0.05359434215630689</v>
      </c>
      <c r="N199" s="133">
        <f>'地区別5歳毎'!H69</f>
        <v>3800</v>
      </c>
      <c r="O199" s="134">
        <f>N199/N206</f>
        <v>0.05064033369314623</v>
      </c>
      <c r="P199" s="133">
        <f t="shared" si="6"/>
        <v>7392</v>
      </c>
      <c r="Q199" s="137">
        <f>P199/P206</f>
        <v>0.05203398540063776</v>
      </c>
      <c r="S199" s="127" t="s">
        <v>108</v>
      </c>
      <c r="T199" s="133">
        <f>SUM(L199:L204)</f>
        <v>21389</v>
      </c>
      <c r="U199" s="136">
        <f>T199/L206</f>
        <v>0.31913401569633854</v>
      </c>
      <c r="V199" s="133">
        <f>SUM(N199:N204)</f>
        <v>21305</v>
      </c>
      <c r="W199" s="134">
        <f>V199/N206</f>
        <v>0.2839190287717054</v>
      </c>
      <c r="X199" s="133">
        <f>SUM(P199:P204)</f>
        <v>42694</v>
      </c>
      <c r="Y199" s="137">
        <f>X199/P206</f>
        <v>0.3005328696827419</v>
      </c>
    </row>
    <row r="200" spans="11:25" ht="13.5">
      <c r="K200" s="127" t="s">
        <v>128</v>
      </c>
      <c r="L200" s="133">
        <f>'地区別5歳毎'!G68</f>
        <v>3322</v>
      </c>
      <c r="M200" s="136">
        <f>L200/L206</f>
        <v>0.04956581421025932</v>
      </c>
      <c r="N200" s="133">
        <f>'地区別5歳毎'!G69</f>
        <v>3591</v>
      </c>
      <c r="O200" s="134">
        <f>N200/N206</f>
        <v>0.04785511534002319</v>
      </c>
      <c r="P200" s="133">
        <f t="shared" si="6"/>
        <v>6913</v>
      </c>
      <c r="Q200" s="137">
        <f>P200/P206</f>
        <v>0.04866219440944383</v>
      </c>
      <c r="S200" s="127" t="s">
        <v>109</v>
      </c>
      <c r="T200" s="133">
        <f>SUM(L200:L204)</f>
        <v>17797</v>
      </c>
      <c r="U200" s="136">
        <f>T200/L206</f>
        <v>0.2655396735400316</v>
      </c>
      <c r="V200" s="133">
        <f>SUM(N200:N204)</f>
        <v>17505</v>
      </c>
      <c r="W200" s="134">
        <f>V200/N206</f>
        <v>0.23327869507855914</v>
      </c>
      <c r="X200" s="133">
        <f>SUM(P200:P204)</f>
        <v>35302</v>
      </c>
      <c r="Y200" s="137">
        <f>X200/P206</f>
        <v>0.24849888428210418</v>
      </c>
    </row>
    <row r="201" spans="11:25" ht="13.5">
      <c r="K201" s="127" t="s">
        <v>129</v>
      </c>
      <c r="L201" s="133">
        <f>'地区別5歳毎'!F68</f>
        <v>3984</v>
      </c>
      <c r="M201" s="136">
        <f>L201/L206</f>
        <v>0.05944316791501298</v>
      </c>
      <c r="N201" s="133">
        <f>'地区別5歳毎'!F69</f>
        <v>3935</v>
      </c>
      <c r="O201" s="134">
        <f>N201/N206</f>
        <v>0.05243939817961327</v>
      </c>
      <c r="P201" s="133">
        <f t="shared" si="6"/>
        <v>7919</v>
      </c>
      <c r="Q201" s="137">
        <f>P201/P206</f>
        <v>0.055743659413913745</v>
      </c>
      <c r="S201" s="127" t="s">
        <v>110</v>
      </c>
      <c r="T201" s="133">
        <f>SUM(L201:L204)</f>
        <v>14475</v>
      </c>
      <c r="U201" s="136">
        <f>T201/L206</f>
        <v>0.2159738593297723</v>
      </c>
      <c r="V201" s="133">
        <f>SUM(N201:N204)</f>
        <v>13914</v>
      </c>
      <c r="W201" s="134">
        <f>V201/N206</f>
        <v>0.18542357973853596</v>
      </c>
      <c r="X201" s="133">
        <f>SUM(P201:P204)</f>
        <v>28389</v>
      </c>
      <c r="Y201" s="137">
        <f>X201/P206</f>
        <v>0.19983668987266034</v>
      </c>
    </row>
    <row r="202" spans="11:25" ht="13.5">
      <c r="K202" s="127" t="s">
        <v>130</v>
      </c>
      <c r="L202" s="133">
        <f>'地区別5歳毎'!E68</f>
        <v>3737</v>
      </c>
      <c r="M202" s="136">
        <f>L202/L206</f>
        <v>0.05575781086807317</v>
      </c>
      <c r="N202" s="133">
        <f>'地区別5歳毎'!E69</f>
        <v>3745</v>
      </c>
      <c r="O202" s="134">
        <f>N202/N206</f>
        <v>0.04990738149495596</v>
      </c>
      <c r="P202" s="133">
        <f t="shared" si="6"/>
        <v>7482</v>
      </c>
      <c r="Q202" s="137">
        <f>P202/P206</f>
        <v>0.05266751606704162</v>
      </c>
      <c r="S202" s="127" t="s">
        <v>111</v>
      </c>
      <c r="T202" s="133">
        <f>SUM(L202:L204)</f>
        <v>10491</v>
      </c>
      <c r="U202" s="136">
        <f>T202/L206</f>
        <v>0.15653069141475934</v>
      </c>
      <c r="V202" s="133">
        <f>SUM(N202:N204)</f>
        <v>9979</v>
      </c>
      <c r="W202" s="134">
        <f>V202/N206</f>
        <v>0.1329841815589227</v>
      </c>
      <c r="X202" s="133">
        <f>SUM(P202:P204)</f>
        <v>20470</v>
      </c>
      <c r="Y202" s="137">
        <f>X202/P206</f>
        <v>0.1440930304587466</v>
      </c>
    </row>
    <row r="203" spans="11:25" ht="13.5">
      <c r="K203" s="127" t="s">
        <v>131</v>
      </c>
      <c r="L203" s="133">
        <f>'地区別5歳毎'!D68</f>
        <v>3455</v>
      </c>
      <c r="M203" s="136">
        <f>L203/L206</f>
        <v>0.0515502372355346</v>
      </c>
      <c r="N203" s="133">
        <f>'地区別5歳毎'!D69</f>
        <v>3205</v>
      </c>
      <c r="O203" s="134">
        <f>N203/N206</f>
        <v>0.04271112354908781</v>
      </c>
      <c r="P203" s="133">
        <f t="shared" si="6"/>
        <v>6660</v>
      </c>
      <c r="Q203" s="137">
        <f>P203/P206</f>
        <v>0.04688126931388629</v>
      </c>
      <c r="S203" s="127" t="s">
        <v>3</v>
      </c>
      <c r="T203" s="133">
        <f>SUM(L203:L204)</f>
        <v>6754</v>
      </c>
      <c r="U203" s="136">
        <f>T203/L206</f>
        <v>0.10077288054668616</v>
      </c>
      <c r="V203" s="133">
        <f>SUM(N203:N204)</f>
        <v>6234</v>
      </c>
      <c r="W203" s="134">
        <f>V203/N206</f>
        <v>0.08307680006396674</v>
      </c>
      <c r="X203" s="133">
        <f>SUM(P203:P204)</f>
        <v>12988</v>
      </c>
      <c r="Y203" s="137">
        <f>X203/P206</f>
        <v>0.09142551439170497</v>
      </c>
    </row>
    <row r="204" spans="11:25" ht="13.5">
      <c r="K204" s="127" t="s">
        <v>132</v>
      </c>
      <c r="L204" s="133">
        <f>'地区別5歳毎'!C68</f>
        <v>3299</v>
      </c>
      <c r="M204" s="136">
        <f>L204/L206</f>
        <v>0.04922264331115156</v>
      </c>
      <c r="N204" s="133">
        <f>'地区別5歳毎'!C69</f>
        <v>3029</v>
      </c>
      <c r="O204" s="134">
        <f>N204/N206</f>
        <v>0.04036567651487893</v>
      </c>
      <c r="P204" s="133">
        <f t="shared" si="6"/>
        <v>6328</v>
      </c>
      <c r="Q204" s="137">
        <f>P204/P206</f>
        <v>0.044544245077818685</v>
      </c>
      <c r="S204" s="127" t="s">
        <v>112</v>
      </c>
      <c r="T204" s="133">
        <f>SUM(L204:L204)</f>
        <v>3299</v>
      </c>
      <c r="U204" s="136">
        <f>T204/L206</f>
        <v>0.04922264331115156</v>
      </c>
      <c r="V204" s="133">
        <f>SUM(N204:N204)</f>
        <v>3029</v>
      </c>
      <c r="W204" s="134">
        <f>V204/N206</f>
        <v>0.04036567651487893</v>
      </c>
      <c r="X204" s="133">
        <f>SUM(P204:P204)</f>
        <v>6328</v>
      </c>
      <c r="Y204" s="137">
        <f>X204/P206</f>
        <v>0.044544245077818685</v>
      </c>
    </row>
    <row r="205" ht="13.5">
      <c r="K205" s="127"/>
    </row>
    <row r="206" spans="11:17" ht="13.5">
      <c r="K206" s="127"/>
      <c r="L206" s="133">
        <f>SUM(L184:L204)</f>
        <v>67022</v>
      </c>
      <c r="M206" s="132"/>
      <c r="N206" s="133">
        <f>SUM(N184:N204)</f>
        <v>75039</v>
      </c>
      <c r="O206" s="128"/>
      <c r="P206" s="133">
        <f>SUM(P184:P204)</f>
        <v>142061</v>
      </c>
      <c r="Q206" s="12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2010-09-24T06:07:08Z</cp:lastPrinted>
  <dcterms:created xsi:type="dcterms:W3CDTF">2005-03-14T09:58:22Z</dcterms:created>
  <dcterms:modified xsi:type="dcterms:W3CDTF">2017-04-12T07:44:33Z</dcterms:modified>
  <cp:category/>
  <cp:version/>
  <cp:contentType/>
  <cp:contentStatus/>
</cp:coreProperties>
</file>