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<sst xmlns="http://schemas.openxmlformats.org/spreadsheetml/2006/main" count="1073" uniqueCount="157">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</sst>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7" xfId="65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地区別10歳毎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2546155"/>
        <c:axId val="47371076"/>
      </c:barChart>
      <c:catAx>
        <c:axId val="425461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4615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5637045"/>
        <c:axId val="8080222"/>
      </c:barChart>
      <c:catAx>
        <c:axId val="456370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80222"/>
        <c:crosses val="autoZero"/>
        <c:auto val="1"/>
        <c:lblOffset val="100"/>
        <c:tickLblSkip val="1"/>
        <c:noMultiLvlLbl val="0"/>
      </c:catAx>
      <c:valAx>
        <c:axId val="808022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370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613135"/>
        <c:axId val="50518216"/>
      </c:barChart>
      <c:catAx>
        <c:axId val="56131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216"/>
        <c:crosses val="autoZero"/>
        <c:auto val="1"/>
        <c:lblOffset val="100"/>
        <c:tickLblSkip val="1"/>
        <c:noMultiLvlLbl val="0"/>
      </c:catAx>
      <c:valAx>
        <c:axId val="5051821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2010761"/>
        <c:axId val="65443666"/>
      </c:barChart>
      <c:catAx>
        <c:axId val="520107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43666"/>
        <c:crosses val="autoZero"/>
        <c:auto val="1"/>
        <c:lblOffset val="100"/>
        <c:tickLblSkip val="1"/>
        <c:noMultiLvlLbl val="0"/>
      </c:catAx>
      <c:valAx>
        <c:axId val="65443666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1076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2122083"/>
        <c:axId val="66445564"/>
      </c:barChart>
      <c:catAx>
        <c:axId val="521220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45564"/>
        <c:crosses val="autoZero"/>
        <c:auto val="1"/>
        <c:lblOffset val="100"/>
        <c:tickLblSkip val="1"/>
        <c:noMultiLvlLbl val="0"/>
      </c:catAx>
      <c:valAx>
        <c:axId val="66445564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2208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61139165"/>
        <c:axId val="13381574"/>
      </c:barChart>
      <c:catAx>
        <c:axId val="611391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81574"/>
        <c:crosses val="autoZero"/>
        <c:auto val="1"/>
        <c:lblOffset val="100"/>
        <c:tickLblSkip val="1"/>
        <c:noMultiLvlLbl val="0"/>
      </c:catAx>
      <c:valAx>
        <c:axId val="1338157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391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53325303"/>
        <c:axId val="10165680"/>
      </c:barChart>
      <c:catAx>
        <c:axId val="533253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65680"/>
        <c:crosses val="autoZero"/>
        <c:auto val="1"/>
        <c:lblOffset val="100"/>
        <c:tickLblSkip val="1"/>
        <c:noMultiLvlLbl val="0"/>
      </c:catAx>
      <c:valAx>
        <c:axId val="1016568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25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4382257"/>
        <c:axId val="18113722"/>
      </c:barChart>
      <c:catAx>
        <c:axId val="243822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13722"/>
        <c:crosses val="autoZero"/>
        <c:auto val="1"/>
        <c:lblOffset val="100"/>
        <c:tickLblSkip val="1"/>
        <c:noMultiLvlLbl val="0"/>
      </c:catAx>
      <c:valAx>
        <c:axId val="181137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82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8805771"/>
        <c:axId val="57925348"/>
      </c:barChart>
      <c:catAx>
        <c:axId val="288057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25348"/>
        <c:crosses val="autoZero"/>
        <c:auto val="1"/>
        <c:lblOffset val="100"/>
        <c:tickLblSkip val="1"/>
        <c:noMultiLvlLbl val="0"/>
      </c:catAx>
      <c:valAx>
        <c:axId val="5792534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577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1566085"/>
        <c:axId val="61441582"/>
      </c:barChart>
      <c:catAx>
        <c:axId val="515660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41582"/>
        <c:crosses val="autoZero"/>
        <c:auto val="1"/>
        <c:lblOffset val="100"/>
        <c:tickLblSkip val="1"/>
        <c:noMultiLvlLbl val="0"/>
      </c:catAx>
      <c:valAx>
        <c:axId val="6144158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08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16103327"/>
        <c:axId val="10712216"/>
      </c:barChart>
      <c:catAx>
        <c:axId val="161033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12216"/>
        <c:crosses val="autoZero"/>
        <c:auto val="1"/>
        <c:lblOffset val="100"/>
        <c:tickLblSkip val="1"/>
        <c:noMultiLvlLbl val="0"/>
      </c:catAx>
      <c:valAx>
        <c:axId val="1071221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03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3686501"/>
        <c:axId val="11851918"/>
      </c:barChart>
      <c:catAx>
        <c:axId val="236865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918"/>
        <c:crosses val="autoZero"/>
        <c:auto val="1"/>
        <c:lblOffset val="100"/>
        <c:tickLblSkip val="1"/>
        <c:noMultiLvlLbl val="0"/>
      </c:catAx>
      <c:valAx>
        <c:axId val="1185191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8650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29301081"/>
        <c:axId val="62383138"/>
      </c:barChart>
      <c:catAx>
        <c:axId val="293010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83138"/>
        <c:crosses val="autoZero"/>
        <c:auto val="1"/>
        <c:lblOffset val="100"/>
        <c:tickLblSkip val="1"/>
        <c:noMultiLvlLbl val="0"/>
      </c:catAx>
      <c:valAx>
        <c:axId val="6238313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01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4577331"/>
        <c:axId val="19869388"/>
      </c:barChart>
      <c:catAx>
        <c:axId val="245773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69388"/>
        <c:crosses val="autoZero"/>
        <c:auto val="1"/>
        <c:lblOffset val="100"/>
        <c:tickLblSkip val="1"/>
        <c:noMultiLvlLbl val="0"/>
      </c:catAx>
      <c:valAx>
        <c:axId val="1986938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77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4606765"/>
        <c:axId val="65916566"/>
      </c:barChart>
      <c:catAx>
        <c:axId val="446067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16566"/>
        <c:crosses val="autoZero"/>
        <c:auto val="1"/>
        <c:lblOffset val="100"/>
        <c:tickLblSkip val="1"/>
        <c:noMultiLvlLbl val="0"/>
      </c:catAx>
      <c:valAx>
        <c:axId val="659165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06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6378183"/>
        <c:axId val="37641600"/>
      </c:barChart>
      <c:catAx>
        <c:axId val="563781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41600"/>
        <c:crosses val="autoZero"/>
        <c:auto val="1"/>
        <c:lblOffset val="100"/>
        <c:tickLblSkip val="1"/>
        <c:noMultiLvlLbl val="0"/>
      </c:catAx>
      <c:valAx>
        <c:axId val="376416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378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230081"/>
        <c:axId val="29070730"/>
      </c:barChart>
      <c:catAx>
        <c:axId val="32300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0730"/>
        <c:crosses val="autoZero"/>
        <c:auto val="1"/>
        <c:lblOffset val="100"/>
        <c:tickLblSkip val="1"/>
        <c:noMultiLvlLbl val="0"/>
      </c:catAx>
      <c:valAx>
        <c:axId val="2907073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0309979"/>
        <c:axId val="5918900"/>
      </c:barChart>
      <c:catAx>
        <c:axId val="603099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8900"/>
        <c:crosses val="autoZero"/>
        <c:auto val="1"/>
        <c:lblOffset val="100"/>
        <c:tickLblSkip val="1"/>
        <c:noMultiLvlLbl val="0"/>
      </c:catAx>
      <c:valAx>
        <c:axId val="59189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3270101"/>
        <c:axId val="9668862"/>
      </c:barChart>
      <c:catAx>
        <c:axId val="532701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68862"/>
        <c:crosses val="autoZero"/>
        <c:auto val="1"/>
        <c:lblOffset val="100"/>
        <c:tickLblSkip val="1"/>
        <c:noMultiLvlLbl val="0"/>
      </c:catAx>
      <c:valAx>
        <c:axId val="966886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9910895"/>
        <c:axId val="44980328"/>
      </c:barChart>
      <c:catAx>
        <c:axId val="199108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80328"/>
        <c:crosses val="autoZero"/>
        <c:auto val="1"/>
        <c:lblOffset val="100"/>
        <c:tickLblSkip val="1"/>
        <c:noMultiLvlLbl val="0"/>
      </c:catAx>
      <c:valAx>
        <c:axId val="4498032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10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169769"/>
        <c:axId val="19527922"/>
      </c:barChart>
      <c:catAx>
        <c:axId val="21697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922"/>
        <c:crosses val="autoZero"/>
        <c:auto val="1"/>
        <c:lblOffset val="100"/>
        <c:tickLblSkip val="1"/>
        <c:noMultiLvlLbl val="0"/>
      </c:catAx>
      <c:valAx>
        <c:axId val="195279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9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2</c:v>
                </c:pt>
                <c:pt idx="1">
                  <c:v>33</c:v>
                </c:pt>
                <c:pt idx="2">
                  <c:v>163</c:v>
                </c:pt>
                <c:pt idx="3">
                  <c:v>669</c:v>
                </c:pt>
                <c:pt idx="4">
                  <c:v>1256</c:v>
                </c:pt>
                <c:pt idx="5">
                  <c:v>1977</c:v>
                </c:pt>
                <c:pt idx="6">
                  <c:v>2269</c:v>
                </c:pt>
                <c:pt idx="7">
                  <c:v>2626</c:v>
                </c:pt>
                <c:pt idx="8">
                  <c:v>3494</c:v>
                </c:pt>
                <c:pt idx="9">
                  <c:v>3106</c:v>
                </c:pt>
                <c:pt idx="10">
                  <c:v>2905</c:v>
                </c:pt>
                <c:pt idx="11">
                  <c:v>2807</c:v>
                </c:pt>
                <c:pt idx="12">
                  <c:v>3113</c:v>
                </c:pt>
                <c:pt idx="13">
                  <c:v>3184</c:v>
                </c:pt>
                <c:pt idx="14">
                  <c:v>2705</c:v>
                </c:pt>
                <c:pt idx="15">
                  <c:v>2431</c:v>
                </c:pt>
                <c:pt idx="16">
                  <c:v>2185</c:v>
                </c:pt>
                <c:pt idx="17">
                  <c:v>2579</c:v>
                </c:pt>
                <c:pt idx="18">
                  <c:v>2519</c:v>
                </c:pt>
                <c:pt idx="19">
                  <c:v>2344</c:v>
                </c:pt>
                <c:pt idx="20">
                  <c:v>2357</c:v>
                </c:pt>
              </c:numCache>
            </c:numRef>
          </c:val>
        </c:ser>
        <c:gapWidth val="5"/>
        <c:axId val="41533571"/>
        <c:axId val="38257820"/>
      </c:barChart>
      <c:catAx>
        <c:axId val="415335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57820"/>
        <c:crosses val="autoZero"/>
        <c:auto val="1"/>
        <c:lblOffset val="100"/>
        <c:tickLblSkip val="1"/>
        <c:noMultiLvlLbl val="0"/>
      </c:catAx>
      <c:valAx>
        <c:axId val="3825782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3357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39558399"/>
        <c:axId val="20481272"/>
      </c:barChart>
      <c:catAx>
        <c:axId val="395583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81272"/>
        <c:crosses val="autoZero"/>
        <c:auto val="1"/>
        <c:lblOffset val="100"/>
        <c:tickLblSkip val="1"/>
        <c:noMultiLvlLbl val="0"/>
      </c:catAx>
      <c:valAx>
        <c:axId val="2048127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5839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42</c:v>
                </c:pt>
                <c:pt idx="1">
                  <c:v>217</c:v>
                </c:pt>
                <c:pt idx="2">
                  <c:v>670</c:v>
                </c:pt>
                <c:pt idx="3">
                  <c:v>1446</c:v>
                </c:pt>
                <c:pt idx="4">
                  <c:v>2051</c:v>
                </c:pt>
                <c:pt idx="5">
                  <c:v>2488</c:v>
                </c:pt>
                <c:pt idx="6">
                  <c:v>2894</c:v>
                </c:pt>
                <c:pt idx="7">
                  <c:v>2963</c:v>
                </c:pt>
                <c:pt idx="8">
                  <c:v>3863</c:v>
                </c:pt>
                <c:pt idx="9">
                  <c:v>3207</c:v>
                </c:pt>
                <c:pt idx="10">
                  <c:v>3164</c:v>
                </c:pt>
                <c:pt idx="11">
                  <c:v>3202</c:v>
                </c:pt>
                <c:pt idx="12">
                  <c:v>3375</c:v>
                </c:pt>
                <c:pt idx="13">
                  <c:v>3302</c:v>
                </c:pt>
                <c:pt idx="14">
                  <c:v>2863</c:v>
                </c:pt>
                <c:pt idx="15">
                  <c:v>2455</c:v>
                </c:pt>
                <c:pt idx="16">
                  <c:v>2220</c:v>
                </c:pt>
                <c:pt idx="17">
                  <c:v>2556</c:v>
                </c:pt>
                <c:pt idx="18">
                  <c:v>2448</c:v>
                </c:pt>
                <c:pt idx="19">
                  <c:v>2260</c:v>
                </c:pt>
                <c:pt idx="20">
                  <c:v>2128</c:v>
                </c:pt>
              </c:numCache>
            </c:numRef>
          </c:val>
        </c:ser>
        <c:gapWidth val="5"/>
        <c:axId val="8776061"/>
        <c:axId val="11875686"/>
      </c:barChart>
      <c:catAx>
        <c:axId val="87760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75686"/>
        <c:crosses val="autoZero"/>
        <c:auto val="1"/>
        <c:lblOffset val="100"/>
        <c:tickLblSkip val="1"/>
        <c:noMultiLvlLbl val="0"/>
      </c:catAx>
      <c:valAx>
        <c:axId val="11875686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7606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38</c:v>
                </c:pt>
                <c:pt idx="3">
                  <c:v>122</c:v>
                </c:pt>
                <c:pt idx="4">
                  <c:v>215</c:v>
                </c:pt>
                <c:pt idx="5">
                  <c:v>291</c:v>
                </c:pt>
                <c:pt idx="6">
                  <c:v>424</c:v>
                </c:pt>
                <c:pt idx="7">
                  <c:v>561</c:v>
                </c:pt>
                <c:pt idx="8">
                  <c:v>852</c:v>
                </c:pt>
                <c:pt idx="9">
                  <c:v>637</c:v>
                </c:pt>
                <c:pt idx="10">
                  <c:v>478</c:v>
                </c:pt>
                <c:pt idx="11">
                  <c:v>409</c:v>
                </c:pt>
                <c:pt idx="12">
                  <c:v>511</c:v>
                </c:pt>
                <c:pt idx="13">
                  <c:v>545</c:v>
                </c:pt>
                <c:pt idx="14">
                  <c:v>480</c:v>
                </c:pt>
                <c:pt idx="15">
                  <c:v>429</c:v>
                </c:pt>
                <c:pt idx="16">
                  <c:v>371</c:v>
                </c:pt>
                <c:pt idx="17">
                  <c:v>412</c:v>
                </c:pt>
                <c:pt idx="18">
                  <c:v>400</c:v>
                </c:pt>
                <c:pt idx="19">
                  <c:v>406</c:v>
                </c:pt>
                <c:pt idx="20">
                  <c:v>387</c:v>
                </c:pt>
              </c:numCache>
            </c:numRef>
          </c:val>
        </c:ser>
        <c:gapWidth val="5"/>
        <c:axId val="39772311"/>
        <c:axId val="22406480"/>
      </c:barChart>
      <c:catAx>
        <c:axId val="397723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06480"/>
        <c:crosses val="autoZero"/>
        <c:auto val="1"/>
        <c:lblOffset val="100"/>
        <c:tickLblSkip val="1"/>
        <c:noMultiLvlLbl val="0"/>
      </c:catAx>
      <c:valAx>
        <c:axId val="2240648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231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3</c:v>
                </c:pt>
                <c:pt idx="2">
                  <c:v>13</c:v>
                </c:pt>
                <c:pt idx="3">
                  <c:v>40</c:v>
                </c:pt>
                <c:pt idx="4">
                  <c:v>80</c:v>
                </c:pt>
                <c:pt idx="5">
                  <c:v>134</c:v>
                </c:pt>
                <c:pt idx="6">
                  <c:v>143</c:v>
                </c:pt>
                <c:pt idx="7">
                  <c:v>173</c:v>
                </c:pt>
                <c:pt idx="8">
                  <c:v>237</c:v>
                </c:pt>
                <c:pt idx="9">
                  <c:v>231</c:v>
                </c:pt>
                <c:pt idx="10">
                  <c:v>235</c:v>
                </c:pt>
                <c:pt idx="11">
                  <c:v>140</c:v>
                </c:pt>
                <c:pt idx="12">
                  <c:v>147</c:v>
                </c:pt>
                <c:pt idx="13">
                  <c:v>161</c:v>
                </c:pt>
                <c:pt idx="14">
                  <c:v>128</c:v>
                </c:pt>
                <c:pt idx="15">
                  <c:v>121</c:v>
                </c:pt>
                <c:pt idx="16">
                  <c:v>106</c:v>
                </c:pt>
                <c:pt idx="17">
                  <c:v>176</c:v>
                </c:pt>
                <c:pt idx="18">
                  <c:v>129</c:v>
                </c:pt>
                <c:pt idx="19">
                  <c:v>143</c:v>
                </c:pt>
                <c:pt idx="20">
                  <c:v>120</c:v>
                </c:pt>
              </c:numCache>
            </c:numRef>
          </c:val>
        </c:ser>
        <c:gapWidth val="5"/>
        <c:axId val="331729"/>
        <c:axId val="2985562"/>
      </c:barChart>
      <c:catAx>
        <c:axId val="3317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62"/>
        <c:crosses val="autoZero"/>
        <c:auto val="1"/>
        <c:lblOffset val="100"/>
        <c:tickLblSkip val="1"/>
        <c:noMultiLvlLbl val="0"/>
      </c:catAx>
      <c:valAx>
        <c:axId val="298556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16</c:v>
                </c:pt>
                <c:pt idx="2">
                  <c:v>68</c:v>
                </c:pt>
                <c:pt idx="3">
                  <c:v>130</c:v>
                </c:pt>
                <c:pt idx="4">
                  <c:v>171</c:v>
                </c:pt>
                <c:pt idx="5">
                  <c:v>207</c:v>
                </c:pt>
                <c:pt idx="6">
                  <c:v>183</c:v>
                </c:pt>
                <c:pt idx="7">
                  <c:v>162</c:v>
                </c:pt>
                <c:pt idx="8">
                  <c:v>240</c:v>
                </c:pt>
                <c:pt idx="9">
                  <c:v>218</c:v>
                </c:pt>
                <c:pt idx="10">
                  <c:v>214</c:v>
                </c:pt>
                <c:pt idx="11">
                  <c:v>178</c:v>
                </c:pt>
                <c:pt idx="12">
                  <c:v>181</c:v>
                </c:pt>
                <c:pt idx="13">
                  <c:v>133</c:v>
                </c:pt>
                <c:pt idx="14">
                  <c:v>131</c:v>
                </c:pt>
                <c:pt idx="15">
                  <c:v>124</c:v>
                </c:pt>
                <c:pt idx="16">
                  <c:v>148</c:v>
                </c:pt>
                <c:pt idx="17">
                  <c:v>146</c:v>
                </c:pt>
                <c:pt idx="18">
                  <c:v>130</c:v>
                </c:pt>
                <c:pt idx="19">
                  <c:v>122</c:v>
                </c:pt>
                <c:pt idx="20">
                  <c:v>98</c:v>
                </c:pt>
              </c:numCache>
            </c:numRef>
          </c:val>
        </c:ser>
        <c:gapWidth val="5"/>
        <c:axId val="26870059"/>
        <c:axId val="40503940"/>
      </c:barChart>
      <c:catAx>
        <c:axId val="268700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03940"/>
        <c:crosses val="autoZero"/>
        <c:auto val="1"/>
        <c:lblOffset val="100"/>
        <c:tickLblSkip val="1"/>
        <c:noMultiLvlLbl val="0"/>
      </c:catAx>
      <c:valAx>
        <c:axId val="4050394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7005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6</c:v>
                </c:pt>
                <c:pt idx="1">
                  <c:v>52</c:v>
                </c:pt>
                <c:pt idx="2">
                  <c:v>125</c:v>
                </c:pt>
                <c:pt idx="3">
                  <c:v>291</c:v>
                </c:pt>
                <c:pt idx="4">
                  <c:v>358</c:v>
                </c:pt>
                <c:pt idx="5">
                  <c:v>414</c:v>
                </c:pt>
                <c:pt idx="6">
                  <c:v>451</c:v>
                </c:pt>
                <c:pt idx="7">
                  <c:v>568</c:v>
                </c:pt>
                <c:pt idx="8">
                  <c:v>885</c:v>
                </c:pt>
                <c:pt idx="9">
                  <c:v>663</c:v>
                </c:pt>
                <c:pt idx="10">
                  <c:v>549</c:v>
                </c:pt>
                <c:pt idx="11">
                  <c:v>453</c:v>
                </c:pt>
                <c:pt idx="12">
                  <c:v>548</c:v>
                </c:pt>
                <c:pt idx="13">
                  <c:v>567</c:v>
                </c:pt>
                <c:pt idx="14">
                  <c:v>529</c:v>
                </c:pt>
                <c:pt idx="15">
                  <c:v>494</c:v>
                </c:pt>
                <c:pt idx="16">
                  <c:v>413</c:v>
                </c:pt>
                <c:pt idx="17">
                  <c:v>396</c:v>
                </c:pt>
                <c:pt idx="18">
                  <c:v>407</c:v>
                </c:pt>
                <c:pt idx="19">
                  <c:v>346</c:v>
                </c:pt>
                <c:pt idx="20">
                  <c:v>349</c:v>
                </c:pt>
              </c:numCache>
            </c:numRef>
          </c:val>
        </c:ser>
        <c:gapWidth val="5"/>
        <c:axId val="28991141"/>
        <c:axId val="59593678"/>
      </c:barChart>
      <c:catAx>
        <c:axId val="289911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93678"/>
        <c:crosses val="autoZero"/>
        <c:auto val="1"/>
        <c:lblOffset val="100"/>
        <c:tickLblSkip val="1"/>
        <c:noMultiLvlLbl val="0"/>
      </c:catAx>
      <c:valAx>
        <c:axId val="5959367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114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9</c:v>
                </c:pt>
                <c:pt idx="2">
                  <c:v>19</c:v>
                </c:pt>
                <c:pt idx="3">
                  <c:v>85</c:v>
                </c:pt>
                <c:pt idx="4">
                  <c:v>151</c:v>
                </c:pt>
                <c:pt idx="5">
                  <c:v>178</c:v>
                </c:pt>
                <c:pt idx="6">
                  <c:v>215</c:v>
                </c:pt>
                <c:pt idx="7">
                  <c:v>197</c:v>
                </c:pt>
                <c:pt idx="8">
                  <c:v>384</c:v>
                </c:pt>
                <c:pt idx="9">
                  <c:v>320</c:v>
                </c:pt>
                <c:pt idx="10">
                  <c:v>274</c:v>
                </c:pt>
                <c:pt idx="11">
                  <c:v>232</c:v>
                </c:pt>
                <c:pt idx="12">
                  <c:v>226</c:v>
                </c:pt>
                <c:pt idx="13">
                  <c:v>214</c:v>
                </c:pt>
                <c:pt idx="14">
                  <c:v>195</c:v>
                </c:pt>
                <c:pt idx="15">
                  <c:v>167</c:v>
                </c:pt>
                <c:pt idx="16">
                  <c:v>178</c:v>
                </c:pt>
                <c:pt idx="17">
                  <c:v>209</c:v>
                </c:pt>
                <c:pt idx="18">
                  <c:v>187</c:v>
                </c:pt>
                <c:pt idx="19">
                  <c:v>152</c:v>
                </c:pt>
                <c:pt idx="20">
                  <c:v>127</c:v>
                </c:pt>
              </c:numCache>
            </c:numRef>
          </c:val>
        </c:ser>
        <c:gapWidth val="5"/>
        <c:axId val="66581055"/>
        <c:axId val="62358584"/>
      </c:barChart>
      <c:catAx>
        <c:axId val="665810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8584"/>
        <c:crosses val="autoZero"/>
        <c:auto val="1"/>
        <c:lblOffset val="100"/>
        <c:tickLblSkip val="1"/>
        <c:noMultiLvlLbl val="0"/>
      </c:catAx>
      <c:valAx>
        <c:axId val="6235858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810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17</c:v>
                </c:pt>
                <c:pt idx="2">
                  <c:v>75</c:v>
                </c:pt>
                <c:pt idx="3">
                  <c:v>186</c:v>
                </c:pt>
                <c:pt idx="4">
                  <c:v>250</c:v>
                </c:pt>
                <c:pt idx="5">
                  <c:v>240</c:v>
                </c:pt>
                <c:pt idx="6">
                  <c:v>261</c:v>
                </c:pt>
                <c:pt idx="7">
                  <c:v>242</c:v>
                </c:pt>
                <c:pt idx="8">
                  <c:v>337</c:v>
                </c:pt>
                <c:pt idx="9">
                  <c:v>315</c:v>
                </c:pt>
                <c:pt idx="10">
                  <c:v>254</c:v>
                </c:pt>
                <c:pt idx="11">
                  <c:v>241</c:v>
                </c:pt>
                <c:pt idx="12">
                  <c:v>212</c:v>
                </c:pt>
                <c:pt idx="13">
                  <c:v>190</c:v>
                </c:pt>
                <c:pt idx="14">
                  <c:v>185</c:v>
                </c:pt>
                <c:pt idx="15">
                  <c:v>179</c:v>
                </c:pt>
                <c:pt idx="16">
                  <c:v>189</c:v>
                </c:pt>
                <c:pt idx="17">
                  <c:v>233</c:v>
                </c:pt>
                <c:pt idx="18">
                  <c:v>181</c:v>
                </c:pt>
                <c:pt idx="19">
                  <c:v>158</c:v>
                </c:pt>
                <c:pt idx="20">
                  <c:v>127</c:v>
                </c:pt>
              </c:numCache>
            </c:numRef>
          </c:val>
        </c:ser>
        <c:gapWidth val="5"/>
        <c:axId val="24356345"/>
        <c:axId val="17880514"/>
      </c:barChart>
      <c:catAx>
        <c:axId val="243563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80514"/>
        <c:crosses val="autoZero"/>
        <c:auto val="1"/>
        <c:lblOffset val="100"/>
        <c:tickLblSkip val="1"/>
        <c:noMultiLvlLbl val="0"/>
      </c:catAx>
      <c:valAx>
        <c:axId val="1788051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563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3</c:v>
                </c:pt>
                <c:pt idx="2">
                  <c:v>42</c:v>
                </c:pt>
                <c:pt idx="3">
                  <c:v>104</c:v>
                </c:pt>
                <c:pt idx="4">
                  <c:v>189</c:v>
                </c:pt>
                <c:pt idx="5">
                  <c:v>258</c:v>
                </c:pt>
                <c:pt idx="6">
                  <c:v>270</c:v>
                </c:pt>
                <c:pt idx="7">
                  <c:v>308</c:v>
                </c:pt>
                <c:pt idx="8">
                  <c:v>460</c:v>
                </c:pt>
                <c:pt idx="9">
                  <c:v>433</c:v>
                </c:pt>
                <c:pt idx="10">
                  <c:v>377</c:v>
                </c:pt>
                <c:pt idx="11">
                  <c:v>334</c:v>
                </c:pt>
                <c:pt idx="12">
                  <c:v>268</c:v>
                </c:pt>
                <c:pt idx="13">
                  <c:v>269</c:v>
                </c:pt>
                <c:pt idx="14">
                  <c:v>267</c:v>
                </c:pt>
                <c:pt idx="15">
                  <c:v>211</c:v>
                </c:pt>
                <c:pt idx="16">
                  <c:v>212</c:v>
                </c:pt>
                <c:pt idx="17">
                  <c:v>309</c:v>
                </c:pt>
                <c:pt idx="18">
                  <c:v>242</c:v>
                </c:pt>
                <c:pt idx="19">
                  <c:v>220</c:v>
                </c:pt>
                <c:pt idx="20">
                  <c:v>199</c:v>
                </c:pt>
              </c:numCache>
            </c:numRef>
          </c:val>
        </c:ser>
        <c:gapWidth val="5"/>
        <c:axId val="26706899"/>
        <c:axId val="39035500"/>
      </c:barChart>
      <c:catAx>
        <c:axId val="267068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500"/>
        <c:crosses val="autoZero"/>
        <c:auto val="1"/>
        <c:lblOffset val="100"/>
        <c:tickLblSkip val="1"/>
        <c:noMultiLvlLbl val="0"/>
      </c:catAx>
      <c:valAx>
        <c:axId val="3903550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49</c:v>
                </c:pt>
                <c:pt idx="2">
                  <c:v>108</c:v>
                </c:pt>
                <c:pt idx="3">
                  <c:v>248</c:v>
                </c:pt>
                <c:pt idx="4">
                  <c:v>343</c:v>
                </c:pt>
                <c:pt idx="5">
                  <c:v>362</c:v>
                </c:pt>
                <c:pt idx="6">
                  <c:v>334</c:v>
                </c:pt>
                <c:pt idx="7">
                  <c:v>325</c:v>
                </c:pt>
                <c:pt idx="8">
                  <c:v>447</c:v>
                </c:pt>
                <c:pt idx="9">
                  <c:v>372</c:v>
                </c:pt>
                <c:pt idx="10">
                  <c:v>430</c:v>
                </c:pt>
                <c:pt idx="11">
                  <c:v>321</c:v>
                </c:pt>
                <c:pt idx="12">
                  <c:v>280</c:v>
                </c:pt>
                <c:pt idx="13">
                  <c:v>282</c:v>
                </c:pt>
                <c:pt idx="14">
                  <c:v>267</c:v>
                </c:pt>
                <c:pt idx="15">
                  <c:v>217</c:v>
                </c:pt>
                <c:pt idx="16">
                  <c:v>288</c:v>
                </c:pt>
                <c:pt idx="17">
                  <c:v>288</c:v>
                </c:pt>
                <c:pt idx="18">
                  <c:v>263</c:v>
                </c:pt>
                <c:pt idx="19">
                  <c:v>165</c:v>
                </c:pt>
                <c:pt idx="20">
                  <c:v>178</c:v>
                </c:pt>
              </c:numCache>
            </c:numRef>
          </c:val>
        </c:ser>
        <c:gapWidth val="5"/>
        <c:axId val="15775181"/>
        <c:axId val="7758902"/>
      </c:barChart>
      <c:catAx>
        <c:axId val="157751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8902"/>
        <c:crosses val="autoZero"/>
        <c:auto val="1"/>
        <c:lblOffset val="100"/>
        <c:tickLblSkip val="1"/>
        <c:noMultiLvlLbl val="0"/>
      </c:catAx>
      <c:valAx>
        <c:axId val="775890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7518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16</c:v>
                </c:pt>
                <c:pt idx="3">
                  <c:v>66</c:v>
                </c:pt>
                <c:pt idx="4">
                  <c:v>107</c:v>
                </c:pt>
                <c:pt idx="5">
                  <c:v>137</c:v>
                </c:pt>
                <c:pt idx="6">
                  <c:v>117</c:v>
                </c:pt>
                <c:pt idx="7">
                  <c:v>145</c:v>
                </c:pt>
                <c:pt idx="8">
                  <c:v>254</c:v>
                </c:pt>
                <c:pt idx="9">
                  <c:v>243</c:v>
                </c:pt>
                <c:pt idx="10">
                  <c:v>243</c:v>
                </c:pt>
                <c:pt idx="11">
                  <c:v>199</c:v>
                </c:pt>
                <c:pt idx="12">
                  <c:v>140</c:v>
                </c:pt>
                <c:pt idx="13">
                  <c:v>135</c:v>
                </c:pt>
                <c:pt idx="14">
                  <c:v>141</c:v>
                </c:pt>
                <c:pt idx="15">
                  <c:v>109</c:v>
                </c:pt>
                <c:pt idx="16">
                  <c:v>102</c:v>
                </c:pt>
                <c:pt idx="17">
                  <c:v>173</c:v>
                </c:pt>
                <c:pt idx="18">
                  <c:v>153</c:v>
                </c:pt>
                <c:pt idx="19">
                  <c:v>108</c:v>
                </c:pt>
                <c:pt idx="20">
                  <c:v>90</c:v>
                </c:pt>
              </c:numCache>
            </c:numRef>
          </c:val>
        </c:ser>
        <c:gapWidth val="5"/>
        <c:axId val="2721255"/>
        <c:axId val="24491296"/>
      </c:barChart>
      <c:catAx>
        <c:axId val="27212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12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0113721"/>
        <c:axId val="48370306"/>
      </c:barChart>
      <c:catAx>
        <c:axId val="501137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70306"/>
        <c:crosses val="autoZero"/>
        <c:auto val="1"/>
        <c:lblOffset val="100"/>
        <c:tickLblSkip val="1"/>
        <c:noMultiLvlLbl val="0"/>
      </c:catAx>
      <c:valAx>
        <c:axId val="4837030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137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26</c:v>
                </c:pt>
                <c:pt idx="2">
                  <c:v>59</c:v>
                </c:pt>
                <c:pt idx="3">
                  <c:v>130</c:v>
                </c:pt>
                <c:pt idx="4">
                  <c:v>249</c:v>
                </c:pt>
                <c:pt idx="5">
                  <c:v>229</c:v>
                </c:pt>
                <c:pt idx="6">
                  <c:v>169</c:v>
                </c:pt>
                <c:pt idx="7">
                  <c:v>175</c:v>
                </c:pt>
                <c:pt idx="8">
                  <c:v>272</c:v>
                </c:pt>
                <c:pt idx="9">
                  <c:v>268</c:v>
                </c:pt>
                <c:pt idx="10">
                  <c:v>262</c:v>
                </c:pt>
                <c:pt idx="11">
                  <c:v>221</c:v>
                </c:pt>
                <c:pt idx="12">
                  <c:v>174</c:v>
                </c:pt>
                <c:pt idx="13">
                  <c:v>149</c:v>
                </c:pt>
                <c:pt idx="14">
                  <c:v>114</c:v>
                </c:pt>
                <c:pt idx="15">
                  <c:v>124</c:v>
                </c:pt>
                <c:pt idx="16">
                  <c:v>110</c:v>
                </c:pt>
                <c:pt idx="17">
                  <c:v>185</c:v>
                </c:pt>
                <c:pt idx="18">
                  <c:v>134</c:v>
                </c:pt>
                <c:pt idx="19">
                  <c:v>99</c:v>
                </c:pt>
                <c:pt idx="20">
                  <c:v>80</c:v>
                </c:pt>
              </c:numCache>
            </c:numRef>
          </c:val>
        </c:ser>
        <c:gapWidth val="5"/>
        <c:axId val="19095073"/>
        <c:axId val="37637930"/>
      </c:barChart>
      <c:catAx>
        <c:axId val="190950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9507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4.471871925588051E-05</c:v>
                </c:pt>
                <c:pt idx="1">
                  <c:v>0.0007378588677220284</c:v>
                </c:pt>
                <c:pt idx="2">
                  <c:v>0.0036445756193542616</c:v>
                </c:pt>
                <c:pt idx="3">
                  <c:v>0.01495841159109203</c:v>
                </c:pt>
                <c:pt idx="4">
                  <c:v>0.028083355692692963</c:v>
                </c:pt>
                <c:pt idx="5">
                  <c:v>0.04420445398443788</c:v>
                </c:pt>
                <c:pt idx="6">
                  <c:v>0.050733386995796444</c:v>
                </c:pt>
                <c:pt idx="7">
                  <c:v>0.05871567838297111</c:v>
                </c:pt>
                <c:pt idx="8">
                  <c:v>0.07812360254002325</c:v>
                </c:pt>
                <c:pt idx="9">
                  <c:v>0.06944817100438243</c:v>
                </c:pt>
                <c:pt idx="10">
                  <c:v>0.06495393971916644</c:v>
                </c:pt>
                <c:pt idx="11">
                  <c:v>0.0627627224756283</c:v>
                </c:pt>
                <c:pt idx="12">
                  <c:v>0.06960468652177802</c:v>
                </c:pt>
                <c:pt idx="13">
                  <c:v>0.07119220105536178</c:v>
                </c:pt>
                <c:pt idx="14">
                  <c:v>0.06048206779357839</c:v>
                </c:pt>
                <c:pt idx="15">
                  <c:v>0.054355603255522765</c:v>
                </c:pt>
                <c:pt idx="16">
                  <c:v>0.04885520078704946</c:v>
                </c:pt>
                <c:pt idx="17">
                  <c:v>0.05766478848045792</c:v>
                </c:pt>
                <c:pt idx="18">
                  <c:v>0.056323226902781506</c:v>
                </c:pt>
                <c:pt idx="19">
                  <c:v>0.05241033896789196</c:v>
                </c:pt>
                <c:pt idx="20">
                  <c:v>0.052701010643055185</c:v>
                </c:pt>
              </c:numCache>
            </c:numRef>
          </c:val>
        </c:ser>
        <c:gapWidth val="5"/>
        <c:axId val="3197051"/>
        <c:axId val="28773460"/>
      </c:barChart>
      <c:catAx>
        <c:axId val="31970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0.000843136467659694</c:v>
                </c:pt>
                <c:pt idx="1">
                  <c:v>0.004356205082908419</c:v>
                </c:pt>
                <c:pt idx="2">
                  <c:v>0.013450034126952263</c:v>
                </c:pt>
                <c:pt idx="3">
                  <c:v>0.02902798410085518</c:v>
                </c:pt>
                <c:pt idx="4">
                  <c:v>0.04117316417071506</c:v>
                </c:pt>
                <c:pt idx="5">
                  <c:v>0.049945798369936165</c:v>
                </c:pt>
                <c:pt idx="6">
                  <c:v>0.058096117557313205</c:v>
                </c:pt>
                <c:pt idx="7">
                  <c:v>0.05948127032561128</c:v>
                </c:pt>
                <c:pt idx="8">
                  <c:v>0.07754848034689044</c:v>
                </c:pt>
                <c:pt idx="9">
                  <c:v>0.06437949170915806</c:v>
                </c:pt>
                <c:pt idx="10">
                  <c:v>0.06351628056369696</c:v>
                </c:pt>
                <c:pt idx="11">
                  <c:v>0.06427911832015096</c:v>
                </c:pt>
                <c:pt idx="12">
                  <c:v>0.06775203757979685</c:v>
                </c:pt>
                <c:pt idx="13">
                  <c:v>0.06628658610029309</c:v>
                </c:pt>
                <c:pt idx="14">
                  <c:v>0.057473802545469146</c:v>
                </c:pt>
                <c:pt idx="15">
                  <c:v>0.04928333400248926</c:v>
                </c:pt>
                <c:pt idx="16">
                  <c:v>0.04456578471915526</c:v>
                </c:pt>
                <c:pt idx="17">
                  <c:v>0.05131087646043281</c:v>
                </c:pt>
                <c:pt idx="18">
                  <c:v>0.04914281125787931</c:v>
                </c:pt>
                <c:pt idx="19">
                  <c:v>0.04536877183121211</c:v>
                </c:pt>
                <c:pt idx="20">
                  <c:v>0.0427189143614245</c:v>
                </c:pt>
              </c:numCache>
            </c:numRef>
          </c:val>
        </c:ser>
        <c:gapWidth val="5"/>
        <c:axId val="57634549"/>
        <c:axId val="48948894"/>
      </c:barChart>
      <c:catAx>
        <c:axId val="576345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34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0.00025075225677031093</c:v>
                </c:pt>
                <c:pt idx="1">
                  <c:v>0.0007522567703109327</c:v>
                </c:pt>
                <c:pt idx="2">
                  <c:v>0.004764292878635908</c:v>
                </c:pt>
                <c:pt idx="3">
                  <c:v>0.015295887662988967</c:v>
                </c:pt>
                <c:pt idx="4">
                  <c:v>0.026955867602808426</c:v>
                </c:pt>
                <c:pt idx="5">
                  <c:v>0.03648445336008024</c:v>
                </c:pt>
                <c:pt idx="6">
                  <c:v>0.05315947843530592</c:v>
                </c:pt>
                <c:pt idx="7">
                  <c:v>0.07033600802407222</c:v>
                </c:pt>
                <c:pt idx="8">
                  <c:v>0.10682046138415245</c:v>
                </c:pt>
                <c:pt idx="9">
                  <c:v>0.07986459378134403</c:v>
                </c:pt>
                <c:pt idx="10">
                  <c:v>0.059929789368104315</c:v>
                </c:pt>
                <c:pt idx="11">
                  <c:v>0.05127883650952859</c:v>
                </c:pt>
                <c:pt idx="12">
                  <c:v>0.06406720160481444</c:v>
                </c:pt>
                <c:pt idx="13">
                  <c:v>0.06832998996990973</c:v>
                </c:pt>
                <c:pt idx="14">
                  <c:v>0.06018054162487462</c:v>
                </c:pt>
                <c:pt idx="15">
                  <c:v>0.05378635907723169</c:v>
                </c:pt>
                <c:pt idx="16">
                  <c:v>0.04651454363089268</c:v>
                </c:pt>
                <c:pt idx="17">
                  <c:v>0.051654964894684054</c:v>
                </c:pt>
                <c:pt idx="18">
                  <c:v>0.05015045135406219</c:v>
                </c:pt>
                <c:pt idx="19">
                  <c:v>0.05090270812437312</c:v>
                </c:pt>
                <c:pt idx="20">
                  <c:v>0.04852056168505516</c:v>
                </c:pt>
              </c:numCache>
            </c:numRef>
          </c:val>
        </c:ser>
        <c:gapWidth val="5"/>
        <c:axId val="37886863"/>
        <c:axId val="5437448"/>
      </c:barChart>
      <c:catAx>
        <c:axId val="378868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7448"/>
        <c:crosses val="autoZero"/>
        <c:auto val="1"/>
        <c:lblOffset val="100"/>
        <c:tickLblSkip val="1"/>
        <c:noMultiLvlLbl val="0"/>
      </c:catAx>
      <c:valAx>
        <c:axId val="543744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88686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0.0007513148009015778</c:v>
                </c:pt>
                <c:pt idx="1">
                  <c:v>0.0011269722013523666</c:v>
                </c:pt>
                <c:pt idx="2">
                  <c:v>0.004883546205860256</c:v>
                </c:pt>
                <c:pt idx="3">
                  <c:v>0.015026296018031555</c:v>
                </c:pt>
                <c:pt idx="4">
                  <c:v>0.03005259203606311</c:v>
                </c:pt>
                <c:pt idx="5">
                  <c:v>0.05033809166040571</c:v>
                </c:pt>
                <c:pt idx="6">
                  <c:v>0.05371900826446281</c:v>
                </c:pt>
                <c:pt idx="7">
                  <c:v>0.06498873027798648</c:v>
                </c:pt>
                <c:pt idx="8">
                  <c:v>0.08903080390683696</c:v>
                </c:pt>
                <c:pt idx="9">
                  <c:v>0.08677685950413223</c:v>
                </c:pt>
                <c:pt idx="10">
                  <c:v>0.08827948910593539</c:v>
                </c:pt>
                <c:pt idx="11">
                  <c:v>0.05259203606311044</c:v>
                </c:pt>
                <c:pt idx="12">
                  <c:v>0.055221637866265966</c:v>
                </c:pt>
                <c:pt idx="13">
                  <c:v>0.06048084147257701</c:v>
                </c:pt>
                <c:pt idx="14">
                  <c:v>0.04808414725770098</c:v>
                </c:pt>
                <c:pt idx="15">
                  <c:v>0.045454545454545456</c:v>
                </c:pt>
                <c:pt idx="16">
                  <c:v>0.039819684447783624</c:v>
                </c:pt>
                <c:pt idx="17">
                  <c:v>0.06611570247933884</c:v>
                </c:pt>
                <c:pt idx="18">
                  <c:v>0.048459804658151764</c:v>
                </c:pt>
                <c:pt idx="19">
                  <c:v>0.05371900826446281</c:v>
                </c:pt>
                <c:pt idx="20">
                  <c:v>0.045078888054094664</c:v>
                </c:pt>
              </c:numCache>
            </c:numRef>
          </c:val>
        </c:ser>
        <c:gapWidth val="5"/>
        <c:axId val="48937033"/>
        <c:axId val="37780114"/>
      </c:barChart>
      <c:catAx>
        <c:axId val="489370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703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0.0006662225183211193</c:v>
                </c:pt>
                <c:pt idx="1">
                  <c:v>0.005329780146568954</c:v>
                </c:pt>
                <c:pt idx="2">
                  <c:v>0.022651565622918056</c:v>
                </c:pt>
                <c:pt idx="3">
                  <c:v>0.04330446369087275</c:v>
                </c:pt>
                <c:pt idx="4">
                  <c:v>0.056962025316455694</c:v>
                </c:pt>
                <c:pt idx="5">
                  <c:v>0.06895403064623584</c:v>
                </c:pt>
                <c:pt idx="6">
                  <c:v>0.06095936042638241</c:v>
                </c:pt>
                <c:pt idx="7">
                  <c:v>0.05396402398401066</c:v>
                </c:pt>
                <c:pt idx="8">
                  <c:v>0.07994670219853431</c:v>
                </c:pt>
                <c:pt idx="9">
                  <c:v>0.072618254497002</c:v>
                </c:pt>
                <c:pt idx="10">
                  <c:v>0.07128580946035976</c:v>
                </c:pt>
                <c:pt idx="11">
                  <c:v>0.059293804130579615</c:v>
                </c:pt>
                <c:pt idx="12">
                  <c:v>0.06029313790806129</c:v>
                </c:pt>
                <c:pt idx="13">
                  <c:v>0.04430379746835443</c:v>
                </c:pt>
                <c:pt idx="14">
                  <c:v>0.043637574950033314</c:v>
                </c:pt>
                <c:pt idx="15">
                  <c:v>0.041305796135909394</c:v>
                </c:pt>
                <c:pt idx="16">
                  <c:v>0.04930046635576282</c:v>
                </c:pt>
                <c:pt idx="17">
                  <c:v>0.04863424383744171</c:v>
                </c:pt>
                <c:pt idx="18">
                  <c:v>0.04330446369087275</c:v>
                </c:pt>
                <c:pt idx="19">
                  <c:v>0.04063957361758828</c:v>
                </c:pt>
                <c:pt idx="20">
                  <c:v>0.03264490339773484</c:v>
                </c:pt>
              </c:numCache>
            </c:numRef>
          </c:val>
        </c:ser>
        <c:gapWidth val="5"/>
        <c:axId val="4476707"/>
        <c:axId val="40290364"/>
      </c:barChart>
      <c:catAx>
        <c:axId val="44767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90364"/>
        <c:crosses val="autoZero"/>
        <c:auto val="1"/>
        <c:lblOffset val="100"/>
        <c:tickLblSkip val="1"/>
        <c:noMultiLvlLbl val="0"/>
      </c:catAx>
      <c:valAx>
        <c:axId val="4029036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6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0.0006768953068592057</c:v>
                </c:pt>
                <c:pt idx="1">
                  <c:v>0.0058664259927797835</c:v>
                </c:pt>
                <c:pt idx="2">
                  <c:v>0.014101985559566786</c:v>
                </c:pt>
                <c:pt idx="3">
                  <c:v>0.03282942238267148</c:v>
                </c:pt>
                <c:pt idx="4">
                  <c:v>0.040388086642599276</c:v>
                </c:pt>
                <c:pt idx="5">
                  <c:v>0.046705776173285196</c:v>
                </c:pt>
                <c:pt idx="6">
                  <c:v>0.05087996389891697</c:v>
                </c:pt>
                <c:pt idx="7">
                  <c:v>0.06407942238267147</c:v>
                </c:pt>
                <c:pt idx="8">
                  <c:v>0.09984205776173286</c:v>
                </c:pt>
                <c:pt idx="9">
                  <c:v>0.07479693140794223</c:v>
                </c:pt>
                <c:pt idx="10">
                  <c:v>0.06193592057761733</c:v>
                </c:pt>
                <c:pt idx="11">
                  <c:v>0.051105595667870034</c:v>
                </c:pt>
                <c:pt idx="12">
                  <c:v>0.06182310469314079</c:v>
                </c:pt>
                <c:pt idx="13">
                  <c:v>0.06396660649819494</c:v>
                </c:pt>
                <c:pt idx="14">
                  <c:v>0.059679602888086644</c:v>
                </c:pt>
                <c:pt idx="15">
                  <c:v>0.05573104693140794</c:v>
                </c:pt>
                <c:pt idx="16">
                  <c:v>0.04659296028880867</c:v>
                </c:pt>
                <c:pt idx="17">
                  <c:v>0.044675090252707585</c:v>
                </c:pt>
                <c:pt idx="18">
                  <c:v>0.04591606498194946</c:v>
                </c:pt>
                <c:pt idx="19">
                  <c:v>0.039034296028880866</c:v>
                </c:pt>
                <c:pt idx="20">
                  <c:v>0.03937274368231047</c:v>
                </c:pt>
              </c:numCache>
            </c:numRef>
          </c:val>
        </c:ser>
        <c:gapWidth val="5"/>
        <c:axId val="27068957"/>
        <c:axId val="42294022"/>
      </c:barChart>
      <c:catAx>
        <c:axId val="270689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68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0.0008060182697474476</c:v>
                </c:pt>
                <c:pt idx="1">
                  <c:v>0.0024180548092423426</c:v>
                </c:pt>
                <c:pt idx="2">
                  <c:v>0.005104782375067168</c:v>
                </c:pt>
                <c:pt idx="3">
                  <c:v>0.022837184309511014</c:v>
                </c:pt>
                <c:pt idx="4">
                  <c:v>0.04056958624395486</c:v>
                </c:pt>
                <c:pt idx="5">
                  <c:v>0.04782375067168189</c:v>
                </c:pt>
                <c:pt idx="6">
                  <c:v>0.05776464266523375</c:v>
                </c:pt>
                <c:pt idx="7">
                  <c:v>0.05292853304674906</c:v>
                </c:pt>
                <c:pt idx="8">
                  <c:v>0.1031703385276733</c:v>
                </c:pt>
                <c:pt idx="9">
                  <c:v>0.08597528210639441</c:v>
                </c:pt>
                <c:pt idx="10">
                  <c:v>0.07361633530360022</c:v>
                </c:pt>
                <c:pt idx="11">
                  <c:v>0.06233207952713595</c:v>
                </c:pt>
                <c:pt idx="12">
                  <c:v>0.060720042987641054</c:v>
                </c:pt>
                <c:pt idx="13">
                  <c:v>0.05749596990865126</c:v>
                </c:pt>
                <c:pt idx="14">
                  <c:v>0.05239118753358409</c:v>
                </c:pt>
                <c:pt idx="15">
                  <c:v>0.04486835034927458</c:v>
                </c:pt>
                <c:pt idx="16">
                  <c:v>0.04782375067168189</c:v>
                </c:pt>
                <c:pt idx="17">
                  <c:v>0.05615260612573885</c:v>
                </c:pt>
                <c:pt idx="18">
                  <c:v>0.05024180548092423</c:v>
                </c:pt>
                <c:pt idx="19">
                  <c:v>0.04083825900053734</c:v>
                </c:pt>
                <c:pt idx="20">
                  <c:v>0.034121440085975285</c:v>
                </c:pt>
              </c:numCache>
            </c:numRef>
          </c:val>
        </c:ser>
        <c:gapWidth val="5"/>
        <c:axId val="45101879"/>
        <c:axId val="3263728"/>
      </c:barChart>
      <c:catAx>
        <c:axId val="4510187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01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0.0012263919548687761</c:v>
                </c:pt>
                <c:pt idx="1">
                  <c:v>0.004169732646553839</c:v>
                </c:pt>
                <c:pt idx="2">
                  <c:v>0.01839587932303164</c:v>
                </c:pt>
                <c:pt idx="3">
                  <c:v>0.04562178072111847</c:v>
                </c:pt>
                <c:pt idx="4">
                  <c:v>0.0613195977434388</c:v>
                </c:pt>
                <c:pt idx="5">
                  <c:v>0.05886681383370125</c:v>
                </c:pt>
                <c:pt idx="6">
                  <c:v>0.0640176600441501</c:v>
                </c:pt>
                <c:pt idx="7">
                  <c:v>0.05935737061564876</c:v>
                </c:pt>
                <c:pt idx="8">
                  <c:v>0.0826588177581555</c:v>
                </c:pt>
                <c:pt idx="9">
                  <c:v>0.0772626931567329</c:v>
                </c:pt>
                <c:pt idx="10">
                  <c:v>0.06230071130733383</c:v>
                </c:pt>
                <c:pt idx="11">
                  <c:v>0.059112092224675006</c:v>
                </c:pt>
                <c:pt idx="12">
                  <c:v>0.051999018886436106</c:v>
                </c:pt>
                <c:pt idx="13">
                  <c:v>0.04660289428501349</c:v>
                </c:pt>
                <c:pt idx="14">
                  <c:v>0.045376502330144716</c:v>
                </c:pt>
                <c:pt idx="15">
                  <c:v>0.04390483198430218</c:v>
                </c:pt>
                <c:pt idx="16">
                  <c:v>0.046357615894039736</c:v>
                </c:pt>
                <c:pt idx="17">
                  <c:v>0.057149865096884966</c:v>
                </c:pt>
                <c:pt idx="18">
                  <c:v>0.0443953887662497</c:v>
                </c:pt>
                <c:pt idx="19">
                  <c:v>0.038753985773853326</c:v>
                </c:pt>
                <c:pt idx="20">
                  <c:v>0.031150355653666913</c:v>
                </c:pt>
              </c:numCache>
            </c:numRef>
          </c:val>
        </c:ser>
        <c:gapWidth val="5"/>
        <c:axId val="29373553"/>
        <c:axId val="63035386"/>
      </c:barChart>
      <c:catAx>
        <c:axId val="293735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73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0.00020096463022508038</c:v>
                </c:pt>
                <c:pt idx="1">
                  <c:v>0.0006028938906752412</c:v>
                </c:pt>
                <c:pt idx="2">
                  <c:v>0.008440514469453377</c:v>
                </c:pt>
                <c:pt idx="3">
                  <c:v>0.02090032154340836</c:v>
                </c:pt>
                <c:pt idx="4">
                  <c:v>0.037982315112540195</c:v>
                </c:pt>
                <c:pt idx="5">
                  <c:v>0.05184887459807074</c:v>
                </c:pt>
                <c:pt idx="6">
                  <c:v>0.0542604501607717</c:v>
                </c:pt>
                <c:pt idx="7">
                  <c:v>0.06189710610932476</c:v>
                </c:pt>
                <c:pt idx="8">
                  <c:v>0.09244372990353698</c:v>
                </c:pt>
                <c:pt idx="9">
                  <c:v>0.08701768488745981</c:v>
                </c:pt>
                <c:pt idx="10">
                  <c:v>0.07576366559485531</c:v>
                </c:pt>
                <c:pt idx="11">
                  <c:v>0.06712218649517684</c:v>
                </c:pt>
                <c:pt idx="12">
                  <c:v>0.053858520900321546</c:v>
                </c:pt>
                <c:pt idx="13">
                  <c:v>0.054059485530546625</c:v>
                </c:pt>
                <c:pt idx="14">
                  <c:v>0.05365755627009646</c:v>
                </c:pt>
                <c:pt idx="15">
                  <c:v>0.04240353697749196</c:v>
                </c:pt>
                <c:pt idx="16">
                  <c:v>0.04260450160771704</c:v>
                </c:pt>
                <c:pt idx="17">
                  <c:v>0.062098070739549836</c:v>
                </c:pt>
                <c:pt idx="18">
                  <c:v>0.04863344051446945</c:v>
                </c:pt>
                <c:pt idx="19">
                  <c:v>0.04421221864951769</c:v>
                </c:pt>
                <c:pt idx="20">
                  <c:v>0.039991961414791</c:v>
                </c:pt>
              </c:numCache>
            </c:numRef>
          </c:val>
        </c:ser>
        <c:gapWidth val="5"/>
        <c:axId val="30447563"/>
        <c:axId val="5592612"/>
      </c:barChart>
      <c:catAx>
        <c:axId val="304475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2679571"/>
        <c:axId val="25680684"/>
      </c:barChart>
      <c:catAx>
        <c:axId val="326795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80684"/>
        <c:crosses val="autoZero"/>
        <c:auto val="1"/>
        <c:lblOffset val="100"/>
        <c:tickLblSkip val="1"/>
        <c:noMultiLvlLbl val="0"/>
      </c:catAx>
      <c:valAx>
        <c:axId val="2568068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7957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0.0017930787161556392</c:v>
                </c:pt>
                <c:pt idx="1">
                  <c:v>0.008786085709162632</c:v>
                </c:pt>
                <c:pt idx="2">
                  <c:v>0.019365250134480903</c:v>
                </c:pt>
                <c:pt idx="3">
                  <c:v>0.044468352160659856</c:v>
                </c:pt>
                <c:pt idx="4">
                  <c:v>0.06150259996413843</c:v>
                </c:pt>
                <c:pt idx="5">
                  <c:v>0.06490944952483414</c:v>
                </c:pt>
                <c:pt idx="6">
                  <c:v>0.05988882911959835</c:v>
                </c:pt>
                <c:pt idx="7">
                  <c:v>0.05827505827505827</c:v>
                </c:pt>
                <c:pt idx="8">
                  <c:v>0.08015061861215707</c:v>
                </c:pt>
                <c:pt idx="9">
                  <c:v>0.06670252824098978</c:v>
                </c:pt>
                <c:pt idx="10">
                  <c:v>0.07710238479469249</c:v>
                </c:pt>
                <c:pt idx="11">
                  <c:v>0.05755782678859602</c:v>
                </c:pt>
                <c:pt idx="12">
                  <c:v>0.0502062040523579</c:v>
                </c:pt>
                <c:pt idx="13">
                  <c:v>0.05056481979558903</c:v>
                </c:pt>
                <c:pt idx="14">
                  <c:v>0.047875201721355565</c:v>
                </c:pt>
                <c:pt idx="15">
                  <c:v>0.03890980814057737</c:v>
                </c:pt>
                <c:pt idx="16">
                  <c:v>0.05164066702528241</c:v>
                </c:pt>
                <c:pt idx="17">
                  <c:v>0.05164066702528241</c:v>
                </c:pt>
                <c:pt idx="18">
                  <c:v>0.047157970234893314</c:v>
                </c:pt>
                <c:pt idx="19">
                  <c:v>0.029585798816568046</c:v>
                </c:pt>
                <c:pt idx="20">
                  <c:v>0.03191680114757038</c:v>
                </c:pt>
              </c:numCache>
            </c:numRef>
          </c:val>
        </c:ser>
        <c:gapWidth val="5"/>
        <c:axId val="50333509"/>
        <c:axId val="50348398"/>
      </c:barChart>
      <c:catAx>
        <c:axId val="5033350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33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0.0018635855385762206</c:v>
                </c:pt>
                <c:pt idx="2">
                  <c:v>0.005963473723443906</c:v>
                </c:pt>
                <c:pt idx="3">
                  <c:v>0.024599329109206113</c:v>
                </c:pt>
                <c:pt idx="4">
                  <c:v>0.03988073052553112</c:v>
                </c:pt>
                <c:pt idx="5">
                  <c:v>0.051062243756988444</c:v>
                </c:pt>
                <c:pt idx="6">
                  <c:v>0.04360790160268356</c:v>
                </c:pt>
                <c:pt idx="7">
                  <c:v>0.0540439806187104</c:v>
                </c:pt>
                <c:pt idx="8">
                  <c:v>0.09467014535967201</c:v>
                </c:pt>
                <c:pt idx="9">
                  <c:v>0.09057025717480433</c:v>
                </c:pt>
                <c:pt idx="10">
                  <c:v>0.09057025717480433</c:v>
                </c:pt>
                <c:pt idx="11">
                  <c:v>0.07417070443533358</c:v>
                </c:pt>
                <c:pt idx="12">
                  <c:v>0.05218039508013418</c:v>
                </c:pt>
                <c:pt idx="13">
                  <c:v>0.050316809541557955</c:v>
                </c:pt>
                <c:pt idx="14">
                  <c:v>0.05255311218784942</c:v>
                </c:pt>
                <c:pt idx="15">
                  <c:v>0.04062616474096161</c:v>
                </c:pt>
                <c:pt idx="16">
                  <c:v>0.0380171449869549</c:v>
                </c:pt>
                <c:pt idx="17">
                  <c:v>0.06448005963473724</c:v>
                </c:pt>
                <c:pt idx="18">
                  <c:v>0.05702571748043235</c:v>
                </c:pt>
                <c:pt idx="19">
                  <c:v>0.04025344763324636</c:v>
                </c:pt>
                <c:pt idx="20">
                  <c:v>0.033544539694371975</c:v>
                </c:pt>
              </c:numCache>
            </c:numRef>
          </c:val>
        </c:ser>
        <c:gapWidth val="5"/>
        <c:axId val="50482399"/>
        <c:axId val="51688408"/>
      </c:barChart>
      <c:catAx>
        <c:axId val="504823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8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0.002471424158171146</c:v>
                </c:pt>
                <c:pt idx="1">
                  <c:v>0.008032128514056224</c:v>
                </c:pt>
                <c:pt idx="2">
                  <c:v>0.0182267531665122</c:v>
                </c:pt>
                <c:pt idx="3">
                  <c:v>0.040160642570281124</c:v>
                </c:pt>
                <c:pt idx="4">
                  <c:v>0.07692307692307693</c:v>
                </c:pt>
                <c:pt idx="5">
                  <c:v>0.07074451652764906</c:v>
                </c:pt>
                <c:pt idx="6">
                  <c:v>0.05220883534136546</c:v>
                </c:pt>
                <c:pt idx="7">
                  <c:v>0.05406240345999382</c:v>
                </c:pt>
                <c:pt idx="8">
                  <c:v>0.08402842137781896</c:v>
                </c:pt>
                <c:pt idx="9">
                  <c:v>0.08279270929873339</c:v>
                </c:pt>
                <c:pt idx="10">
                  <c:v>0.08093914118010503</c:v>
                </c:pt>
                <c:pt idx="11">
                  <c:v>0.06827309236947791</c:v>
                </c:pt>
                <c:pt idx="12">
                  <c:v>0.05375347544022243</c:v>
                </c:pt>
                <c:pt idx="13">
                  <c:v>0.046030274945937595</c:v>
                </c:pt>
                <c:pt idx="14">
                  <c:v>0.03521779425393883</c:v>
                </c:pt>
                <c:pt idx="15">
                  <c:v>0.03830707445165277</c:v>
                </c:pt>
                <c:pt idx="16">
                  <c:v>0.03398208217485326</c:v>
                </c:pt>
                <c:pt idx="17">
                  <c:v>0.05715168365770775</c:v>
                </c:pt>
                <c:pt idx="18">
                  <c:v>0.041396354649366696</c:v>
                </c:pt>
                <c:pt idx="19">
                  <c:v>0.030583873957367932</c:v>
                </c:pt>
                <c:pt idx="20">
                  <c:v>0.02471424158171146</c:v>
                </c:pt>
              </c:numCache>
            </c:numRef>
          </c:val>
        </c:ser>
        <c:gapWidth val="5"/>
        <c:axId val="62542489"/>
        <c:axId val="26011490"/>
      </c:barChart>
      <c:catAx>
        <c:axId val="625424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29799565"/>
        <c:axId val="66869494"/>
      </c:barChart>
      <c:catAx>
        <c:axId val="2979956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69494"/>
        <c:crosses val="autoZero"/>
        <c:auto val="1"/>
        <c:lblOffset val="100"/>
        <c:tickLblSkip val="1"/>
        <c:noMultiLvlLbl val="0"/>
      </c:catAx>
      <c:valAx>
        <c:axId val="6686949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9956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64954535"/>
        <c:axId val="47719904"/>
      </c:barChart>
      <c:catAx>
        <c:axId val="649545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19904"/>
        <c:crosses val="autoZero"/>
        <c:auto val="1"/>
        <c:lblOffset val="100"/>
        <c:tickLblSkip val="1"/>
        <c:noMultiLvlLbl val="0"/>
      </c:catAx>
      <c:valAx>
        <c:axId val="4771990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545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26825953"/>
        <c:axId val="40106986"/>
      </c:barChart>
      <c:catAx>
        <c:axId val="268259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06986"/>
        <c:crosses val="autoZero"/>
        <c:auto val="1"/>
        <c:lblOffset val="100"/>
        <c:tickLblSkip val="1"/>
        <c:noMultiLvlLbl val="0"/>
      </c:catAx>
      <c:valAx>
        <c:axId val="4010698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2595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5418555"/>
        <c:axId val="27440404"/>
      </c:barChart>
      <c:catAx>
        <c:axId val="254185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40404"/>
        <c:crosses val="autoZero"/>
        <c:auto val="1"/>
        <c:lblOffset val="100"/>
        <c:tickLblSkip val="1"/>
        <c:noMultiLvlLbl val="0"/>
      </c:catAx>
      <c:valAx>
        <c:axId val="2744040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1855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7" t="s">
        <v>0</v>
      </c>
      <c r="B1" s="13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6" t="s">
        <v>24</v>
      </c>
      <c r="B3" s="3" t="s">
        <v>13</v>
      </c>
      <c r="C3" s="121">
        <v>459</v>
      </c>
      <c r="D3" s="121">
        <v>492</v>
      </c>
      <c r="E3" s="121">
        <v>474</v>
      </c>
      <c r="F3" s="121">
        <v>459</v>
      </c>
      <c r="G3" s="121">
        <v>473</v>
      </c>
      <c r="H3" s="121">
        <v>461</v>
      </c>
      <c r="I3" s="121">
        <v>459</v>
      </c>
      <c r="J3" s="121">
        <v>481</v>
      </c>
      <c r="K3" s="121">
        <v>463</v>
      </c>
      <c r="L3" s="121">
        <v>480</v>
      </c>
      <c r="M3" s="121">
        <v>475</v>
      </c>
      <c r="N3" s="121">
        <v>492</v>
      </c>
      <c r="O3" s="121">
        <v>525</v>
      </c>
      <c r="P3" s="121">
        <v>482</v>
      </c>
      <c r="Q3" s="121">
        <v>545</v>
      </c>
      <c r="R3" s="121">
        <v>528</v>
      </c>
      <c r="S3" s="121">
        <v>537</v>
      </c>
      <c r="T3" s="121">
        <v>528</v>
      </c>
      <c r="U3" s="121">
        <v>506</v>
      </c>
      <c r="V3" s="121">
        <v>480</v>
      </c>
      <c r="W3" s="121">
        <v>447</v>
      </c>
      <c r="X3" s="121">
        <v>462</v>
      </c>
      <c r="Y3" s="121">
        <v>426</v>
      </c>
      <c r="Z3" s="121">
        <v>412</v>
      </c>
      <c r="AA3" s="121">
        <v>438</v>
      </c>
      <c r="AB3" s="121">
        <v>444</v>
      </c>
      <c r="AC3" s="121">
        <v>447</v>
      </c>
      <c r="AD3" s="121">
        <v>480</v>
      </c>
      <c r="AE3" s="121">
        <v>525</v>
      </c>
      <c r="AF3" s="121">
        <v>535</v>
      </c>
      <c r="AG3" s="121">
        <v>475</v>
      </c>
      <c r="AH3" s="121">
        <v>531</v>
      </c>
      <c r="AI3" s="121">
        <v>562</v>
      </c>
      <c r="AJ3" s="121">
        <v>561</v>
      </c>
      <c r="AK3" s="121">
        <v>576</v>
      </c>
      <c r="AL3" s="121">
        <v>610</v>
      </c>
      <c r="AM3" s="121">
        <v>569</v>
      </c>
      <c r="AN3" s="121">
        <v>612</v>
      </c>
      <c r="AO3" s="121">
        <v>697</v>
      </c>
      <c r="AP3" s="121">
        <v>696</v>
      </c>
      <c r="AQ3" s="121">
        <v>671</v>
      </c>
      <c r="AR3" s="121">
        <v>648</v>
      </c>
      <c r="AS3" s="121">
        <v>596</v>
      </c>
      <c r="AT3" s="121">
        <v>597</v>
      </c>
      <c r="AU3" s="121">
        <v>601</v>
      </c>
      <c r="AV3" s="121">
        <v>635</v>
      </c>
      <c r="AW3" s="121">
        <v>490</v>
      </c>
      <c r="AX3" s="121">
        <v>575</v>
      </c>
      <c r="AY3" s="121">
        <v>536</v>
      </c>
      <c r="AZ3" s="121">
        <v>571</v>
      </c>
      <c r="BA3" s="121">
        <v>542</v>
      </c>
      <c r="BB3" s="121">
        <v>602</v>
      </c>
      <c r="BC3" s="121">
        <v>574</v>
      </c>
      <c r="BD3" s="121">
        <v>595</v>
      </c>
      <c r="BE3" s="121">
        <v>592</v>
      </c>
      <c r="BF3" s="121">
        <v>567</v>
      </c>
      <c r="BG3" s="121">
        <v>581</v>
      </c>
      <c r="BH3" s="121">
        <v>651</v>
      </c>
      <c r="BI3" s="121">
        <v>643</v>
      </c>
      <c r="BJ3" s="121">
        <v>664</v>
      </c>
      <c r="BK3" s="121">
        <v>700</v>
      </c>
      <c r="BL3" s="121">
        <v>644</v>
      </c>
      <c r="BM3" s="121">
        <v>723</v>
      </c>
      <c r="BN3" s="121">
        <v>698</v>
      </c>
      <c r="BO3" s="121">
        <v>729</v>
      </c>
      <c r="BP3" s="121">
        <v>677</v>
      </c>
      <c r="BQ3" s="121">
        <v>476</v>
      </c>
      <c r="BR3" s="121">
        <v>439</v>
      </c>
      <c r="BS3" s="121">
        <v>548</v>
      </c>
      <c r="BT3" s="121">
        <v>486</v>
      </c>
      <c r="BU3" s="121">
        <v>490</v>
      </c>
      <c r="BV3" s="121">
        <v>473</v>
      </c>
      <c r="BW3" s="121">
        <v>486</v>
      </c>
      <c r="BX3" s="121">
        <v>445</v>
      </c>
      <c r="BY3" s="121">
        <v>375</v>
      </c>
      <c r="BZ3" s="121">
        <v>464</v>
      </c>
      <c r="CA3" s="121">
        <v>374</v>
      </c>
      <c r="CB3" s="121">
        <v>420</v>
      </c>
      <c r="CC3" s="121">
        <v>348</v>
      </c>
      <c r="CD3" s="121">
        <v>371</v>
      </c>
      <c r="CE3" s="121">
        <v>308</v>
      </c>
      <c r="CF3" s="121">
        <v>273</v>
      </c>
      <c r="CG3" s="121">
        <v>265</v>
      </c>
      <c r="CH3" s="121">
        <v>220</v>
      </c>
      <c r="CI3" s="121">
        <v>190</v>
      </c>
      <c r="CJ3" s="121">
        <v>181</v>
      </c>
      <c r="CK3" s="121">
        <v>162</v>
      </c>
      <c r="CL3" s="121">
        <v>133</v>
      </c>
      <c r="CM3" s="121">
        <v>115</v>
      </c>
      <c r="CN3" s="121">
        <v>78</v>
      </c>
      <c r="CO3" s="121">
        <v>40</v>
      </c>
      <c r="CP3" s="121">
        <v>42</v>
      </c>
      <c r="CQ3" s="121">
        <v>39</v>
      </c>
      <c r="CR3" s="121">
        <v>29</v>
      </c>
      <c r="CS3" s="121">
        <v>13</v>
      </c>
      <c r="CT3" s="121">
        <v>12</v>
      </c>
      <c r="CU3" s="121">
        <v>3</v>
      </c>
      <c r="CV3" s="121">
        <v>11</v>
      </c>
      <c r="CW3" s="121">
        <v>6</v>
      </c>
      <c r="CX3" s="121">
        <v>1</v>
      </c>
      <c r="CY3" s="121">
        <v>2</v>
      </c>
      <c r="CZ3" s="76">
        <f aca="true" t="shared" si="0" ref="CZ3:CZ8">SUM(C3:CY3)</f>
        <v>44724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6"/>
      <c r="B4" s="4" t="s">
        <v>14</v>
      </c>
      <c r="C4" s="122">
        <v>414</v>
      </c>
      <c r="D4" s="122">
        <v>401</v>
      </c>
      <c r="E4" s="122">
        <v>438</v>
      </c>
      <c r="F4" s="122">
        <v>435</v>
      </c>
      <c r="G4" s="122">
        <v>440</v>
      </c>
      <c r="H4" s="122">
        <v>468</v>
      </c>
      <c r="I4" s="122">
        <v>437</v>
      </c>
      <c r="J4" s="122">
        <v>426</v>
      </c>
      <c r="K4" s="122">
        <v>464</v>
      </c>
      <c r="L4" s="122">
        <v>465</v>
      </c>
      <c r="M4" s="122">
        <v>468</v>
      </c>
      <c r="N4" s="122">
        <v>474</v>
      </c>
      <c r="O4" s="122">
        <v>512</v>
      </c>
      <c r="P4" s="122">
        <v>475</v>
      </c>
      <c r="Q4" s="122">
        <v>519</v>
      </c>
      <c r="R4" s="122">
        <v>496</v>
      </c>
      <c r="S4" s="122">
        <v>544</v>
      </c>
      <c r="T4" s="122">
        <v>531</v>
      </c>
      <c r="U4" s="122">
        <v>524</v>
      </c>
      <c r="V4" s="122">
        <v>461</v>
      </c>
      <c r="W4" s="122">
        <v>453</v>
      </c>
      <c r="X4" s="122">
        <v>460</v>
      </c>
      <c r="Y4" s="122">
        <v>432</v>
      </c>
      <c r="Z4" s="122">
        <v>454</v>
      </c>
      <c r="AA4" s="122">
        <v>421</v>
      </c>
      <c r="AB4" s="122">
        <v>477</v>
      </c>
      <c r="AC4" s="122">
        <v>492</v>
      </c>
      <c r="AD4" s="122">
        <v>470</v>
      </c>
      <c r="AE4" s="122">
        <v>539</v>
      </c>
      <c r="AF4" s="122">
        <v>477</v>
      </c>
      <c r="AG4" s="122">
        <v>563</v>
      </c>
      <c r="AH4" s="122">
        <v>512</v>
      </c>
      <c r="AI4" s="122">
        <v>579</v>
      </c>
      <c r="AJ4" s="122">
        <v>614</v>
      </c>
      <c r="AK4" s="122">
        <v>595</v>
      </c>
      <c r="AL4" s="122">
        <v>601</v>
      </c>
      <c r="AM4" s="122">
        <v>630</v>
      </c>
      <c r="AN4" s="122">
        <v>678</v>
      </c>
      <c r="AO4" s="122">
        <v>668</v>
      </c>
      <c r="AP4" s="122">
        <v>725</v>
      </c>
      <c r="AQ4" s="122">
        <v>695</v>
      </c>
      <c r="AR4" s="122">
        <v>697</v>
      </c>
      <c r="AS4" s="122">
        <v>656</v>
      </c>
      <c r="AT4" s="122">
        <v>694</v>
      </c>
      <c r="AU4" s="122">
        <v>633</v>
      </c>
      <c r="AV4" s="122">
        <v>698</v>
      </c>
      <c r="AW4" s="122">
        <v>493</v>
      </c>
      <c r="AX4" s="122">
        <v>678</v>
      </c>
      <c r="AY4" s="122">
        <v>658</v>
      </c>
      <c r="AZ4" s="122">
        <v>675</v>
      </c>
      <c r="BA4" s="122">
        <v>623</v>
      </c>
      <c r="BB4" s="122">
        <v>593</v>
      </c>
      <c r="BC4" s="122">
        <v>689</v>
      </c>
      <c r="BD4" s="122">
        <v>602</v>
      </c>
      <c r="BE4" s="122">
        <v>657</v>
      </c>
      <c r="BF4" s="122">
        <v>604</v>
      </c>
      <c r="BG4" s="122">
        <v>618</v>
      </c>
      <c r="BH4" s="122">
        <v>606</v>
      </c>
      <c r="BI4" s="122">
        <v>677</v>
      </c>
      <c r="BJ4" s="122">
        <v>702</v>
      </c>
      <c r="BK4" s="122">
        <v>711</v>
      </c>
      <c r="BL4" s="122">
        <v>796</v>
      </c>
      <c r="BM4" s="122">
        <v>696</v>
      </c>
      <c r="BN4" s="122">
        <v>853</v>
      </c>
      <c r="BO4" s="122">
        <v>807</v>
      </c>
      <c r="BP4" s="122">
        <v>796</v>
      </c>
      <c r="BQ4" s="122">
        <v>470</v>
      </c>
      <c r="BR4" s="122">
        <v>516</v>
      </c>
      <c r="BS4" s="122">
        <v>615</v>
      </c>
      <c r="BT4" s="122">
        <v>566</v>
      </c>
      <c r="BU4" s="122">
        <v>637</v>
      </c>
      <c r="BV4" s="122">
        <v>591</v>
      </c>
      <c r="BW4" s="122">
        <v>602</v>
      </c>
      <c r="BX4" s="122">
        <v>529</v>
      </c>
      <c r="BY4" s="122">
        <v>535</v>
      </c>
      <c r="BZ4" s="122">
        <v>508</v>
      </c>
      <c r="CA4" s="122">
        <v>457</v>
      </c>
      <c r="CB4" s="122">
        <v>511</v>
      </c>
      <c r="CC4" s="122">
        <v>519</v>
      </c>
      <c r="CD4" s="122">
        <v>493</v>
      </c>
      <c r="CE4" s="122">
        <v>462</v>
      </c>
      <c r="CF4" s="122">
        <v>439</v>
      </c>
      <c r="CG4" s="122">
        <v>399</v>
      </c>
      <c r="CH4" s="122">
        <v>389</v>
      </c>
      <c r="CI4" s="122">
        <v>362</v>
      </c>
      <c r="CJ4" s="122">
        <v>339</v>
      </c>
      <c r="CK4" s="122">
        <v>339</v>
      </c>
      <c r="CL4" s="122">
        <v>290</v>
      </c>
      <c r="CM4" s="122">
        <v>247</v>
      </c>
      <c r="CN4" s="122">
        <v>231</v>
      </c>
      <c r="CO4" s="122">
        <v>188</v>
      </c>
      <c r="CP4" s="122">
        <v>148</v>
      </c>
      <c r="CQ4" s="122">
        <v>132</v>
      </c>
      <c r="CR4" s="122">
        <v>114</v>
      </c>
      <c r="CS4" s="122">
        <v>88</v>
      </c>
      <c r="CT4" s="122">
        <v>67</v>
      </c>
      <c r="CU4" s="122">
        <v>53</v>
      </c>
      <c r="CV4" s="122">
        <v>43</v>
      </c>
      <c r="CW4" s="122">
        <v>32</v>
      </c>
      <c r="CX4" s="122">
        <v>22</v>
      </c>
      <c r="CY4" s="122">
        <v>42</v>
      </c>
      <c r="CZ4" s="78">
        <f t="shared" si="0"/>
        <v>49814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6"/>
      <c r="B5" s="5" t="s">
        <v>15</v>
      </c>
      <c r="C5" s="123">
        <v>873</v>
      </c>
      <c r="D5" s="123">
        <v>893</v>
      </c>
      <c r="E5" s="123">
        <v>912</v>
      </c>
      <c r="F5" s="123">
        <v>894</v>
      </c>
      <c r="G5" s="123">
        <v>913</v>
      </c>
      <c r="H5" s="123">
        <v>929</v>
      </c>
      <c r="I5" s="123">
        <v>896</v>
      </c>
      <c r="J5" s="123">
        <v>907</v>
      </c>
      <c r="K5" s="123">
        <v>927</v>
      </c>
      <c r="L5" s="123">
        <v>945</v>
      </c>
      <c r="M5" s="123">
        <v>943</v>
      </c>
      <c r="N5" s="123">
        <v>966</v>
      </c>
      <c r="O5" s="123">
        <v>1037</v>
      </c>
      <c r="P5" s="123">
        <v>957</v>
      </c>
      <c r="Q5" s="123">
        <v>1064</v>
      </c>
      <c r="R5" s="123">
        <v>1024</v>
      </c>
      <c r="S5" s="123">
        <v>1081</v>
      </c>
      <c r="T5" s="123">
        <v>1059</v>
      </c>
      <c r="U5" s="123">
        <v>1030</v>
      </c>
      <c r="V5" s="123">
        <v>941</v>
      </c>
      <c r="W5" s="123">
        <v>900</v>
      </c>
      <c r="X5" s="123">
        <v>922</v>
      </c>
      <c r="Y5" s="123">
        <v>858</v>
      </c>
      <c r="Z5" s="123">
        <v>866</v>
      </c>
      <c r="AA5" s="123">
        <v>859</v>
      </c>
      <c r="AB5" s="123">
        <v>921</v>
      </c>
      <c r="AC5" s="123">
        <v>939</v>
      </c>
      <c r="AD5" s="123">
        <v>950</v>
      </c>
      <c r="AE5" s="123">
        <v>1064</v>
      </c>
      <c r="AF5" s="123">
        <v>1012</v>
      </c>
      <c r="AG5" s="123">
        <v>1038</v>
      </c>
      <c r="AH5" s="123">
        <v>1043</v>
      </c>
      <c r="AI5" s="123">
        <v>1141</v>
      </c>
      <c r="AJ5" s="123">
        <v>1175</v>
      </c>
      <c r="AK5" s="123">
        <v>1171</v>
      </c>
      <c r="AL5" s="123">
        <v>1211</v>
      </c>
      <c r="AM5" s="123">
        <v>1199</v>
      </c>
      <c r="AN5" s="123">
        <v>1290</v>
      </c>
      <c r="AO5" s="123">
        <v>1365</v>
      </c>
      <c r="AP5" s="123">
        <v>1421</v>
      </c>
      <c r="AQ5" s="123">
        <v>1366</v>
      </c>
      <c r="AR5" s="123">
        <v>1345</v>
      </c>
      <c r="AS5" s="123">
        <v>1252</v>
      </c>
      <c r="AT5" s="123">
        <v>1291</v>
      </c>
      <c r="AU5" s="123">
        <v>1234</v>
      </c>
      <c r="AV5" s="123">
        <v>1333</v>
      </c>
      <c r="AW5" s="123">
        <v>983</v>
      </c>
      <c r="AX5" s="123">
        <v>1253</v>
      </c>
      <c r="AY5" s="123">
        <v>1194</v>
      </c>
      <c r="AZ5" s="123">
        <v>1246</v>
      </c>
      <c r="BA5" s="123">
        <v>1165</v>
      </c>
      <c r="BB5" s="123">
        <v>1195</v>
      </c>
      <c r="BC5" s="123">
        <v>1263</v>
      </c>
      <c r="BD5" s="123">
        <v>1197</v>
      </c>
      <c r="BE5" s="123">
        <v>1249</v>
      </c>
      <c r="BF5" s="123">
        <v>1171</v>
      </c>
      <c r="BG5" s="123">
        <v>1199</v>
      </c>
      <c r="BH5" s="123">
        <v>1257</v>
      </c>
      <c r="BI5" s="123">
        <v>1320</v>
      </c>
      <c r="BJ5" s="123">
        <v>1366</v>
      </c>
      <c r="BK5" s="123">
        <v>1411</v>
      </c>
      <c r="BL5" s="123">
        <v>1440</v>
      </c>
      <c r="BM5" s="123">
        <v>1419</v>
      </c>
      <c r="BN5" s="123">
        <v>1551</v>
      </c>
      <c r="BO5" s="123">
        <v>1536</v>
      </c>
      <c r="BP5" s="123">
        <v>1473</v>
      </c>
      <c r="BQ5" s="123">
        <v>946</v>
      </c>
      <c r="BR5" s="123">
        <v>955</v>
      </c>
      <c r="BS5" s="123">
        <v>1163</v>
      </c>
      <c r="BT5" s="123">
        <v>1052</v>
      </c>
      <c r="BU5" s="123">
        <v>1127</v>
      </c>
      <c r="BV5" s="123">
        <v>1064</v>
      </c>
      <c r="BW5" s="123">
        <v>1088</v>
      </c>
      <c r="BX5" s="123">
        <v>974</v>
      </c>
      <c r="BY5" s="123">
        <v>910</v>
      </c>
      <c r="BZ5" s="123">
        <v>972</v>
      </c>
      <c r="CA5" s="123">
        <v>831</v>
      </c>
      <c r="CB5" s="123">
        <v>931</v>
      </c>
      <c r="CC5" s="123">
        <v>867</v>
      </c>
      <c r="CD5" s="123">
        <v>864</v>
      </c>
      <c r="CE5" s="123">
        <v>770</v>
      </c>
      <c r="CF5" s="123">
        <v>712</v>
      </c>
      <c r="CG5" s="123">
        <v>664</v>
      </c>
      <c r="CH5" s="123">
        <v>609</v>
      </c>
      <c r="CI5" s="123">
        <v>552</v>
      </c>
      <c r="CJ5" s="123">
        <v>520</v>
      </c>
      <c r="CK5" s="123">
        <v>501</v>
      </c>
      <c r="CL5" s="123">
        <v>423</v>
      </c>
      <c r="CM5" s="123">
        <v>362</v>
      </c>
      <c r="CN5" s="123">
        <v>309</v>
      </c>
      <c r="CO5" s="123">
        <v>228</v>
      </c>
      <c r="CP5" s="123">
        <v>190</v>
      </c>
      <c r="CQ5" s="123">
        <v>171</v>
      </c>
      <c r="CR5" s="123">
        <v>143</v>
      </c>
      <c r="CS5" s="123">
        <v>101</v>
      </c>
      <c r="CT5" s="123">
        <v>79</v>
      </c>
      <c r="CU5" s="123">
        <v>56</v>
      </c>
      <c r="CV5" s="123">
        <v>54</v>
      </c>
      <c r="CW5" s="123">
        <v>38</v>
      </c>
      <c r="CX5" s="123">
        <v>23</v>
      </c>
      <c r="CY5" s="123">
        <v>44</v>
      </c>
      <c r="CZ5" s="78">
        <f t="shared" si="0"/>
        <v>94538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6" t="s">
        <v>25</v>
      </c>
      <c r="B6" s="3" t="s">
        <v>13</v>
      </c>
      <c r="C6" s="121">
        <v>61</v>
      </c>
      <c r="D6" s="121">
        <v>85</v>
      </c>
      <c r="E6" s="121">
        <v>77</v>
      </c>
      <c r="F6" s="121">
        <v>82</v>
      </c>
      <c r="G6" s="121">
        <v>82</v>
      </c>
      <c r="H6" s="121">
        <v>71</v>
      </c>
      <c r="I6" s="121">
        <v>83</v>
      </c>
      <c r="J6" s="121">
        <v>93</v>
      </c>
      <c r="K6" s="121">
        <v>87</v>
      </c>
      <c r="L6" s="121">
        <v>72</v>
      </c>
      <c r="M6" s="121">
        <v>84</v>
      </c>
      <c r="N6" s="121">
        <v>85</v>
      </c>
      <c r="O6" s="121">
        <v>69</v>
      </c>
      <c r="P6" s="121">
        <v>80</v>
      </c>
      <c r="Q6" s="121">
        <v>82</v>
      </c>
      <c r="R6" s="121">
        <v>63</v>
      </c>
      <c r="S6" s="121">
        <v>84</v>
      </c>
      <c r="T6" s="121">
        <v>92</v>
      </c>
      <c r="U6" s="121">
        <v>92</v>
      </c>
      <c r="V6" s="121">
        <v>81</v>
      </c>
      <c r="W6" s="121">
        <v>71</v>
      </c>
      <c r="X6" s="121">
        <v>78</v>
      </c>
      <c r="Y6" s="121">
        <v>68</v>
      </c>
      <c r="Z6" s="121">
        <v>73</v>
      </c>
      <c r="AA6" s="121">
        <v>81</v>
      </c>
      <c r="AB6" s="121">
        <v>80</v>
      </c>
      <c r="AC6" s="121">
        <v>84</v>
      </c>
      <c r="AD6" s="121">
        <v>79</v>
      </c>
      <c r="AE6" s="121">
        <v>100</v>
      </c>
      <c r="AF6" s="121">
        <v>86</v>
      </c>
      <c r="AG6" s="121">
        <v>78</v>
      </c>
      <c r="AH6" s="121">
        <v>98</v>
      </c>
      <c r="AI6" s="121">
        <v>88</v>
      </c>
      <c r="AJ6" s="121">
        <v>116</v>
      </c>
      <c r="AK6" s="121">
        <v>100</v>
      </c>
      <c r="AL6" s="121">
        <v>102</v>
      </c>
      <c r="AM6" s="121">
        <v>103</v>
      </c>
      <c r="AN6" s="121">
        <v>105</v>
      </c>
      <c r="AO6" s="121">
        <v>118</v>
      </c>
      <c r="AP6" s="121">
        <v>117</v>
      </c>
      <c r="AQ6" s="121">
        <v>93</v>
      </c>
      <c r="AR6" s="121">
        <v>100</v>
      </c>
      <c r="AS6" s="121">
        <v>113</v>
      </c>
      <c r="AT6" s="121">
        <v>105</v>
      </c>
      <c r="AU6" s="121">
        <v>100</v>
      </c>
      <c r="AV6" s="121">
        <v>74</v>
      </c>
      <c r="AW6" s="121">
        <v>78</v>
      </c>
      <c r="AX6" s="121">
        <v>89</v>
      </c>
      <c r="AY6" s="121">
        <v>85</v>
      </c>
      <c r="AZ6" s="121">
        <v>83</v>
      </c>
      <c r="BA6" s="121">
        <v>69</v>
      </c>
      <c r="BB6" s="121">
        <v>106</v>
      </c>
      <c r="BC6" s="121">
        <v>101</v>
      </c>
      <c r="BD6" s="121">
        <v>95</v>
      </c>
      <c r="BE6" s="121">
        <v>107</v>
      </c>
      <c r="BF6" s="121">
        <v>111</v>
      </c>
      <c r="BG6" s="121">
        <v>104</v>
      </c>
      <c r="BH6" s="121">
        <v>121</v>
      </c>
      <c r="BI6" s="121">
        <v>140</v>
      </c>
      <c r="BJ6" s="121">
        <v>161</v>
      </c>
      <c r="BK6" s="121">
        <v>150</v>
      </c>
      <c r="BL6" s="121">
        <v>156</v>
      </c>
      <c r="BM6" s="121">
        <v>154</v>
      </c>
      <c r="BN6" s="121">
        <v>229</v>
      </c>
      <c r="BO6" s="121">
        <v>163</v>
      </c>
      <c r="BP6" s="121">
        <v>166</v>
      </c>
      <c r="BQ6" s="121">
        <v>97</v>
      </c>
      <c r="BR6" s="121">
        <v>106</v>
      </c>
      <c r="BS6" s="121">
        <v>97</v>
      </c>
      <c r="BT6" s="121">
        <v>95</v>
      </c>
      <c r="BU6" s="121">
        <v>100</v>
      </c>
      <c r="BV6" s="121">
        <v>94</v>
      </c>
      <c r="BW6" s="121">
        <v>80</v>
      </c>
      <c r="BX6" s="121">
        <v>87</v>
      </c>
      <c r="BY6" s="121">
        <v>63</v>
      </c>
      <c r="BZ6" s="121">
        <v>71</v>
      </c>
      <c r="CA6" s="121">
        <v>56</v>
      </c>
      <c r="CB6" s="121">
        <v>54</v>
      </c>
      <c r="CC6" s="121">
        <v>58</v>
      </c>
      <c r="CD6" s="121">
        <v>52</v>
      </c>
      <c r="CE6" s="121">
        <v>52</v>
      </c>
      <c r="CF6" s="121">
        <v>48</v>
      </c>
      <c r="CG6" s="121">
        <v>55</v>
      </c>
      <c r="CH6" s="121">
        <v>25</v>
      </c>
      <c r="CI6" s="121">
        <v>35</v>
      </c>
      <c r="CJ6" s="121">
        <v>40</v>
      </c>
      <c r="CK6" s="121">
        <v>27</v>
      </c>
      <c r="CL6" s="121">
        <v>19</v>
      </c>
      <c r="CM6" s="121">
        <v>22</v>
      </c>
      <c r="CN6" s="121">
        <v>14</v>
      </c>
      <c r="CO6" s="121">
        <v>9</v>
      </c>
      <c r="CP6" s="121">
        <v>10</v>
      </c>
      <c r="CQ6" s="121">
        <v>8</v>
      </c>
      <c r="CR6" s="121">
        <v>7</v>
      </c>
      <c r="CS6" s="121">
        <v>4</v>
      </c>
      <c r="CT6" s="121">
        <v>2</v>
      </c>
      <c r="CU6" s="121">
        <v>1</v>
      </c>
      <c r="CV6" s="121">
        <v>2</v>
      </c>
      <c r="CW6" s="121">
        <v>1</v>
      </c>
      <c r="CX6" s="121">
        <v>0</v>
      </c>
      <c r="CY6" s="121">
        <v>2</v>
      </c>
      <c r="CZ6" s="76">
        <f t="shared" si="0"/>
        <v>7976</v>
      </c>
      <c r="DA6" s="79"/>
    </row>
    <row r="7" spans="1:105" s="12" customFormat="1" ht="11.25" customHeight="1">
      <c r="A7" s="136"/>
      <c r="B7" s="4" t="s">
        <v>14</v>
      </c>
      <c r="C7" s="122">
        <v>78</v>
      </c>
      <c r="D7" s="122">
        <v>77</v>
      </c>
      <c r="E7" s="122">
        <v>61</v>
      </c>
      <c r="F7" s="122">
        <v>61</v>
      </c>
      <c r="G7" s="122">
        <v>72</v>
      </c>
      <c r="H7" s="122">
        <v>52</v>
      </c>
      <c r="I7" s="122">
        <v>70</v>
      </c>
      <c r="J7" s="122">
        <v>65</v>
      </c>
      <c r="K7" s="122">
        <v>78</v>
      </c>
      <c r="L7" s="122">
        <v>81</v>
      </c>
      <c r="M7" s="122">
        <v>86</v>
      </c>
      <c r="N7" s="122">
        <v>66</v>
      </c>
      <c r="O7" s="122">
        <v>100</v>
      </c>
      <c r="P7" s="122">
        <v>63</v>
      </c>
      <c r="Q7" s="122">
        <v>92</v>
      </c>
      <c r="R7" s="122">
        <v>84</v>
      </c>
      <c r="S7" s="122">
        <v>73</v>
      </c>
      <c r="T7" s="122">
        <v>81</v>
      </c>
      <c r="U7" s="122">
        <v>91</v>
      </c>
      <c r="V7" s="122">
        <v>67</v>
      </c>
      <c r="W7" s="122">
        <v>74</v>
      </c>
      <c r="X7" s="122">
        <v>84</v>
      </c>
      <c r="Y7" s="122">
        <v>82</v>
      </c>
      <c r="Z7" s="122">
        <v>78</v>
      </c>
      <c r="AA7" s="122">
        <v>95</v>
      </c>
      <c r="AB7" s="122">
        <v>90</v>
      </c>
      <c r="AC7" s="122">
        <v>87</v>
      </c>
      <c r="AD7" s="122">
        <v>105</v>
      </c>
      <c r="AE7" s="122">
        <v>107</v>
      </c>
      <c r="AF7" s="122">
        <v>105</v>
      </c>
      <c r="AG7" s="122">
        <v>104</v>
      </c>
      <c r="AH7" s="122">
        <v>100</v>
      </c>
      <c r="AI7" s="122">
        <v>99</v>
      </c>
      <c r="AJ7" s="122">
        <v>110</v>
      </c>
      <c r="AK7" s="122">
        <v>116</v>
      </c>
      <c r="AL7" s="122">
        <v>118</v>
      </c>
      <c r="AM7" s="122">
        <v>95</v>
      </c>
      <c r="AN7" s="122">
        <v>107</v>
      </c>
      <c r="AO7" s="122">
        <v>115</v>
      </c>
      <c r="AP7" s="122">
        <v>132</v>
      </c>
      <c r="AQ7" s="122">
        <v>109</v>
      </c>
      <c r="AR7" s="122">
        <v>101</v>
      </c>
      <c r="AS7" s="122">
        <v>116</v>
      </c>
      <c r="AT7" s="122">
        <v>109</v>
      </c>
      <c r="AU7" s="122">
        <v>113</v>
      </c>
      <c r="AV7" s="122">
        <v>95</v>
      </c>
      <c r="AW7" s="122">
        <v>88</v>
      </c>
      <c r="AX7" s="122">
        <v>101</v>
      </c>
      <c r="AY7" s="122">
        <v>88</v>
      </c>
      <c r="AZ7" s="122">
        <v>81</v>
      </c>
      <c r="BA7" s="122">
        <v>91</v>
      </c>
      <c r="BB7" s="122">
        <v>99</v>
      </c>
      <c r="BC7" s="122">
        <v>101</v>
      </c>
      <c r="BD7" s="122">
        <v>133</v>
      </c>
      <c r="BE7" s="122">
        <v>125</v>
      </c>
      <c r="BF7" s="122">
        <v>114</v>
      </c>
      <c r="BG7" s="122">
        <v>127</v>
      </c>
      <c r="BH7" s="122">
        <v>115</v>
      </c>
      <c r="BI7" s="122">
        <v>146</v>
      </c>
      <c r="BJ7" s="122">
        <v>161</v>
      </c>
      <c r="BK7" s="122">
        <v>183</v>
      </c>
      <c r="BL7" s="122">
        <v>186</v>
      </c>
      <c r="BM7" s="122">
        <v>166</v>
      </c>
      <c r="BN7" s="122">
        <v>185</v>
      </c>
      <c r="BO7" s="122">
        <v>165</v>
      </c>
      <c r="BP7" s="122">
        <v>169</v>
      </c>
      <c r="BQ7" s="122">
        <v>119</v>
      </c>
      <c r="BR7" s="122">
        <v>76</v>
      </c>
      <c r="BS7" s="122">
        <v>108</v>
      </c>
      <c r="BT7" s="122">
        <v>96</v>
      </c>
      <c r="BU7" s="122">
        <v>101</v>
      </c>
      <c r="BV7" s="122">
        <v>95</v>
      </c>
      <c r="BW7" s="122">
        <v>80</v>
      </c>
      <c r="BX7" s="122">
        <v>88</v>
      </c>
      <c r="BY7" s="122">
        <v>87</v>
      </c>
      <c r="BZ7" s="122">
        <v>83</v>
      </c>
      <c r="CA7" s="122">
        <v>79</v>
      </c>
      <c r="CB7" s="122">
        <v>78</v>
      </c>
      <c r="CC7" s="122">
        <v>90</v>
      </c>
      <c r="CD7" s="122">
        <v>84</v>
      </c>
      <c r="CE7" s="122">
        <v>72</v>
      </c>
      <c r="CF7" s="122">
        <v>68</v>
      </c>
      <c r="CG7" s="122">
        <v>77</v>
      </c>
      <c r="CH7" s="122">
        <v>80</v>
      </c>
      <c r="CI7" s="122">
        <v>61</v>
      </c>
      <c r="CJ7" s="122">
        <v>51</v>
      </c>
      <c r="CK7" s="122">
        <v>74</v>
      </c>
      <c r="CL7" s="122">
        <v>71</v>
      </c>
      <c r="CM7" s="122">
        <v>52</v>
      </c>
      <c r="CN7" s="122">
        <v>43</v>
      </c>
      <c r="CO7" s="122">
        <v>34</v>
      </c>
      <c r="CP7" s="122">
        <v>24</v>
      </c>
      <c r="CQ7" s="122">
        <v>33</v>
      </c>
      <c r="CR7" s="122">
        <v>15</v>
      </c>
      <c r="CS7" s="122">
        <v>19</v>
      </c>
      <c r="CT7" s="122">
        <v>20</v>
      </c>
      <c r="CU7" s="122">
        <v>11</v>
      </c>
      <c r="CV7" s="122">
        <v>8</v>
      </c>
      <c r="CW7" s="122">
        <v>8</v>
      </c>
      <c r="CX7" s="122">
        <v>5</v>
      </c>
      <c r="CY7" s="122">
        <v>6</v>
      </c>
      <c r="CZ7" s="78">
        <f t="shared" si="0"/>
        <v>8864</v>
      </c>
      <c r="DA7" s="79"/>
    </row>
    <row r="8" spans="1:105" s="12" customFormat="1" ht="11.25" customHeight="1">
      <c r="A8" s="136"/>
      <c r="B8" s="5" t="s">
        <v>15</v>
      </c>
      <c r="C8" s="123">
        <v>139</v>
      </c>
      <c r="D8" s="123">
        <v>162</v>
      </c>
      <c r="E8" s="123">
        <v>138</v>
      </c>
      <c r="F8" s="123">
        <v>143</v>
      </c>
      <c r="G8" s="123">
        <v>154</v>
      </c>
      <c r="H8" s="123">
        <v>123</v>
      </c>
      <c r="I8" s="123">
        <v>153</v>
      </c>
      <c r="J8" s="123">
        <v>158</v>
      </c>
      <c r="K8" s="123">
        <v>165</v>
      </c>
      <c r="L8" s="123">
        <v>153</v>
      </c>
      <c r="M8" s="123">
        <v>170</v>
      </c>
      <c r="N8" s="123">
        <v>151</v>
      </c>
      <c r="O8" s="123">
        <v>169</v>
      </c>
      <c r="P8" s="123">
        <v>143</v>
      </c>
      <c r="Q8" s="123">
        <v>174</v>
      </c>
      <c r="R8" s="123">
        <v>147</v>
      </c>
      <c r="S8" s="123">
        <v>157</v>
      </c>
      <c r="T8" s="123">
        <v>173</v>
      </c>
      <c r="U8" s="123">
        <v>183</v>
      </c>
      <c r="V8" s="123">
        <v>148</v>
      </c>
      <c r="W8" s="123">
        <v>145</v>
      </c>
      <c r="X8" s="123">
        <v>162</v>
      </c>
      <c r="Y8" s="123">
        <v>150</v>
      </c>
      <c r="Z8" s="123">
        <v>151</v>
      </c>
      <c r="AA8" s="123">
        <v>176</v>
      </c>
      <c r="AB8" s="123">
        <v>170</v>
      </c>
      <c r="AC8" s="123">
        <v>171</v>
      </c>
      <c r="AD8" s="123">
        <v>184</v>
      </c>
      <c r="AE8" s="123">
        <v>207</v>
      </c>
      <c r="AF8" s="123">
        <v>191</v>
      </c>
      <c r="AG8" s="123">
        <v>182</v>
      </c>
      <c r="AH8" s="123">
        <v>198</v>
      </c>
      <c r="AI8" s="123">
        <v>187</v>
      </c>
      <c r="AJ8" s="123">
        <v>226</v>
      </c>
      <c r="AK8" s="123">
        <v>216</v>
      </c>
      <c r="AL8" s="123">
        <v>220</v>
      </c>
      <c r="AM8" s="123">
        <v>198</v>
      </c>
      <c r="AN8" s="123">
        <v>212</v>
      </c>
      <c r="AO8" s="123">
        <v>233</v>
      </c>
      <c r="AP8" s="123">
        <v>249</v>
      </c>
      <c r="AQ8" s="123">
        <v>202</v>
      </c>
      <c r="AR8" s="123">
        <v>201</v>
      </c>
      <c r="AS8" s="123">
        <v>229</v>
      </c>
      <c r="AT8" s="123">
        <v>214</v>
      </c>
      <c r="AU8" s="123">
        <v>213</v>
      </c>
      <c r="AV8" s="123">
        <v>169</v>
      </c>
      <c r="AW8" s="123">
        <v>166</v>
      </c>
      <c r="AX8" s="123">
        <v>190</v>
      </c>
      <c r="AY8" s="123">
        <v>173</v>
      </c>
      <c r="AZ8" s="123">
        <v>164</v>
      </c>
      <c r="BA8" s="123">
        <v>160</v>
      </c>
      <c r="BB8" s="123">
        <v>205</v>
      </c>
      <c r="BC8" s="123">
        <v>202</v>
      </c>
      <c r="BD8" s="123">
        <v>228</v>
      </c>
      <c r="BE8" s="123">
        <v>232</v>
      </c>
      <c r="BF8" s="123">
        <v>225</v>
      </c>
      <c r="BG8" s="123">
        <v>231</v>
      </c>
      <c r="BH8" s="123">
        <v>236</v>
      </c>
      <c r="BI8" s="123">
        <v>286</v>
      </c>
      <c r="BJ8" s="123">
        <v>322</v>
      </c>
      <c r="BK8" s="123">
        <v>333</v>
      </c>
      <c r="BL8" s="123">
        <v>342</v>
      </c>
      <c r="BM8" s="123">
        <v>320</v>
      </c>
      <c r="BN8" s="123">
        <v>414</v>
      </c>
      <c r="BO8" s="123">
        <v>328</v>
      </c>
      <c r="BP8" s="123">
        <v>335</v>
      </c>
      <c r="BQ8" s="123">
        <v>216</v>
      </c>
      <c r="BR8" s="123">
        <v>182</v>
      </c>
      <c r="BS8" s="123">
        <v>205</v>
      </c>
      <c r="BT8" s="123">
        <v>191</v>
      </c>
      <c r="BU8" s="123">
        <v>201</v>
      </c>
      <c r="BV8" s="123">
        <v>189</v>
      </c>
      <c r="BW8" s="123">
        <v>160</v>
      </c>
      <c r="BX8" s="123">
        <v>175</v>
      </c>
      <c r="BY8" s="123">
        <v>150</v>
      </c>
      <c r="BZ8" s="123">
        <v>154</v>
      </c>
      <c r="CA8" s="123">
        <v>135</v>
      </c>
      <c r="CB8" s="123">
        <v>132</v>
      </c>
      <c r="CC8" s="123">
        <v>148</v>
      </c>
      <c r="CD8" s="123">
        <v>136</v>
      </c>
      <c r="CE8" s="123">
        <v>124</v>
      </c>
      <c r="CF8" s="123">
        <v>116</v>
      </c>
      <c r="CG8" s="123">
        <v>132</v>
      </c>
      <c r="CH8" s="123">
        <v>105</v>
      </c>
      <c r="CI8" s="123">
        <v>96</v>
      </c>
      <c r="CJ8" s="123">
        <v>91</v>
      </c>
      <c r="CK8" s="123">
        <v>101</v>
      </c>
      <c r="CL8" s="123">
        <v>90</v>
      </c>
      <c r="CM8" s="123">
        <v>74</v>
      </c>
      <c r="CN8" s="123">
        <v>57</v>
      </c>
      <c r="CO8" s="123">
        <v>43</v>
      </c>
      <c r="CP8" s="123">
        <v>34</v>
      </c>
      <c r="CQ8" s="123">
        <v>41</v>
      </c>
      <c r="CR8" s="123">
        <v>22</v>
      </c>
      <c r="CS8" s="123">
        <v>23</v>
      </c>
      <c r="CT8" s="123">
        <v>22</v>
      </c>
      <c r="CU8" s="123">
        <v>12</v>
      </c>
      <c r="CV8" s="123">
        <v>10</v>
      </c>
      <c r="CW8" s="123">
        <v>9</v>
      </c>
      <c r="CX8" s="123">
        <v>5</v>
      </c>
      <c r="CY8" s="123">
        <v>8</v>
      </c>
      <c r="CZ8" s="78">
        <f t="shared" si="0"/>
        <v>16840</v>
      </c>
      <c r="DA8" s="79"/>
    </row>
    <row r="9" spans="1:113" s="12" customFormat="1" ht="11.25" customHeight="1">
      <c r="A9" s="136" t="s">
        <v>26</v>
      </c>
      <c r="B9" s="3" t="s">
        <v>13</v>
      </c>
      <c r="C9" s="121">
        <v>29</v>
      </c>
      <c r="D9" s="121">
        <v>19</v>
      </c>
      <c r="E9" s="121">
        <v>22</v>
      </c>
      <c r="F9" s="121">
        <v>21</v>
      </c>
      <c r="G9" s="121">
        <v>29</v>
      </c>
      <c r="H9" s="121">
        <v>23</v>
      </c>
      <c r="I9" s="121">
        <v>29</v>
      </c>
      <c r="J9" s="121">
        <v>28</v>
      </c>
      <c r="K9" s="121">
        <v>27</v>
      </c>
      <c r="L9" s="121">
        <v>36</v>
      </c>
      <c r="M9" s="121">
        <v>21</v>
      </c>
      <c r="N9" s="121">
        <v>25</v>
      </c>
      <c r="O9" s="121">
        <v>20</v>
      </c>
      <c r="P9" s="121">
        <v>31</v>
      </c>
      <c r="Q9" s="121">
        <v>32</v>
      </c>
      <c r="R9" s="121">
        <v>31</v>
      </c>
      <c r="S9" s="121">
        <v>34</v>
      </c>
      <c r="T9" s="121">
        <v>39</v>
      </c>
      <c r="U9" s="121">
        <v>39</v>
      </c>
      <c r="V9" s="121">
        <v>33</v>
      </c>
      <c r="W9" s="121">
        <v>17</v>
      </c>
      <c r="X9" s="121">
        <v>24</v>
      </c>
      <c r="Y9" s="121">
        <v>21</v>
      </c>
      <c r="Z9" s="121">
        <v>23</v>
      </c>
      <c r="AA9" s="121">
        <v>21</v>
      </c>
      <c r="AB9" s="121">
        <v>18</v>
      </c>
      <c r="AC9" s="121">
        <v>25</v>
      </c>
      <c r="AD9" s="121">
        <v>29</v>
      </c>
      <c r="AE9" s="121">
        <v>31</v>
      </c>
      <c r="AF9" s="121">
        <v>18</v>
      </c>
      <c r="AG9" s="121">
        <v>23</v>
      </c>
      <c r="AH9" s="121">
        <v>21</v>
      </c>
      <c r="AI9" s="121">
        <v>33</v>
      </c>
      <c r="AJ9" s="121">
        <v>26</v>
      </c>
      <c r="AK9" s="121">
        <v>25</v>
      </c>
      <c r="AL9" s="121">
        <v>34</v>
      </c>
      <c r="AM9" s="121">
        <v>22</v>
      </c>
      <c r="AN9" s="121">
        <v>38</v>
      </c>
      <c r="AO9" s="121">
        <v>35</v>
      </c>
      <c r="AP9" s="121">
        <v>32</v>
      </c>
      <c r="AQ9" s="121">
        <v>29</v>
      </c>
      <c r="AR9" s="121">
        <v>34</v>
      </c>
      <c r="AS9" s="121">
        <v>34</v>
      </c>
      <c r="AT9" s="121">
        <v>23</v>
      </c>
      <c r="AU9" s="121">
        <v>27</v>
      </c>
      <c r="AV9" s="121">
        <v>29</v>
      </c>
      <c r="AW9" s="121">
        <v>25</v>
      </c>
      <c r="AX9" s="121">
        <v>23</v>
      </c>
      <c r="AY9" s="121">
        <v>39</v>
      </c>
      <c r="AZ9" s="121">
        <v>24</v>
      </c>
      <c r="BA9" s="121">
        <v>39</v>
      </c>
      <c r="BB9" s="121">
        <v>50</v>
      </c>
      <c r="BC9" s="121">
        <v>46</v>
      </c>
      <c r="BD9" s="121">
        <v>51</v>
      </c>
      <c r="BE9" s="121">
        <v>49</v>
      </c>
      <c r="BF9" s="121">
        <v>40</v>
      </c>
      <c r="BG9" s="121">
        <v>46</v>
      </c>
      <c r="BH9" s="121">
        <v>47</v>
      </c>
      <c r="BI9" s="121">
        <v>45</v>
      </c>
      <c r="BJ9" s="121">
        <v>53</v>
      </c>
      <c r="BK9" s="121">
        <v>56</v>
      </c>
      <c r="BL9" s="121">
        <v>49</v>
      </c>
      <c r="BM9" s="121">
        <v>40</v>
      </c>
      <c r="BN9" s="121">
        <v>39</v>
      </c>
      <c r="BO9" s="121">
        <v>53</v>
      </c>
      <c r="BP9" s="121">
        <v>55</v>
      </c>
      <c r="BQ9" s="121">
        <v>30</v>
      </c>
      <c r="BR9" s="121">
        <v>26</v>
      </c>
      <c r="BS9" s="121">
        <v>30</v>
      </c>
      <c r="BT9" s="121">
        <v>32</v>
      </c>
      <c r="BU9" s="121">
        <v>22</v>
      </c>
      <c r="BV9" s="121">
        <v>41</v>
      </c>
      <c r="BW9" s="121">
        <v>22</v>
      </c>
      <c r="BX9" s="121">
        <v>28</v>
      </c>
      <c r="BY9" s="121">
        <v>30</v>
      </c>
      <c r="BZ9" s="121">
        <v>35</v>
      </c>
      <c r="CA9" s="121">
        <v>25</v>
      </c>
      <c r="CB9" s="121">
        <v>33</v>
      </c>
      <c r="CC9" s="121">
        <v>19</v>
      </c>
      <c r="CD9" s="121">
        <v>22</v>
      </c>
      <c r="CE9" s="121">
        <v>13</v>
      </c>
      <c r="CF9" s="121">
        <v>16</v>
      </c>
      <c r="CG9" s="121">
        <v>18</v>
      </c>
      <c r="CH9" s="121">
        <v>16</v>
      </c>
      <c r="CI9" s="121">
        <v>17</v>
      </c>
      <c r="CJ9" s="121">
        <v>17</v>
      </c>
      <c r="CK9" s="121">
        <v>5</v>
      </c>
      <c r="CL9" s="121">
        <v>8</v>
      </c>
      <c r="CM9" s="121">
        <v>6</v>
      </c>
      <c r="CN9" s="121">
        <v>4</v>
      </c>
      <c r="CO9" s="121">
        <v>5</v>
      </c>
      <c r="CP9" s="121">
        <v>2</v>
      </c>
      <c r="CQ9" s="121">
        <v>4</v>
      </c>
      <c r="CR9" s="121">
        <v>1</v>
      </c>
      <c r="CS9" s="121">
        <v>1</v>
      </c>
      <c r="CT9" s="121">
        <v>0</v>
      </c>
      <c r="CU9" s="121">
        <v>1</v>
      </c>
      <c r="CV9" s="121">
        <v>1</v>
      </c>
      <c r="CW9" s="121">
        <v>1</v>
      </c>
      <c r="CX9" s="121">
        <v>0</v>
      </c>
      <c r="CY9" s="121">
        <v>2</v>
      </c>
      <c r="CZ9" s="76">
        <f aca="true" t="shared" si="1" ref="CZ9:CZ20">SUM(C9:CY9)</f>
        <v>2662</v>
      </c>
      <c r="DA9" s="79"/>
      <c r="DI9" s="79"/>
    </row>
    <row r="10" spans="1:113" s="12" customFormat="1" ht="11.25" customHeight="1">
      <c r="A10" s="136"/>
      <c r="B10" s="4" t="s">
        <v>14</v>
      </c>
      <c r="C10" s="122">
        <v>21</v>
      </c>
      <c r="D10" s="122">
        <v>17</v>
      </c>
      <c r="E10" s="122">
        <v>18</v>
      </c>
      <c r="F10" s="122">
        <v>20</v>
      </c>
      <c r="G10" s="122">
        <v>22</v>
      </c>
      <c r="H10" s="122">
        <v>24</v>
      </c>
      <c r="I10" s="122">
        <v>27</v>
      </c>
      <c r="J10" s="122">
        <v>23</v>
      </c>
      <c r="K10" s="122">
        <v>24</v>
      </c>
      <c r="L10" s="122">
        <v>24</v>
      </c>
      <c r="M10" s="122">
        <v>20</v>
      </c>
      <c r="N10" s="122">
        <v>22</v>
      </c>
      <c r="O10" s="122">
        <v>30</v>
      </c>
      <c r="P10" s="122">
        <v>27</v>
      </c>
      <c r="Q10" s="122">
        <v>31</v>
      </c>
      <c r="R10" s="122">
        <v>35</v>
      </c>
      <c r="S10" s="122">
        <v>30</v>
      </c>
      <c r="T10" s="122">
        <v>28</v>
      </c>
      <c r="U10" s="122">
        <v>26</v>
      </c>
      <c r="V10" s="122">
        <v>27</v>
      </c>
      <c r="W10" s="122">
        <v>26</v>
      </c>
      <c r="X10" s="122">
        <v>37</v>
      </c>
      <c r="Y10" s="122">
        <v>34</v>
      </c>
      <c r="Z10" s="122">
        <v>28</v>
      </c>
      <c r="AA10" s="122">
        <v>23</v>
      </c>
      <c r="AB10" s="122">
        <v>28</v>
      </c>
      <c r="AC10" s="122">
        <v>26</v>
      </c>
      <c r="AD10" s="122">
        <v>21</v>
      </c>
      <c r="AE10" s="122">
        <v>26</v>
      </c>
      <c r="AF10" s="122">
        <v>23</v>
      </c>
      <c r="AG10" s="122">
        <v>22</v>
      </c>
      <c r="AH10" s="122">
        <v>23</v>
      </c>
      <c r="AI10" s="122">
        <v>34</v>
      </c>
      <c r="AJ10" s="122">
        <v>25</v>
      </c>
      <c r="AK10" s="122">
        <v>27</v>
      </c>
      <c r="AL10" s="122">
        <v>27</v>
      </c>
      <c r="AM10" s="122">
        <v>18</v>
      </c>
      <c r="AN10" s="122">
        <v>31</v>
      </c>
      <c r="AO10" s="122">
        <v>30</v>
      </c>
      <c r="AP10" s="122">
        <v>27</v>
      </c>
      <c r="AQ10" s="122">
        <v>37</v>
      </c>
      <c r="AR10" s="122">
        <v>32</v>
      </c>
      <c r="AS10" s="122">
        <v>32</v>
      </c>
      <c r="AT10" s="122">
        <v>37</v>
      </c>
      <c r="AU10" s="122">
        <v>43</v>
      </c>
      <c r="AV10" s="122">
        <v>36</v>
      </c>
      <c r="AW10" s="122">
        <v>23</v>
      </c>
      <c r="AX10" s="122">
        <v>38</v>
      </c>
      <c r="AY10" s="122">
        <v>27</v>
      </c>
      <c r="AZ10" s="122">
        <v>54</v>
      </c>
      <c r="BA10" s="122">
        <v>52</v>
      </c>
      <c r="BB10" s="122">
        <v>40</v>
      </c>
      <c r="BC10" s="122">
        <v>39</v>
      </c>
      <c r="BD10" s="122">
        <v>36</v>
      </c>
      <c r="BE10" s="122">
        <v>47</v>
      </c>
      <c r="BF10" s="122">
        <v>46</v>
      </c>
      <c r="BG10" s="122">
        <v>36</v>
      </c>
      <c r="BH10" s="122">
        <v>52</v>
      </c>
      <c r="BI10" s="122">
        <v>55</v>
      </c>
      <c r="BJ10" s="122">
        <v>29</v>
      </c>
      <c r="BK10" s="122">
        <v>41</v>
      </c>
      <c r="BL10" s="122">
        <v>47</v>
      </c>
      <c r="BM10" s="122">
        <v>44</v>
      </c>
      <c r="BN10" s="122">
        <v>52</v>
      </c>
      <c r="BO10" s="122">
        <v>56</v>
      </c>
      <c r="BP10" s="122">
        <v>46</v>
      </c>
      <c r="BQ10" s="122">
        <v>31</v>
      </c>
      <c r="BR10" s="122">
        <v>12</v>
      </c>
      <c r="BS10" s="122">
        <v>36</v>
      </c>
      <c r="BT10" s="122">
        <v>37</v>
      </c>
      <c r="BU10" s="122">
        <v>29</v>
      </c>
      <c r="BV10" s="122">
        <v>34</v>
      </c>
      <c r="BW10" s="122">
        <v>45</v>
      </c>
      <c r="BX10" s="122">
        <v>35</v>
      </c>
      <c r="BY10" s="122">
        <v>40</v>
      </c>
      <c r="BZ10" s="122">
        <v>39</v>
      </c>
      <c r="CA10" s="122">
        <v>29</v>
      </c>
      <c r="CB10" s="122">
        <v>44</v>
      </c>
      <c r="CC10" s="122">
        <v>50</v>
      </c>
      <c r="CD10" s="122">
        <v>45</v>
      </c>
      <c r="CE10" s="122">
        <v>33</v>
      </c>
      <c r="CF10" s="122">
        <v>32</v>
      </c>
      <c r="CG10" s="122">
        <v>37</v>
      </c>
      <c r="CH10" s="122">
        <v>35</v>
      </c>
      <c r="CI10" s="122">
        <v>34</v>
      </c>
      <c r="CJ10" s="122">
        <v>37</v>
      </c>
      <c r="CK10" s="122">
        <v>28</v>
      </c>
      <c r="CL10" s="122">
        <v>25</v>
      </c>
      <c r="CM10" s="122">
        <v>21</v>
      </c>
      <c r="CN10" s="122">
        <v>19</v>
      </c>
      <c r="CO10" s="122">
        <v>23</v>
      </c>
      <c r="CP10" s="122">
        <v>13</v>
      </c>
      <c r="CQ10" s="122">
        <v>15</v>
      </c>
      <c r="CR10" s="122">
        <v>9</v>
      </c>
      <c r="CS10" s="122">
        <v>8</v>
      </c>
      <c r="CT10" s="122">
        <v>1</v>
      </c>
      <c r="CU10" s="122">
        <v>7</v>
      </c>
      <c r="CV10" s="122">
        <v>2</v>
      </c>
      <c r="CW10" s="122">
        <v>4</v>
      </c>
      <c r="CX10" s="122">
        <v>2</v>
      </c>
      <c r="CY10" s="122">
        <v>2</v>
      </c>
      <c r="CZ10" s="78">
        <f t="shared" si="1"/>
        <v>3002</v>
      </c>
      <c r="DA10" s="79"/>
      <c r="DI10" s="9"/>
    </row>
    <row r="11" spans="1:113" s="12" customFormat="1" ht="11.25" customHeight="1">
      <c r="A11" s="136"/>
      <c r="B11" s="5" t="s">
        <v>15</v>
      </c>
      <c r="C11" s="123">
        <v>50</v>
      </c>
      <c r="D11" s="123">
        <v>36</v>
      </c>
      <c r="E11" s="123">
        <v>40</v>
      </c>
      <c r="F11" s="123">
        <v>41</v>
      </c>
      <c r="G11" s="123">
        <v>51</v>
      </c>
      <c r="H11" s="123">
        <v>47</v>
      </c>
      <c r="I11" s="123">
        <v>56</v>
      </c>
      <c r="J11" s="123">
        <v>51</v>
      </c>
      <c r="K11" s="123">
        <v>51</v>
      </c>
      <c r="L11" s="123">
        <v>60</v>
      </c>
      <c r="M11" s="123">
        <v>41</v>
      </c>
      <c r="N11" s="123">
        <v>47</v>
      </c>
      <c r="O11" s="123">
        <v>50</v>
      </c>
      <c r="P11" s="123">
        <v>58</v>
      </c>
      <c r="Q11" s="123">
        <v>63</v>
      </c>
      <c r="R11" s="123">
        <v>66</v>
      </c>
      <c r="S11" s="123">
        <v>64</v>
      </c>
      <c r="T11" s="123">
        <v>67</v>
      </c>
      <c r="U11" s="123">
        <v>65</v>
      </c>
      <c r="V11" s="123">
        <v>60</v>
      </c>
      <c r="W11" s="123">
        <v>43</v>
      </c>
      <c r="X11" s="123">
        <v>61</v>
      </c>
      <c r="Y11" s="123">
        <v>55</v>
      </c>
      <c r="Z11" s="123">
        <v>51</v>
      </c>
      <c r="AA11" s="123">
        <v>44</v>
      </c>
      <c r="AB11" s="123">
        <v>46</v>
      </c>
      <c r="AC11" s="123">
        <v>51</v>
      </c>
      <c r="AD11" s="123">
        <v>50</v>
      </c>
      <c r="AE11" s="123">
        <v>57</v>
      </c>
      <c r="AF11" s="123">
        <v>41</v>
      </c>
      <c r="AG11" s="123">
        <v>45</v>
      </c>
      <c r="AH11" s="123">
        <v>44</v>
      </c>
      <c r="AI11" s="123">
        <v>67</v>
      </c>
      <c r="AJ11" s="123">
        <v>51</v>
      </c>
      <c r="AK11" s="123">
        <v>52</v>
      </c>
      <c r="AL11" s="123">
        <v>61</v>
      </c>
      <c r="AM11" s="123">
        <v>40</v>
      </c>
      <c r="AN11" s="123">
        <v>69</v>
      </c>
      <c r="AO11" s="123">
        <v>65</v>
      </c>
      <c r="AP11" s="123">
        <v>59</v>
      </c>
      <c r="AQ11" s="123">
        <v>66</v>
      </c>
      <c r="AR11" s="123">
        <v>66</v>
      </c>
      <c r="AS11" s="123">
        <v>66</v>
      </c>
      <c r="AT11" s="123">
        <v>60</v>
      </c>
      <c r="AU11" s="123">
        <v>70</v>
      </c>
      <c r="AV11" s="123">
        <v>65</v>
      </c>
      <c r="AW11" s="123">
        <v>48</v>
      </c>
      <c r="AX11" s="123">
        <v>61</v>
      </c>
      <c r="AY11" s="123">
        <v>66</v>
      </c>
      <c r="AZ11" s="123">
        <v>78</v>
      </c>
      <c r="BA11" s="123">
        <v>91</v>
      </c>
      <c r="BB11" s="123">
        <v>90</v>
      </c>
      <c r="BC11" s="123">
        <v>85</v>
      </c>
      <c r="BD11" s="123">
        <v>87</v>
      </c>
      <c r="BE11" s="123">
        <v>96</v>
      </c>
      <c r="BF11" s="123">
        <v>86</v>
      </c>
      <c r="BG11" s="123">
        <v>82</v>
      </c>
      <c r="BH11" s="123">
        <v>99</v>
      </c>
      <c r="BI11" s="123">
        <v>100</v>
      </c>
      <c r="BJ11" s="123">
        <v>82</v>
      </c>
      <c r="BK11" s="123">
        <v>97</v>
      </c>
      <c r="BL11" s="123">
        <v>96</v>
      </c>
      <c r="BM11" s="123">
        <v>84</v>
      </c>
      <c r="BN11" s="123">
        <v>91</v>
      </c>
      <c r="BO11" s="123">
        <v>109</v>
      </c>
      <c r="BP11" s="123">
        <v>101</v>
      </c>
      <c r="BQ11" s="123">
        <v>61</v>
      </c>
      <c r="BR11" s="123">
        <v>38</v>
      </c>
      <c r="BS11" s="123">
        <v>66</v>
      </c>
      <c r="BT11" s="123">
        <v>69</v>
      </c>
      <c r="BU11" s="123">
        <v>51</v>
      </c>
      <c r="BV11" s="123">
        <v>75</v>
      </c>
      <c r="BW11" s="123">
        <v>67</v>
      </c>
      <c r="BX11" s="123">
        <v>63</v>
      </c>
      <c r="BY11" s="123">
        <v>70</v>
      </c>
      <c r="BZ11" s="123">
        <v>74</v>
      </c>
      <c r="CA11" s="123">
        <v>54</v>
      </c>
      <c r="CB11" s="123">
        <v>77</v>
      </c>
      <c r="CC11" s="123">
        <v>69</v>
      </c>
      <c r="CD11" s="123">
        <v>67</v>
      </c>
      <c r="CE11" s="123">
        <v>46</v>
      </c>
      <c r="CF11" s="123">
        <v>48</v>
      </c>
      <c r="CG11" s="123">
        <v>55</v>
      </c>
      <c r="CH11" s="123">
        <v>51</v>
      </c>
      <c r="CI11" s="123">
        <v>51</v>
      </c>
      <c r="CJ11" s="123">
        <v>54</v>
      </c>
      <c r="CK11" s="123">
        <v>33</v>
      </c>
      <c r="CL11" s="123">
        <v>33</v>
      </c>
      <c r="CM11" s="123">
        <v>27</v>
      </c>
      <c r="CN11" s="123">
        <v>23</v>
      </c>
      <c r="CO11" s="123">
        <v>28</v>
      </c>
      <c r="CP11" s="123">
        <v>15</v>
      </c>
      <c r="CQ11" s="123">
        <v>19</v>
      </c>
      <c r="CR11" s="123">
        <v>10</v>
      </c>
      <c r="CS11" s="123">
        <v>9</v>
      </c>
      <c r="CT11" s="123">
        <v>1</v>
      </c>
      <c r="CU11" s="123">
        <v>8</v>
      </c>
      <c r="CV11" s="123">
        <v>3</v>
      </c>
      <c r="CW11" s="123">
        <v>5</v>
      </c>
      <c r="CX11" s="123">
        <v>2</v>
      </c>
      <c r="CY11" s="123">
        <v>4</v>
      </c>
      <c r="CZ11" s="78">
        <f t="shared" si="1"/>
        <v>5664</v>
      </c>
      <c r="DA11" s="79"/>
      <c r="DI11" s="9"/>
    </row>
    <row r="12" spans="1:105" s="12" customFormat="1" ht="11.25" customHeight="1">
      <c r="A12" s="136" t="s">
        <v>27</v>
      </c>
      <c r="B12" s="3" t="s">
        <v>13</v>
      </c>
      <c r="C12" s="121">
        <v>27</v>
      </c>
      <c r="D12" s="121">
        <v>19</v>
      </c>
      <c r="E12" s="121">
        <v>25</v>
      </c>
      <c r="F12" s="121">
        <v>32</v>
      </c>
      <c r="G12" s="121">
        <v>24</v>
      </c>
      <c r="H12" s="121">
        <v>27</v>
      </c>
      <c r="I12" s="121">
        <v>33</v>
      </c>
      <c r="J12" s="121">
        <v>23</v>
      </c>
      <c r="K12" s="121">
        <v>32</v>
      </c>
      <c r="L12" s="121">
        <v>37</v>
      </c>
      <c r="M12" s="121">
        <v>27</v>
      </c>
      <c r="N12" s="121">
        <v>39</v>
      </c>
      <c r="O12" s="121">
        <v>45</v>
      </c>
      <c r="P12" s="121">
        <v>42</v>
      </c>
      <c r="Q12" s="121">
        <v>34</v>
      </c>
      <c r="R12" s="121">
        <v>42</v>
      </c>
      <c r="S12" s="121">
        <v>41</v>
      </c>
      <c r="T12" s="121">
        <v>44</v>
      </c>
      <c r="U12" s="121">
        <v>46</v>
      </c>
      <c r="V12" s="121">
        <v>36</v>
      </c>
      <c r="W12" s="121">
        <v>44</v>
      </c>
      <c r="X12" s="121">
        <v>33</v>
      </c>
      <c r="Y12" s="121">
        <v>31</v>
      </c>
      <c r="Z12" s="121">
        <v>34</v>
      </c>
      <c r="AA12" s="121">
        <v>36</v>
      </c>
      <c r="AB12" s="121">
        <v>29</v>
      </c>
      <c r="AC12" s="121">
        <v>28</v>
      </c>
      <c r="AD12" s="121">
        <v>36</v>
      </c>
      <c r="AE12" s="121">
        <v>36</v>
      </c>
      <c r="AF12" s="121">
        <v>38</v>
      </c>
      <c r="AG12" s="121">
        <v>42</v>
      </c>
      <c r="AH12" s="121">
        <v>42</v>
      </c>
      <c r="AI12" s="121">
        <v>44</v>
      </c>
      <c r="AJ12" s="121">
        <v>44</v>
      </c>
      <c r="AK12" s="121">
        <v>23</v>
      </c>
      <c r="AL12" s="121">
        <v>34</v>
      </c>
      <c r="AM12" s="121">
        <v>41</v>
      </c>
      <c r="AN12" s="121">
        <v>41</v>
      </c>
      <c r="AO12" s="121">
        <v>37</v>
      </c>
      <c r="AP12" s="121">
        <v>61</v>
      </c>
      <c r="AQ12" s="121">
        <v>36</v>
      </c>
      <c r="AR12" s="121">
        <v>43</v>
      </c>
      <c r="AS12" s="121">
        <v>54</v>
      </c>
      <c r="AT12" s="121">
        <v>49</v>
      </c>
      <c r="AU12" s="121">
        <v>44</v>
      </c>
      <c r="AV12" s="121">
        <v>47</v>
      </c>
      <c r="AW12" s="121">
        <v>41</v>
      </c>
      <c r="AX12" s="121">
        <v>54</v>
      </c>
      <c r="AY12" s="121">
        <v>37</v>
      </c>
      <c r="AZ12" s="121">
        <v>53</v>
      </c>
      <c r="BA12" s="121">
        <v>62</v>
      </c>
      <c r="BB12" s="121">
        <v>53</v>
      </c>
      <c r="BC12" s="121">
        <v>60</v>
      </c>
      <c r="BD12" s="121">
        <v>49</v>
      </c>
      <c r="BE12" s="121">
        <v>50</v>
      </c>
      <c r="BF12" s="121">
        <v>64</v>
      </c>
      <c r="BG12" s="121">
        <v>63</v>
      </c>
      <c r="BH12" s="121">
        <v>58</v>
      </c>
      <c r="BI12" s="121">
        <v>67</v>
      </c>
      <c r="BJ12" s="121">
        <v>68</v>
      </c>
      <c r="BK12" s="121">
        <v>83</v>
      </c>
      <c r="BL12" s="121">
        <v>80</v>
      </c>
      <c r="BM12" s="121">
        <v>63</v>
      </c>
      <c r="BN12" s="121">
        <v>82</v>
      </c>
      <c r="BO12" s="121">
        <v>76</v>
      </c>
      <c r="BP12" s="121">
        <v>48</v>
      </c>
      <c r="BQ12" s="121">
        <v>34</v>
      </c>
      <c r="BR12" s="121">
        <v>33</v>
      </c>
      <c r="BS12" s="121">
        <v>34</v>
      </c>
      <c r="BT12" s="121">
        <v>48</v>
      </c>
      <c r="BU12" s="121">
        <v>39</v>
      </c>
      <c r="BV12" s="121">
        <v>56</v>
      </c>
      <c r="BW12" s="121">
        <v>37</v>
      </c>
      <c r="BX12" s="121">
        <v>35</v>
      </c>
      <c r="BY12" s="121">
        <v>48</v>
      </c>
      <c r="BZ12" s="121">
        <v>38</v>
      </c>
      <c r="CA12" s="121">
        <v>48</v>
      </c>
      <c r="CB12" s="121">
        <v>28</v>
      </c>
      <c r="CC12" s="121">
        <v>34</v>
      </c>
      <c r="CD12" s="121">
        <v>30</v>
      </c>
      <c r="CE12" s="121">
        <v>33</v>
      </c>
      <c r="CF12" s="121">
        <v>29</v>
      </c>
      <c r="CG12" s="121">
        <v>25</v>
      </c>
      <c r="CH12" s="121">
        <v>39</v>
      </c>
      <c r="CI12" s="121">
        <v>25</v>
      </c>
      <c r="CJ12" s="121">
        <v>21</v>
      </c>
      <c r="CK12" s="121">
        <v>25</v>
      </c>
      <c r="CL12" s="121">
        <v>15</v>
      </c>
      <c r="CM12" s="121">
        <v>13</v>
      </c>
      <c r="CN12" s="121">
        <v>11</v>
      </c>
      <c r="CO12" s="121">
        <v>5</v>
      </c>
      <c r="CP12" s="121">
        <v>7</v>
      </c>
      <c r="CQ12" s="121">
        <v>1</v>
      </c>
      <c r="CR12" s="121">
        <v>3</v>
      </c>
      <c r="CS12" s="121">
        <v>3</v>
      </c>
      <c r="CT12" s="121">
        <v>2</v>
      </c>
      <c r="CU12" s="121">
        <v>3</v>
      </c>
      <c r="CV12" s="121">
        <v>3</v>
      </c>
      <c r="CW12" s="121">
        <v>1</v>
      </c>
      <c r="CX12" s="121">
        <v>0</v>
      </c>
      <c r="CY12" s="121">
        <v>3</v>
      </c>
      <c r="CZ12" s="76">
        <f t="shared" si="1"/>
        <v>3722</v>
      </c>
      <c r="DA12" s="79"/>
    </row>
    <row r="13" spans="1:105" s="12" customFormat="1" ht="11.25" customHeight="1">
      <c r="A13" s="136"/>
      <c r="B13" s="4" t="s">
        <v>14</v>
      </c>
      <c r="C13" s="122">
        <v>27</v>
      </c>
      <c r="D13" s="122">
        <v>23</v>
      </c>
      <c r="E13" s="122">
        <v>22</v>
      </c>
      <c r="F13" s="122">
        <v>23</v>
      </c>
      <c r="G13" s="122">
        <v>32</v>
      </c>
      <c r="H13" s="122">
        <v>26</v>
      </c>
      <c r="I13" s="122">
        <v>35</v>
      </c>
      <c r="J13" s="122">
        <v>33</v>
      </c>
      <c r="K13" s="122">
        <v>34</v>
      </c>
      <c r="L13" s="122">
        <v>30</v>
      </c>
      <c r="M13" s="122">
        <v>35</v>
      </c>
      <c r="N13" s="122">
        <v>33</v>
      </c>
      <c r="O13" s="122">
        <v>36</v>
      </c>
      <c r="P13" s="122">
        <v>38</v>
      </c>
      <c r="Q13" s="122">
        <v>39</v>
      </c>
      <c r="R13" s="122">
        <v>43</v>
      </c>
      <c r="S13" s="122">
        <v>51</v>
      </c>
      <c r="T13" s="122">
        <v>42</v>
      </c>
      <c r="U13" s="122">
        <v>44</v>
      </c>
      <c r="V13" s="122">
        <v>53</v>
      </c>
      <c r="W13" s="122">
        <v>43</v>
      </c>
      <c r="X13" s="122">
        <v>44</v>
      </c>
      <c r="Y13" s="122">
        <v>31</v>
      </c>
      <c r="Z13" s="122">
        <v>32</v>
      </c>
      <c r="AA13" s="122">
        <v>39</v>
      </c>
      <c r="AB13" s="122">
        <v>44</v>
      </c>
      <c r="AC13" s="122">
        <v>29</v>
      </c>
      <c r="AD13" s="122">
        <v>31</v>
      </c>
      <c r="AE13" s="122">
        <v>42</v>
      </c>
      <c r="AF13" s="122">
        <v>33</v>
      </c>
      <c r="AG13" s="122">
        <v>37</v>
      </c>
      <c r="AH13" s="122">
        <v>36</v>
      </c>
      <c r="AI13" s="122">
        <v>38</v>
      </c>
      <c r="AJ13" s="122">
        <v>38</v>
      </c>
      <c r="AK13" s="122">
        <v>36</v>
      </c>
      <c r="AL13" s="122">
        <v>31</v>
      </c>
      <c r="AM13" s="122">
        <v>41</v>
      </c>
      <c r="AN13" s="122">
        <v>39</v>
      </c>
      <c r="AO13" s="122">
        <v>36</v>
      </c>
      <c r="AP13" s="122">
        <v>43</v>
      </c>
      <c r="AQ13" s="122">
        <v>44</v>
      </c>
      <c r="AR13" s="122">
        <v>50</v>
      </c>
      <c r="AS13" s="122">
        <v>32</v>
      </c>
      <c r="AT13" s="122">
        <v>42</v>
      </c>
      <c r="AU13" s="122">
        <v>44</v>
      </c>
      <c r="AV13" s="122">
        <v>54</v>
      </c>
      <c r="AW13" s="122">
        <v>43</v>
      </c>
      <c r="AX13" s="122">
        <v>46</v>
      </c>
      <c r="AY13" s="122">
        <v>51</v>
      </c>
      <c r="AZ13" s="122">
        <v>47</v>
      </c>
      <c r="BA13" s="122">
        <v>54</v>
      </c>
      <c r="BB13" s="122">
        <v>48</v>
      </c>
      <c r="BC13" s="122">
        <v>62</v>
      </c>
      <c r="BD13" s="122">
        <v>48</v>
      </c>
      <c r="BE13" s="122">
        <v>42</v>
      </c>
      <c r="BF13" s="122">
        <v>63</v>
      </c>
      <c r="BG13" s="122">
        <v>59</v>
      </c>
      <c r="BH13" s="122">
        <v>57</v>
      </c>
      <c r="BI13" s="122">
        <v>63</v>
      </c>
      <c r="BJ13" s="122">
        <v>73</v>
      </c>
      <c r="BK13" s="122">
        <v>67</v>
      </c>
      <c r="BL13" s="122">
        <v>69</v>
      </c>
      <c r="BM13" s="122">
        <v>67</v>
      </c>
      <c r="BN13" s="122">
        <v>68</v>
      </c>
      <c r="BO13" s="122">
        <v>66</v>
      </c>
      <c r="BP13" s="122">
        <v>58</v>
      </c>
      <c r="BQ13" s="122">
        <v>39</v>
      </c>
      <c r="BR13" s="122">
        <v>46</v>
      </c>
      <c r="BS13" s="122">
        <v>56</v>
      </c>
      <c r="BT13" s="122">
        <v>43</v>
      </c>
      <c r="BU13" s="122">
        <v>54</v>
      </c>
      <c r="BV13" s="122">
        <v>49</v>
      </c>
      <c r="BW13" s="122">
        <v>54</v>
      </c>
      <c r="BX13" s="122">
        <v>50</v>
      </c>
      <c r="BY13" s="122">
        <v>54</v>
      </c>
      <c r="BZ13" s="122">
        <v>45</v>
      </c>
      <c r="CA13" s="122">
        <v>41</v>
      </c>
      <c r="CB13" s="122">
        <v>58</v>
      </c>
      <c r="CC13" s="122">
        <v>46</v>
      </c>
      <c r="CD13" s="122">
        <v>50</v>
      </c>
      <c r="CE13" s="122">
        <v>57</v>
      </c>
      <c r="CF13" s="122">
        <v>49</v>
      </c>
      <c r="CG13" s="122">
        <v>48</v>
      </c>
      <c r="CH13" s="122">
        <v>46</v>
      </c>
      <c r="CI13" s="122">
        <v>50</v>
      </c>
      <c r="CJ13" s="122">
        <v>48</v>
      </c>
      <c r="CK13" s="122">
        <v>44</v>
      </c>
      <c r="CL13" s="122">
        <v>27</v>
      </c>
      <c r="CM13" s="122">
        <v>35</v>
      </c>
      <c r="CN13" s="122">
        <v>32</v>
      </c>
      <c r="CO13" s="122">
        <v>22</v>
      </c>
      <c r="CP13" s="122">
        <v>15</v>
      </c>
      <c r="CQ13" s="122">
        <v>15</v>
      </c>
      <c r="CR13" s="122">
        <v>12</v>
      </c>
      <c r="CS13" s="122">
        <v>11</v>
      </c>
      <c r="CT13" s="122">
        <v>7</v>
      </c>
      <c r="CU13" s="122">
        <v>2</v>
      </c>
      <c r="CV13" s="122">
        <v>3</v>
      </c>
      <c r="CW13" s="122">
        <v>2</v>
      </c>
      <c r="CX13" s="122">
        <v>3</v>
      </c>
      <c r="CY13" s="122">
        <v>5</v>
      </c>
      <c r="CZ13" s="78">
        <f t="shared" si="1"/>
        <v>4077</v>
      </c>
      <c r="DA13" s="79"/>
    </row>
    <row r="14" spans="1:105" s="12" customFormat="1" ht="11.25" customHeight="1">
      <c r="A14" s="136"/>
      <c r="B14" s="5" t="s">
        <v>15</v>
      </c>
      <c r="C14" s="123">
        <v>54</v>
      </c>
      <c r="D14" s="123">
        <v>42</v>
      </c>
      <c r="E14" s="123">
        <v>47</v>
      </c>
      <c r="F14" s="123">
        <v>55</v>
      </c>
      <c r="G14" s="123">
        <v>56</v>
      </c>
      <c r="H14" s="123">
        <v>53</v>
      </c>
      <c r="I14" s="123">
        <v>68</v>
      </c>
      <c r="J14" s="123">
        <v>56</v>
      </c>
      <c r="K14" s="123">
        <v>66</v>
      </c>
      <c r="L14" s="123">
        <v>67</v>
      </c>
      <c r="M14" s="123">
        <v>62</v>
      </c>
      <c r="N14" s="123">
        <v>72</v>
      </c>
      <c r="O14" s="123">
        <v>81</v>
      </c>
      <c r="P14" s="123">
        <v>80</v>
      </c>
      <c r="Q14" s="123">
        <v>73</v>
      </c>
      <c r="R14" s="123">
        <v>85</v>
      </c>
      <c r="S14" s="123">
        <v>92</v>
      </c>
      <c r="T14" s="123">
        <v>86</v>
      </c>
      <c r="U14" s="123">
        <v>90</v>
      </c>
      <c r="V14" s="123">
        <v>89</v>
      </c>
      <c r="W14" s="123">
        <v>87</v>
      </c>
      <c r="X14" s="123">
        <v>77</v>
      </c>
      <c r="Y14" s="123">
        <v>62</v>
      </c>
      <c r="Z14" s="123">
        <v>66</v>
      </c>
      <c r="AA14" s="123">
        <v>75</v>
      </c>
      <c r="AB14" s="123">
        <v>73</v>
      </c>
      <c r="AC14" s="123">
        <v>57</v>
      </c>
      <c r="AD14" s="123">
        <v>67</v>
      </c>
      <c r="AE14" s="123">
        <v>78</v>
      </c>
      <c r="AF14" s="123">
        <v>71</v>
      </c>
      <c r="AG14" s="123">
        <v>79</v>
      </c>
      <c r="AH14" s="123">
        <v>78</v>
      </c>
      <c r="AI14" s="123">
        <v>82</v>
      </c>
      <c r="AJ14" s="123">
        <v>82</v>
      </c>
      <c r="AK14" s="123">
        <v>59</v>
      </c>
      <c r="AL14" s="123">
        <v>65</v>
      </c>
      <c r="AM14" s="123">
        <v>82</v>
      </c>
      <c r="AN14" s="123">
        <v>80</v>
      </c>
      <c r="AO14" s="123">
        <v>73</v>
      </c>
      <c r="AP14" s="123">
        <v>104</v>
      </c>
      <c r="AQ14" s="123">
        <v>80</v>
      </c>
      <c r="AR14" s="123">
        <v>93</v>
      </c>
      <c r="AS14" s="123">
        <v>86</v>
      </c>
      <c r="AT14" s="123">
        <v>91</v>
      </c>
      <c r="AU14" s="123">
        <v>88</v>
      </c>
      <c r="AV14" s="123">
        <v>101</v>
      </c>
      <c r="AW14" s="123">
        <v>84</v>
      </c>
      <c r="AX14" s="123">
        <v>100</v>
      </c>
      <c r="AY14" s="123">
        <v>88</v>
      </c>
      <c r="AZ14" s="123">
        <v>100</v>
      </c>
      <c r="BA14" s="123">
        <v>116</v>
      </c>
      <c r="BB14" s="123">
        <v>101</v>
      </c>
      <c r="BC14" s="123">
        <v>122</v>
      </c>
      <c r="BD14" s="123">
        <v>97</v>
      </c>
      <c r="BE14" s="123">
        <v>92</v>
      </c>
      <c r="BF14" s="123">
        <v>127</v>
      </c>
      <c r="BG14" s="123">
        <v>122</v>
      </c>
      <c r="BH14" s="123">
        <v>115</v>
      </c>
      <c r="BI14" s="123">
        <v>130</v>
      </c>
      <c r="BJ14" s="123">
        <v>141</v>
      </c>
      <c r="BK14" s="123">
        <v>150</v>
      </c>
      <c r="BL14" s="123">
        <v>149</v>
      </c>
      <c r="BM14" s="123">
        <v>130</v>
      </c>
      <c r="BN14" s="123">
        <v>150</v>
      </c>
      <c r="BO14" s="123">
        <v>142</v>
      </c>
      <c r="BP14" s="123">
        <v>106</v>
      </c>
      <c r="BQ14" s="123">
        <v>73</v>
      </c>
      <c r="BR14" s="123">
        <v>79</v>
      </c>
      <c r="BS14" s="123">
        <v>90</v>
      </c>
      <c r="BT14" s="123">
        <v>91</v>
      </c>
      <c r="BU14" s="123">
        <v>93</v>
      </c>
      <c r="BV14" s="123">
        <v>105</v>
      </c>
      <c r="BW14" s="123">
        <v>91</v>
      </c>
      <c r="BX14" s="123">
        <v>85</v>
      </c>
      <c r="BY14" s="123">
        <v>102</v>
      </c>
      <c r="BZ14" s="123">
        <v>83</v>
      </c>
      <c r="CA14" s="123">
        <v>89</v>
      </c>
      <c r="CB14" s="123">
        <v>86</v>
      </c>
      <c r="CC14" s="123">
        <v>80</v>
      </c>
      <c r="CD14" s="123">
        <v>80</v>
      </c>
      <c r="CE14" s="123">
        <v>90</v>
      </c>
      <c r="CF14" s="123">
        <v>78</v>
      </c>
      <c r="CG14" s="123">
        <v>73</v>
      </c>
      <c r="CH14" s="123">
        <v>85</v>
      </c>
      <c r="CI14" s="123">
        <v>75</v>
      </c>
      <c r="CJ14" s="123">
        <v>69</v>
      </c>
      <c r="CK14" s="123">
        <v>69</v>
      </c>
      <c r="CL14" s="123">
        <v>42</v>
      </c>
      <c r="CM14" s="123">
        <v>48</v>
      </c>
      <c r="CN14" s="123">
        <v>43</v>
      </c>
      <c r="CO14" s="123">
        <v>27</v>
      </c>
      <c r="CP14" s="123">
        <v>22</v>
      </c>
      <c r="CQ14" s="123">
        <v>16</v>
      </c>
      <c r="CR14" s="123">
        <v>15</v>
      </c>
      <c r="CS14" s="123">
        <v>14</v>
      </c>
      <c r="CT14" s="123">
        <v>9</v>
      </c>
      <c r="CU14" s="123">
        <v>5</v>
      </c>
      <c r="CV14" s="123">
        <v>6</v>
      </c>
      <c r="CW14" s="123">
        <v>3</v>
      </c>
      <c r="CX14" s="123">
        <v>3</v>
      </c>
      <c r="CY14" s="123">
        <v>8</v>
      </c>
      <c r="CZ14" s="78">
        <f t="shared" si="1"/>
        <v>7799</v>
      </c>
      <c r="DA14" s="79"/>
    </row>
    <row r="15" spans="1:105" s="12" customFormat="1" ht="11.25" customHeight="1">
      <c r="A15" s="136" t="s">
        <v>28</v>
      </c>
      <c r="B15" s="3" t="s">
        <v>13</v>
      </c>
      <c r="C15" s="118">
        <v>33</v>
      </c>
      <c r="D15" s="118">
        <v>36</v>
      </c>
      <c r="E15" s="118">
        <v>47</v>
      </c>
      <c r="F15" s="118">
        <v>46</v>
      </c>
      <c r="G15" s="118">
        <v>37</v>
      </c>
      <c r="H15" s="118">
        <v>44</v>
      </c>
      <c r="I15" s="118">
        <v>36</v>
      </c>
      <c r="J15" s="118">
        <v>50</v>
      </c>
      <c r="K15" s="118">
        <v>47</v>
      </c>
      <c r="L15" s="118">
        <v>43</v>
      </c>
      <c r="M15" s="118">
        <v>45</v>
      </c>
      <c r="N15" s="118">
        <v>46</v>
      </c>
      <c r="O15" s="118">
        <v>40</v>
      </c>
      <c r="P15" s="118">
        <v>56</v>
      </c>
      <c r="Q15" s="118">
        <v>55</v>
      </c>
      <c r="R15" s="118">
        <v>59</v>
      </c>
      <c r="S15" s="118">
        <v>59</v>
      </c>
      <c r="T15" s="118">
        <v>61</v>
      </c>
      <c r="U15" s="118">
        <v>70</v>
      </c>
      <c r="V15" s="118">
        <v>60</v>
      </c>
      <c r="W15" s="118">
        <v>44</v>
      </c>
      <c r="X15" s="118">
        <v>41</v>
      </c>
      <c r="Y15" s="118">
        <v>56</v>
      </c>
      <c r="Z15" s="118">
        <v>30</v>
      </c>
      <c r="AA15" s="118">
        <v>41</v>
      </c>
      <c r="AB15" s="118">
        <v>35</v>
      </c>
      <c r="AC15" s="118">
        <v>50</v>
      </c>
      <c r="AD15" s="118">
        <v>30</v>
      </c>
      <c r="AE15" s="118">
        <v>42</v>
      </c>
      <c r="AF15" s="118">
        <v>54</v>
      </c>
      <c r="AG15" s="118">
        <v>46</v>
      </c>
      <c r="AH15" s="118">
        <v>49</v>
      </c>
      <c r="AI15" s="118">
        <v>49</v>
      </c>
      <c r="AJ15" s="118">
        <v>60</v>
      </c>
      <c r="AK15" s="118">
        <v>63</v>
      </c>
      <c r="AL15" s="118">
        <v>49</v>
      </c>
      <c r="AM15" s="118">
        <v>57</v>
      </c>
      <c r="AN15" s="118">
        <v>59</v>
      </c>
      <c r="AO15" s="118">
        <v>53</v>
      </c>
      <c r="AP15" s="118">
        <v>51</v>
      </c>
      <c r="AQ15" s="118">
        <v>66</v>
      </c>
      <c r="AR15" s="118">
        <v>57</v>
      </c>
      <c r="AS15" s="118">
        <v>49</v>
      </c>
      <c r="AT15" s="118">
        <v>49</v>
      </c>
      <c r="AU15" s="118">
        <v>47</v>
      </c>
      <c r="AV15" s="118">
        <v>87</v>
      </c>
      <c r="AW15" s="118">
        <v>46</v>
      </c>
      <c r="AX15" s="118">
        <v>59</v>
      </c>
      <c r="AY15" s="118">
        <v>55</v>
      </c>
      <c r="AZ15" s="118">
        <v>87</v>
      </c>
      <c r="BA15" s="118">
        <v>63</v>
      </c>
      <c r="BB15" s="118">
        <v>75</v>
      </c>
      <c r="BC15" s="118">
        <v>80</v>
      </c>
      <c r="BD15" s="118">
        <v>71</v>
      </c>
      <c r="BE15" s="118">
        <v>88</v>
      </c>
      <c r="BF15" s="118">
        <v>81</v>
      </c>
      <c r="BG15" s="118">
        <v>67</v>
      </c>
      <c r="BH15" s="118">
        <v>96</v>
      </c>
      <c r="BI15" s="118">
        <v>91</v>
      </c>
      <c r="BJ15" s="118">
        <v>98</v>
      </c>
      <c r="BK15" s="118">
        <v>97</v>
      </c>
      <c r="BL15" s="118">
        <v>76</v>
      </c>
      <c r="BM15" s="118">
        <v>100</v>
      </c>
      <c r="BN15" s="118">
        <v>92</v>
      </c>
      <c r="BO15" s="118">
        <v>95</v>
      </c>
      <c r="BP15" s="118">
        <v>72</v>
      </c>
      <c r="BQ15" s="118">
        <v>65</v>
      </c>
      <c r="BR15" s="118">
        <v>52</v>
      </c>
      <c r="BS15" s="118">
        <v>56</v>
      </c>
      <c r="BT15" s="118">
        <v>63</v>
      </c>
      <c r="BU15" s="118">
        <v>65</v>
      </c>
      <c r="BV15" s="118">
        <v>62</v>
      </c>
      <c r="BW15" s="118">
        <v>49</v>
      </c>
      <c r="BX15" s="118">
        <v>50</v>
      </c>
      <c r="BY15" s="118">
        <v>44</v>
      </c>
      <c r="BZ15" s="118">
        <v>51</v>
      </c>
      <c r="CA15" s="118">
        <v>46</v>
      </c>
      <c r="CB15" s="118">
        <v>62</v>
      </c>
      <c r="CC15" s="118">
        <v>61</v>
      </c>
      <c r="CD15" s="118">
        <v>38</v>
      </c>
      <c r="CE15" s="118">
        <v>51</v>
      </c>
      <c r="CF15" s="118">
        <v>36</v>
      </c>
      <c r="CG15" s="118">
        <v>43</v>
      </c>
      <c r="CH15" s="118">
        <v>34</v>
      </c>
      <c r="CI15" s="118">
        <v>25</v>
      </c>
      <c r="CJ15" s="118">
        <v>29</v>
      </c>
      <c r="CK15" s="118">
        <v>20</v>
      </c>
      <c r="CL15" s="118">
        <v>24</v>
      </c>
      <c r="CM15" s="118">
        <v>20</v>
      </c>
      <c r="CN15" s="118">
        <v>11</v>
      </c>
      <c r="CO15" s="118">
        <v>11</v>
      </c>
      <c r="CP15" s="118">
        <v>13</v>
      </c>
      <c r="CQ15" s="118">
        <v>7</v>
      </c>
      <c r="CR15" s="118">
        <v>7</v>
      </c>
      <c r="CS15" s="118">
        <v>4</v>
      </c>
      <c r="CT15" s="118">
        <v>2</v>
      </c>
      <c r="CU15" s="118">
        <v>1</v>
      </c>
      <c r="CV15" s="118">
        <v>0</v>
      </c>
      <c r="CW15" s="118">
        <v>0</v>
      </c>
      <c r="CX15" s="118">
        <v>0</v>
      </c>
      <c r="CY15" s="118">
        <v>1</v>
      </c>
      <c r="CZ15" s="76">
        <f t="shared" si="1"/>
        <v>4976</v>
      </c>
      <c r="DA15" s="79"/>
    </row>
    <row r="16" spans="1:113" s="12" customFormat="1" ht="11.25" customHeight="1">
      <c r="A16" s="136"/>
      <c r="B16" s="4" t="s">
        <v>14</v>
      </c>
      <c r="C16" s="119">
        <v>24</v>
      </c>
      <c r="D16" s="119">
        <v>32</v>
      </c>
      <c r="E16" s="119">
        <v>39</v>
      </c>
      <c r="F16" s="119">
        <v>46</v>
      </c>
      <c r="G16" s="119">
        <v>37</v>
      </c>
      <c r="H16" s="119">
        <v>36</v>
      </c>
      <c r="I16" s="119">
        <v>34</v>
      </c>
      <c r="J16" s="119">
        <v>28</v>
      </c>
      <c r="K16" s="119">
        <v>37</v>
      </c>
      <c r="L16" s="119">
        <v>30</v>
      </c>
      <c r="M16" s="119">
        <v>40</v>
      </c>
      <c r="N16" s="119">
        <v>49</v>
      </c>
      <c r="O16" s="119">
        <v>58</v>
      </c>
      <c r="P16" s="119">
        <v>54</v>
      </c>
      <c r="Q16" s="119">
        <v>62</v>
      </c>
      <c r="R16" s="119">
        <v>57</v>
      </c>
      <c r="S16" s="119">
        <v>51</v>
      </c>
      <c r="T16" s="119">
        <v>50</v>
      </c>
      <c r="U16" s="119">
        <v>71</v>
      </c>
      <c r="V16" s="119">
        <v>59</v>
      </c>
      <c r="W16" s="119">
        <v>73</v>
      </c>
      <c r="X16" s="119">
        <v>57</v>
      </c>
      <c r="Y16" s="119">
        <v>56</v>
      </c>
      <c r="Z16" s="119">
        <v>48</v>
      </c>
      <c r="AA16" s="119">
        <v>54</v>
      </c>
      <c r="AB16" s="119">
        <v>38</v>
      </c>
      <c r="AC16" s="119">
        <v>39</v>
      </c>
      <c r="AD16" s="119">
        <v>46</v>
      </c>
      <c r="AE16" s="119">
        <v>45</v>
      </c>
      <c r="AF16" s="119">
        <v>49</v>
      </c>
      <c r="AG16" s="119">
        <v>58</v>
      </c>
      <c r="AH16" s="119">
        <v>51</v>
      </c>
      <c r="AI16" s="119">
        <v>49</v>
      </c>
      <c r="AJ16" s="119">
        <v>49</v>
      </c>
      <c r="AK16" s="119">
        <v>60</v>
      </c>
      <c r="AL16" s="119">
        <v>48</v>
      </c>
      <c r="AM16" s="119">
        <v>49</v>
      </c>
      <c r="AN16" s="119">
        <v>64</v>
      </c>
      <c r="AO16" s="119">
        <v>68</v>
      </c>
      <c r="AP16" s="119">
        <v>53</v>
      </c>
      <c r="AQ16" s="119">
        <v>55</v>
      </c>
      <c r="AR16" s="119">
        <v>71</v>
      </c>
      <c r="AS16" s="119">
        <v>60</v>
      </c>
      <c r="AT16" s="119">
        <v>48</v>
      </c>
      <c r="AU16" s="119">
        <v>46</v>
      </c>
      <c r="AV16" s="119">
        <v>71</v>
      </c>
      <c r="AW16" s="119">
        <v>61</v>
      </c>
      <c r="AX16" s="119">
        <v>53</v>
      </c>
      <c r="AY16" s="119">
        <v>65</v>
      </c>
      <c r="AZ16" s="119">
        <v>71</v>
      </c>
      <c r="BA16" s="119">
        <v>89</v>
      </c>
      <c r="BB16" s="119">
        <v>70</v>
      </c>
      <c r="BC16" s="119">
        <v>91</v>
      </c>
      <c r="BD16" s="119">
        <v>99</v>
      </c>
      <c r="BE16" s="119">
        <v>81</v>
      </c>
      <c r="BF16" s="119">
        <v>68</v>
      </c>
      <c r="BG16" s="119">
        <v>75</v>
      </c>
      <c r="BH16" s="119">
        <v>83</v>
      </c>
      <c r="BI16" s="119">
        <v>68</v>
      </c>
      <c r="BJ16" s="119">
        <v>78</v>
      </c>
      <c r="BK16" s="119">
        <v>87</v>
      </c>
      <c r="BL16" s="119">
        <v>79</v>
      </c>
      <c r="BM16" s="119">
        <v>107</v>
      </c>
      <c r="BN16" s="119">
        <v>83</v>
      </c>
      <c r="BO16" s="119">
        <v>91</v>
      </c>
      <c r="BP16" s="119">
        <v>87</v>
      </c>
      <c r="BQ16" s="119">
        <v>58</v>
      </c>
      <c r="BR16" s="119">
        <v>59</v>
      </c>
      <c r="BS16" s="119">
        <v>65</v>
      </c>
      <c r="BT16" s="119">
        <v>56</v>
      </c>
      <c r="BU16" s="119">
        <v>71</v>
      </c>
      <c r="BV16" s="119">
        <v>68</v>
      </c>
      <c r="BW16" s="119">
        <v>69</v>
      </c>
      <c r="BX16" s="119">
        <v>54</v>
      </c>
      <c r="BY16" s="119">
        <v>72</v>
      </c>
      <c r="BZ16" s="119">
        <v>75</v>
      </c>
      <c r="CA16" s="119">
        <v>78</v>
      </c>
      <c r="CB16" s="119">
        <v>73</v>
      </c>
      <c r="CC16" s="119">
        <v>62</v>
      </c>
      <c r="CD16" s="119">
        <v>74</v>
      </c>
      <c r="CE16" s="119">
        <v>69</v>
      </c>
      <c r="CF16" s="119">
        <v>77</v>
      </c>
      <c r="CG16" s="119">
        <v>71</v>
      </c>
      <c r="CH16" s="119">
        <v>77</v>
      </c>
      <c r="CI16" s="119">
        <v>49</v>
      </c>
      <c r="CJ16" s="119">
        <v>56</v>
      </c>
      <c r="CK16" s="119">
        <v>65</v>
      </c>
      <c r="CL16" s="119">
        <v>44</v>
      </c>
      <c r="CM16" s="119">
        <v>50</v>
      </c>
      <c r="CN16" s="119">
        <v>33</v>
      </c>
      <c r="CO16" s="119">
        <v>30</v>
      </c>
      <c r="CP16" s="119">
        <v>19</v>
      </c>
      <c r="CQ16" s="119">
        <v>26</v>
      </c>
      <c r="CR16" s="119">
        <v>21</v>
      </c>
      <c r="CS16" s="119">
        <v>12</v>
      </c>
      <c r="CT16" s="119">
        <v>14</v>
      </c>
      <c r="CU16" s="119">
        <v>16</v>
      </c>
      <c r="CV16" s="119">
        <v>7</v>
      </c>
      <c r="CW16" s="119">
        <v>4</v>
      </c>
      <c r="CX16" s="119">
        <v>8</v>
      </c>
      <c r="CY16" s="119">
        <v>10</v>
      </c>
      <c r="CZ16" s="78">
        <f t="shared" si="1"/>
        <v>5577</v>
      </c>
      <c r="DA16" s="79"/>
      <c r="DI16" s="79"/>
    </row>
    <row r="17" spans="1:104" s="12" customFormat="1" ht="11.25" customHeight="1">
      <c r="A17" s="136"/>
      <c r="B17" s="5" t="s">
        <v>15</v>
      </c>
      <c r="C17" s="120">
        <v>57</v>
      </c>
      <c r="D17" s="120">
        <v>68</v>
      </c>
      <c r="E17" s="120">
        <v>86</v>
      </c>
      <c r="F17" s="120">
        <v>92</v>
      </c>
      <c r="G17" s="120">
        <v>74</v>
      </c>
      <c r="H17" s="120">
        <v>80</v>
      </c>
      <c r="I17" s="120">
        <v>70</v>
      </c>
      <c r="J17" s="120">
        <v>78</v>
      </c>
      <c r="K17" s="120">
        <v>84</v>
      </c>
      <c r="L17" s="120">
        <v>73</v>
      </c>
      <c r="M17" s="120">
        <v>85</v>
      </c>
      <c r="N17" s="120">
        <v>95</v>
      </c>
      <c r="O17" s="120">
        <v>98</v>
      </c>
      <c r="P17" s="120">
        <v>110</v>
      </c>
      <c r="Q17" s="120">
        <v>117</v>
      </c>
      <c r="R17" s="120">
        <v>116</v>
      </c>
      <c r="S17" s="120">
        <v>110</v>
      </c>
      <c r="T17" s="120">
        <v>111</v>
      </c>
      <c r="U17" s="120">
        <v>141</v>
      </c>
      <c r="V17" s="120">
        <v>119</v>
      </c>
      <c r="W17" s="120">
        <v>117</v>
      </c>
      <c r="X17" s="120">
        <v>98</v>
      </c>
      <c r="Y17" s="120">
        <v>112</v>
      </c>
      <c r="Z17" s="120">
        <v>78</v>
      </c>
      <c r="AA17" s="120">
        <v>95</v>
      </c>
      <c r="AB17" s="120">
        <v>73</v>
      </c>
      <c r="AC17" s="120">
        <v>89</v>
      </c>
      <c r="AD17" s="120">
        <v>76</v>
      </c>
      <c r="AE17" s="120">
        <v>87</v>
      </c>
      <c r="AF17" s="120">
        <v>103</v>
      </c>
      <c r="AG17" s="120">
        <v>104</v>
      </c>
      <c r="AH17" s="120">
        <v>100</v>
      </c>
      <c r="AI17" s="120">
        <v>98</v>
      </c>
      <c r="AJ17" s="120">
        <v>109</v>
      </c>
      <c r="AK17" s="120">
        <v>123</v>
      </c>
      <c r="AL17" s="120">
        <v>97</v>
      </c>
      <c r="AM17" s="120">
        <v>106</v>
      </c>
      <c r="AN17" s="120">
        <v>123</v>
      </c>
      <c r="AO17" s="120">
        <v>121</v>
      </c>
      <c r="AP17" s="120">
        <v>104</v>
      </c>
      <c r="AQ17" s="120">
        <v>121</v>
      </c>
      <c r="AR17" s="120">
        <v>128</v>
      </c>
      <c r="AS17" s="120">
        <v>109</v>
      </c>
      <c r="AT17" s="120">
        <v>97</v>
      </c>
      <c r="AU17" s="120">
        <v>93</v>
      </c>
      <c r="AV17" s="120">
        <v>158</v>
      </c>
      <c r="AW17" s="120">
        <v>107</v>
      </c>
      <c r="AX17" s="120">
        <v>112</v>
      </c>
      <c r="AY17" s="120">
        <v>120</v>
      </c>
      <c r="AZ17" s="120">
        <v>158</v>
      </c>
      <c r="BA17" s="120">
        <v>152</v>
      </c>
      <c r="BB17" s="120">
        <v>145</v>
      </c>
      <c r="BC17" s="120">
        <v>171</v>
      </c>
      <c r="BD17" s="120">
        <v>170</v>
      </c>
      <c r="BE17" s="120">
        <v>169</v>
      </c>
      <c r="BF17" s="120">
        <v>149</v>
      </c>
      <c r="BG17" s="120">
        <v>142</v>
      </c>
      <c r="BH17" s="120">
        <v>179</v>
      </c>
      <c r="BI17" s="120">
        <v>159</v>
      </c>
      <c r="BJ17" s="120">
        <v>176</v>
      </c>
      <c r="BK17" s="120">
        <v>184</v>
      </c>
      <c r="BL17" s="120">
        <v>155</v>
      </c>
      <c r="BM17" s="120">
        <v>207</v>
      </c>
      <c r="BN17" s="120">
        <v>175</v>
      </c>
      <c r="BO17" s="120">
        <v>186</v>
      </c>
      <c r="BP17" s="120">
        <v>159</v>
      </c>
      <c r="BQ17" s="120">
        <v>123</v>
      </c>
      <c r="BR17" s="120">
        <v>111</v>
      </c>
      <c r="BS17" s="120">
        <v>121</v>
      </c>
      <c r="BT17" s="120">
        <v>119</v>
      </c>
      <c r="BU17" s="120">
        <v>136</v>
      </c>
      <c r="BV17" s="120">
        <v>130</v>
      </c>
      <c r="BW17" s="120">
        <v>118</v>
      </c>
      <c r="BX17" s="120">
        <v>104</v>
      </c>
      <c r="BY17" s="120">
        <v>116</v>
      </c>
      <c r="BZ17" s="120">
        <v>126</v>
      </c>
      <c r="CA17" s="120">
        <v>124</v>
      </c>
      <c r="CB17" s="120">
        <v>135</v>
      </c>
      <c r="CC17" s="120">
        <v>123</v>
      </c>
      <c r="CD17" s="120">
        <v>112</v>
      </c>
      <c r="CE17" s="120">
        <v>120</v>
      </c>
      <c r="CF17" s="120">
        <v>113</v>
      </c>
      <c r="CG17" s="120">
        <v>114</v>
      </c>
      <c r="CH17" s="120">
        <v>111</v>
      </c>
      <c r="CI17" s="120">
        <v>74</v>
      </c>
      <c r="CJ17" s="120">
        <v>85</v>
      </c>
      <c r="CK17" s="120">
        <v>85</v>
      </c>
      <c r="CL17" s="120">
        <v>68</v>
      </c>
      <c r="CM17" s="120">
        <v>70</v>
      </c>
      <c r="CN17" s="120">
        <v>44</v>
      </c>
      <c r="CO17" s="120">
        <v>41</v>
      </c>
      <c r="CP17" s="120">
        <v>32</v>
      </c>
      <c r="CQ17" s="120">
        <v>33</v>
      </c>
      <c r="CR17" s="120">
        <v>28</v>
      </c>
      <c r="CS17" s="120">
        <v>16</v>
      </c>
      <c r="CT17" s="120">
        <v>16</v>
      </c>
      <c r="CU17" s="120">
        <v>17</v>
      </c>
      <c r="CV17" s="120">
        <v>7</v>
      </c>
      <c r="CW17" s="120">
        <v>4</v>
      </c>
      <c r="CX17" s="120">
        <v>8</v>
      </c>
      <c r="CY17" s="120">
        <v>11</v>
      </c>
      <c r="CZ17" s="78">
        <f t="shared" si="1"/>
        <v>10553</v>
      </c>
    </row>
    <row r="18" spans="1:227" s="12" customFormat="1" ht="11.25" customHeight="1">
      <c r="A18" s="136" t="s">
        <v>29</v>
      </c>
      <c r="B18" s="3" t="s">
        <v>13</v>
      </c>
      <c r="C18" s="121">
        <v>17</v>
      </c>
      <c r="D18" s="121">
        <v>16</v>
      </c>
      <c r="E18" s="121">
        <v>15</v>
      </c>
      <c r="F18" s="121">
        <v>23</v>
      </c>
      <c r="G18" s="121">
        <v>19</v>
      </c>
      <c r="H18" s="121">
        <v>23</v>
      </c>
      <c r="I18" s="121">
        <v>18</v>
      </c>
      <c r="J18" s="121">
        <v>12</v>
      </c>
      <c r="K18" s="121">
        <v>30</v>
      </c>
      <c r="L18" s="121">
        <v>25</v>
      </c>
      <c r="M18" s="121">
        <v>31</v>
      </c>
      <c r="N18" s="121">
        <v>25</v>
      </c>
      <c r="O18" s="121">
        <v>25</v>
      </c>
      <c r="P18" s="121">
        <v>34</v>
      </c>
      <c r="Q18" s="121">
        <v>38</v>
      </c>
      <c r="R18" s="121">
        <v>41</v>
      </c>
      <c r="S18" s="121">
        <v>43</v>
      </c>
      <c r="T18" s="121">
        <v>24</v>
      </c>
      <c r="U18" s="121">
        <v>42</v>
      </c>
      <c r="V18" s="121">
        <v>23</v>
      </c>
      <c r="W18" s="121">
        <v>20</v>
      </c>
      <c r="X18" s="121">
        <v>23</v>
      </c>
      <c r="Y18" s="121">
        <v>18</v>
      </c>
      <c r="Z18" s="121">
        <v>21</v>
      </c>
      <c r="AA18" s="121">
        <v>20</v>
      </c>
      <c r="AB18" s="121">
        <v>24</v>
      </c>
      <c r="AC18" s="121">
        <v>27</v>
      </c>
      <c r="AD18" s="121">
        <v>15</v>
      </c>
      <c r="AE18" s="121">
        <v>27</v>
      </c>
      <c r="AF18" s="121">
        <v>16</v>
      </c>
      <c r="AG18" s="121">
        <v>32</v>
      </c>
      <c r="AH18" s="121">
        <v>27</v>
      </c>
      <c r="AI18" s="121">
        <v>22</v>
      </c>
      <c r="AJ18" s="121">
        <v>26</v>
      </c>
      <c r="AK18" s="121">
        <v>34</v>
      </c>
      <c r="AL18" s="121">
        <v>26</v>
      </c>
      <c r="AM18" s="121">
        <v>25</v>
      </c>
      <c r="AN18" s="121">
        <v>30</v>
      </c>
      <c r="AO18" s="121">
        <v>29</v>
      </c>
      <c r="AP18" s="121">
        <v>25</v>
      </c>
      <c r="AQ18" s="121">
        <v>38</v>
      </c>
      <c r="AR18" s="121">
        <v>24</v>
      </c>
      <c r="AS18" s="121">
        <v>24</v>
      </c>
      <c r="AT18" s="121">
        <v>29</v>
      </c>
      <c r="AU18" s="121">
        <v>25</v>
      </c>
      <c r="AV18" s="121">
        <v>47</v>
      </c>
      <c r="AW18" s="121">
        <v>18</v>
      </c>
      <c r="AX18" s="121">
        <v>40</v>
      </c>
      <c r="AY18" s="121">
        <v>41</v>
      </c>
      <c r="AZ18" s="121">
        <v>53</v>
      </c>
      <c r="BA18" s="121">
        <v>39</v>
      </c>
      <c r="BB18" s="121">
        <v>52</v>
      </c>
      <c r="BC18" s="121">
        <v>51</v>
      </c>
      <c r="BD18" s="121">
        <v>50</v>
      </c>
      <c r="BE18" s="121">
        <v>51</v>
      </c>
      <c r="BF18" s="121">
        <v>47</v>
      </c>
      <c r="BG18" s="121">
        <v>50</v>
      </c>
      <c r="BH18" s="121">
        <v>54</v>
      </c>
      <c r="BI18" s="121">
        <v>47</v>
      </c>
      <c r="BJ18" s="121">
        <v>45</v>
      </c>
      <c r="BK18" s="121">
        <v>44</v>
      </c>
      <c r="BL18" s="121">
        <v>58</v>
      </c>
      <c r="BM18" s="121">
        <v>44</v>
      </c>
      <c r="BN18" s="121">
        <v>57</v>
      </c>
      <c r="BO18" s="121">
        <v>51</v>
      </c>
      <c r="BP18" s="121">
        <v>47</v>
      </c>
      <c r="BQ18" s="121">
        <v>24</v>
      </c>
      <c r="BR18" s="121">
        <v>21</v>
      </c>
      <c r="BS18" s="121">
        <v>25</v>
      </c>
      <c r="BT18" s="121">
        <v>28</v>
      </c>
      <c r="BU18" s="121">
        <v>22</v>
      </c>
      <c r="BV18" s="121">
        <v>21</v>
      </c>
      <c r="BW18" s="121">
        <v>35</v>
      </c>
      <c r="BX18" s="121">
        <v>18</v>
      </c>
      <c r="BY18" s="121">
        <v>21</v>
      </c>
      <c r="BZ18" s="121">
        <v>32</v>
      </c>
      <c r="CA18" s="121">
        <v>29</v>
      </c>
      <c r="CB18" s="121">
        <v>35</v>
      </c>
      <c r="CC18" s="121">
        <v>24</v>
      </c>
      <c r="CD18" s="121">
        <v>17</v>
      </c>
      <c r="CE18" s="121">
        <v>30</v>
      </c>
      <c r="CF18" s="121">
        <v>20</v>
      </c>
      <c r="CG18" s="121">
        <v>22</v>
      </c>
      <c r="CH18" s="121">
        <v>14</v>
      </c>
      <c r="CI18" s="121">
        <v>21</v>
      </c>
      <c r="CJ18" s="121">
        <v>17</v>
      </c>
      <c r="CK18" s="121">
        <v>12</v>
      </c>
      <c r="CL18" s="121">
        <v>14</v>
      </c>
      <c r="CM18" s="121">
        <v>9</v>
      </c>
      <c r="CN18" s="121">
        <v>14</v>
      </c>
      <c r="CO18" s="121">
        <v>4</v>
      </c>
      <c r="CP18" s="121">
        <v>3</v>
      </c>
      <c r="CQ18" s="121">
        <v>3</v>
      </c>
      <c r="CR18" s="121">
        <v>2</v>
      </c>
      <c r="CS18" s="121">
        <v>4</v>
      </c>
      <c r="CT18" s="121">
        <v>3</v>
      </c>
      <c r="CU18" s="121">
        <v>0</v>
      </c>
      <c r="CV18" s="121">
        <v>2</v>
      </c>
      <c r="CW18" s="121">
        <v>0</v>
      </c>
      <c r="CX18" s="121">
        <v>0</v>
      </c>
      <c r="CY18" s="121">
        <v>0</v>
      </c>
      <c r="CZ18" s="76">
        <f t="shared" si="1"/>
        <v>2683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6"/>
      <c r="B19" s="4" t="s">
        <v>14</v>
      </c>
      <c r="C19" s="122">
        <v>18</v>
      </c>
      <c r="D19" s="122">
        <v>11</v>
      </c>
      <c r="E19" s="122">
        <v>16</v>
      </c>
      <c r="F19" s="122">
        <v>15</v>
      </c>
      <c r="G19" s="122">
        <v>20</v>
      </c>
      <c r="H19" s="122">
        <v>26</v>
      </c>
      <c r="I19" s="122">
        <v>22</v>
      </c>
      <c r="J19" s="122">
        <v>19</v>
      </c>
      <c r="K19" s="122">
        <v>18</v>
      </c>
      <c r="L19" s="122">
        <v>14</v>
      </c>
      <c r="M19" s="122">
        <v>25</v>
      </c>
      <c r="N19" s="122">
        <v>24</v>
      </c>
      <c r="O19" s="122">
        <v>28</v>
      </c>
      <c r="P19" s="122">
        <v>25</v>
      </c>
      <c r="Q19" s="122">
        <v>32</v>
      </c>
      <c r="R19" s="122">
        <v>34</v>
      </c>
      <c r="S19" s="122">
        <v>40</v>
      </c>
      <c r="T19" s="122">
        <v>38</v>
      </c>
      <c r="U19" s="122">
        <v>42</v>
      </c>
      <c r="V19" s="122">
        <v>31</v>
      </c>
      <c r="W19" s="122">
        <v>27</v>
      </c>
      <c r="X19" s="122">
        <v>24</v>
      </c>
      <c r="Y19" s="122">
        <v>19</v>
      </c>
      <c r="Z19" s="122">
        <v>20</v>
      </c>
      <c r="AA19" s="122">
        <v>20</v>
      </c>
      <c r="AB19" s="122">
        <v>26</v>
      </c>
      <c r="AC19" s="122">
        <v>25</v>
      </c>
      <c r="AD19" s="122">
        <v>23</v>
      </c>
      <c r="AE19" s="122">
        <v>21</v>
      </c>
      <c r="AF19" s="122">
        <v>29</v>
      </c>
      <c r="AG19" s="122">
        <v>34</v>
      </c>
      <c r="AH19" s="122">
        <v>15</v>
      </c>
      <c r="AI19" s="122">
        <v>16</v>
      </c>
      <c r="AJ19" s="122">
        <v>22</v>
      </c>
      <c r="AK19" s="122">
        <v>27</v>
      </c>
      <c r="AL19" s="122">
        <v>30</v>
      </c>
      <c r="AM19" s="122">
        <v>29</v>
      </c>
      <c r="AN19" s="122">
        <v>26</v>
      </c>
      <c r="AO19" s="122">
        <v>33</v>
      </c>
      <c r="AP19" s="122">
        <v>31</v>
      </c>
      <c r="AQ19" s="122">
        <v>32</v>
      </c>
      <c r="AR19" s="122">
        <v>38</v>
      </c>
      <c r="AS19" s="122">
        <v>33</v>
      </c>
      <c r="AT19" s="122">
        <v>38</v>
      </c>
      <c r="AU19" s="122">
        <v>33</v>
      </c>
      <c r="AV19" s="122">
        <v>42</v>
      </c>
      <c r="AW19" s="122">
        <v>37</v>
      </c>
      <c r="AX19" s="122">
        <v>34</v>
      </c>
      <c r="AY19" s="122">
        <v>55</v>
      </c>
      <c r="AZ19" s="122">
        <v>53</v>
      </c>
      <c r="BA19" s="122">
        <v>42</v>
      </c>
      <c r="BB19" s="122">
        <v>59</v>
      </c>
      <c r="BC19" s="122">
        <v>64</v>
      </c>
      <c r="BD19" s="122">
        <v>45</v>
      </c>
      <c r="BE19" s="122">
        <v>52</v>
      </c>
      <c r="BF19" s="122">
        <v>51</v>
      </c>
      <c r="BG19" s="122">
        <v>53</v>
      </c>
      <c r="BH19" s="122">
        <v>60</v>
      </c>
      <c r="BI19" s="122">
        <v>54</v>
      </c>
      <c r="BJ19" s="122">
        <v>50</v>
      </c>
      <c r="BK19" s="122">
        <v>56</v>
      </c>
      <c r="BL19" s="122">
        <v>63</v>
      </c>
      <c r="BM19" s="122">
        <v>53</v>
      </c>
      <c r="BN19" s="122">
        <v>46</v>
      </c>
      <c r="BO19" s="122">
        <v>54</v>
      </c>
      <c r="BP19" s="122">
        <v>37</v>
      </c>
      <c r="BQ19" s="122">
        <v>38</v>
      </c>
      <c r="BR19" s="122">
        <v>33</v>
      </c>
      <c r="BS19" s="122">
        <v>31</v>
      </c>
      <c r="BT19" s="122">
        <v>36</v>
      </c>
      <c r="BU19" s="122">
        <v>36</v>
      </c>
      <c r="BV19" s="122">
        <v>27</v>
      </c>
      <c r="BW19" s="122">
        <v>42</v>
      </c>
      <c r="BX19" s="122">
        <v>37</v>
      </c>
      <c r="BY19" s="122">
        <v>27</v>
      </c>
      <c r="BZ19" s="122">
        <v>42</v>
      </c>
      <c r="CA19" s="122">
        <v>43</v>
      </c>
      <c r="CB19" s="122">
        <v>38</v>
      </c>
      <c r="CC19" s="122">
        <v>51</v>
      </c>
      <c r="CD19" s="122">
        <v>55</v>
      </c>
      <c r="CE19" s="122">
        <v>56</v>
      </c>
      <c r="CF19" s="122">
        <v>43</v>
      </c>
      <c r="CG19" s="122">
        <v>55</v>
      </c>
      <c r="CH19" s="122">
        <v>50</v>
      </c>
      <c r="CI19" s="122">
        <v>45</v>
      </c>
      <c r="CJ19" s="122">
        <v>40</v>
      </c>
      <c r="CK19" s="122">
        <v>31</v>
      </c>
      <c r="CL19" s="122">
        <v>18</v>
      </c>
      <c r="CM19" s="122">
        <v>22</v>
      </c>
      <c r="CN19" s="122">
        <v>19</v>
      </c>
      <c r="CO19" s="122">
        <v>17</v>
      </c>
      <c r="CP19" s="122">
        <v>10</v>
      </c>
      <c r="CQ19" s="122">
        <v>10</v>
      </c>
      <c r="CR19" s="122">
        <v>12</v>
      </c>
      <c r="CS19" s="122">
        <v>10</v>
      </c>
      <c r="CT19" s="122">
        <v>4</v>
      </c>
      <c r="CU19" s="122">
        <v>6</v>
      </c>
      <c r="CV19" s="122">
        <v>4</v>
      </c>
      <c r="CW19" s="122">
        <v>7</v>
      </c>
      <c r="CX19" s="122">
        <v>5</v>
      </c>
      <c r="CY19" s="122">
        <v>8</v>
      </c>
      <c r="CZ19" s="78">
        <f t="shared" si="1"/>
        <v>3237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6"/>
      <c r="B20" s="5" t="s">
        <v>15</v>
      </c>
      <c r="C20" s="123">
        <v>35</v>
      </c>
      <c r="D20" s="123">
        <v>27</v>
      </c>
      <c r="E20" s="123">
        <v>31</v>
      </c>
      <c r="F20" s="123">
        <v>38</v>
      </c>
      <c r="G20" s="123">
        <v>39</v>
      </c>
      <c r="H20" s="123">
        <v>49</v>
      </c>
      <c r="I20" s="123">
        <v>40</v>
      </c>
      <c r="J20" s="123">
        <v>31</v>
      </c>
      <c r="K20" s="123">
        <v>48</v>
      </c>
      <c r="L20" s="123">
        <v>39</v>
      </c>
      <c r="M20" s="123">
        <v>56</v>
      </c>
      <c r="N20" s="123">
        <v>49</v>
      </c>
      <c r="O20" s="123">
        <v>53</v>
      </c>
      <c r="P20" s="123">
        <v>59</v>
      </c>
      <c r="Q20" s="123">
        <v>70</v>
      </c>
      <c r="R20" s="123">
        <v>75</v>
      </c>
      <c r="S20" s="123">
        <v>83</v>
      </c>
      <c r="T20" s="123">
        <v>62</v>
      </c>
      <c r="U20" s="123">
        <v>84</v>
      </c>
      <c r="V20" s="123">
        <v>54</v>
      </c>
      <c r="W20" s="123">
        <v>47</v>
      </c>
      <c r="X20" s="123">
        <v>47</v>
      </c>
      <c r="Y20" s="123">
        <v>37</v>
      </c>
      <c r="Z20" s="123">
        <v>41</v>
      </c>
      <c r="AA20" s="123">
        <v>40</v>
      </c>
      <c r="AB20" s="123">
        <v>50</v>
      </c>
      <c r="AC20" s="123">
        <v>52</v>
      </c>
      <c r="AD20" s="123">
        <v>38</v>
      </c>
      <c r="AE20" s="123">
        <v>48</v>
      </c>
      <c r="AF20" s="123">
        <v>45</v>
      </c>
      <c r="AG20" s="123">
        <v>66</v>
      </c>
      <c r="AH20" s="123">
        <v>42</v>
      </c>
      <c r="AI20" s="123">
        <v>38</v>
      </c>
      <c r="AJ20" s="123">
        <v>48</v>
      </c>
      <c r="AK20" s="123">
        <v>61</v>
      </c>
      <c r="AL20" s="123">
        <v>56</v>
      </c>
      <c r="AM20" s="123">
        <v>54</v>
      </c>
      <c r="AN20" s="123">
        <v>56</v>
      </c>
      <c r="AO20" s="123">
        <v>62</v>
      </c>
      <c r="AP20" s="123">
        <v>56</v>
      </c>
      <c r="AQ20" s="123">
        <v>70</v>
      </c>
      <c r="AR20" s="123">
        <v>62</v>
      </c>
      <c r="AS20" s="123">
        <v>57</v>
      </c>
      <c r="AT20" s="123">
        <v>67</v>
      </c>
      <c r="AU20" s="123">
        <v>58</v>
      </c>
      <c r="AV20" s="123">
        <v>89</v>
      </c>
      <c r="AW20" s="123">
        <v>55</v>
      </c>
      <c r="AX20" s="123">
        <v>74</v>
      </c>
      <c r="AY20" s="123">
        <v>96</v>
      </c>
      <c r="AZ20" s="123">
        <v>106</v>
      </c>
      <c r="BA20" s="123">
        <v>81</v>
      </c>
      <c r="BB20" s="123">
        <v>111</v>
      </c>
      <c r="BC20" s="123">
        <v>115</v>
      </c>
      <c r="BD20" s="123">
        <v>95</v>
      </c>
      <c r="BE20" s="123">
        <v>103</v>
      </c>
      <c r="BF20" s="123">
        <v>98</v>
      </c>
      <c r="BG20" s="123">
        <v>103</v>
      </c>
      <c r="BH20" s="123">
        <v>114</v>
      </c>
      <c r="BI20" s="123">
        <v>101</v>
      </c>
      <c r="BJ20" s="123">
        <v>95</v>
      </c>
      <c r="BK20" s="123">
        <v>100</v>
      </c>
      <c r="BL20" s="123">
        <v>121</v>
      </c>
      <c r="BM20" s="123">
        <v>97</v>
      </c>
      <c r="BN20" s="123">
        <v>103</v>
      </c>
      <c r="BO20" s="123">
        <v>105</v>
      </c>
      <c r="BP20" s="123">
        <v>84</v>
      </c>
      <c r="BQ20" s="123">
        <v>62</v>
      </c>
      <c r="BR20" s="123">
        <v>54</v>
      </c>
      <c r="BS20" s="123">
        <v>56</v>
      </c>
      <c r="BT20" s="123">
        <v>64</v>
      </c>
      <c r="BU20" s="123">
        <v>58</v>
      </c>
      <c r="BV20" s="123">
        <v>48</v>
      </c>
      <c r="BW20" s="123">
        <v>77</v>
      </c>
      <c r="BX20" s="123">
        <v>55</v>
      </c>
      <c r="BY20" s="123">
        <v>48</v>
      </c>
      <c r="BZ20" s="123">
        <v>74</v>
      </c>
      <c r="CA20" s="123">
        <v>72</v>
      </c>
      <c r="CB20" s="123">
        <v>73</v>
      </c>
      <c r="CC20" s="123">
        <v>75</v>
      </c>
      <c r="CD20" s="123">
        <v>72</v>
      </c>
      <c r="CE20" s="123">
        <v>86</v>
      </c>
      <c r="CF20" s="123">
        <v>63</v>
      </c>
      <c r="CG20" s="123">
        <v>77</v>
      </c>
      <c r="CH20" s="123">
        <v>64</v>
      </c>
      <c r="CI20" s="123">
        <v>66</v>
      </c>
      <c r="CJ20" s="123">
        <v>57</v>
      </c>
      <c r="CK20" s="123">
        <v>43</v>
      </c>
      <c r="CL20" s="123">
        <v>32</v>
      </c>
      <c r="CM20" s="123">
        <v>31</v>
      </c>
      <c r="CN20" s="123">
        <v>33</v>
      </c>
      <c r="CO20" s="123">
        <v>21</v>
      </c>
      <c r="CP20" s="123">
        <v>13</v>
      </c>
      <c r="CQ20" s="123">
        <v>13</v>
      </c>
      <c r="CR20" s="123">
        <v>14</v>
      </c>
      <c r="CS20" s="123">
        <v>14</v>
      </c>
      <c r="CT20" s="123">
        <v>7</v>
      </c>
      <c r="CU20" s="123">
        <v>6</v>
      </c>
      <c r="CV20" s="123">
        <v>6</v>
      </c>
      <c r="CW20" s="123">
        <v>7</v>
      </c>
      <c r="CX20" s="123">
        <v>5</v>
      </c>
      <c r="CY20" s="123">
        <v>8</v>
      </c>
      <c r="CZ20" s="78">
        <f t="shared" si="1"/>
        <v>5920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626</v>
      </c>
      <c r="D21" s="41">
        <f aca="true" t="shared" si="2" ref="D21:BO22">SUM(D3,D6,D9,D12,D15,D18)</f>
        <v>667</v>
      </c>
      <c r="E21" s="41">
        <f t="shared" si="2"/>
        <v>660</v>
      </c>
      <c r="F21" s="41">
        <f t="shared" si="2"/>
        <v>663</v>
      </c>
      <c r="G21" s="41">
        <f t="shared" si="2"/>
        <v>664</v>
      </c>
      <c r="H21" s="41">
        <f t="shared" si="2"/>
        <v>649</v>
      </c>
      <c r="I21" s="41">
        <f t="shared" si="2"/>
        <v>658</v>
      </c>
      <c r="J21" s="41">
        <f t="shared" si="2"/>
        <v>687</v>
      </c>
      <c r="K21" s="41">
        <f t="shared" si="2"/>
        <v>686</v>
      </c>
      <c r="L21" s="41">
        <f t="shared" si="2"/>
        <v>693</v>
      </c>
      <c r="M21" s="41">
        <f t="shared" si="2"/>
        <v>683</v>
      </c>
      <c r="N21" s="41">
        <f t="shared" si="2"/>
        <v>712</v>
      </c>
      <c r="O21" s="41">
        <f t="shared" si="2"/>
        <v>724</v>
      </c>
      <c r="P21" s="41">
        <f t="shared" si="2"/>
        <v>725</v>
      </c>
      <c r="Q21" s="41">
        <f t="shared" si="2"/>
        <v>786</v>
      </c>
      <c r="R21" s="41">
        <f t="shared" si="2"/>
        <v>764</v>
      </c>
      <c r="S21" s="41">
        <f t="shared" si="2"/>
        <v>798</v>
      </c>
      <c r="T21" s="41">
        <f t="shared" si="2"/>
        <v>788</v>
      </c>
      <c r="U21" s="41">
        <f t="shared" si="2"/>
        <v>795</v>
      </c>
      <c r="V21" s="41">
        <f t="shared" si="2"/>
        <v>713</v>
      </c>
      <c r="W21" s="41">
        <f t="shared" si="2"/>
        <v>643</v>
      </c>
      <c r="X21" s="41">
        <f t="shared" si="2"/>
        <v>661</v>
      </c>
      <c r="Y21" s="41">
        <f t="shared" si="2"/>
        <v>620</v>
      </c>
      <c r="Z21" s="41">
        <f t="shared" si="2"/>
        <v>593</v>
      </c>
      <c r="AA21" s="41">
        <f t="shared" si="2"/>
        <v>637</v>
      </c>
      <c r="AB21" s="41">
        <f t="shared" si="2"/>
        <v>630</v>
      </c>
      <c r="AC21" s="41">
        <f t="shared" si="2"/>
        <v>661</v>
      </c>
      <c r="AD21" s="41">
        <f t="shared" si="2"/>
        <v>669</v>
      </c>
      <c r="AE21" s="41">
        <f t="shared" si="2"/>
        <v>761</v>
      </c>
      <c r="AF21" s="41">
        <f t="shared" si="2"/>
        <v>747</v>
      </c>
      <c r="AG21" s="41">
        <f t="shared" si="2"/>
        <v>696</v>
      </c>
      <c r="AH21" s="41">
        <f t="shared" si="2"/>
        <v>768</v>
      </c>
      <c r="AI21" s="41">
        <f t="shared" si="2"/>
        <v>798</v>
      </c>
      <c r="AJ21" s="41">
        <f t="shared" si="2"/>
        <v>833</v>
      </c>
      <c r="AK21" s="41">
        <f t="shared" si="2"/>
        <v>821</v>
      </c>
      <c r="AL21" s="41">
        <f t="shared" si="2"/>
        <v>855</v>
      </c>
      <c r="AM21" s="41">
        <f t="shared" si="2"/>
        <v>817</v>
      </c>
      <c r="AN21" s="41">
        <f t="shared" si="2"/>
        <v>885</v>
      </c>
      <c r="AO21" s="41">
        <f t="shared" si="2"/>
        <v>969</v>
      </c>
      <c r="AP21" s="41">
        <f t="shared" si="2"/>
        <v>982</v>
      </c>
      <c r="AQ21" s="41">
        <f t="shared" si="2"/>
        <v>933</v>
      </c>
      <c r="AR21" s="41">
        <f t="shared" si="2"/>
        <v>906</v>
      </c>
      <c r="AS21" s="41">
        <f t="shared" si="2"/>
        <v>870</v>
      </c>
      <c r="AT21" s="41">
        <f t="shared" si="2"/>
        <v>852</v>
      </c>
      <c r="AU21" s="41">
        <f t="shared" si="2"/>
        <v>844</v>
      </c>
      <c r="AV21" s="41">
        <f t="shared" si="2"/>
        <v>919</v>
      </c>
      <c r="AW21" s="41">
        <f t="shared" si="2"/>
        <v>698</v>
      </c>
      <c r="AX21" s="41">
        <f t="shared" si="2"/>
        <v>840</v>
      </c>
      <c r="AY21" s="41">
        <f t="shared" si="2"/>
        <v>793</v>
      </c>
      <c r="AZ21" s="41">
        <f t="shared" si="2"/>
        <v>871</v>
      </c>
      <c r="BA21" s="41">
        <f t="shared" si="2"/>
        <v>814</v>
      </c>
      <c r="BB21" s="41">
        <f t="shared" si="2"/>
        <v>938</v>
      </c>
      <c r="BC21" s="41">
        <f t="shared" si="2"/>
        <v>912</v>
      </c>
      <c r="BD21" s="41">
        <f t="shared" si="2"/>
        <v>911</v>
      </c>
      <c r="BE21" s="41">
        <f t="shared" si="2"/>
        <v>937</v>
      </c>
      <c r="BF21" s="41">
        <f t="shared" si="2"/>
        <v>910</v>
      </c>
      <c r="BG21" s="41">
        <f t="shared" si="2"/>
        <v>911</v>
      </c>
      <c r="BH21" s="41">
        <f t="shared" si="2"/>
        <v>1027</v>
      </c>
      <c r="BI21" s="41">
        <f t="shared" si="2"/>
        <v>1033</v>
      </c>
      <c r="BJ21" s="41">
        <f t="shared" si="2"/>
        <v>1089</v>
      </c>
      <c r="BK21" s="41">
        <f t="shared" si="2"/>
        <v>1130</v>
      </c>
      <c r="BL21" s="41">
        <f t="shared" si="2"/>
        <v>1063</v>
      </c>
      <c r="BM21" s="41">
        <f t="shared" si="2"/>
        <v>1124</v>
      </c>
      <c r="BN21" s="41">
        <f t="shared" si="2"/>
        <v>1197</v>
      </c>
      <c r="BO21" s="41">
        <f t="shared" si="2"/>
        <v>1167</v>
      </c>
      <c r="BP21" s="41">
        <f aca="true" t="shared" si="3" ref="BP21:CY23">SUM(BP3,BP6,BP9,BP12,BP15,BP18)</f>
        <v>1065</v>
      </c>
      <c r="BQ21" s="41">
        <f t="shared" si="3"/>
        <v>726</v>
      </c>
      <c r="BR21" s="41">
        <f t="shared" si="3"/>
        <v>677</v>
      </c>
      <c r="BS21" s="41">
        <f t="shared" si="3"/>
        <v>790</v>
      </c>
      <c r="BT21" s="41">
        <f t="shared" si="3"/>
        <v>752</v>
      </c>
      <c r="BU21" s="41">
        <f t="shared" si="3"/>
        <v>738</v>
      </c>
      <c r="BV21" s="41">
        <f t="shared" si="3"/>
        <v>747</v>
      </c>
      <c r="BW21" s="41">
        <f t="shared" si="3"/>
        <v>709</v>
      </c>
      <c r="BX21" s="41">
        <f t="shared" si="3"/>
        <v>663</v>
      </c>
      <c r="BY21" s="41">
        <f t="shared" si="3"/>
        <v>581</v>
      </c>
      <c r="BZ21" s="41">
        <f t="shared" si="3"/>
        <v>691</v>
      </c>
      <c r="CA21" s="41">
        <f t="shared" si="3"/>
        <v>578</v>
      </c>
      <c r="CB21" s="41">
        <f t="shared" si="3"/>
        <v>632</v>
      </c>
      <c r="CC21" s="41">
        <f t="shared" si="3"/>
        <v>544</v>
      </c>
      <c r="CD21" s="41">
        <f t="shared" si="3"/>
        <v>530</v>
      </c>
      <c r="CE21" s="41">
        <f t="shared" si="3"/>
        <v>487</v>
      </c>
      <c r="CF21" s="41">
        <f t="shared" si="3"/>
        <v>422</v>
      </c>
      <c r="CG21" s="41">
        <f t="shared" si="3"/>
        <v>428</v>
      </c>
      <c r="CH21" s="41">
        <f t="shared" si="3"/>
        <v>348</v>
      </c>
      <c r="CI21" s="41">
        <f t="shared" si="3"/>
        <v>313</v>
      </c>
      <c r="CJ21" s="41">
        <f t="shared" si="3"/>
        <v>305</v>
      </c>
      <c r="CK21" s="41">
        <f t="shared" si="3"/>
        <v>251</v>
      </c>
      <c r="CL21" s="41">
        <f t="shared" si="3"/>
        <v>213</v>
      </c>
      <c r="CM21" s="41">
        <f t="shared" si="3"/>
        <v>185</v>
      </c>
      <c r="CN21" s="41">
        <f t="shared" si="3"/>
        <v>132</v>
      </c>
      <c r="CO21" s="41">
        <f t="shared" si="3"/>
        <v>74</v>
      </c>
      <c r="CP21" s="41">
        <f t="shared" si="3"/>
        <v>77</v>
      </c>
      <c r="CQ21" s="41">
        <f t="shared" si="3"/>
        <v>62</v>
      </c>
      <c r="CR21" s="41">
        <f t="shared" si="3"/>
        <v>49</v>
      </c>
      <c r="CS21" s="41">
        <f t="shared" si="3"/>
        <v>29</v>
      </c>
      <c r="CT21" s="41">
        <f t="shared" si="3"/>
        <v>21</v>
      </c>
      <c r="CU21" s="41">
        <f t="shared" si="3"/>
        <v>9</v>
      </c>
      <c r="CV21" s="41">
        <f t="shared" si="3"/>
        <v>19</v>
      </c>
      <c r="CW21" s="41">
        <f t="shared" si="3"/>
        <v>9</v>
      </c>
      <c r="CX21" s="41">
        <f t="shared" si="3"/>
        <v>1</v>
      </c>
      <c r="CY21" s="41">
        <f>SUM(CY3,CY6,CY9,CY12,CY15,CY18)</f>
        <v>10</v>
      </c>
      <c r="CZ21" s="80">
        <f>SUM(C21:CY21)</f>
        <v>66743</v>
      </c>
    </row>
    <row r="22" spans="1:104" s="12" customFormat="1" ht="11.25" customHeight="1">
      <c r="A22" s="135"/>
      <c r="B22" s="7" t="s">
        <v>14</v>
      </c>
      <c r="C22" s="46">
        <f aca="true" t="shared" si="4" ref="C22:R23">SUM(C4,C7,C10,C13,C16,C19)</f>
        <v>582</v>
      </c>
      <c r="D22" s="46">
        <f t="shared" si="4"/>
        <v>561</v>
      </c>
      <c r="E22" s="46">
        <f t="shared" si="4"/>
        <v>594</v>
      </c>
      <c r="F22" s="46">
        <f t="shared" si="4"/>
        <v>600</v>
      </c>
      <c r="G22" s="46">
        <f t="shared" si="4"/>
        <v>623</v>
      </c>
      <c r="H22" s="46">
        <f t="shared" si="4"/>
        <v>632</v>
      </c>
      <c r="I22" s="46">
        <f t="shared" si="4"/>
        <v>625</v>
      </c>
      <c r="J22" s="46">
        <f t="shared" si="4"/>
        <v>594</v>
      </c>
      <c r="K22" s="46">
        <f t="shared" si="4"/>
        <v>655</v>
      </c>
      <c r="L22" s="46">
        <f t="shared" si="4"/>
        <v>644</v>
      </c>
      <c r="M22" s="46">
        <f t="shared" si="4"/>
        <v>674</v>
      </c>
      <c r="N22" s="46">
        <f t="shared" si="4"/>
        <v>668</v>
      </c>
      <c r="O22" s="46">
        <f t="shared" si="4"/>
        <v>764</v>
      </c>
      <c r="P22" s="46">
        <f t="shared" si="4"/>
        <v>682</v>
      </c>
      <c r="Q22" s="46">
        <f t="shared" si="4"/>
        <v>775</v>
      </c>
      <c r="R22" s="46">
        <f t="shared" si="4"/>
        <v>749</v>
      </c>
      <c r="S22" s="46">
        <f t="shared" si="2"/>
        <v>789</v>
      </c>
      <c r="T22" s="46">
        <f t="shared" si="2"/>
        <v>770</v>
      </c>
      <c r="U22" s="46">
        <f t="shared" si="2"/>
        <v>798</v>
      </c>
      <c r="V22" s="46">
        <f t="shared" si="2"/>
        <v>698</v>
      </c>
      <c r="W22" s="46">
        <f t="shared" si="2"/>
        <v>696</v>
      </c>
      <c r="X22" s="46">
        <f t="shared" si="2"/>
        <v>706</v>
      </c>
      <c r="Y22" s="46">
        <f t="shared" si="2"/>
        <v>654</v>
      </c>
      <c r="Z22" s="46">
        <f t="shared" si="2"/>
        <v>660</v>
      </c>
      <c r="AA22" s="46">
        <f t="shared" si="2"/>
        <v>652</v>
      </c>
      <c r="AB22" s="46">
        <f t="shared" si="2"/>
        <v>703</v>
      </c>
      <c r="AC22" s="46">
        <f t="shared" si="2"/>
        <v>698</v>
      </c>
      <c r="AD22" s="46">
        <f t="shared" si="2"/>
        <v>696</v>
      </c>
      <c r="AE22" s="46">
        <f t="shared" si="2"/>
        <v>780</v>
      </c>
      <c r="AF22" s="46">
        <f t="shared" si="2"/>
        <v>716</v>
      </c>
      <c r="AG22" s="46">
        <f t="shared" si="2"/>
        <v>818</v>
      </c>
      <c r="AH22" s="46">
        <f t="shared" si="2"/>
        <v>737</v>
      </c>
      <c r="AI22" s="46">
        <f t="shared" si="2"/>
        <v>815</v>
      </c>
      <c r="AJ22" s="46">
        <f t="shared" si="2"/>
        <v>858</v>
      </c>
      <c r="AK22" s="46">
        <f t="shared" si="2"/>
        <v>861</v>
      </c>
      <c r="AL22" s="46">
        <f t="shared" si="2"/>
        <v>855</v>
      </c>
      <c r="AM22" s="46">
        <f t="shared" si="2"/>
        <v>862</v>
      </c>
      <c r="AN22" s="46">
        <f t="shared" si="2"/>
        <v>945</v>
      </c>
      <c r="AO22" s="46">
        <f t="shared" si="2"/>
        <v>950</v>
      </c>
      <c r="AP22" s="46">
        <f t="shared" si="2"/>
        <v>1011</v>
      </c>
      <c r="AQ22" s="46">
        <f t="shared" si="2"/>
        <v>972</v>
      </c>
      <c r="AR22" s="46">
        <f t="shared" si="2"/>
        <v>989</v>
      </c>
      <c r="AS22" s="46">
        <f t="shared" si="2"/>
        <v>929</v>
      </c>
      <c r="AT22" s="46">
        <f t="shared" si="2"/>
        <v>968</v>
      </c>
      <c r="AU22" s="46">
        <f t="shared" si="2"/>
        <v>912</v>
      </c>
      <c r="AV22" s="46">
        <f t="shared" si="2"/>
        <v>996</v>
      </c>
      <c r="AW22" s="46">
        <f t="shared" si="2"/>
        <v>745</v>
      </c>
      <c r="AX22" s="46">
        <f t="shared" si="2"/>
        <v>950</v>
      </c>
      <c r="AY22" s="46">
        <f t="shared" si="2"/>
        <v>944</v>
      </c>
      <c r="AZ22" s="46">
        <f t="shared" si="2"/>
        <v>981</v>
      </c>
      <c r="BA22" s="46">
        <f t="shared" si="2"/>
        <v>951</v>
      </c>
      <c r="BB22" s="46">
        <f t="shared" si="2"/>
        <v>909</v>
      </c>
      <c r="BC22" s="46">
        <f t="shared" si="2"/>
        <v>1046</v>
      </c>
      <c r="BD22" s="46">
        <f t="shared" si="2"/>
        <v>963</v>
      </c>
      <c r="BE22" s="46">
        <f t="shared" si="2"/>
        <v>1004</v>
      </c>
      <c r="BF22" s="46">
        <f t="shared" si="2"/>
        <v>946</v>
      </c>
      <c r="BG22" s="46">
        <f t="shared" si="2"/>
        <v>968</v>
      </c>
      <c r="BH22" s="46">
        <f t="shared" si="2"/>
        <v>973</v>
      </c>
      <c r="BI22" s="46">
        <f t="shared" si="2"/>
        <v>1063</v>
      </c>
      <c r="BJ22" s="46">
        <f t="shared" si="2"/>
        <v>1093</v>
      </c>
      <c r="BK22" s="46">
        <f t="shared" si="2"/>
        <v>1145</v>
      </c>
      <c r="BL22" s="46">
        <f t="shared" si="2"/>
        <v>1240</v>
      </c>
      <c r="BM22" s="46">
        <f t="shared" si="2"/>
        <v>1133</v>
      </c>
      <c r="BN22" s="46">
        <f t="shared" si="2"/>
        <v>1287</v>
      </c>
      <c r="BO22" s="46">
        <f t="shared" si="2"/>
        <v>1239</v>
      </c>
      <c r="BP22" s="46">
        <f t="shared" si="3"/>
        <v>1193</v>
      </c>
      <c r="BQ22" s="46">
        <f t="shared" si="3"/>
        <v>755</v>
      </c>
      <c r="BR22" s="46">
        <f t="shared" si="3"/>
        <v>742</v>
      </c>
      <c r="BS22" s="46">
        <f t="shared" si="3"/>
        <v>911</v>
      </c>
      <c r="BT22" s="46">
        <f t="shared" si="3"/>
        <v>834</v>
      </c>
      <c r="BU22" s="46">
        <f t="shared" si="3"/>
        <v>928</v>
      </c>
      <c r="BV22" s="46">
        <f t="shared" si="3"/>
        <v>864</v>
      </c>
      <c r="BW22" s="46">
        <f t="shared" si="3"/>
        <v>892</v>
      </c>
      <c r="BX22" s="46">
        <f t="shared" si="3"/>
        <v>793</v>
      </c>
      <c r="BY22" s="46">
        <f t="shared" si="3"/>
        <v>815</v>
      </c>
      <c r="BZ22" s="46">
        <f t="shared" si="3"/>
        <v>792</v>
      </c>
      <c r="CA22" s="46">
        <f t="shared" si="3"/>
        <v>727</v>
      </c>
      <c r="CB22" s="46">
        <f t="shared" si="3"/>
        <v>802</v>
      </c>
      <c r="CC22" s="46">
        <f t="shared" si="3"/>
        <v>818</v>
      </c>
      <c r="CD22" s="46">
        <f t="shared" si="3"/>
        <v>801</v>
      </c>
      <c r="CE22" s="46">
        <f t="shared" si="3"/>
        <v>749</v>
      </c>
      <c r="CF22" s="46">
        <f t="shared" si="3"/>
        <v>708</v>
      </c>
      <c r="CG22" s="46">
        <f t="shared" si="3"/>
        <v>687</v>
      </c>
      <c r="CH22" s="46">
        <f t="shared" si="3"/>
        <v>677</v>
      </c>
      <c r="CI22" s="46">
        <f t="shared" si="3"/>
        <v>601</v>
      </c>
      <c r="CJ22" s="46">
        <f t="shared" si="3"/>
        <v>571</v>
      </c>
      <c r="CK22" s="46">
        <f t="shared" si="3"/>
        <v>581</v>
      </c>
      <c r="CL22" s="46">
        <f t="shared" si="3"/>
        <v>475</v>
      </c>
      <c r="CM22" s="46">
        <f t="shared" si="3"/>
        <v>427</v>
      </c>
      <c r="CN22" s="46">
        <f t="shared" si="3"/>
        <v>377</v>
      </c>
      <c r="CO22" s="46">
        <f t="shared" si="3"/>
        <v>314</v>
      </c>
      <c r="CP22" s="46">
        <f t="shared" si="3"/>
        <v>229</v>
      </c>
      <c r="CQ22" s="46">
        <f t="shared" si="3"/>
        <v>231</v>
      </c>
      <c r="CR22" s="46">
        <f t="shared" si="3"/>
        <v>183</v>
      </c>
      <c r="CS22" s="46">
        <f t="shared" si="3"/>
        <v>148</v>
      </c>
      <c r="CT22" s="46">
        <f t="shared" si="3"/>
        <v>113</v>
      </c>
      <c r="CU22" s="46">
        <f t="shared" si="3"/>
        <v>95</v>
      </c>
      <c r="CV22" s="46">
        <f t="shared" si="3"/>
        <v>67</v>
      </c>
      <c r="CW22" s="46">
        <f t="shared" si="3"/>
        <v>57</v>
      </c>
      <c r="CX22" s="46">
        <f t="shared" si="3"/>
        <v>45</v>
      </c>
      <c r="CY22" s="46">
        <f t="shared" si="3"/>
        <v>73</v>
      </c>
      <c r="CZ22" s="81">
        <f>SUM(C22:CY22)</f>
        <v>74571</v>
      </c>
    </row>
    <row r="23" spans="1:104" s="12" customFormat="1" ht="11.25" customHeight="1">
      <c r="A23" s="135"/>
      <c r="B23" s="8" t="s">
        <v>15</v>
      </c>
      <c r="C23" s="82">
        <f t="shared" si="4"/>
        <v>1208</v>
      </c>
      <c r="D23" s="82">
        <f aca="true" t="shared" si="5" ref="D23:BO23">SUM(D5,D8,D11,D14,D17,D20)</f>
        <v>1228</v>
      </c>
      <c r="E23" s="82">
        <f t="shared" si="5"/>
        <v>1254</v>
      </c>
      <c r="F23" s="82">
        <f t="shared" si="5"/>
        <v>1263</v>
      </c>
      <c r="G23" s="82">
        <f t="shared" si="5"/>
        <v>1287</v>
      </c>
      <c r="H23" s="82">
        <f t="shared" si="5"/>
        <v>1281</v>
      </c>
      <c r="I23" s="82">
        <f t="shared" si="5"/>
        <v>1283</v>
      </c>
      <c r="J23" s="82">
        <f t="shared" si="5"/>
        <v>1281</v>
      </c>
      <c r="K23" s="82">
        <f t="shared" si="5"/>
        <v>1341</v>
      </c>
      <c r="L23" s="82">
        <f t="shared" si="5"/>
        <v>1337</v>
      </c>
      <c r="M23" s="82">
        <f t="shared" si="5"/>
        <v>1357</v>
      </c>
      <c r="N23" s="82">
        <f t="shared" si="5"/>
        <v>1380</v>
      </c>
      <c r="O23" s="82">
        <f t="shared" si="5"/>
        <v>1488</v>
      </c>
      <c r="P23" s="82">
        <f t="shared" si="5"/>
        <v>1407</v>
      </c>
      <c r="Q23" s="82">
        <f t="shared" si="5"/>
        <v>1561</v>
      </c>
      <c r="R23" s="82">
        <f t="shared" si="5"/>
        <v>1513</v>
      </c>
      <c r="S23" s="82">
        <f t="shared" si="5"/>
        <v>1587</v>
      </c>
      <c r="T23" s="82">
        <f t="shared" si="5"/>
        <v>1558</v>
      </c>
      <c r="U23" s="82">
        <f t="shared" si="5"/>
        <v>1593</v>
      </c>
      <c r="V23" s="82">
        <f t="shared" si="5"/>
        <v>1411</v>
      </c>
      <c r="W23" s="82">
        <f t="shared" si="5"/>
        <v>1339</v>
      </c>
      <c r="X23" s="82">
        <f t="shared" si="5"/>
        <v>1367</v>
      </c>
      <c r="Y23" s="82">
        <f t="shared" si="5"/>
        <v>1274</v>
      </c>
      <c r="Z23" s="82">
        <f t="shared" si="5"/>
        <v>1253</v>
      </c>
      <c r="AA23" s="82">
        <f t="shared" si="5"/>
        <v>1289</v>
      </c>
      <c r="AB23" s="82">
        <f t="shared" si="5"/>
        <v>1333</v>
      </c>
      <c r="AC23" s="82">
        <f t="shared" si="5"/>
        <v>1359</v>
      </c>
      <c r="AD23" s="82">
        <f t="shared" si="5"/>
        <v>1365</v>
      </c>
      <c r="AE23" s="82">
        <f t="shared" si="5"/>
        <v>1541</v>
      </c>
      <c r="AF23" s="82">
        <f t="shared" si="5"/>
        <v>1463</v>
      </c>
      <c r="AG23" s="82">
        <f t="shared" si="5"/>
        <v>1514</v>
      </c>
      <c r="AH23" s="82">
        <f t="shared" si="5"/>
        <v>1505</v>
      </c>
      <c r="AI23" s="82">
        <f t="shared" si="5"/>
        <v>1613</v>
      </c>
      <c r="AJ23" s="82">
        <f t="shared" si="5"/>
        <v>1691</v>
      </c>
      <c r="AK23" s="82">
        <f t="shared" si="5"/>
        <v>1682</v>
      </c>
      <c r="AL23" s="82">
        <f t="shared" si="5"/>
        <v>1710</v>
      </c>
      <c r="AM23" s="82">
        <f t="shared" si="5"/>
        <v>1679</v>
      </c>
      <c r="AN23" s="82">
        <f t="shared" si="5"/>
        <v>1830</v>
      </c>
      <c r="AO23" s="82">
        <f t="shared" si="5"/>
        <v>1919</v>
      </c>
      <c r="AP23" s="82">
        <f t="shared" si="5"/>
        <v>1993</v>
      </c>
      <c r="AQ23" s="82">
        <f t="shared" si="5"/>
        <v>1905</v>
      </c>
      <c r="AR23" s="82">
        <f t="shared" si="5"/>
        <v>1895</v>
      </c>
      <c r="AS23" s="82">
        <f t="shared" si="5"/>
        <v>1799</v>
      </c>
      <c r="AT23" s="82">
        <f t="shared" si="5"/>
        <v>1820</v>
      </c>
      <c r="AU23" s="82">
        <f t="shared" si="5"/>
        <v>1756</v>
      </c>
      <c r="AV23" s="82">
        <f t="shared" si="5"/>
        <v>1915</v>
      </c>
      <c r="AW23" s="82">
        <f t="shared" si="5"/>
        <v>1443</v>
      </c>
      <c r="AX23" s="82">
        <f t="shared" si="5"/>
        <v>1790</v>
      </c>
      <c r="AY23" s="82">
        <f t="shared" si="5"/>
        <v>1737</v>
      </c>
      <c r="AZ23" s="82">
        <f t="shared" si="5"/>
        <v>1852</v>
      </c>
      <c r="BA23" s="82">
        <f t="shared" si="5"/>
        <v>1765</v>
      </c>
      <c r="BB23" s="82">
        <f t="shared" si="5"/>
        <v>1847</v>
      </c>
      <c r="BC23" s="82">
        <f t="shared" si="5"/>
        <v>1958</v>
      </c>
      <c r="BD23" s="82">
        <f t="shared" si="5"/>
        <v>1874</v>
      </c>
      <c r="BE23" s="82">
        <f t="shared" si="5"/>
        <v>1941</v>
      </c>
      <c r="BF23" s="82">
        <f t="shared" si="5"/>
        <v>1856</v>
      </c>
      <c r="BG23" s="82">
        <f t="shared" si="5"/>
        <v>1879</v>
      </c>
      <c r="BH23" s="82">
        <f t="shared" si="5"/>
        <v>2000</v>
      </c>
      <c r="BI23" s="82">
        <f t="shared" si="5"/>
        <v>2096</v>
      </c>
      <c r="BJ23" s="82">
        <f t="shared" si="5"/>
        <v>2182</v>
      </c>
      <c r="BK23" s="82">
        <f t="shared" si="5"/>
        <v>2275</v>
      </c>
      <c r="BL23" s="82">
        <f t="shared" si="5"/>
        <v>2303</v>
      </c>
      <c r="BM23" s="82">
        <f t="shared" si="5"/>
        <v>2257</v>
      </c>
      <c r="BN23" s="82">
        <f t="shared" si="5"/>
        <v>2484</v>
      </c>
      <c r="BO23" s="82">
        <f t="shared" si="5"/>
        <v>2406</v>
      </c>
      <c r="BP23" s="82">
        <f t="shared" si="3"/>
        <v>2258</v>
      </c>
      <c r="BQ23" s="82">
        <f t="shared" si="3"/>
        <v>1481</v>
      </c>
      <c r="BR23" s="82">
        <f t="shared" si="3"/>
        <v>1419</v>
      </c>
      <c r="BS23" s="82">
        <f t="shared" si="3"/>
        <v>1701</v>
      </c>
      <c r="BT23" s="82">
        <f t="shared" si="3"/>
        <v>1586</v>
      </c>
      <c r="BU23" s="82">
        <f t="shared" si="3"/>
        <v>1666</v>
      </c>
      <c r="BV23" s="82">
        <f t="shared" si="3"/>
        <v>1611</v>
      </c>
      <c r="BW23" s="82">
        <f t="shared" si="3"/>
        <v>1601</v>
      </c>
      <c r="BX23" s="82">
        <f t="shared" si="3"/>
        <v>1456</v>
      </c>
      <c r="BY23" s="82">
        <f t="shared" si="3"/>
        <v>1396</v>
      </c>
      <c r="BZ23" s="82">
        <f t="shared" si="3"/>
        <v>1483</v>
      </c>
      <c r="CA23" s="82">
        <f t="shared" si="3"/>
        <v>1305</v>
      </c>
      <c r="CB23" s="82">
        <f t="shared" si="3"/>
        <v>1434</v>
      </c>
      <c r="CC23" s="82">
        <f t="shared" si="3"/>
        <v>1362</v>
      </c>
      <c r="CD23" s="82">
        <f t="shared" si="3"/>
        <v>1331</v>
      </c>
      <c r="CE23" s="82">
        <f t="shared" si="3"/>
        <v>1236</v>
      </c>
      <c r="CF23" s="82">
        <f t="shared" si="3"/>
        <v>1130</v>
      </c>
      <c r="CG23" s="82">
        <f t="shared" si="3"/>
        <v>1115</v>
      </c>
      <c r="CH23" s="82">
        <f t="shared" si="3"/>
        <v>1025</v>
      </c>
      <c r="CI23" s="82">
        <f t="shared" si="3"/>
        <v>914</v>
      </c>
      <c r="CJ23" s="82">
        <f t="shared" si="3"/>
        <v>876</v>
      </c>
      <c r="CK23" s="82">
        <f t="shared" si="3"/>
        <v>832</v>
      </c>
      <c r="CL23" s="82">
        <f t="shared" si="3"/>
        <v>688</v>
      </c>
      <c r="CM23" s="82">
        <f t="shared" si="3"/>
        <v>612</v>
      </c>
      <c r="CN23" s="82">
        <f t="shared" si="3"/>
        <v>509</v>
      </c>
      <c r="CO23" s="82">
        <f t="shared" si="3"/>
        <v>388</v>
      </c>
      <c r="CP23" s="82">
        <f t="shared" si="3"/>
        <v>306</v>
      </c>
      <c r="CQ23" s="82">
        <f t="shared" si="3"/>
        <v>293</v>
      </c>
      <c r="CR23" s="82">
        <f t="shared" si="3"/>
        <v>232</v>
      </c>
      <c r="CS23" s="82">
        <f t="shared" si="3"/>
        <v>177</v>
      </c>
      <c r="CT23" s="82">
        <f t="shared" si="3"/>
        <v>134</v>
      </c>
      <c r="CU23" s="82">
        <f t="shared" si="3"/>
        <v>104</v>
      </c>
      <c r="CV23" s="82">
        <f t="shared" si="3"/>
        <v>86</v>
      </c>
      <c r="CW23" s="82">
        <f t="shared" si="3"/>
        <v>66</v>
      </c>
      <c r="CX23" s="82">
        <f t="shared" si="3"/>
        <v>46</v>
      </c>
      <c r="CY23" s="82">
        <f t="shared" si="3"/>
        <v>83</v>
      </c>
      <c r="CZ23" s="83">
        <f>SUM(C23:CY23)</f>
        <v>141314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&amp;L&amp;P/5&amp;C町別・年齢各歳別（1歳毎）人口&amp;R平成24年11月1日現在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52">
      <selection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6" t="s">
        <v>16</v>
      </c>
      <c r="B1" s="146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8" t="s">
        <v>45</v>
      </c>
      <c r="B2" s="20" t="s">
        <v>13</v>
      </c>
      <c r="C2" s="126">
        <v>1890</v>
      </c>
      <c r="D2" s="126">
        <v>1928</v>
      </c>
      <c r="E2" s="126">
        <v>1825</v>
      </c>
      <c r="F2" s="126">
        <v>2355</v>
      </c>
      <c r="G2" s="126">
        <v>2406</v>
      </c>
      <c r="H2" s="126">
        <v>2477</v>
      </c>
      <c r="I2" s="126">
        <v>2432</v>
      </c>
      <c r="J2" s="126">
        <v>1592</v>
      </c>
      <c r="K2" s="126">
        <v>787</v>
      </c>
      <c r="L2" s="126">
        <v>85</v>
      </c>
      <c r="M2" s="126">
        <v>0</v>
      </c>
      <c r="N2" s="106">
        <f>SUM(C2:M2)</f>
        <v>17777</v>
      </c>
    </row>
    <row r="3" spans="1:14" s="66" customFormat="1" ht="13.5" customHeight="1" outlineLevel="1">
      <c r="A3" s="139"/>
      <c r="B3" s="21" t="s">
        <v>14</v>
      </c>
      <c r="C3" s="124">
        <v>1695</v>
      </c>
      <c r="D3" s="124">
        <v>1958</v>
      </c>
      <c r="E3" s="124">
        <v>1946</v>
      </c>
      <c r="F3" s="124">
        <v>2571</v>
      </c>
      <c r="G3" s="124">
        <v>2719</v>
      </c>
      <c r="H3" s="124">
        <v>2631</v>
      </c>
      <c r="I3" s="124">
        <v>2792</v>
      </c>
      <c r="J3" s="124">
        <v>2099</v>
      </c>
      <c r="K3" s="124">
        <v>1429</v>
      </c>
      <c r="L3" s="124">
        <v>352</v>
      </c>
      <c r="M3" s="124">
        <v>16</v>
      </c>
      <c r="N3" s="107">
        <f aca="true" t="shared" si="0" ref="N3:N22">SUM(C3:M3)</f>
        <v>20208</v>
      </c>
    </row>
    <row r="4" spans="1:14" s="66" customFormat="1" ht="13.5" customHeight="1" outlineLevel="1">
      <c r="A4" s="140"/>
      <c r="B4" s="22" t="s">
        <v>15</v>
      </c>
      <c r="C4" s="125">
        <v>3585</v>
      </c>
      <c r="D4" s="125">
        <v>3886</v>
      </c>
      <c r="E4" s="125">
        <v>3771</v>
      </c>
      <c r="F4" s="125">
        <v>4926</v>
      </c>
      <c r="G4" s="125">
        <v>5125</v>
      </c>
      <c r="H4" s="125">
        <v>5108</v>
      </c>
      <c r="I4" s="125">
        <v>5224</v>
      </c>
      <c r="J4" s="125">
        <v>3691</v>
      </c>
      <c r="K4" s="125">
        <v>2216</v>
      </c>
      <c r="L4" s="125">
        <v>437</v>
      </c>
      <c r="M4" s="125">
        <v>16</v>
      </c>
      <c r="N4" s="108">
        <f t="shared" si="0"/>
        <v>37985</v>
      </c>
    </row>
    <row r="5" spans="1:14" s="68" customFormat="1" ht="12" outlineLevel="1">
      <c r="A5" s="138" t="s">
        <v>44</v>
      </c>
      <c r="B5" s="20" t="s">
        <v>13</v>
      </c>
      <c r="C5" s="126">
        <v>652</v>
      </c>
      <c r="D5" s="126">
        <v>584</v>
      </c>
      <c r="E5" s="126">
        <v>592</v>
      </c>
      <c r="F5" s="126">
        <v>697</v>
      </c>
      <c r="G5" s="126">
        <v>657</v>
      </c>
      <c r="H5" s="126">
        <v>599</v>
      </c>
      <c r="I5" s="126">
        <v>556</v>
      </c>
      <c r="J5" s="126">
        <v>390</v>
      </c>
      <c r="K5" s="126">
        <v>140</v>
      </c>
      <c r="L5" s="126">
        <v>19</v>
      </c>
      <c r="M5" s="126">
        <v>0</v>
      </c>
      <c r="N5" s="106">
        <f t="shared" si="0"/>
        <v>4886</v>
      </c>
    </row>
    <row r="6" spans="1:14" s="68" customFormat="1" ht="12" outlineLevel="1">
      <c r="A6" s="139"/>
      <c r="B6" s="21" t="s">
        <v>14</v>
      </c>
      <c r="C6" s="124">
        <v>587</v>
      </c>
      <c r="D6" s="124">
        <v>586</v>
      </c>
      <c r="E6" s="124">
        <v>525</v>
      </c>
      <c r="F6" s="124">
        <v>700</v>
      </c>
      <c r="G6" s="124">
        <v>688</v>
      </c>
      <c r="H6" s="124">
        <v>621</v>
      </c>
      <c r="I6" s="124">
        <v>615</v>
      </c>
      <c r="J6" s="124">
        <v>455</v>
      </c>
      <c r="K6" s="124">
        <v>266</v>
      </c>
      <c r="L6" s="124">
        <v>57</v>
      </c>
      <c r="M6" s="124">
        <v>2</v>
      </c>
      <c r="N6" s="107">
        <f t="shared" si="0"/>
        <v>5102</v>
      </c>
    </row>
    <row r="7" spans="1:14" s="68" customFormat="1" ht="12" outlineLevel="1">
      <c r="A7" s="140"/>
      <c r="B7" s="22" t="s">
        <v>15</v>
      </c>
      <c r="C7" s="125">
        <v>1239</v>
      </c>
      <c r="D7" s="125">
        <v>1170</v>
      </c>
      <c r="E7" s="125">
        <v>1117</v>
      </c>
      <c r="F7" s="125">
        <v>1397</v>
      </c>
      <c r="G7" s="125">
        <v>1345</v>
      </c>
      <c r="H7" s="125">
        <v>1220</v>
      </c>
      <c r="I7" s="125">
        <v>1171</v>
      </c>
      <c r="J7" s="125">
        <v>845</v>
      </c>
      <c r="K7" s="125">
        <v>406</v>
      </c>
      <c r="L7" s="125">
        <v>76</v>
      </c>
      <c r="M7" s="125">
        <v>2</v>
      </c>
      <c r="N7" s="108">
        <f t="shared" si="0"/>
        <v>9988</v>
      </c>
    </row>
    <row r="8" spans="1:14" s="68" customFormat="1" ht="12" outlineLevel="1">
      <c r="A8" s="138" t="s">
        <v>43</v>
      </c>
      <c r="B8" s="20" t="s">
        <v>13</v>
      </c>
      <c r="C8" s="126">
        <v>261</v>
      </c>
      <c r="D8" s="126">
        <v>281</v>
      </c>
      <c r="E8" s="126">
        <v>274</v>
      </c>
      <c r="F8" s="126">
        <v>390</v>
      </c>
      <c r="G8" s="126">
        <v>329</v>
      </c>
      <c r="H8" s="126">
        <v>403</v>
      </c>
      <c r="I8" s="126">
        <v>459</v>
      </c>
      <c r="J8" s="126">
        <v>266</v>
      </c>
      <c r="K8" s="126">
        <v>133</v>
      </c>
      <c r="L8" s="126">
        <v>8</v>
      </c>
      <c r="M8" s="126">
        <v>0</v>
      </c>
      <c r="N8" s="106">
        <f t="shared" si="0"/>
        <v>2804</v>
      </c>
    </row>
    <row r="9" spans="1:14" s="68" customFormat="1" ht="12" outlineLevel="1">
      <c r="A9" s="139"/>
      <c r="B9" s="21" t="s">
        <v>14</v>
      </c>
      <c r="C9" s="124">
        <v>223</v>
      </c>
      <c r="D9" s="124">
        <v>271</v>
      </c>
      <c r="E9" s="124">
        <v>280</v>
      </c>
      <c r="F9" s="124">
        <v>369</v>
      </c>
      <c r="G9" s="124">
        <v>354</v>
      </c>
      <c r="H9" s="124">
        <v>389</v>
      </c>
      <c r="I9" s="124">
        <v>461</v>
      </c>
      <c r="J9" s="124">
        <v>345</v>
      </c>
      <c r="K9" s="124">
        <v>269</v>
      </c>
      <c r="L9" s="124">
        <v>77</v>
      </c>
      <c r="M9" s="124">
        <v>1</v>
      </c>
      <c r="N9" s="107">
        <f t="shared" si="0"/>
        <v>3039</v>
      </c>
    </row>
    <row r="10" spans="1:14" s="68" customFormat="1" ht="12" outlineLevel="1">
      <c r="A10" s="140"/>
      <c r="B10" s="22" t="s">
        <v>15</v>
      </c>
      <c r="C10" s="125">
        <v>484</v>
      </c>
      <c r="D10" s="125">
        <v>552</v>
      </c>
      <c r="E10" s="125">
        <v>554</v>
      </c>
      <c r="F10" s="125">
        <v>759</v>
      </c>
      <c r="G10" s="125">
        <v>683</v>
      </c>
      <c r="H10" s="125">
        <v>792</v>
      </c>
      <c r="I10" s="125">
        <v>920</v>
      </c>
      <c r="J10" s="125">
        <v>611</v>
      </c>
      <c r="K10" s="125">
        <v>402</v>
      </c>
      <c r="L10" s="125">
        <v>85</v>
      </c>
      <c r="M10" s="125">
        <v>1</v>
      </c>
      <c r="N10" s="108">
        <f t="shared" si="0"/>
        <v>5843</v>
      </c>
    </row>
    <row r="11" spans="1:14" s="68" customFormat="1" ht="12" outlineLevel="1">
      <c r="A11" s="138" t="s">
        <v>42</v>
      </c>
      <c r="B11" s="20" t="s">
        <v>13</v>
      </c>
      <c r="C11" s="126">
        <v>129</v>
      </c>
      <c r="D11" s="126">
        <v>221</v>
      </c>
      <c r="E11" s="126">
        <v>150</v>
      </c>
      <c r="F11" s="126">
        <v>175</v>
      </c>
      <c r="G11" s="126">
        <v>265</v>
      </c>
      <c r="H11" s="126">
        <v>331</v>
      </c>
      <c r="I11" s="126">
        <v>347</v>
      </c>
      <c r="J11" s="126">
        <v>270</v>
      </c>
      <c r="K11" s="126">
        <v>164</v>
      </c>
      <c r="L11" s="126">
        <v>16</v>
      </c>
      <c r="M11" s="126">
        <v>0</v>
      </c>
      <c r="N11" s="106">
        <f t="shared" si="0"/>
        <v>2068</v>
      </c>
    </row>
    <row r="12" spans="1:14" s="68" customFormat="1" ht="12" outlineLevel="1">
      <c r="A12" s="139"/>
      <c r="B12" s="21" t="s">
        <v>14</v>
      </c>
      <c r="C12" s="124">
        <v>135</v>
      </c>
      <c r="D12" s="124">
        <v>217</v>
      </c>
      <c r="E12" s="124">
        <v>175</v>
      </c>
      <c r="F12" s="124">
        <v>191</v>
      </c>
      <c r="G12" s="124">
        <v>274</v>
      </c>
      <c r="H12" s="124">
        <v>313</v>
      </c>
      <c r="I12" s="124">
        <v>327</v>
      </c>
      <c r="J12" s="124">
        <v>371</v>
      </c>
      <c r="K12" s="124">
        <v>336</v>
      </c>
      <c r="L12" s="124">
        <v>109</v>
      </c>
      <c r="M12" s="124">
        <v>9</v>
      </c>
      <c r="N12" s="107">
        <f t="shared" si="0"/>
        <v>2457</v>
      </c>
    </row>
    <row r="13" spans="1:14" s="68" customFormat="1" ht="12" outlineLevel="1">
      <c r="A13" s="140"/>
      <c r="B13" s="22" t="s">
        <v>15</v>
      </c>
      <c r="C13" s="125">
        <v>264</v>
      </c>
      <c r="D13" s="125">
        <v>438</v>
      </c>
      <c r="E13" s="125">
        <v>325</v>
      </c>
      <c r="F13" s="125">
        <v>366</v>
      </c>
      <c r="G13" s="125">
        <v>539</v>
      </c>
      <c r="H13" s="125">
        <v>644</v>
      </c>
      <c r="I13" s="125">
        <v>674</v>
      </c>
      <c r="J13" s="125">
        <v>641</v>
      </c>
      <c r="K13" s="125">
        <v>500</v>
      </c>
      <c r="L13" s="125">
        <v>125</v>
      </c>
      <c r="M13" s="125">
        <v>9</v>
      </c>
      <c r="N13" s="108">
        <f t="shared" si="0"/>
        <v>4525</v>
      </c>
    </row>
    <row r="14" spans="1:14" s="68" customFormat="1" ht="12" outlineLevel="1">
      <c r="A14" s="138" t="s">
        <v>41</v>
      </c>
      <c r="B14" s="20" t="s">
        <v>13</v>
      </c>
      <c r="C14" s="126">
        <v>1544</v>
      </c>
      <c r="D14" s="126">
        <v>1676</v>
      </c>
      <c r="E14" s="126">
        <v>1435</v>
      </c>
      <c r="F14" s="126">
        <v>1893</v>
      </c>
      <c r="G14" s="126">
        <v>1801</v>
      </c>
      <c r="H14" s="126">
        <v>1577</v>
      </c>
      <c r="I14" s="126">
        <v>1698</v>
      </c>
      <c r="J14" s="126">
        <v>1300</v>
      </c>
      <c r="K14" s="126">
        <v>452</v>
      </c>
      <c r="L14" s="126">
        <v>51</v>
      </c>
      <c r="M14" s="126">
        <v>1</v>
      </c>
      <c r="N14" s="106">
        <f t="shared" si="0"/>
        <v>13428</v>
      </c>
    </row>
    <row r="15" spans="1:14" s="68" customFormat="1" ht="12" outlineLevel="1">
      <c r="A15" s="139"/>
      <c r="B15" s="21" t="s">
        <v>14</v>
      </c>
      <c r="C15" s="124">
        <v>1542</v>
      </c>
      <c r="D15" s="124">
        <v>1581</v>
      </c>
      <c r="E15" s="124">
        <v>1393</v>
      </c>
      <c r="F15" s="124">
        <v>1986</v>
      </c>
      <c r="G15" s="124">
        <v>2062</v>
      </c>
      <c r="H15" s="124">
        <v>1814</v>
      </c>
      <c r="I15" s="124">
        <v>1995</v>
      </c>
      <c r="J15" s="124">
        <v>1519</v>
      </c>
      <c r="K15" s="124">
        <v>720</v>
      </c>
      <c r="L15" s="124">
        <v>184</v>
      </c>
      <c r="M15" s="124">
        <v>11</v>
      </c>
      <c r="N15" s="107">
        <f t="shared" si="0"/>
        <v>14807</v>
      </c>
    </row>
    <row r="16" spans="1:14" s="68" customFormat="1" ht="12" outlineLevel="1">
      <c r="A16" s="140"/>
      <c r="B16" s="22" t="s">
        <v>15</v>
      </c>
      <c r="C16" s="125">
        <v>3086</v>
      </c>
      <c r="D16" s="125">
        <v>3257</v>
      </c>
      <c r="E16" s="125">
        <v>2828</v>
      </c>
      <c r="F16" s="125">
        <v>3879</v>
      </c>
      <c r="G16" s="125">
        <v>3863</v>
      </c>
      <c r="H16" s="125">
        <v>3391</v>
      </c>
      <c r="I16" s="125">
        <v>3693</v>
      </c>
      <c r="J16" s="125">
        <v>2819</v>
      </c>
      <c r="K16" s="125">
        <v>1172</v>
      </c>
      <c r="L16" s="125">
        <v>235</v>
      </c>
      <c r="M16" s="125">
        <v>12</v>
      </c>
      <c r="N16" s="108">
        <f t="shared" si="0"/>
        <v>28235</v>
      </c>
    </row>
    <row r="17" spans="1:14" s="68" customFormat="1" ht="12" outlineLevel="1">
      <c r="A17" s="138" t="s">
        <v>40</v>
      </c>
      <c r="B17" s="20" t="s">
        <v>13</v>
      </c>
      <c r="C17" s="126">
        <v>54</v>
      </c>
      <c r="D17" s="126">
        <v>130</v>
      </c>
      <c r="E17" s="126">
        <v>86</v>
      </c>
      <c r="F17" s="126">
        <v>116</v>
      </c>
      <c r="G17" s="126">
        <v>148</v>
      </c>
      <c r="H17" s="126">
        <v>187</v>
      </c>
      <c r="I17" s="126">
        <v>185</v>
      </c>
      <c r="J17" s="126">
        <v>127</v>
      </c>
      <c r="K17" s="126">
        <v>88</v>
      </c>
      <c r="L17" s="126">
        <v>4</v>
      </c>
      <c r="M17" s="126">
        <v>0</v>
      </c>
      <c r="N17" s="106">
        <f t="shared" si="0"/>
        <v>1125</v>
      </c>
    </row>
    <row r="18" spans="1:14" s="68" customFormat="1" ht="12" outlineLevel="1">
      <c r="A18" s="139"/>
      <c r="B18" s="21" t="s">
        <v>14</v>
      </c>
      <c r="C18" s="124">
        <v>50</v>
      </c>
      <c r="D18" s="124">
        <v>113</v>
      </c>
      <c r="E18" s="124">
        <v>90</v>
      </c>
      <c r="F18" s="124">
        <v>98</v>
      </c>
      <c r="G18" s="124">
        <v>135</v>
      </c>
      <c r="H18" s="124">
        <v>171</v>
      </c>
      <c r="I18" s="124">
        <v>189</v>
      </c>
      <c r="J18" s="124">
        <v>191</v>
      </c>
      <c r="K18" s="124">
        <v>139</v>
      </c>
      <c r="L18" s="124">
        <v>36</v>
      </c>
      <c r="M18" s="124">
        <v>2</v>
      </c>
      <c r="N18" s="107">
        <f t="shared" si="0"/>
        <v>1214</v>
      </c>
    </row>
    <row r="19" spans="1:14" s="68" customFormat="1" ht="12" outlineLevel="1">
      <c r="A19" s="140"/>
      <c r="B19" s="22" t="s">
        <v>15</v>
      </c>
      <c r="C19" s="125">
        <v>104</v>
      </c>
      <c r="D19" s="125">
        <v>243</v>
      </c>
      <c r="E19" s="125">
        <v>176</v>
      </c>
      <c r="F19" s="125">
        <v>214</v>
      </c>
      <c r="G19" s="125">
        <v>283</v>
      </c>
      <c r="H19" s="125">
        <v>358</v>
      </c>
      <c r="I19" s="125">
        <v>374</v>
      </c>
      <c r="J19" s="125">
        <v>318</v>
      </c>
      <c r="K19" s="125">
        <v>227</v>
      </c>
      <c r="L19" s="125">
        <v>40</v>
      </c>
      <c r="M19" s="125">
        <v>2</v>
      </c>
      <c r="N19" s="108">
        <f t="shared" si="0"/>
        <v>2339</v>
      </c>
    </row>
    <row r="20" spans="1:14" s="68" customFormat="1" ht="12" outlineLevel="1">
      <c r="A20" s="138" t="s">
        <v>39</v>
      </c>
      <c r="B20" s="20" t="s">
        <v>13</v>
      </c>
      <c r="C20" s="126">
        <v>171</v>
      </c>
      <c r="D20" s="126">
        <v>278</v>
      </c>
      <c r="E20" s="126">
        <v>254</v>
      </c>
      <c r="F20" s="126">
        <v>263</v>
      </c>
      <c r="G20" s="126">
        <v>314</v>
      </c>
      <c r="H20" s="126">
        <v>437</v>
      </c>
      <c r="I20" s="126">
        <v>443</v>
      </c>
      <c r="J20" s="126">
        <v>301</v>
      </c>
      <c r="K20" s="126">
        <v>161</v>
      </c>
      <c r="L20" s="126">
        <v>13</v>
      </c>
      <c r="M20" s="126">
        <v>1</v>
      </c>
      <c r="N20" s="106">
        <f t="shared" si="0"/>
        <v>2636</v>
      </c>
    </row>
    <row r="21" spans="1:14" s="68" customFormat="1" ht="12" outlineLevel="1">
      <c r="A21" s="139"/>
      <c r="B21" s="21" t="s">
        <v>14</v>
      </c>
      <c r="C21" s="127">
        <v>156</v>
      </c>
      <c r="D21" s="127">
        <v>278</v>
      </c>
      <c r="E21" s="127">
        <v>266</v>
      </c>
      <c r="F21" s="127">
        <v>250</v>
      </c>
      <c r="G21" s="127">
        <v>345</v>
      </c>
      <c r="H21" s="127">
        <v>432</v>
      </c>
      <c r="I21" s="127">
        <v>447</v>
      </c>
      <c r="J21" s="127">
        <v>402</v>
      </c>
      <c r="K21" s="127">
        <v>338</v>
      </c>
      <c r="L21" s="127">
        <v>72</v>
      </c>
      <c r="M21" s="127">
        <v>1</v>
      </c>
      <c r="N21" s="109">
        <f t="shared" si="0"/>
        <v>2987</v>
      </c>
    </row>
    <row r="22" spans="1:14" s="68" customFormat="1" ht="12" outlineLevel="1">
      <c r="A22" s="140"/>
      <c r="B22" s="22" t="s">
        <v>15</v>
      </c>
      <c r="C22" s="125">
        <v>327</v>
      </c>
      <c r="D22" s="125">
        <v>556</v>
      </c>
      <c r="E22" s="125">
        <v>520</v>
      </c>
      <c r="F22" s="125">
        <v>513</v>
      </c>
      <c r="G22" s="125">
        <v>659</v>
      </c>
      <c r="H22" s="125">
        <v>869</v>
      </c>
      <c r="I22" s="125">
        <v>890</v>
      </c>
      <c r="J22" s="125">
        <v>703</v>
      </c>
      <c r="K22" s="125">
        <v>499</v>
      </c>
      <c r="L22" s="125">
        <v>85</v>
      </c>
      <c r="M22" s="125">
        <v>2</v>
      </c>
      <c r="N22" s="108">
        <f t="shared" si="0"/>
        <v>5623</v>
      </c>
    </row>
    <row r="23" spans="1:14" s="66" customFormat="1" ht="13.5" customHeight="1">
      <c r="A23" s="141" t="s">
        <v>32</v>
      </c>
      <c r="B23" s="6" t="s">
        <v>13</v>
      </c>
      <c r="C23" s="41">
        <f>SUM(C2,C5,C8,C11,C14,C17,C20)</f>
        <v>4701</v>
      </c>
      <c r="D23" s="41">
        <f aca="true" t="shared" si="1" ref="D23:K23">SUM(D2,D5,D8,D11,D14,D17,D20)</f>
        <v>5098</v>
      </c>
      <c r="E23" s="41">
        <f t="shared" si="1"/>
        <v>4616</v>
      </c>
      <c r="F23" s="41">
        <f t="shared" si="1"/>
        <v>5889</v>
      </c>
      <c r="G23" s="41">
        <f t="shared" si="1"/>
        <v>5920</v>
      </c>
      <c r="H23" s="41">
        <f t="shared" si="1"/>
        <v>6011</v>
      </c>
      <c r="I23" s="41">
        <f t="shared" si="1"/>
        <v>6120</v>
      </c>
      <c r="J23" s="41">
        <f t="shared" si="1"/>
        <v>4246</v>
      </c>
      <c r="K23" s="41">
        <f t="shared" si="1"/>
        <v>1925</v>
      </c>
      <c r="L23" s="41">
        <f>SUM(L2,L5,L8,L11,L14,L17,L20)</f>
        <v>196</v>
      </c>
      <c r="M23" s="41">
        <f>SUM(M2,M5,M8,M11,M14,M17,M20)</f>
        <v>2</v>
      </c>
      <c r="N23" s="41">
        <f>SUM(C23:M23)</f>
        <v>44724</v>
      </c>
    </row>
    <row r="24" spans="1:14" s="66" customFormat="1" ht="13.5" customHeight="1">
      <c r="A24" s="142"/>
      <c r="B24" s="7" t="s">
        <v>14</v>
      </c>
      <c r="C24" s="46">
        <f>SUM(C3,C6,C9,C12,C15,C18,C21)</f>
        <v>4388</v>
      </c>
      <c r="D24" s="46">
        <f aca="true" t="shared" si="2" ref="D24:L24">SUM(D3,D6,D9,D12,D15,D18,D21)</f>
        <v>5004</v>
      </c>
      <c r="E24" s="46">
        <f t="shared" si="2"/>
        <v>4675</v>
      </c>
      <c r="F24" s="46">
        <f t="shared" si="2"/>
        <v>6165</v>
      </c>
      <c r="G24" s="46">
        <f t="shared" si="2"/>
        <v>6577</v>
      </c>
      <c r="H24" s="46">
        <f t="shared" si="2"/>
        <v>6371</v>
      </c>
      <c r="I24" s="46">
        <f t="shared" si="2"/>
        <v>6826</v>
      </c>
      <c r="J24" s="46">
        <f t="shared" si="2"/>
        <v>5382</v>
      </c>
      <c r="K24" s="46">
        <f t="shared" si="2"/>
        <v>3497</v>
      </c>
      <c r="L24" s="46">
        <f t="shared" si="2"/>
        <v>887</v>
      </c>
      <c r="M24" s="46">
        <f>SUM(M3,M6,M9,M12,M15,M18,M21)</f>
        <v>42</v>
      </c>
      <c r="N24" s="46">
        <f>SUM(C24:M24)</f>
        <v>49814</v>
      </c>
    </row>
    <row r="25" spans="1:14" s="66" customFormat="1" ht="13.5" customHeight="1">
      <c r="A25" s="143"/>
      <c r="B25" s="8" t="s">
        <v>15</v>
      </c>
      <c r="C25" s="50">
        <f>SUM(C4,C7,C10,C13,C16,C19,C22)</f>
        <v>9089</v>
      </c>
      <c r="D25" s="50">
        <f aca="true" t="shared" si="3" ref="D25:L25">SUM(D4,D7,D10,D13,D16,D19,D22)</f>
        <v>10102</v>
      </c>
      <c r="E25" s="50">
        <f t="shared" si="3"/>
        <v>9291</v>
      </c>
      <c r="F25" s="50">
        <f t="shared" si="3"/>
        <v>12054</v>
      </c>
      <c r="G25" s="50">
        <f t="shared" si="3"/>
        <v>12497</v>
      </c>
      <c r="H25" s="50">
        <f t="shared" si="3"/>
        <v>12382</v>
      </c>
      <c r="I25" s="50">
        <f t="shared" si="3"/>
        <v>12946</v>
      </c>
      <c r="J25" s="50">
        <f t="shared" si="3"/>
        <v>9628</v>
      </c>
      <c r="K25" s="50">
        <f t="shared" si="3"/>
        <v>5422</v>
      </c>
      <c r="L25" s="50">
        <f t="shared" si="3"/>
        <v>1083</v>
      </c>
      <c r="M25" s="50">
        <f>SUM(M4,M7,M10,M13,M16,M19,M22)</f>
        <v>44</v>
      </c>
      <c r="N25" s="50">
        <f>SUM(C25:M25)</f>
        <v>94538</v>
      </c>
    </row>
    <row r="26" spans="1:14" s="68" customFormat="1" ht="12" outlineLevel="1">
      <c r="A26" s="138" t="s">
        <v>52</v>
      </c>
      <c r="B26" s="20" t="s">
        <v>13</v>
      </c>
      <c r="C26" s="129">
        <v>687</v>
      </c>
      <c r="D26" s="129">
        <v>662</v>
      </c>
      <c r="E26" s="129">
        <v>682</v>
      </c>
      <c r="F26" s="129">
        <v>901</v>
      </c>
      <c r="G26" s="129">
        <v>753</v>
      </c>
      <c r="H26" s="129">
        <v>903</v>
      </c>
      <c r="I26" s="129">
        <v>1192</v>
      </c>
      <c r="J26" s="129">
        <v>564</v>
      </c>
      <c r="K26" s="129">
        <v>248</v>
      </c>
      <c r="L26" s="129">
        <v>29</v>
      </c>
      <c r="M26" s="129">
        <v>1</v>
      </c>
      <c r="N26" s="42">
        <f aca="true" t="shared" si="4" ref="N26:N34">SUM(C26:M26)</f>
        <v>6622</v>
      </c>
    </row>
    <row r="27" spans="1:14" s="68" customFormat="1" ht="12" outlineLevel="1">
      <c r="A27" s="139"/>
      <c r="B27" s="21" t="s">
        <v>14</v>
      </c>
      <c r="C27" s="130">
        <v>593</v>
      </c>
      <c r="D27" s="130">
        <v>644</v>
      </c>
      <c r="E27" s="130">
        <v>748</v>
      </c>
      <c r="F27" s="130">
        <v>950</v>
      </c>
      <c r="G27" s="130">
        <v>814</v>
      </c>
      <c r="H27" s="130">
        <v>1027</v>
      </c>
      <c r="I27" s="130">
        <v>1234</v>
      </c>
      <c r="J27" s="130">
        <v>651</v>
      </c>
      <c r="K27" s="130">
        <v>461</v>
      </c>
      <c r="L27" s="130">
        <v>119</v>
      </c>
      <c r="M27" s="130">
        <v>4</v>
      </c>
      <c r="N27" s="47">
        <f t="shared" si="4"/>
        <v>7245</v>
      </c>
    </row>
    <row r="28" spans="1:14" s="68" customFormat="1" ht="12" outlineLevel="1">
      <c r="A28" s="140"/>
      <c r="B28" s="22" t="s">
        <v>15</v>
      </c>
      <c r="C28" s="131">
        <v>1280</v>
      </c>
      <c r="D28" s="131">
        <v>1306</v>
      </c>
      <c r="E28" s="131">
        <v>1430</v>
      </c>
      <c r="F28" s="131">
        <v>1851</v>
      </c>
      <c r="G28" s="131">
        <v>1567</v>
      </c>
      <c r="H28" s="131">
        <v>1930</v>
      </c>
      <c r="I28" s="131">
        <v>2426</v>
      </c>
      <c r="J28" s="131">
        <v>1215</v>
      </c>
      <c r="K28" s="131">
        <v>709</v>
      </c>
      <c r="L28" s="131">
        <v>148</v>
      </c>
      <c r="M28" s="131">
        <v>5</v>
      </c>
      <c r="N28" s="51">
        <f>SUM(C28:M28)</f>
        <v>13867</v>
      </c>
    </row>
    <row r="29" spans="1:14" s="68" customFormat="1" ht="12" outlineLevel="1">
      <c r="A29" s="138" t="s">
        <v>53</v>
      </c>
      <c r="B29" s="20" t="s">
        <v>13</v>
      </c>
      <c r="C29" s="129">
        <v>55</v>
      </c>
      <c r="D29" s="129">
        <v>62</v>
      </c>
      <c r="E29" s="129">
        <v>52</v>
      </c>
      <c r="F29" s="129">
        <v>56</v>
      </c>
      <c r="G29" s="129">
        <v>68</v>
      </c>
      <c r="H29" s="129">
        <v>106</v>
      </c>
      <c r="I29" s="129">
        <v>100</v>
      </c>
      <c r="J29" s="129">
        <v>72</v>
      </c>
      <c r="K29" s="129">
        <v>45</v>
      </c>
      <c r="L29" s="129">
        <v>7</v>
      </c>
      <c r="M29" s="129">
        <v>1</v>
      </c>
      <c r="N29" s="42">
        <f>SUM(C29:M29)</f>
        <v>624</v>
      </c>
    </row>
    <row r="30" spans="1:14" s="68" customFormat="1" ht="12" outlineLevel="1">
      <c r="A30" s="139"/>
      <c r="B30" s="21" t="s">
        <v>14</v>
      </c>
      <c r="C30" s="130">
        <v>43</v>
      </c>
      <c r="D30" s="130">
        <v>70</v>
      </c>
      <c r="E30" s="130">
        <v>78</v>
      </c>
      <c r="F30" s="130">
        <v>73</v>
      </c>
      <c r="G30" s="130">
        <v>82</v>
      </c>
      <c r="H30" s="130">
        <v>94</v>
      </c>
      <c r="I30" s="130">
        <v>104</v>
      </c>
      <c r="J30" s="130">
        <v>101</v>
      </c>
      <c r="K30" s="130">
        <v>103</v>
      </c>
      <c r="L30" s="130">
        <v>39</v>
      </c>
      <c r="M30" s="130">
        <v>2</v>
      </c>
      <c r="N30" s="47">
        <f t="shared" si="4"/>
        <v>789</v>
      </c>
    </row>
    <row r="31" spans="1:14" s="68" customFormat="1" ht="12" outlineLevel="1">
      <c r="A31" s="140"/>
      <c r="B31" s="22" t="s">
        <v>15</v>
      </c>
      <c r="C31" s="131">
        <v>98</v>
      </c>
      <c r="D31" s="131">
        <v>132</v>
      </c>
      <c r="E31" s="131">
        <v>130</v>
      </c>
      <c r="F31" s="131">
        <v>129</v>
      </c>
      <c r="G31" s="131">
        <v>150</v>
      </c>
      <c r="H31" s="131">
        <v>200</v>
      </c>
      <c r="I31" s="131">
        <v>204</v>
      </c>
      <c r="J31" s="131">
        <v>173</v>
      </c>
      <c r="K31" s="131">
        <v>148</v>
      </c>
      <c r="L31" s="131">
        <v>46</v>
      </c>
      <c r="M31" s="131">
        <v>3</v>
      </c>
      <c r="N31" s="51">
        <f t="shared" si="4"/>
        <v>1413</v>
      </c>
    </row>
    <row r="32" spans="1:14" s="68" customFormat="1" ht="12" outlineLevel="1">
      <c r="A32" s="138" t="s">
        <v>54</v>
      </c>
      <c r="B32" s="20" t="s">
        <v>13</v>
      </c>
      <c r="C32" s="129">
        <v>51</v>
      </c>
      <c r="D32" s="129">
        <v>88</v>
      </c>
      <c r="E32" s="129">
        <v>66</v>
      </c>
      <c r="F32" s="129">
        <v>68</v>
      </c>
      <c r="G32" s="129">
        <v>99</v>
      </c>
      <c r="H32" s="129">
        <v>106</v>
      </c>
      <c r="I32" s="129">
        <v>121</v>
      </c>
      <c r="J32" s="129">
        <v>79</v>
      </c>
      <c r="K32" s="129">
        <v>44</v>
      </c>
      <c r="L32" s="129">
        <v>8</v>
      </c>
      <c r="M32" s="129">
        <v>0</v>
      </c>
      <c r="N32" s="42">
        <f t="shared" si="4"/>
        <v>730</v>
      </c>
    </row>
    <row r="33" spans="1:14" s="68" customFormat="1" ht="12" outlineLevel="1">
      <c r="A33" s="139"/>
      <c r="B33" s="21" t="s">
        <v>14</v>
      </c>
      <c r="C33" s="130">
        <v>59</v>
      </c>
      <c r="D33" s="130">
        <v>89</v>
      </c>
      <c r="E33" s="130">
        <v>81</v>
      </c>
      <c r="F33" s="130">
        <v>73</v>
      </c>
      <c r="G33" s="130">
        <v>105</v>
      </c>
      <c r="H33" s="130">
        <v>91</v>
      </c>
      <c r="I33" s="130">
        <v>115</v>
      </c>
      <c r="J33" s="130">
        <v>113</v>
      </c>
      <c r="K33" s="130">
        <v>85</v>
      </c>
      <c r="L33" s="130">
        <v>19</v>
      </c>
      <c r="M33" s="130">
        <v>0</v>
      </c>
      <c r="N33" s="47">
        <f t="shared" si="4"/>
        <v>830</v>
      </c>
    </row>
    <row r="34" spans="1:14" s="68" customFormat="1" ht="12" outlineLevel="1">
      <c r="A34" s="140"/>
      <c r="B34" s="22" t="s">
        <v>15</v>
      </c>
      <c r="C34" s="131">
        <v>110</v>
      </c>
      <c r="D34" s="131">
        <v>177</v>
      </c>
      <c r="E34" s="131">
        <v>147</v>
      </c>
      <c r="F34" s="131">
        <v>141</v>
      </c>
      <c r="G34" s="131">
        <v>204</v>
      </c>
      <c r="H34" s="131">
        <v>197</v>
      </c>
      <c r="I34" s="131">
        <v>236</v>
      </c>
      <c r="J34" s="131">
        <v>192</v>
      </c>
      <c r="K34" s="131">
        <v>129</v>
      </c>
      <c r="L34" s="131">
        <v>27</v>
      </c>
      <c r="M34" s="131">
        <v>0</v>
      </c>
      <c r="N34" s="51">
        <f t="shared" si="4"/>
        <v>1560</v>
      </c>
    </row>
    <row r="35" spans="1:14" s="66" customFormat="1" ht="13.5" customHeight="1">
      <c r="A35" s="134" t="s">
        <v>30</v>
      </c>
      <c r="B35" s="6" t="s">
        <v>13</v>
      </c>
      <c r="C35" s="41">
        <f>SUM(C26,C29,C32)</f>
        <v>793</v>
      </c>
      <c r="D35" s="41">
        <f aca="true" t="shared" si="5" ref="D35:M35">SUM(D26,D29,D32)</f>
        <v>812</v>
      </c>
      <c r="E35" s="41">
        <f t="shared" si="5"/>
        <v>800</v>
      </c>
      <c r="F35" s="41">
        <f>SUM(F26,F29,F32)</f>
        <v>1025</v>
      </c>
      <c r="G35" s="41">
        <f t="shared" si="5"/>
        <v>920</v>
      </c>
      <c r="H35" s="41">
        <f t="shared" si="5"/>
        <v>1115</v>
      </c>
      <c r="I35" s="41">
        <f t="shared" si="5"/>
        <v>1413</v>
      </c>
      <c r="J35" s="41">
        <f t="shared" si="5"/>
        <v>715</v>
      </c>
      <c r="K35" s="41">
        <f t="shared" si="5"/>
        <v>337</v>
      </c>
      <c r="L35" s="41">
        <f t="shared" si="5"/>
        <v>44</v>
      </c>
      <c r="M35" s="41">
        <f t="shared" si="5"/>
        <v>2</v>
      </c>
      <c r="N35" s="41">
        <f aca="true" t="shared" si="6" ref="N35:N40">SUM(C35:M35)</f>
        <v>7976</v>
      </c>
    </row>
    <row r="36" spans="1:14" s="66" customFormat="1" ht="13.5" customHeight="1">
      <c r="A36" s="135"/>
      <c r="B36" s="7" t="s">
        <v>14</v>
      </c>
      <c r="C36" s="46">
        <f aca="true" t="shared" si="7" ref="C36:M37">SUM(C27,C30,C33)</f>
        <v>695</v>
      </c>
      <c r="D36" s="46">
        <f t="shared" si="7"/>
        <v>803</v>
      </c>
      <c r="E36" s="46">
        <f t="shared" si="7"/>
        <v>907</v>
      </c>
      <c r="F36" s="46">
        <f t="shared" si="7"/>
        <v>1096</v>
      </c>
      <c r="G36" s="46">
        <f t="shared" si="7"/>
        <v>1001</v>
      </c>
      <c r="H36" s="46">
        <f t="shared" si="7"/>
        <v>1212</v>
      </c>
      <c r="I36" s="46">
        <f t="shared" si="7"/>
        <v>1453</v>
      </c>
      <c r="J36" s="46">
        <f t="shared" si="7"/>
        <v>865</v>
      </c>
      <c r="K36" s="46">
        <f t="shared" si="7"/>
        <v>649</v>
      </c>
      <c r="L36" s="46">
        <f t="shared" si="7"/>
        <v>177</v>
      </c>
      <c r="M36" s="46">
        <f t="shared" si="7"/>
        <v>6</v>
      </c>
      <c r="N36" s="46">
        <f t="shared" si="6"/>
        <v>8864</v>
      </c>
    </row>
    <row r="37" spans="1:14" s="66" customFormat="1" ht="13.5" customHeight="1">
      <c r="A37" s="135"/>
      <c r="B37" s="8" t="s">
        <v>15</v>
      </c>
      <c r="C37" s="50">
        <f t="shared" si="7"/>
        <v>1488</v>
      </c>
      <c r="D37" s="50">
        <f t="shared" si="7"/>
        <v>1615</v>
      </c>
      <c r="E37" s="50">
        <f t="shared" si="7"/>
        <v>1707</v>
      </c>
      <c r="F37" s="50">
        <f t="shared" si="7"/>
        <v>2121</v>
      </c>
      <c r="G37" s="50">
        <f t="shared" si="7"/>
        <v>1921</v>
      </c>
      <c r="H37" s="50">
        <f t="shared" si="7"/>
        <v>2327</v>
      </c>
      <c r="I37" s="50">
        <f t="shared" si="7"/>
        <v>2866</v>
      </c>
      <c r="J37" s="50">
        <f t="shared" si="7"/>
        <v>1580</v>
      </c>
      <c r="K37" s="50">
        <f t="shared" si="7"/>
        <v>986</v>
      </c>
      <c r="L37" s="50">
        <f t="shared" si="7"/>
        <v>221</v>
      </c>
      <c r="M37" s="50">
        <f t="shared" si="7"/>
        <v>8</v>
      </c>
      <c r="N37" s="50">
        <f t="shared" si="6"/>
        <v>16840</v>
      </c>
    </row>
    <row r="38" spans="1:14" s="66" customFormat="1" ht="13.5" customHeight="1">
      <c r="A38" s="141" t="s">
        <v>31</v>
      </c>
      <c r="B38" s="6" t="s">
        <v>13</v>
      </c>
      <c r="C38" s="128">
        <v>263</v>
      </c>
      <c r="D38" s="128">
        <v>305</v>
      </c>
      <c r="E38" s="128">
        <v>227</v>
      </c>
      <c r="F38" s="128">
        <v>289</v>
      </c>
      <c r="G38" s="128">
        <v>287</v>
      </c>
      <c r="H38" s="128">
        <v>466</v>
      </c>
      <c r="I38" s="128">
        <v>410</v>
      </c>
      <c r="J38" s="128">
        <v>277</v>
      </c>
      <c r="K38" s="128">
        <v>120</v>
      </c>
      <c r="L38" s="128">
        <v>16</v>
      </c>
      <c r="M38" s="128">
        <v>2</v>
      </c>
      <c r="N38" s="41">
        <f t="shared" si="6"/>
        <v>2662</v>
      </c>
    </row>
    <row r="39" spans="1:14" s="66" customFormat="1" ht="13.5" customHeight="1">
      <c r="A39" s="142"/>
      <c r="B39" s="7" t="s">
        <v>14</v>
      </c>
      <c r="C39" s="113">
        <v>220</v>
      </c>
      <c r="D39" s="113">
        <v>276</v>
      </c>
      <c r="E39" s="113">
        <v>272</v>
      </c>
      <c r="F39" s="113">
        <v>264</v>
      </c>
      <c r="G39" s="113">
        <v>359</v>
      </c>
      <c r="H39" s="113">
        <v>432</v>
      </c>
      <c r="I39" s="113">
        <v>402</v>
      </c>
      <c r="J39" s="113">
        <v>390</v>
      </c>
      <c r="K39" s="113">
        <v>301</v>
      </c>
      <c r="L39" s="113">
        <v>84</v>
      </c>
      <c r="M39" s="113">
        <v>2</v>
      </c>
      <c r="N39" s="46">
        <f t="shared" si="6"/>
        <v>3002</v>
      </c>
    </row>
    <row r="40" spans="1:14" s="66" customFormat="1" ht="13.5" customHeight="1">
      <c r="A40" s="143"/>
      <c r="B40" s="8" t="s">
        <v>15</v>
      </c>
      <c r="C40" s="132">
        <v>483</v>
      </c>
      <c r="D40" s="132">
        <v>581</v>
      </c>
      <c r="E40" s="132">
        <v>499</v>
      </c>
      <c r="F40" s="132">
        <v>553</v>
      </c>
      <c r="G40" s="132">
        <v>646</v>
      </c>
      <c r="H40" s="132">
        <v>898</v>
      </c>
      <c r="I40" s="132">
        <v>812</v>
      </c>
      <c r="J40" s="132">
        <v>667</v>
      </c>
      <c r="K40" s="132">
        <v>421</v>
      </c>
      <c r="L40" s="132">
        <v>100</v>
      </c>
      <c r="M40" s="132">
        <v>4</v>
      </c>
      <c r="N40" s="50">
        <f t="shared" si="6"/>
        <v>5664</v>
      </c>
    </row>
    <row r="41" spans="1:14" s="68" customFormat="1" ht="12" outlineLevel="1">
      <c r="A41" s="138" t="s">
        <v>55</v>
      </c>
      <c r="B41" s="20" t="s">
        <v>13</v>
      </c>
      <c r="C41" s="126">
        <v>226</v>
      </c>
      <c r="D41" s="126">
        <v>310</v>
      </c>
      <c r="E41" s="126">
        <v>264</v>
      </c>
      <c r="F41" s="126">
        <v>326</v>
      </c>
      <c r="G41" s="126">
        <v>349</v>
      </c>
      <c r="H41" s="126">
        <v>443</v>
      </c>
      <c r="I41" s="126">
        <v>433</v>
      </c>
      <c r="J41" s="126">
        <v>285</v>
      </c>
      <c r="K41" s="126">
        <v>169</v>
      </c>
      <c r="L41" s="126">
        <v>22</v>
      </c>
      <c r="M41" s="126">
        <v>3</v>
      </c>
      <c r="N41" s="42">
        <f aca="true" t="shared" si="8" ref="N41:N46">SUM(C41:M41)</f>
        <v>2830</v>
      </c>
    </row>
    <row r="42" spans="1:14" s="68" customFormat="1" ht="12" outlineLevel="1">
      <c r="A42" s="139"/>
      <c r="B42" s="21" t="s">
        <v>14</v>
      </c>
      <c r="C42" s="127">
        <v>229</v>
      </c>
      <c r="D42" s="127">
        <v>323</v>
      </c>
      <c r="E42" s="127">
        <v>257</v>
      </c>
      <c r="F42" s="127">
        <v>301</v>
      </c>
      <c r="G42" s="127">
        <v>350</v>
      </c>
      <c r="H42" s="127">
        <v>409</v>
      </c>
      <c r="I42" s="127">
        <v>453</v>
      </c>
      <c r="J42" s="127">
        <v>355</v>
      </c>
      <c r="K42" s="127">
        <v>318</v>
      </c>
      <c r="L42" s="127">
        <v>68</v>
      </c>
      <c r="M42" s="127">
        <v>1</v>
      </c>
      <c r="N42" s="47">
        <f t="shared" si="8"/>
        <v>3064</v>
      </c>
    </row>
    <row r="43" spans="1:14" s="68" customFormat="1" ht="12" outlineLevel="1">
      <c r="A43" s="140"/>
      <c r="B43" s="22" t="s">
        <v>15</v>
      </c>
      <c r="C43" s="114">
        <v>455</v>
      </c>
      <c r="D43" s="114">
        <v>633</v>
      </c>
      <c r="E43" s="114">
        <v>521</v>
      </c>
      <c r="F43" s="114">
        <v>627</v>
      </c>
      <c r="G43" s="114">
        <v>699</v>
      </c>
      <c r="H43" s="114">
        <v>852</v>
      </c>
      <c r="I43" s="114">
        <v>886</v>
      </c>
      <c r="J43" s="114">
        <v>640</v>
      </c>
      <c r="K43" s="114">
        <v>487</v>
      </c>
      <c r="L43" s="114">
        <v>90</v>
      </c>
      <c r="M43" s="114">
        <v>4</v>
      </c>
      <c r="N43" s="51">
        <f t="shared" si="8"/>
        <v>5894</v>
      </c>
    </row>
    <row r="44" spans="1:14" s="68" customFormat="1" ht="12" outlineLevel="1">
      <c r="A44" s="138" t="s">
        <v>56</v>
      </c>
      <c r="B44" s="20" t="s">
        <v>13</v>
      </c>
      <c r="C44" s="126">
        <v>53</v>
      </c>
      <c r="D44" s="126">
        <v>86</v>
      </c>
      <c r="E44" s="126">
        <v>81</v>
      </c>
      <c r="F44" s="126">
        <v>83</v>
      </c>
      <c r="G44" s="126">
        <v>109</v>
      </c>
      <c r="H44" s="126">
        <v>151</v>
      </c>
      <c r="I44" s="126">
        <v>148</v>
      </c>
      <c r="J44" s="126">
        <v>108</v>
      </c>
      <c r="K44" s="126">
        <v>67</v>
      </c>
      <c r="L44" s="126">
        <v>6</v>
      </c>
      <c r="M44" s="126">
        <v>0</v>
      </c>
      <c r="N44" s="42">
        <f t="shared" si="8"/>
        <v>892</v>
      </c>
    </row>
    <row r="45" spans="1:14" s="68" customFormat="1" ht="12" outlineLevel="1">
      <c r="A45" s="139"/>
      <c r="B45" s="21" t="s">
        <v>14</v>
      </c>
      <c r="C45" s="127">
        <v>56</v>
      </c>
      <c r="D45" s="127">
        <v>91</v>
      </c>
      <c r="E45" s="127">
        <v>111</v>
      </c>
      <c r="F45" s="127">
        <v>74</v>
      </c>
      <c r="G45" s="127">
        <v>103</v>
      </c>
      <c r="H45" s="127">
        <v>160</v>
      </c>
      <c r="I45" s="127">
        <v>126</v>
      </c>
      <c r="J45" s="127">
        <v>146</v>
      </c>
      <c r="K45" s="127">
        <v>118</v>
      </c>
      <c r="L45" s="127">
        <v>24</v>
      </c>
      <c r="M45" s="127">
        <v>4</v>
      </c>
      <c r="N45" s="47">
        <f t="shared" si="8"/>
        <v>1013</v>
      </c>
    </row>
    <row r="46" spans="1:14" s="68" customFormat="1" ht="12" outlineLevel="1">
      <c r="A46" s="140"/>
      <c r="B46" s="22" t="s">
        <v>15</v>
      </c>
      <c r="C46" s="114">
        <v>109</v>
      </c>
      <c r="D46" s="114">
        <v>177</v>
      </c>
      <c r="E46" s="114">
        <v>192</v>
      </c>
      <c r="F46" s="114">
        <v>157</v>
      </c>
      <c r="G46" s="114">
        <v>212</v>
      </c>
      <c r="H46" s="114">
        <v>311</v>
      </c>
      <c r="I46" s="114">
        <v>274</v>
      </c>
      <c r="J46" s="114">
        <v>254</v>
      </c>
      <c r="K46" s="114">
        <v>185</v>
      </c>
      <c r="L46" s="114">
        <v>30</v>
      </c>
      <c r="M46" s="114">
        <v>4</v>
      </c>
      <c r="N46" s="51">
        <f t="shared" si="8"/>
        <v>1905</v>
      </c>
    </row>
    <row r="47" spans="1:14" s="66" customFormat="1" ht="13.5" customHeight="1">
      <c r="A47" s="141" t="s">
        <v>33</v>
      </c>
      <c r="B47" s="6" t="s">
        <v>13</v>
      </c>
      <c r="C47" s="41">
        <f aca="true" t="shared" si="9" ref="C47:M47">SUM(C41,C44)</f>
        <v>279</v>
      </c>
      <c r="D47" s="41">
        <f t="shared" si="9"/>
        <v>396</v>
      </c>
      <c r="E47" s="41">
        <f t="shared" si="9"/>
        <v>345</v>
      </c>
      <c r="F47" s="41">
        <f t="shared" si="9"/>
        <v>409</v>
      </c>
      <c r="G47" s="41">
        <f t="shared" si="9"/>
        <v>458</v>
      </c>
      <c r="H47" s="41">
        <f t="shared" si="9"/>
        <v>594</v>
      </c>
      <c r="I47" s="41">
        <f t="shared" si="9"/>
        <v>581</v>
      </c>
      <c r="J47" s="41">
        <f t="shared" si="9"/>
        <v>393</v>
      </c>
      <c r="K47" s="41">
        <f t="shared" si="9"/>
        <v>236</v>
      </c>
      <c r="L47" s="41">
        <f t="shared" si="9"/>
        <v>28</v>
      </c>
      <c r="M47" s="41">
        <f t="shared" si="9"/>
        <v>3</v>
      </c>
      <c r="N47" s="41">
        <f>SUM(C47:M47)</f>
        <v>3722</v>
      </c>
    </row>
    <row r="48" spans="1:14" s="66" customFormat="1" ht="13.5" customHeight="1">
      <c r="A48" s="142"/>
      <c r="B48" s="7" t="s">
        <v>14</v>
      </c>
      <c r="C48" s="46">
        <f>SUM(C42,C45)</f>
        <v>285</v>
      </c>
      <c r="D48" s="46">
        <f>SUM(D42,D45)</f>
        <v>414</v>
      </c>
      <c r="E48" s="46">
        <f aca="true" t="shared" si="10" ref="E48:M48">SUM(E42,E45)</f>
        <v>368</v>
      </c>
      <c r="F48" s="46">
        <f t="shared" si="10"/>
        <v>375</v>
      </c>
      <c r="G48" s="46">
        <f t="shared" si="10"/>
        <v>453</v>
      </c>
      <c r="H48" s="46">
        <f t="shared" si="10"/>
        <v>569</v>
      </c>
      <c r="I48" s="46">
        <f t="shared" si="10"/>
        <v>579</v>
      </c>
      <c r="J48" s="46">
        <f t="shared" si="10"/>
        <v>501</v>
      </c>
      <c r="K48" s="46">
        <f t="shared" si="10"/>
        <v>436</v>
      </c>
      <c r="L48" s="46">
        <f t="shared" si="10"/>
        <v>92</v>
      </c>
      <c r="M48" s="46">
        <f t="shared" si="10"/>
        <v>5</v>
      </c>
      <c r="N48" s="46">
        <f>SUM(C48:M48)</f>
        <v>4077</v>
      </c>
    </row>
    <row r="49" spans="1:14" s="66" customFormat="1" ht="13.5" customHeight="1">
      <c r="A49" s="143"/>
      <c r="B49" s="8" t="s">
        <v>15</v>
      </c>
      <c r="C49" s="50">
        <f>SUM(C43,C46)</f>
        <v>564</v>
      </c>
      <c r="D49" s="50">
        <f>SUM(D43,D46)</f>
        <v>810</v>
      </c>
      <c r="E49" s="50">
        <f aca="true" t="shared" si="11" ref="E49:M49">SUM(E43,E46)</f>
        <v>713</v>
      </c>
      <c r="F49" s="50">
        <f t="shared" si="11"/>
        <v>784</v>
      </c>
      <c r="G49" s="50">
        <f t="shared" si="11"/>
        <v>911</v>
      </c>
      <c r="H49" s="50">
        <f t="shared" si="11"/>
        <v>1163</v>
      </c>
      <c r="I49" s="50">
        <f t="shared" si="11"/>
        <v>1160</v>
      </c>
      <c r="J49" s="50">
        <f t="shared" si="11"/>
        <v>894</v>
      </c>
      <c r="K49" s="50">
        <f t="shared" si="11"/>
        <v>672</v>
      </c>
      <c r="L49" s="50">
        <f t="shared" si="11"/>
        <v>120</v>
      </c>
      <c r="M49" s="50">
        <f t="shared" si="11"/>
        <v>8</v>
      </c>
      <c r="N49" s="50">
        <f>SUM(C49:M49)</f>
        <v>7799</v>
      </c>
    </row>
    <row r="50" spans="1:14" s="68" customFormat="1" ht="12" outlineLevel="1">
      <c r="A50" s="138" t="s">
        <v>58</v>
      </c>
      <c r="B50" s="20" t="s">
        <v>13</v>
      </c>
      <c r="C50" s="126">
        <v>167</v>
      </c>
      <c r="D50" s="126">
        <v>193</v>
      </c>
      <c r="E50" s="126">
        <v>149</v>
      </c>
      <c r="F50" s="126">
        <v>192</v>
      </c>
      <c r="G50" s="126">
        <v>197</v>
      </c>
      <c r="H50" s="126">
        <v>278</v>
      </c>
      <c r="I50" s="126">
        <v>272</v>
      </c>
      <c r="J50" s="126">
        <v>178</v>
      </c>
      <c r="K50" s="126">
        <v>114</v>
      </c>
      <c r="L50" s="126">
        <v>18</v>
      </c>
      <c r="M50" s="126">
        <v>1</v>
      </c>
      <c r="N50" s="42">
        <f aca="true" t="shared" si="12" ref="N50:N61">SUM(C50:M50)</f>
        <v>1759</v>
      </c>
    </row>
    <row r="51" spans="1:14" s="68" customFormat="1" ht="12" outlineLevel="1">
      <c r="A51" s="139"/>
      <c r="B51" s="21" t="s">
        <v>14</v>
      </c>
      <c r="C51" s="124">
        <v>136</v>
      </c>
      <c r="D51" s="124">
        <v>202</v>
      </c>
      <c r="E51" s="124">
        <v>188</v>
      </c>
      <c r="F51" s="124">
        <v>204</v>
      </c>
      <c r="G51" s="124">
        <v>221</v>
      </c>
      <c r="H51" s="124">
        <v>274</v>
      </c>
      <c r="I51" s="124">
        <v>282</v>
      </c>
      <c r="J51" s="124">
        <v>207</v>
      </c>
      <c r="K51" s="124">
        <v>218</v>
      </c>
      <c r="L51" s="124">
        <v>90</v>
      </c>
      <c r="M51" s="124">
        <v>5</v>
      </c>
      <c r="N51" s="47">
        <f t="shared" si="12"/>
        <v>2027</v>
      </c>
    </row>
    <row r="52" spans="1:14" s="68" customFormat="1" ht="12" outlineLevel="1">
      <c r="A52" s="140"/>
      <c r="B52" s="22" t="s">
        <v>15</v>
      </c>
      <c r="C52" s="125">
        <v>303</v>
      </c>
      <c r="D52" s="125">
        <v>395</v>
      </c>
      <c r="E52" s="125">
        <v>337</v>
      </c>
      <c r="F52" s="125">
        <v>396</v>
      </c>
      <c r="G52" s="125">
        <v>418</v>
      </c>
      <c r="H52" s="125">
        <v>552</v>
      </c>
      <c r="I52" s="125">
        <v>554</v>
      </c>
      <c r="J52" s="125">
        <v>385</v>
      </c>
      <c r="K52" s="125">
        <v>332</v>
      </c>
      <c r="L52" s="125">
        <v>108</v>
      </c>
      <c r="M52" s="125">
        <v>6</v>
      </c>
      <c r="N52" s="51">
        <f t="shared" si="12"/>
        <v>3786</v>
      </c>
    </row>
    <row r="53" spans="1:14" s="68" customFormat="1" ht="12" outlineLevel="1">
      <c r="A53" s="138" t="s">
        <v>59</v>
      </c>
      <c r="B53" s="20" t="s">
        <v>13</v>
      </c>
      <c r="C53" s="126">
        <v>88</v>
      </c>
      <c r="D53" s="126">
        <v>133</v>
      </c>
      <c r="E53" s="126">
        <v>100</v>
      </c>
      <c r="F53" s="126">
        <v>136</v>
      </c>
      <c r="G53" s="126">
        <v>134</v>
      </c>
      <c r="H53" s="126">
        <v>195</v>
      </c>
      <c r="I53" s="126">
        <v>187</v>
      </c>
      <c r="J53" s="126">
        <v>131</v>
      </c>
      <c r="K53" s="126">
        <v>77</v>
      </c>
      <c r="L53" s="126">
        <v>11</v>
      </c>
      <c r="M53" s="126">
        <v>0</v>
      </c>
      <c r="N53" s="42">
        <f t="shared" si="12"/>
        <v>1192</v>
      </c>
    </row>
    <row r="54" spans="1:14" s="68" customFormat="1" ht="12" outlineLevel="1">
      <c r="A54" s="139"/>
      <c r="B54" s="21" t="s">
        <v>14</v>
      </c>
      <c r="C54" s="124">
        <v>70</v>
      </c>
      <c r="D54" s="124">
        <v>119</v>
      </c>
      <c r="E54" s="124">
        <v>121</v>
      </c>
      <c r="F54" s="124">
        <v>144</v>
      </c>
      <c r="G54" s="124">
        <v>137</v>
      </c>
      <c r="H54" s="124">
        <v>206</v>
      </c>
      <c r="I54" s="124">
        <v>182</v>
      </c>
      <c r="J54" s="124">
        <v>175</v>
      </c>
      <c r="K54" s="124">
        <v>163</v>
      </c>
      <c r="L54" s="124">
        <v>20</v>
      </c>
      <c r="M54" s="124">
        <v>3</v>
      </c>
      <c r="N54" s="47">
        <f t="shared" si="12"/>
        <v>1340</v>
      </c>
    </row>
    <row r="55" spans="1:14" s="68" customFormat="1" ht="12" outlineLevel="1">
      <c r="A55" s="140"/>
      <c r="B55" s="22" t="s">
        <v>15</v>
      </c>
      <c r="C55" s="125">
        <v>158</v>
      </c>
      <c r="D55" s="125">
        <v>252</v>
      </c>
      <c r="E55" s="125">
        <v>221</v>
      </c>
      <c r="F55" s="125">
        <v>280</v>
      </c>
      <c r="G55" s="125">
        <v>271</v>
      </c>
      <c r="H55" s="125">
        <v>401</v>
      </c>
      <c r="I55" s="125">
        <v>369</v>
      </c>
      <c r="J55" s="125">
        <v>306</v>
      </c>
      <c r="K55" s="125">
        <v>240</v>
      </c>
      <c r="L55" s="125">
        <v>31</v>
      </c>
      <c r="M55" s="125">
        <v>3</v>
      </c>
      <c r="N55" s="51">
        <f t="shared" si="12"/>
        <v>2532</v>
      </c>
    </row>
    <row r="56" spans="1:14" s="68" customFormat="1" ht="12" outlineLevel="1">
      <c r="A56" s="138" t="s">
        <v>60</v>
      </c>
      <c r="B56" s="20" t="s">
        <v>13</v>
      </c>
      <c r="C56" s="126">
        <v>107</v>
      </c>
      <c r="D56" s="126">
        <v>134</v>
      </c>
      <c r="E56" s="126">
        <v>117</v>
      </c>
      <c r="F56" s="126">
        <v>131</v>
      </c>
      <c r="G56" s="126">
        <v>165</v>
      </c>
      <c r="H56" s="126">
        <v>202</v>
      </c>
      <c r="I56" s="126">
        <v>167</v>
      </c>
      <c r="J56" s="126">
        <v>138</v>
      </c>
      <c r="K56" s="126">
        <v>61</v>
      </c>
      <c r="L56" s="126">
        <v>8</v>
      </c>
      <c r="M56" s="126">
        <v>0</v>
      </c>
      <c r="N56" s="42">
        <f t="shared" si="12"/>
        <v>1230</v>
      </c>
    </row>
    <row r="57" spans="1:14" s="68" customFormat="1" ht="12" outlineLevel="1">
      <c r="A57" s="139"/>
      <c r="B57" s="21" t="s">
        <v>14</v>
      </c>
      <c r="C57" s="124">
        <v>91</v>
      </c>
      <c r="D57" s="124">
        <v>143</v>
      </c>
      <c r="E57" s="124">
        <v>117</v>
      </c>
      <c r="F57" s="124">
        <v>126</v>
      </c>
      <c r="G57" s="124">
        <v>145</v>
      </c>
      <c r="H57" s="124">
        <v>208</v>
      </c>
      <c r="I57" s="124">
        <v>179</v>
      </c>
      <c r="J57" s="124">
        <v>181</v>
      </c>
      <c r="K57" s="124">
        <v>125</v>
      </c>
      <c r="L57" s="124">
        <v>33</v>
      </c>
      <c r="M57" s="124">
        <v>1</v>
      </c>
      <c r="N57" s="47">
        <f t="shared" si="12"/>
        <v>1349</v>
      </c>
    </row>
    <row r="58" spans="1:14" s="68" customFormat="1" ht="12" outlineLevel="1">
      <c r="A58" s="140"/>
      <c r="B58" s="22" t="s">
        <v>15</v>
      </c>
      <c r="C58" s="125">
        <v>198</v>
      </c>
      <c r="D58" s="125">
        <v>277</v>
      </c>
      <c r="E58" s="125">
        <v>234</v>
      </c>
      <c r="F58" s="125">
        <v>257</v>
      </c>
      <c r="G58" s="125">
        <v>310</v>
      </c>
      <c r="H58" s="125">
        <v>410</v>
      </c>
      <c r="I58" s="125">
        <v>346</v>
      </c>
      <c r="J58" s="125">
        <v>319</v>
      </c>
      <c r="K58" s="125">
        <v>186</v>
      </c>
      <c r="L58" s="125">
        <v>41</v>
      </c>
      <c r="M58" s="125">
        <v>1</v>
      </c>
      <c r="N58" s="51">
        <f t="shared" si="12"/>
        <v>2579</v>
      </c>
    </row>
    <row r="59" spans="1:14" s="68" customFormat="1" ht="12" outlineLevel="1">
      <c r="A59" s="138" t="s">
        <v>61</v>
      </c>
      <c r="B59" s="20" t="s">
        <v>13</v>
      </c>
      <c r="C59" s="126">
        <v>57</v>
      </c>
      <c r="D59" s="126">
        <v>91</v>
      </c>
      <c r="E59" s="126">
        <v>57</v>
      </c>
      <c r="F59" s="126">
        <v>77</v>
      </c>
      <c r="G59" s="126">
        <v>106</v>
      </c>
      <c r="H59" s="126">
        <v>135</v>
      </c>
      <c r="I59" s="126">
        <v>142</v>
      </c>
      <c r="J59" s="126">
        <v>81</v>
      </c>
      <c r="K59" s="126">
        <v>41</v>
      </c>
      <c r="L59" s="126">
        <v>8</v>
      </c>
      <c r="M59" s="126">
        <v>0</v>
      </c>
      <c r="N59" s="42">
        <f t="shared" si="12"/>
        <v>795</v>
      </c>
    </row>
    <row r="60" spans="1:14" s="68" customFormat="1" ht="12" outlineLevel="1">
      <c r="A60" s="139"/>
      <c r="B60" s="21" t="s">
        <v>14</v>
      </c>
      <c r="C60" s="124">
        <v>46</v>
      </c>
      <c r="D60" s="124">
        <v>87</v>
      </c>
      <c r="E60" s="124">
        <v>79</v>
      </c>
      <c r="F60" s="124">
        <v>75</v>
      </c>
      <c r="G60" s="124">
        <v>98</v>
      </c>
      <c r="H60" s="124">
        <v>114</v>
      </c>
      <c r="I60" s="124">
        <v>129</v>
      </c>
      <c r="J60" s="124">
        <v>133</v>
      </c>
      <c r="K60" s="124">
        <v>85</v>
      </c>
      <c r="L60" s="124">
        <v>14</v>
      </c>
      <c r="M60" s="124">
        <v>1</v>
      </c>
      <c r="N60" s="47">
        <f t="shared" si="12"/>
        <v>861</v>
      </c>
    </row>
    <row r="61" spans="1:14" s="68" customFormat="1" ht="12" outlineLevel="1">
      <c r="A61" s="140"/>
      <c r="B61" s="22" t="s">
        <v>15</v>
      </c>
      <c r="C61" s="125">
        <v>103</v>
      </c>
      <c r="D61" s="125">
        <v>178</v>
      </c>
      <c r="E61" s="125">
        <v>136</v>
      </c>
      <c r="F61" s="125">
        <v>152</v>
      </c>
      <c r="G61" s="125">
        <v>204</v>
      </c>
      <c r="H61" s="125">
        <v>249</v>
      </c>
      <c r="I61" s="125">
        <v>271</v>
      </c>
      <c r="J61" s="125">
        <v>214</v>
      </c>
      <c r="K61" s="125">
        <v>126</v>
      </c>
      <c r="L61" s="125">
        <v>22</v>
      </c>
      <c r="M61" s="125">
        <v>1</v>
      </c>
      <c r="N61" s="51">
        <f t="shared" si="12"/>
        <v>1656</v>
      </c>
    </row>
    <row r="62" spans="1:14" ht="12">
      <c r="A62" s="141" t="s">
        <v>34</v>
      </c>
      <c r="B62" s="6" t="s">
        <v>13</v>
      </c>
      <c r="C62" s="84">
        <f>SUM(C50,C53,C56,C59)</f>
        <v>419</v>
      </c>
      <c r="D62" s="84">
        <f aca="true" t="shared" si="13" ref="D62:M62">SUM(D50,D53,D56,D59)</f>
        <v>551</v>
      </c>
      <c r="E62" s="84">
        <f t="shared" si="13"/>
        <v>423</v>
      </c>
      <c r="F62" s="84">
        <f t="shared" si="13"/>
        <v>536</v>
      </c>
      <c r="G62" s="84">
        <f t="shared" si="13"/>
        <v>602</v>
      </c>
      <c r="H62" s="84">
        <f t="shared" si="13"/>
        <v>810</v>
      </c>
      <c r="I62" s="84">
        <f t="shared" si="13"/>
        <v>768</v>
      </c>
      <c r="J62" s="84">
        <f t="shared" si="13"/>
        <v>528</v>
      </c>
      <c r="K62" s="84">
        <f t="shared" si="13"/>
        <v>293</v>
      </c>
      <c r="L62" s="84">
        <f t="shared" si="13"/>
        <v>45</v>
      </c>
      <c r="M62" s="84">
        <f t="shared" si="13"/>
        <v>1</v>
      </c>
      <c r="N62" s="69">
        <f>SUM(C62:M62)</f>
        <v>4976</v>
      </c>
    </row>
    <row r="63" spans="1:14" ht="12">
      <c r="A63" s="142"/>
      <c r="B63" s="7" t="s">
        <v>14</v>
      </c>
      <c r="C63" s="85">
        <f aca="true" t="shared" si="14" ref="C63:M64">SUM(C51,C54,C57,C60)</f>
        <v>343</v>
      </c>
      <c r="D63" s="85">
        <f t="shared" si="14"/>
        <v>551</v>
      </c>
      <c r="E63" s="85">
        <f t="shared" si="14"/>
        <v>505</v>
      </c>
      <c r="F63" s="85">
        <f t="shared" si="14"/>
        <v>549</v>
      </c>
      <c r="G63" s="85">
        <f t="shared" si="14"/>
        <v>601</v>
      </c>
      <c r="H63" s="85">
        <f t="shared" si="14"/>
        <v>802</v>
      </c>
      <c r="I63" s="85">
        <f t="shared" si="14"/>
        <v>772</v>
      </c>
      <c r="J63" s="85">
        <f t="shared" si="14"/>
        <v>696</v>
      </c>
      <c r="K63" s="85">
        <f t="shared" si="14"/>
        <v>591</v>
      </c>
      <c r="L63" s="85">
        <f t="shared" si="14"/>
        <v>157</v>
      </c>
      <c r="M63" s="85">
        <f t="shared" si="14"/>
        <v>10</v>
      </c>
      <c r="N63" s="46">
        <f>SUM(C63:M63)</f>
        <v>5577</v>
      </c>
    </row>
    <row r="64" spans="1:14" ht="12">
      <c r="A64" s="143"/>
      <c r="B64" s="8" t="s">
        <v>15</v>
      </c>
      <c r="C64" s="86">
        <f t="shared" si="14"/>
        <v>762</v>
      </c>
      <c r="D64" s="86">
        <f t="shared" si="14"/>
        <v>1102</v>
      </c>
      <c r="E64" s="86">
        <f t="shared" si="14"/>
        <v>928</v>
      </c>
      <c r="F64" s="86">
        <f t="shared" si="14"/>
        <v>1085</v>
      </c>
      <c r="G64" s="86">
        <f t="shared" si="14"/>
        <v>1203</v>
      </c>
      <c r="H64" s="86">
        <f t="shared" si="14"/>
        <v>1612</v>
      </c>
      <c r="I64" s="86">
        <f t="shared" si="14"/>
        <v>1540</v>
      </c>
      <c r="J64" s="86">
        <f>SUM(J52,J55,J58,J61)</f>
        <v>1224</v>
      </c>
      <c r="K64" s="86">
        <f t="shared" si="14"/>
        <v>884</v>
      </c>
      <c r="L64" s="86">
        <f t="shared" si="14"/>
        <v>202</v>
      </c>
      <c r="M64" s="86">
        <f t="shared" si="14"/>
        <v>11</v>
      </c>
      <c r="N64" s="70">
        <f>SUM(C64:M64)</f>
        <v>10553</v>
      </c>
    </row>
    <row r="65" spans="1:14" ht="12">
      <c r="A65" s="141" t="s">
        <v>23</v>
      </c>
      <c r="B65" s="6" t="s">
        <v>13</v>
      </c>
      <c r="C65" s="128">
        <v>198</v>
      </c>
      <c r="D65" s="128">
        <v>326</v>
      </c>
      <c r="E65" s="128">
        <v>211</v>
      </c>
      <c r="F65" s="128">
        <v>276</v>
      </c>
      <c r="G65" s="128">
        <v>339</v>
      </c>
      <c r="H65" s="128">
        <v>486</v>
      </c>
      <c r="I65" s="128">
        <v>399</v>
      </c>
      <c r="J65" s="128">
        <v>254</v>
      </c>
      <c r="K65" s="128">
        <v>173</v>
      </c>
      <c r="L65" s="128">
        <v>21</v>
      </c>
      <c r="M65" s="128">
        <v>0</v>
      </c>
      <c r="N65" s="41">
        <f aca="true" t="shared" si="15" ref="N65:N70">SUM(C65:M65)</f>
        <v>2683</v>
      </c>
    </row>
    <row r="66" spans="1:14" ht="12">
      <c r="A66" s="142"/>
      <c r="B66" s="7" t="s">
        <v>14</v>
      </c>
      <c r="C66" s="113">
        <v>179</v>
      </c>
      <c r="D66" s="113">
        <v>319</v>
      </c>
      <c r="E66" s="113">
        <v>234</v>
      </c>
      <c r="F66" s="113">
        <v>263</v>
      </c>
      <c r="G66" s="113">
        <v>395</v>
      </c>
      <c r="H66" s="113">
        <v>530</v>
      </c>
      <c r="I66" s="113">
        <v>447</v>
      </c>
      <c r="J66" s="113">
        <v>398</v>
      </c>
      <c r="K66" s="113">
        <v>379</v>
      </c>
      <c r="L66" s="113">
        <v>85</v>
      </c>
      <c r="M66" s="113">
        <v>8</v>
      </c>
      <c r="N66" s="46">
        <f t="shared" si="15"/>
        <v>3237</v>
      </c>
    </row>
    <row r="67" spans="1:14" ht="12">
      <c r="A67" s="143"/>
      <c r="B67" s="8" t="s">
        <v>15</v>
      </c>
      <c r="C67" s="132">
        <v>377</v>
      </c>
      <c r="D67" s="132">
        <v>645</v>
      </c>
      <c r="E67" s="132">
        <v>445</v>
      </c>
      <c r="F67" s="132">
        <v>539</v>
      </c>
      <c r="G67" s="132">
        <v>734</v>
      </c>
      <c r="H67" s="132">
        <v>1016</v>
      </c>
      <c r="I67" s="132">
        <v>846</v>
      </c>
      <c r="J67" s="132">
        <v>652</v>
      </c>
      <c r="K67" s="132">
        <v>552</v>
      </c>
      <c r="L67" s="132">
        <v>106</v>
      </c>
      <c r="M67" s="132">
        <v>8</v>
      </c>
      <c r="N67" s="50">
        <f t="shared" si="15"/>
        <v>5920</v>
      </c>
    </row>
    <row r="68" spans="1:14" ht="12">
      <c r="A68" s="144" t="s">
        <v>2</v>
      </c>
      <c r="B68" s="23" t="s">
        <v>13</v>
      </c>
      <c r="C68" s="74">
        <f>SUM(C23,C35,C38,C47,C62,C65)</f>
        <v>6653</v>
      </c>
      <c r="D68" s="74">
        <f aca="true" t="shared" si="16" ref="D68:L68">SUM(D23,D35,D38,D47,D62,D65)</f>
        <v>7488</v>
      </c>
      <c r="E68" s="74">
        <f t="shared" si="16"/>
        <v>6622</v>
      </c>
      <c r="F68" s="74">
        <f t="shared" si="16"/>
        <v>8424</v>
      </c>
      <c r="G68" s="74">
        <f t="shared" si="16"/>
        <v>8526</v>
      </c>
      <c r="H68" s="74">
        <f t="shared" si="16"/>
        <v>9482</v>
      </c>
      <c r="I68" s="74">
        <f t="shared" si="16"/>
        <v>9691</v>
      </c>
      <c r="J68" s="74">
        <f t="shared" si="16"/>
        <v>6413</v>
      </c>
      <c r="K68" s="74">
        <f t="shared" si="16"/>
        <v>3084</v>
      </c>
      <c r="L68" s="74">
        <f t="shared" si="16"/>
        <v>350</v>
      </c>
      <c r="M68" s="74">
        <f>SUM(M23,M35,M38,M47,M62,M65)</f>
        <v>10</v>
      </c>
      <c r="N68" s="75">
        <f t="shared" si="15"/>
        <v>66743</v>
      </c>
    </row>
    <row r="69" spans="1:14" ht="12">
      <c r="A69" s="145"/>
      <c r="B69" s="24" t="s">
        <v>14</v>
      </c>
      <c r="C69" s="62">
        <f aca="true" t="shared" si="17" ref="C69:M69">SUM(C24,C36,C39,C48,C63,C66)</f>
        <v>6110</v>
      </c>
      <c r="D69" s="62">
        <f t="shared" si="17"/>
        <v>7367</v>
      </c>
      <c r="E69" s="62">
        <f t="shared" si="17"/>
        <v>6961</v>
      </c>
      <c r="F69" s="62">
        <f t="shared" si="17"/>
        <v>8712</v>
      </c>
      <c r="G69" s="62">
        <f t="shared" si="17"/>
        <v>9386</v>
      </c>
      <c r="H69" s="62">
        <f t="shared" si="17"/>
        <v>9916</v>
      </c>
      <c r="I69" s="62">
        <f t="shared" si="17"/>
        <v>10479</v>
      </c>
      <c r="J69" s="62">
        <f t="shared" si="17"/>
        <v>8232</v>
      </c>
      <c r="K69" s="62">
        <f t="shared" si="17"/>
        <v>5853</v>
      </c>
      <c r="L69" s="62">
        <f t="shared" si="17"/>
        <v>1482</v>
      </c>
      <c r="M69" s="62">
        <f t="shared" si="17"/>
        <v>73</v>
      </c>
      <c r="N69" s="62">
        <f t="shared" si="15"/>
        <v>74571</v>
      </c>
    </row>
    <row r="70" spans="1:14" ht="12">
      <c r="A70" s="145"/>
      <c r="B70" s="25" t="s">
        <v>15</v>
      </c>
      <c r="C70" s="63">
        <f>SUM(C68:C69)</f>
        <v>12763</v>
      </c>
      <c r="D70" s="63">
        <f aca="true" t="shared" si="18" ref="D70:M70">SUM(D68:D69)</f>
        <v>14855</v>
      </c>
      <c r="E70" s="63">
        <f t="shared" si="18"/>
        <v>13583</v>
      </c>
      <c r="F70" s="63">
        <f t="shared" si="18"/>
        <v>17136</v>
      </c>
      <c r="G70" s="63">
        <f t="shared" si="18"/>
        <v>17912</v>
      </c>
      <c r="H70" s="63">
        <f t="shared" si="18"/>
        <v>19398</v>
      </c>
      <c r="I70" s="63">
        <f t="shared" si="18"/>
        <v>20170</v>
      </c>
      <c r="J70" s="63">
        <f t="shared" si="18"/>
        <v>14645</v>
      </c>
      <c r="K70" s="63">
        <f t="shared" si="18"/>
        <v>8937</v>
      </c>
      <c r="L70" s="63">
        <f t="shared" si="18"/>
        <v>1832</v>
      </c>
      <c r="M70" s="63">
        <f t="shared" si="18"/>
        <v>83</v>
      </c>
      <c r="N70" s="63">
        <f t="shared" si="15"/>
        <v>141314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&amp;N&amp;C町別・年齢10歳毎人口&amp;R平成24年11月1日現在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7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6" t="s">
        <v>149</v>
      </c>
      <c r="B1" s="146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8" t="s">
        <v>45</v>
      </c>
      <c r="B2" s="20" t="s">
        <v>13</v>
      </c>
      <c r="C2" s="126">
        <v>2825</v>
      </c>
      <c r="D2" s="126">
        <v>11484</v>
      </c>
      <c r="E2" s="126">
        <v>3468</v>
      </c>
      <c r="F2" s="126">
        <v>1599</v>
      </c>
      <c r="G2" s="42">
        <f>SUM(C2:E2)</f>
        <v>17777</v>
      </c>
      <c r="H2" s="65">
        <f>C2/$G2</f>
        <v>0.1589132024526073</v>
      </c>
      <c r="I2" s="65">
        <f>D2/$G2</f>
        <v>0.6460032626427407</v>
      </c>
      <c r="J2" s="65">
        <f>E2/$G2</f>
        <v>0.19508353490465208</v>
      </c>
      <c r="K2" s="65">
        <f>F2/$G2</f>
        <v>0.08994768521122799</v>
      </c>
      <c r="L2" s="27">
        <f>SUM(H2:J2)</f>
        <v>1</v>
      </c>
    </row>
    <row r="3" spans="1:12" s="66" customFormat="1" ht="13.5" customHeight="1" outlineLevel="1">
      <c r="A3" s="139"/>
      <c r="B3" s="21" t="s">
        <v>14</v>
      </c>
      <c r="C3" s="124">
        <v>2626</v>
      </c>
      <c r="D3" s="124">
        <v>12481</v>
      </c>
      <c r="E3" s="124">
        <v>5101</v>
      </c>
      <c r="F3" s="124">
        <v>2819</v>
      </c>
      <c r="G3" s="47">
        <f aca="true" t="shared" si="0" ref="G3:G25">SUM(C3:E3)</f>
        <v>20208</v>
      </c>
      <c r="H3" s="48">
        <f aca="true" t="shared" si="1" ref="H3:H22">C3/$G3</f>
        <v>0.12994853523357086</v>
      </c>
      <c r="I3" s="48">
        <f aca="true" t="shared" si="2" ref="I3:I22">D3/$G3</f>
        <v>0.6176266825019794</v>
      </c>
      <c r="J3" s="48">
        <f aca="true" t="shared" si="3" ref="J3:J22">E3/$G3</f>
        <v>0.2524247822644497</v>
      </c>
      <c r="K3" s="48">
        <f aca="true" t="shared" si="4" ref="K3:K22">F3/$G3</f>
        <v>0.13949920823436263</v>
      </c>
      <c r="L3" s="27">
        <f>SUM(H3:J3)</f>
        <v>1</v>
      </c>
    </row>
    <row r="4" spans="1:12" s="66" customFormat="1" ht="13.5" customHeight="1" outlineLevel="1">
      <c r="A4" s="140"/>
      <c r="B4" s="22" t="s">
        <v>15</v>
      </c>
      <c r="C4" s="125">
        <v>5451</v>
      </c>
      <c r="D4" s="125">
        <v>23965</v>
      </c>
      <c r="E4" s="125">
        <v>8569</v>
      </c>
      <c r="F4" s="125">
        <v>4418</v>
      </c>
      <c r="G4" s="51">
        <f t="shared" si="0"/>
        <v>37985</v>
      </c>
      <c r="H4" s="67">
        <f t="shared" si="1"/>
        <v>0.14350401474266158</v>
      </c>
      <c r="I4" s="67">
        <f t="shared" si="2"/>
        <v>0.6309069369487956</v>
      </c>
      <c r="J4" s="67">
        <f t="shared" si="3"/>
        <v>0.22558904830854284</v>
      </c>
      <c r="K4" s="67">
        <f t="shared" si="4"/>
        <v>0.11630906936948796</v>
      </c>
      <c r="L4" s="27">
        <f>SUM(H4:J4)</f>
        <v>1</v>
      </c>
    </row>
    <row r="5" spans="1:12" s="68" customFormat="1" ht="12" outlineLevel="1">
      <c r="A5" s="138" t="s">
        <v>44</v>
      </c>
      <c r="B5" s="20" t="s">
        <v>13</v>
      </c>
      <c r="C5" s="126">
        <v>978</v>
      </c>
      <c r="D5" s="126">
        <v>3127</v>
      </c>
      <c r="E5" s="126">
        <v>781</v>
      </c>
      <c r="F5" s="126">
        <v>341</v>
      </c>
      <c r="G5" s="42">
        <f t="shared" si="0"/>
        <v>4886</v>
      </c>
      <c r="H5" s="65">
        <f t="shared" si="1"/>
        <v>0.2001637331150225</v>
      </c>
      <c r="I5" s="65">
        <f t="shared" si="2"/>
        <v>0.6399918133442489</v>
      </c>
      <c r="J5" s="65">
        <f t="shared" si="3"/>
        <v>0.15984445354072863</v>
      </c>
      <c r="K5" s="65">
        <f t="shared" si="4"/>
        <v>0.0697912402783463</v>
      </c>
      <c r="L5" s="27">
        <f>SUM(H5:J5)</f>
        <v>1</v>
      </c>
    </row>
    <row r="6" spans="1:12" s="68" customFormat="1" ht="12" outlineLevel="1">
      <c r="A6" s="139"/>
      <c r="B6" s="21" t="s">
        <v>14</v>
      </c>
      <c r="C6" s="124">
        <v>896</v>
      </c>
      <c r="D6" s="124">
        <v>3157</v>
      </c>
      <c r="E6" s="124">
        <v>1049</v>
      </c>
      <c r="F6" s="124">
        <v>510</v>
      </c>
      <c r="G6" s="47">
        <f t="shared" si="0"/>
        <v>5102</v>
      </c>
      <c r="H6" s="48">
        <f t="shared" si="1"/>
        <v>0.17561740493923952</v>
      </c>
      <c r="I6" s="48">
        <f t="shared" si="2"/>
        <v>0.6187769502156018</v>
      </c>
      <c r="J6" s="48">
        <f t="shared" si="3"/>
        <v>0.20560564484515875</v>
      </c>
      <c r="K6" s="48">
        <f t="shared" si="4"/>
        <v>0.0999607996863975</v>
      </c>
      <c r="L6" s="27">
        <f aca="true" t="shared" si="5" ref="L6:L22">SUM(H6:J6)</f>
        <v>1</v>
      </c>
    </row>
    <row r="7" spans="1:12" s="68" customFormat="1" ht="12" outlineLevel="1">
      <c r="A7" s="140"/>
      <c r="B7" s="22" t="s">
        <v>15</v>
      </c>
      <c r="C7" s="125">
        <v>1874</v>
      </c>
      <c r="D7" s="125">
        <v>6284</v>
      </c>
      <c r="E7" s="125">
        <v>1830</v>
      </c>
      <c r="F7" s="125">
        <v>851</v>
      </c>
      <c r="G7" s="51">
        <f t="shared" si="0"/>
        <v>9988</v>
      </c>
      <c r="H7" s="67">
        <f t="shared" si="1"/>
        <v>0.18762515018021625</v>
      </c>
      <c r="I7" s="67">
        <f t="shared" si="2"/>
        <v>0.6291549859831799</v>
      </c>
      <c r="J7" s="67">
        <f t="shared" si="3"/>
        <v>0.18321986383660394</v>
      </c>
      <c r="K7" s="67">
        <f t="shared" si="4"/>
        <v>0.08520224269122947</v>
      </c>
      <c r="L7" s="27">
        <f t="shared" si="5"/>
        <v>1</v>
      </c>
    </row>
    <row r="8" spans="1:12" s="68" customFormat="1" ht="12" outlineLevel="1">
      <c r="A8" s="138" t="s">
        <v>43</v>
      </c>
      <c r="B8" s="20" t="s">
        <v>13</v>
      </c>
      <c r="C8" s="126">
        <v>396</v>
      </c>
      <c r="D8" s="126">
        <v>1811</v>
      </c>
      <c r="E8" s="126">
        <v>597</v>
      </c>
      <c r="F8" s="126">
        <v>260</v>
      </c>
      <c r="G8" s="42">
        <f t="shared" si="0"/>
        <v>2804</v>
      </c>
      <c r="H8" s="65">
        <f t="shared" si="1"/>
        <v>0.14122681883024252</v>
      </c>
      <c r="I8" s="65">
        <f t="shared" si="2"/>
        <v>0.6458630527817404</v>
      </c>
      <c r="J8" s="65">
        <f t="shared" si="3"/>
        <v>0.21291012838801712</v>
      </c>
      <c r="K8" s="65">
        <f t="shared" si="4"/>
        <v>0.09272467902995721</v>
      </c>
      <c r="L8" s="27">
        <f t="shared" si="5"/>
        <v>1</v>
      </c>
    </row>
    <row r="9" spans="1:12" s="68" customFormat="1" ht="12" outlineLevel="1">
      <c r="A9" s="139"/>
      <c r="B9" s="21" t="s">
        <v>14</v>
      </c>
      <c r="C9" s="124">
        <v>354</v>
      </c>
      <c r="D9" s="124">
        <v>1826</v>
      </c>
      <c r="E9" s="124">
        <v>859</v>
      </c>
      <c r="F9" s="124">
        <v>517</v>
      </c>
      <c r="G9" s="47">
        <f t="shared" si="0"/>
        <v>3039</v>
      </c>
      <c r="H9" s="48">
        <f t="shared" si="1"/>
        <v>0.11648568608094768</v>
      </c>
      <c r="I9" s="48">
        <f t="shared" si="2"/>
        <v>0.6008555445870352</v>
      </c>
      <c r="J9" s="48">
        <f t="shared" si="3"/>
        <v>0.2826587693320171</v>
      </c>
      <c r="K9" s="48">
        <f t="shared" si="4"/>
        <v>0.17012175057584733</v>
      </c>
      <c r="L9" s="27">
        <f t="shared" si="5"/>
        <v>1</v>
      </c>
    </row>
    <row r="10" spans="1:12" s="68" customFormat="1" ht="12" outlineLevel="1">
      <c r="A10" s="140"/>
      <c r="B10" s="22" t="s">
        <v>15</v>
      </c>
      <c r="C10" s="125">
        <v>750</v>
      </c>
      <c r="D10" s="125">
        <v>3637</v>
      </c>
      <c r="E10" s="125">
        <v>1456</v>
      </c>
      <c r="F10" s="125">
        <v>777</v>
      </c>
      <c r="G10" s="51">
        <f t="shared" si="0"/>
        <v>5843</v>
      </c>
      <c r="H10" s="67">
        <f t="shared" si="1"/>
        <v>0.12835871983570085</v>
      </c>
      <c r="I10" s="67">
        <f t="shared" si="2"/>
        <v>0.6224542187232586</v>
      </c>
      <c r="J10" s="67">
        <f t="shared" si="3"/>
        <v>0.24918706144104055</v>
      </c>
      <c r="K10" s="67">
        <f t="shared" si="4"/>
        <v>0.13297963374978608</v>
      </c>
      <c r="L10" s="27">
        <f t="shared" si="5"/>
        <v>1</v>
      </c>
    </row>
    <row r="11" spans="1:12" s="68" customFormat="1" ht="12" outlineLevel="1">
      <c r="A11" s="138" t="s">
        <v>42</v>
      </c>
      <c r="B11" s="20" t="s">
        <v>13</v>
      </c>
      <c r="C11" s="126">
        <v>238</v>
      </c>
      <c r="D11" s="126">
        <v>1232</v>
      </c>
      <c r="E11" s="126">
        <v>598</v>
      </c>
      <c r="F11" s="126">
        <v>318</v>
      </c>
      <c r="G11" s="42">
        <f t="shared" si="0"/>
        <v>2068</v>
      </c>
      <c r="H11" s="65">
        <f t="shared" si="1"/>
        <v>0.11508704061895551</v>
      </c>
      <c r="I11" s="65">
        <f t="shared" si="2"/>
        <v>0.5957446808510638</v>
      </c>
      <c r="J11" s="65">
        <f t="shared" si="3"/>
        <v>0.28916827852998067</v>
      </c>
      <c r="K11" s="65">
        <f t="shared" si="4"/>
        <v>0.15377176015473887</v>
      </c>
      <c r="L11" s="27">
        <f t="shared" si="5"/>
        <v>1</v>
      </c>
    </row>
    <row r="12" spans="1:12" s="68" customFormat="1" ht="12" outlineLevel="1">
      <c r="A12" s="139"/>
      <c r="B12" s="21" t="s">
        <v>14</v>
      </c>
      <c r="C12" s="124">
        <v>225</v>
      </c>
      <c r="D12" s="124">
        <v>1267</v>
      </c>
      <c r="E12" s="124">
        <v>965</v>
      </c>
      <c r="F12" s="124">
        <v>642</v>
      </c>
      <c r="G12" s="47">
        <f t="shared" si="0"/>
        <v>2457</v>
      </c>
      <c r="H12" s="48">
        <f t="shared" si="1"/>
        <v>0.09157509157509157</v>
      </c>
      <c r="I12" s="48">
        <f t="shared" si="2"/>
        <v>0.5156695156695157</v>
      </c>
      <c r="J12" s="48">
        <f t="shared" si="3"/>
        <v>0.39275539275539273</v>
      </c>
      <c r="K12" s="48">
        <f t="shared" si="4"/>
        <v>0.2612942612942613</v>
      </c>
      <c r="L12" s="27">
        <f t="shared" si="5"/>
        <v>1</v>
      </c>
    </row>
    <row r="13" spans="1:12" s="68" customFormat="1" ht="12" outlineLevel="1">
      <c r="A13" s="140"/>
      <c r="B13" s="22" t="s">
        <v>15</v>
      </c>
      <c r="C13" s="125">
        <v>463</v>
      </c>
      <c r="D13" s="125">
        <v>2499</v>
      </c>
      <c r="E13" s="125">
        <v>1563</v>
      </c>
      <c r="F13" s="125">
        <v>960</v>
      </c>
      <c r="G13" s="51">
        <f t="shared" si="0"/>
        <v>4525</v>
      </c>
      <c r="H13" s="67">
        <f t="shared" si="1"/>
        <v>0.10232044198895028</v>
      </c>
      <c r="I13" s="67">
        <f t="shared" si="2"/>
        <v>0.5522651933701658</v>
      </c>
      <c r="J13" s="67">
        <f t="shared" si="3"/>
        <v>0.345414364640884</v>
      </c>
      <c r="K13" s="67">
        <f t="shared" si="4"/>
        <v>0.2121546961325967</v>
      </c>
      <c r="L13" s="27">
        <f t="shared" si="5"/>
        <v>1</v>
      </c>
    </row>
    <row r="14" spans="1:12" s="68" customFormat="1" ht="12" outlineLevel="1">
      <c r="A14" s="138" t="s">
        <v>41</v>
      </c>
      <c r="B14" s="20" t="s">
        <v>13</v>
      </c>
      <c r="C14" s="126">
        <v>2375</v>
      </c>
      <c r="D14" s="126">
        <v>8448</v>
      </c>
      <c r="E14" s="126">
        <v>2605</v>
      </c>
      <c r="F14" s="126">
        <v>1100</v>
      </c>
      <c r="G14" s="42">
        <f t="shared" si="0"/>
        <v>13428</v>
      </c>
      <c r="H14" s="65">
        <f t="shared" si="1"/>
        <v>0.17686922847780756</v>
      </c>
      <c r="I14" s="65">
        <f t="shared" si="2"/>
        <v>0.6291331546023236</v>
      </c>
      <c r="J14" s="65">
        <f t="shared" si="3"/>
        <v>0.19399761691986894</v>
      </c>
      <c r="K14" s="65">
        <f t="shared" si="4"/>
        <v>0.08191837950551087</v>
      </c>
      <c r="L14" s="27">
        <f t="shared" si="5"/>
        <v>1</v>
      </c>
    </row>
    <row r="15" spans="1:12" s="68" customFormat="1" ht="12" outlineLevel="1">
      <c r="A15" s="139"/>
      <c r="B15" s="21" t="s">
        <v>14</v>
      </c>
      <c r="C15" s="124">
        <v>2342</v>
      </c>
      <c r="D15" s="124">
        <v>9121</v>
      </c>
      <c r="E15" s="124">
        <v>3344</v>
      </c>
      <c r="F15" s="124">
        <v>1551</v>
      </c>
      <c r="G15" s="47">
        <f t="shared" si="0"/>
        <v>14807</v>
      </c>
      <c r="H15" s="48">
        <f t="shared" si="1"/>
        <v>0.15816843384885526</v>
      </c>
      <c r="I15" s="48">
        <f t="shared" si="2"/>
        <v>0.6159924360099953</v>
      </c>
      <c r="J15" s="48">
        <f t="shared" si="3"/>
        <v>0.22583913014114945</v>
      </c>
      <c r="K15" s="48">
        <f t="shared" si="4"/>
        <v>0.10474775444046734</v>
      </c>
      <c r="L15" s="27">
        <f t="shared" si="5"/>
        <v>1</v>
      </c>
    </row>
    <row r="16" spans="1:12" s="68" customFormat="1" ht="12" outlineLevel="1">
      <c r="A16" s="140"/>
      <c r="B16" s="22" t="s">
        <v>15</v>
      </c>
      <c r="C16" s="125">
        <v>4717</v>
      </c>
      <c r="D16" s="125">
        <v>17569</v>
      </c>
      <c r="E16" s="125">
        <v>5949</v>
      </c>
      <c r="F16" s="125">
        <v>2651</v>
      </c>
      <c r="G16" s="51">
        <f t="shared" si="0"/>
        <v>28235</v>
      </c>
      <c r="H16" s="67">
        <f t="shared" si="1"/>
        <v>0.16706215689746767</v>
      </c>
      <c r="I16" s="67">
        <f t="shared" si="2"/>
        <v>0.6222418983531078</v>
      </c>
      <c r="J16" s="67">
        <f t="shared" si="3"/>
        <v>0.21069594474942446</v>
      </c>
      <c r="K16" s="67">
        <f t="shared" si="4"/>
        <v>0.09389056136001417</v>
      </c>
      <c r="L16" s="27">
        <f t="shared" si="5"/>
        <v>0.9999999999999999</v>
      </c>
    </row>
    <row r="17" spans="1:12" s="68" customFormat="1" ht="12" outlineLevel="1">
      <c r="A17" s="138" t="s">
        <v>40</v>
      </c>
      <c r="B17" s="20" t="s">
        <v>13</v>
      </c>
      <c r="C17" s="126">
        <v>116</v>
      </c>
      <c r="D17" s="126">
        <v>719</v>
      </c>
      <c r="E17" s="126">
        <v>290</v>
      </c>
      <c r="F17" s="126">
        <v>154</v>
      </c>
      <c r="G17" s="42">
        <f t="shared" si="0"/>
        <v>1125</v>
      </c>
      <c r="H17" s="65">
        <f t="shared" si="1"/>
        <v>0.10311111111111111</v>
      </c>
      <c r="I17" s="65">
        <f t="shared" si="2"/>
        <v>0.6391111111111111</v>
      </c>
      <c r="J17" s="65">
        <f t="shared" si="3"/>
        <v>0.2577777777777778</v>
      </c>
      <c r="K17" s="65">
        <f t="shared" si="4"/>
        <v>0.1368888888888889</v>
      </c>
      <c r="L17" s="27">
        <f t="shared" si="5"/>
        <v>1</v>
      </c>
    </row>
    <row r="18" spans="1:12" s="68" customFormat="1" ht="12" outlineLevel="1">
      <c r="A18" s="139"/>
      <c r="B18" s="21" t="s">
        <v>14</v>
      </c>
      <c r="C18" s="124">
        <v>105</v>
      </c>
      <c r="D18" s="124">
        <v>655</v>
      </c>
      <c r="E18" s="124">
        <v>454</v>
      </c>
      <c r="F18" s="124">
        <v>266</v>
      </c>
      <c r="G18" s="47">
        <f t="shared" si="0"/>
        <v>1214</v>
      </c>
      <c r="H18" s="48">
        <f t="shared" si="1"/>
        <v>0.08649093904448106</v>
      </c>
      <c r="I18" s="48">
        <f t="shared" si="2"/>
        <v>0.5395387149917628</v>
      </c>
      <c r="J18" s="48">
        <f t="shared" si="3"/>
        <v>0.37397034596375617</v>
      </c>
      <c r="K18" s="48">
        <f t="shared" si="4"/>
        <v>0.21911037891268534</v>
      </c>
      <c r="L18" s="27">
        <f t="shared" si="5"/>
        <v>1</v>
      </c>
    </row>
    <row r="19" spans="1:12" s="68" customFormat="1" ht="12" outlineLevel="1">
      <c r="A19" s="140"/>
      <c r="B19" s="22" t="s">
        <v>15</v>
      </c>
      <c r="C19" s="125">
        <v>221</v>
      </c>
      <c r="D19" s="125">
        <v>1374</v>
      </c>
      <c r="E19" s="125">
        <v>744</v>
      </c>
      <c r="F19" s="125">
        <v>420</v>
      </c>
      <c r="G19" s="51">
        <f t="shared" si="0"/>
        <v>2339</v>
      </c>
      <c r="H19" s="67">
        <f t="shared" si="1"/>
        <v>0.09448482257374946</v>
      </c>
      <c r="I19" s="67">
        <f t="shared" si="2"/>
        <v>0.5874305258657546</v>
      </c>
      <c r="J19" s="67">
        <f t="shared" si="3"/>
        <v>0.3180846515604959</v>
      </c>
      <c r="K19" s="67">
        <f t="shared" si="4"/>
        <v>0.17956391620350576</v>
      </c>
      <c r="L19" s="27">
        <f t="shared" si="5"/>
        <v>1</v>
      </c>
    </row>
    <row r="20" spans="1:12" s="68" customFormat="1" ht="12" outlineLevel="1">
      <c r="A20" s="138" t="s">
        <v>39</v>
      </c>
      <c r="B20" s="20" t="s">
        <v>13</v>
      </c>
      <c r="C20" s="126">
        <v>292</v>
      </c>
      <c r="D20" s="126">
        <v>1688</v>
      </c>
      <c r="E20" s="126">
        <v>656</v>
      </c>
      <c r="F20" s="126">
        <v>328</v>
      </c>
      <c r="G20" s="42">
        <f t="shared" si="0"/>
        <v>2636</v>
      </c>
      <c r="H20" s="65">
        <f t="shared" si="1"/>
        <v>0.11077389984825493</v>
      </c>
      <c r="I20" s="65">
        <f t="shared" si="2"/>
        <v>0.6403641881638846</v>
      </c>
      <c r="J20" s="65">
        <f t="shared" si="3"/>
        <v>0.2488619119878604</v>
      </c>
      <c r="K20" s="65">
        <f t="shared" si="4"/>
        <v>0.1244309559939302</v>
      </c>
      <c r="L20" s="27">
        <f t="shared" si="5"/>
        <v>1</v>
      </c>
    </row>
    <row r="21" spans="1:12" s="68" customFormat="1" ht="12" outlineLevel="1">
      <c r="A21" s="139"/>
      <c r="B21" s="21" t="s">
        <v>14</v>
      </c>
      <c r="C21" s="127">
        <v>288</v>
      </c>
      <c r="D21" s="127">
        <v>1700</v>
      </c>
      <c r="E21" s="127">
        <v>999</v>
      </c>
      <c r="F21" s="127">
        <v>609</v>
      </c>
      <c r="G21" s="47">
        <f t="shared" si="0"/>
        <v>2987</v>
      </c>
      <c r="H21" s="48">
        <f t="shared" si="1"/>
        <v>0.09641781051221962</v>
      </c>
      <c r="I21" s="48">
        <f t="shared" si="2"/>
        <v>0.5691329092735186</v>
      </c>
      <c r="J21" s="48">
        <f t="shared" si="3"/>
        <v>0.3344492802142618</v>
      </c>
      <c r="K21" s="48">
        <f t="shared" si="4"/>
        <v>0.20388349514563106</v>
      </c>
      <c r="L21" s="27">
        <f t="shared" si="5"/>
        <v>1</v>
      </c>
    </row>
    <row r="22" spans="1:12" s="68" customFormat="1" ht="12" outlineLevel="1">
      <c r="A22" s="140"/>
      <c r="B22" s="22" t="s">
        <v>15</v>
      </c>
      <c r="C22" s="125">
        <v>580</v>
      </c>
      <c r="D22" s="125">
        <v>3388</v>
      </c>
      <c r="E22" s="125">
        <v>1655</v>
      </c>
      <c r="F22" s="125">
        <v>937</v>
      </c>
      <c r="G22" s="51">
        <f t="shared" si="0"/>
        <v>5623</v>
      </c>
      <c r="H22" s="67">
        <f t="shared" si="1"/>
        <v>0.10314778587942379</v>
      </c>
      <c r="I22" s="67">
        <f t="shared" si="2"/>
        <v>0.6025253423439445</v>
      </c>
      <c r="J22" s="67">
        <f t="shared" si="3"/>
        <v>0.2943268717766317</v>
      </c>
      <c r="K22" s="67">
        <f t="shared" si="4"/>
        <v>0.1666370264983105</v>
      </c>
      <c r="L22" s="27">
        <f t="shared" si="5"/>
        <v>1</v>
      </c>
    </row>
    <row r="23" spans="1:12" ht="12">
      <c r="A23" s="141" t="s">
        <v>32</v>
      </c>
      <c r="B23" s="6" t="s">
        <v>13</v>
      </c>
      <c r="C23" s="41">
        <f>SUM(C2,C5,C8,C11,C14,C17,C20)</f>
        <v>7220</v>
      </c>
      <c r="D23" s="41">
        <f>SUM(D2,D5,D8,D11,D14,D17,D20)</f>
        <v>28509</v>
      </c>
      <c r="E23" s="41">
        <f>SUM(E2,E5,E8,E11,E14,E17,E20)</f>
        <v>8995</v>
      </c>
      <c r="F23" s="41">
        <f>SUM(F2,F5,F8,F11,F14,F17,F20)</f>
        <v>4100</v>
      </c>
      <c r="G23" s="69">
        <f t="shared" si="0"/>
        <v>44724</v>
      </c>
      <c r="H23" s="110">
        <f aca="true" t="shared" si="6" ref="H23:K25">C23/$G23</f>
        <v>0.16143457651372864</v>
      </c>
      <c r="I23" s="110">
        <f t="shared" si="6"/>
        <v>0.6374429836329487</v>
      </c>
      <c r="J23" s="110">
        <f t="shared" si="6"/>
        <v>0.2011224398533226</v>
      </c>
      <c r="K23" s="110">
        <f t="shared" si="6"/>
        <v>0.09167337447455505</v>
      </c>
      <c r="L23" s="27">
        <f>SUM(H23:J23)</f>
        <v>0.9999999999999999</v>
      </c>
    </row>
    <row r="24" spans="1:12" ht="12">
      <c r="A24" s="142"/>
      <c r="B24" s="7" t="s">
        <v>14</v>
      </c>
      <c r="C24" s="46">
        <f aca="true" t="shared" si="7" ref="C24:F25">SUM(C3,C6,C9,C12,C15,C18,C21)</f>
        <v>6836</v>
      </c>
      <c r="D24" s="46">
        <f t="shared" si="7"/>
        <v>30207</v>
      </c>
      <c r="E24" s="46">
        <f t="shared" si="7"/>
        <v>12771</v>
      </c>
      <c r="F24" s="46">
        <f t="shared" si="7"/>
        <v>6914</v>
      </c>
      <c r="G24" s="46">
        <f t="shared" si="0"/>
        <v>49814</v>
      </c>
      <c r="H24" s="111">
        <f t="shared" si="6"/>
        <v>0.1372304974505159</v>
      </c>
      <c r="I24" s="111">
        <f t="shared" si="6"/>
        <v>0.6063957923475328</v>
      </c>
      <c r="J24" s="111">
        <f t="shared" si="6"/>
        <v>0.25637371020195127</v>
      </c>
      <c r="K24" s="111">
        <f t="shared" si="6"/>
        <v>0.13879632231902678</v>
      </c>
      <c r="L24" s="27">
        <f>SUM(H24:J24)</f>
        <v>1</v>
      </c>
    </row>
    <row r="25" spans="1:12" ht="12">
      <c r="A25" s="143"/>
      <c r="B25" s="8" t="s">
        <v>15</v>
      </c>
      <c r="C25" s="50">
        <f t="shared" si="7"/>
        <v>14056</v>
      </c>
      <c r="D25" s="50">
        <f t="shared" si="7"/>
        <v>58716</v>
      </c>
      <c r="E25" s="50">
        <f t="shared" si="7"/>
        <v>21766</v>
      </c>
      <c r="F25" s="50">
        <f t="shared" si="7"/>
        <v>11014</v>
      </c>
      <c r="G25" s="70">
        <f t="shared" si="0"/>
        <v>94538</v>
      </c>
      <c r="H25" s="112">
        <f t="shared" si="6"/>
        <v>0.14868095369057946</v>
      </c>
      <c r="I25" s="112">
        <f t="shared" si="6"/>
        <v>0.6210835854365441</v>
      </c>
      <c r="J25" s="112">
        <f t="shared" si="6"/>
        <v>0.23023546087287652</v>
      </c>
      <c r="K25" s="112">
        <f t="shared" si="6"/>
        <v>0.11650341661554084</v>
      </c>
      <c r="L25" s="27">
        <f>SUM(H25:J25)</f>
        <v>1</v>
      </c>
    </row>
    <row r="26" spans="1:12" s="68" customFormat="1" ht="12" outlineLevel="1">
      <c r="A26" s="138" t="s">
        <v>52</v>
      </c>
      <c r="B26" s="20" t="s">
        <v>13</v>
      </c>
      <c r="C26" s="129">
        <v>1027</v>
      </c>
      <c r="D26" s="129">
        <v>4282</v>
      </c>
      <c r="E26" s="129">
        <v>1313</v>
      </c>
      <c r="F26" s="129">
        <v>504</v>
      </c>
      <c r="G26" s="42">
        <f aca="true" t="shared" si="8" ref="G26:G34">SUM(C26:E26)</f>
        <v>6622</v>
      </c>
      <c r="H26" s="65">
        <f aca="true" t="shared" si="9" ref="H26:H34">C26/$G26</f>
        <v>0.15508909694956208</v>
      </c>
      <c r="I26" s="65">
        <f aca="true" t="shared" si="10" ref="I26:I34">D26/$G26</f>
        <v>0.6466324373301118</v>
      </c>
      <c r="J26" s="65">
        <f aca="true" t="shared" si="11" ref="J26:J34">E26/$G26</f>
        <v>0.19827846572032617</v>
      </c>
      <c r="K26" s="65">
        <f aca="true" t="shared" si="12" ref="K26:K34">F26/$G26</f>
        <v>0.07610993657505286</v>
      </c>
      <c r="L26" s="27">
        <f aca="true" t="shared" si="13" ref="L26:L34">SUM(H26:J26)</f>
        <v>1</v>
      </c>
    </row>
    <row r="27" spans="1:12" s="68" customFormat="1" ht="12" outlineLevel="1">
      <c r="A27" s="139"/>
      <c r="B27" s="21" t="s">
        <v>14</v>
      </c>
      <c r="C27" s="130">
        <v>928</v>
      </c>
      <c r="D27" s="130">
        <v>4609</v>
      </c>
      <c r="E27" s="130">
        <v>1708</v>
      </c>
      <c r="F27" s="130">
        <v>890</v>
      </c>
      <c r="G27" s="47">
        <f t="shared" si="8"/>
        <v>7245</v>
      </c>
      <c r="H27" s="48">
        <f t="shared" si="9"/>
        <v>0.12808833678398895</v>
      </c>
      <c r="I27" s="48">
        <f t="shared" si="10"/>
        <v>0.6361628709454796</v>
      </c>
      <c r="J27" s="48">
        <f t="shared" si="11"/>
        <v>0.2357487922705314</v>
      </c>
      <c r="K27" s="48">
        <f t="shared" si="12"/>
        <v>0.12284334023464458</v>
      </c>
      <c r="L27" s="27">
        <f t="shared" si="13"/>
        <v>0.9999999999999999</v>
      </c>
    </row>
    <row r="28" spans="1:12" s="68" customFormat="1" ht="12" outlineLevel="1">
      <c r="A28" s="140"/>
      <c r="B28" s="22" t="s">
        <v>15</v>
      </c>
      <c r="C28" s="131">
        <v>1955</v>
      </c>
      <c r="D28" s="131">
        <v>8891</v>
      </c>
      <c r="E28" s="131">
        <v>3021</v>
      </c>
      <c r="F28" s="131">
        <v>1394</v>
      </c>
      <c r="G28" s="51">
        <f t="shared" si="8"/>
        <v>13867</v>
      </c>
      <c r="H28" s="67">
        <f t="shared" si="9"/>
        <v>0.1409821879281748</v>
      </c>
      <c r="I28" s="67">
        <f t="shared" si="10"/>
        <v>0.6411624720559602</v>
      </c>
      <c r="J28" s="67">
        <f t="shared" si="11"/>
        <v>0.217855340015865</v>
      </c>
      <c r="K28" s="67">
        <f t="shared" si="12"/>
        <v>0.10052642965313334</v>
      </c>
      <c r="L28" s="27">
        <f t="shared" si="13"/>
        <v>1</v>
      </c>
    </row>
    <row r="29" spans="1:12" s="68" customFormat="1" ht="12" outlineLevel="1">
      <c r="A29" s="138" t="s">
        <v>53</v>
      </c>
      <c r="B29" s="20" t="s">
        <v>13</v>
      </c>
      <c r="C29" s="129">
        <v>78</v>
      </c>
      <c r="D29" s="129">
        <v>378</v>
      </c>
      <c r="E29" s="129">
        <v>168</v>
      </c>
      <c r="F29" s="129">
        <v>84</v>
      </c>
      <c r="G29" s="42">
        <f t="shared" si="8"/>
        <v>624</v>
      </c>
      <c r="H29" s="65">
        <f t="shared" si="9"/>
        <v>0.125</v>
      </c>
      <c r="I29" s="65">
        <f t="shared" si="10"/>
        <v>0.6057692307692307</v>
      </c>
      <c r="J29" s="65">
        <f t="shared" si="11"/>
        <v>0.2692307692307692</v>
      </c>
      <c r="K29" s="65">
        <f t="shared" si="12"/>
        <v>0.1346153846153846</v>
      </c>
      <c r="L29" s="27">
        <f t="shared" si="13"/>
        <v>1</v>
      </c>
    </row>
    <row r="30" spans="1:12" s="68" customFormat="1" ht="12" outlineLevel="1">
      <c r="A30" s="139"/>
      <c r="B30" s="21" t="s">
        <v>14</v>
      </c>
      <c r="C30" s="130">
        <v>69</v>
      </c>
      <c r="D30" s="130">
        <v>433</v>
      </c>
      <c r="E30" s="130">
        <v>287</v>
      </c>
      <c r="F30" s="130">
        <v>195</v>
      </c>
      <c r="G30" s="47">
        <f t="shared" si="8"/>
        <v>789</v>
      </c>
      <c r="H30" s="48">
        <f t="shared" si="9"/>
        <v>0.08745247148288973</v>
      </c>
      <c r="I30" s="48">
        <f t="shared" si="10"/>
        <v>0.5487959442332065</v>
      </c>
      <c r="J30" s="48">
        <f t="shared" si="11"/>
        <v>0.3637515842839037</v>
      </c>
      <c r="K30" s="48">
        <f t="shared" si="12"/>
        <v>0.24714828897338403</v>
      </c>
      <c r="L30" s="27">
        <f t="shared" si="13"/>
        <v>1</v>
      </c>
    </row>
    <row r="31" spans="1:12" s="68" customFormat="1" ht="12" outlineLevel="1">
      <c r="A31" s="140"/>
      <c r="B31" s="22" t="s">
        <v>15</v>
      </c>
      <c r="C31" s="131">
        <v>147</v>
      </c>
      <c r="D31" s="131">
        <v>811</v>
      </c>
      <c r="E31" s="131">
        <v>455</v>
      </c>
      <c r="F31" s="131">
        <v>279</v>
      </c>
      <c r="G31" s="51">
        <f t="shared" si="8"/>
        <v>1413</v>
      </c>
      <c r="H31" s="67">
        <f t="shared" si="9"/>
        <v>0.1040339702760085</v>
      </c>
      <c r="I31" s="67">
        <f t="shared" si="10"/>
        <v>0.5739561217268223</v>
      </c>
      <c r="J31" s="67">
        <f t="shared" si="11"/>
        <v>0.32200990799716916</v>
      </c>
      <c r="K31" s="67">
        <f t="shared" si="12"/>
        <v>0.19745222929936307</v>
      </c>
      <c r="L31" s="27">
        <f t="shared" si="13"/>
        <v>1</v>
      </c>
    </row>
    <row r="32" spans="1:12" s="68" customFormat="1" ht="12" outlineLevel="1">
      <c r="A32" s="138" t="s">
        <v>54</v>
      </c>
      <c r="B32" s="20" t="s">
        <v>13</v>
      </c>
      <c r="C32" s="129">
        <v>88</v>
      </c>
      <c r="D32" s="129">
        <v>464</v>
      </c>
      <c r="E32" s="129">
        <v>178</v>
      </c>
      <c r="F32" s="129">
        <v>86</v>
      </c>
      <c r="G32" s="42">
        <f t="shared" si="8"/>
        <v>730</v>
      </c>
      <c r="H32" s="65">
        <f t="shared" si="9"/>
        <v>0.12054794520547946</v>
      </c>
      <c r="I32" s="65">
        <f t="shared" si="10"/>
        <v>0.6356164383561644</v>
      </c>
      <c r="J32" s="65">
        <f t="shared" si="11"/>
        <v>0.24383561643835616</v>
      </c>
      <c r="K32" s="65">
        <f t="shared" si="12"/>
        <v>0.1178082191780822</v>
      </c>
      <c r="L32" s="27">
        <f t="shared" si="13"/>
        <v>1</v>
      </c>
    </row>
    <row r="33" spans="1:12" s="68" customFormat="1" ht="12" outlineLevel="1">
      <c r="A33" s="139"/>
      <c r="B33" s="21" t="s">
        <v>14</v>
      </c>
      <c r="C33" s="130">
        <v>105</v>
      </c>
      <c r="D33" s="130">
        <v>455</v>
      </c>
      <c r="E33" s="130">
        <v>270</v>
      </c>
      <c r="F33" s="130">
        <v>161</v>
      </c>
      <c r="G33" s="47">
        <f t="shared" si="8"/>
        <v>830</v>
      </c>
      <c r="H33" s="48">
        <f t="shared" si="9"/>
        <v>0.12650602409638553</v>
      </c>
      <c r="I33" s="48">
        <f t="shared" si="10"/>
        <v>0.5481927710843374</v>
      </c>
      <c r="J33" s="48">
        <f t="shared" si="11"/>
        <v>0.3253012048192771</v>
      </c>
      <c r="K33" s="48">
        <f t="shared" si="12"/>
        <v>0.19397590361445782</v>
      </c>
      <c r="L33" s="27">
        <f t="shared" si="13"/>
        <v>1</v>
      </c>
    </row>
    <row r="34" spans="1:12" s="68" customFormat="1" ht="12" outlineLevel="1">
      <c r="A34" s="140"/>
      <c r="B34" s="22" t="s">
        <v>15</v>
      </c>
      <c r="C34" s="131">
        <v>193</v>
      </c>
      <c r="D34" s="131">
        <v>919</v>
      </c>
      <c r="E34" s="131">
        <v>448</v>
      </c>
      <c r="F34" s="131">
        <v>247</v>
      </c>
      <c r="G34" s="51">
        <f t="shared" si="8"/>
        <v>1560</v>
      </c>
      <c r="H34" s="67">
        <f t="shared" si="9"/>
        <v>0.12371794871794872</v>
      </c>
      <c r="I34" s="67">
        <f t="shared" si="10"/>
        <v>0.5891025641025641</v>
      </c>
      <c r="J34" s="67">
        <f t="shared" si="11"/>
        <v>0.28717948717948716</v>
      </c>
      <c r="K34" s="67">
        <f t="shared" si="12"/>
        <v>0.15833333333333333</v>
      </c>
      <c r="L34" s="27">
        <f t="shared" si="13"/>
        <v>1</v>
      </c>
    </row>
    <row r="35" spans="1:12" s="66" customFormat="1" ht="13.5" customHeight="1">
      <c r="A35" s="134" t="s">
        <v>35</v>
      </c>
      <c r="B35" s="6" t="s">
        <v>13</v>
      </c>
      <c r="C35" s="71">
        <f>SUM(C26,C29,C32)</f>
        <v>1193</v>
      </c>
      <c r="D35" s="71">
        <f>SUM(D26,D29,D32)</f>
        <v>5124</v>
      </c>
      <c r="E35" s="71">
        <f>SUM(E26,E29,E32)</f>
        <v>1659</v>
      </c>
      <c r="F35" s="71">
        <f>SUM(F26,F29,F32)</f>
        <v>674</v>
      </c>
      <c r="G35" s="69">
        <f aca="true" t="shared" si="14" ref="G35:G40">SUM(C35:E35)</f>
        <v>7976</v>
      </c>
      <c r="H35" s="110">
        <f aca="true" t="shared" si="15" ref="H35:K40">C35/$G35</f>
        <v>0.14957372116349046</v>
      </c>
      <c r="I35" s="110">
        <f t="shared" si="15"/>
        <v>0.6424272818455367</v>
      </c>
      <c r="J35" s="110">
        <f t="shared" si="15"/>
        <v>0.2079989969909729</v>
      </c>
      <c r="K35" s="110">
        <f t="shared" si="15"/>
        <v>0.08450351053159479</v>
      </c>
      <c r="L35" s="27">
        <f aca="true" t="shared" si="16" ref="L35:L40">SUM(H35:J35)</f>
        <v>1</v>
      </c>
    </row>
    <row r="36" spans="1:12" s="66" customFormat="1" ht="14.25" customHeight="1">
      <c r="A36" s="135"/>
      <c r="B36" s="7" t="s">
        <v>14</v>
      </c>
      <c r="C36" s="72">
        <f aca="true" t="shared" si="17" ref="C36:F37">SUM(C27,C30,C33)</f>
        <v>1102</v>
      </c>
      <c r="D36" s="72">
        <f t="shared" si="17"/>
        <v>5497</v>
      </c>
      <c r="E36" s="72">
        <f t="shared" si="17"/>
        <v>2265</v>
      </c>
      <c r="F36" s="72">
        <f t="shared" si="17"/>
        <v>1246</v>
      </c>
      <c r="G36" s="46">
        <f t="shared" si="14"/>
        <v>8864</v>
      </c>
      <c r="H36" s="111">
        <f t="shared" si="15"/>
        <v>0.1243231046931408</v>
      </c>
      <c r="I36" s="111">
        <f t="shared" si="15"/>
        <v>0.6201489169675091</v>
      </c>
      <c r="J36" s="111">
        <f t="shared" si="15"/>
        <v>0.2555279783393502</v>
      </c>
      <c r="K36" s="111">
        <f t="shared" si="15"/>
        <v>0.14056859205776173</v>
      </c>
      <c r="L36" s="27">
        <f t="shared" si="16"/>
        <v>1</v>
      </c>
    </row>
    <row r="37" spans="1:12" s="66" customFormat="1" ht="13.5" customHeight="1">
      <c r="A37" s="135"/>
      <c r="B37" s="8" t="s">
        <v>15</v>
      </c>
      <c r="C37" s="73">
        <f t="shared" si="17"/>
        <v>2295</v>
      </c>
      <c r="D37" s="73">
        <f t="shared" si="17"/>
        <v>10621</v>
      </c>
      <c r="E37" s="73">
        <f t="shared" si="17"/>
        <v>3924</v>
      </c>
      <c r="F37" s="73">
        <f t="shared" si="17"/>
        <v>1920</v>
      </c>
      <c r="G37" s="70">
        <f t="shared" si="14"/>
        <v>16840</v>
      </c>
      <c r="H37" s="112">
        <f t="shared" si="15"/>
        <v>0.13628266033254158</v>
      </c>
      <c r="I37" s="112">
        <f t="shared" si="15"/>
        <v>0.6307007125890737</v>
      </c>
      <c r="J37" s="112">
        <f t="shared" si="15"/>
        <v>0.2330166270783848</v>
      </c>
      <c r="K37" s="112">
        <f t="shared" si="15"/>
        <v>0.11401425178147269</v>
      </c>
      <c r="L37" s="27">
        <f t="shared" si="16"/>
        <v>1</v>
      </c>
    </row>
    <row r="38" spans="1:12" s="66" customFormat="1" ht="13.5" customHeight="1">
      <c r="A38" s="141" t="s">
        <v>36</v>
      </c>
      <c r="B38" s="6" t="s">
        <v>13</v>
      </c>
      <c r="C38" s="128">
        <v>392</v>
      </c>
      <c r="D38" s="128">
        <v>1682</v>
      </c>
      <c r="E38" s="128">
        <v>588</v>
      </c>
      <c r="F38" s="128">
        <v>272</v>
      </c>
      <c r="G38" s="69">
        <f t="shared" si="14"/>
        <v>2662</v>
      </c>
      <c r="H38" s="110">
        <f t="shared" si="15"/>
        <v>0.14725770097670923</v>
      </c>
      <c r="I38" s="110">
        <f t="shared" si="15"/>
        <v>0.6318557475582269</v>
      </c>
      <c r="J38" s="110">
        <f t="shared" si="15"/>
        <v>0.22088655146506386</v>
      </c>
      <c r="K38" s="110">
        <f t="shared" si="15"/>
        <v>0.10217881292261458</v>
      </c>
      <c r="L38" s="27">
        <f t="shared" si="16"/>
        <v>1</v>
      </c>
    </row>
    <row r="39" spans="1:12" s="66" customFormat="1" ht="13.5" customHeight="1">
      <c r="A39" s="142"/>
      <c r="B39" s="7" t="s">
        <v>14</v>
      </c>
      <c r="C39" s="113">
        <v>350</v>
      </c>
      <c r="D39" s="113">
        <v>1713</v>
      </c>
      <c r="E39" s="113">
        <v>939</v>
      </c>
      <c r="F39" s="113">
        <v>594</v>
      </c>
      <c r="G39" s="46">
        <f t="shared" si="14"/>
        <v>3002</v>
      </c>
      <c r="H39" s="111">
        <f t="shared" si="15"/>
        <v>0.11658894070619587</v>
      </c>
      <c r="I39" s="111">
        <f t="shared" si="15"/>
        <v>0.5706195869420386</v>
      </c>
      <c r="J39" s="111">
        <f t="shared" si="15"/>
        <v>0.31279147235176546</v>
      </c>
      <c r="K39" s="111">
        <f t="shared" si="15"/>
        <v>0.19786808794137242</v>
      </c>
      <c r="L39" s="27">
        <f t="shared" si="16"/>
        <v>1</v>
      </c>
    </row>
    <row r="40" spans="1:12" s="66" customFormat="1" ht="13.5" customHeight="1">
      <c r="A40" s="143"/>
      <c r="B40" s="8" t="s">
        <v>15</v>
      </c>
      <c r="C40" s="132">
        <v>742</v>
      </c>
      <c r="D40" s="132">
        <v>3395</v>
      </c>
      <c r="E40" s="132">
        <v>1527</v>
      </c>
      <c r="F40" s="132">
        <v>866</v>
      </c>
      <c r="G40" s="70">
        <f t="shared" si="14"/>
        <v>5664</v>
      </c>
      <c r="H40" s="112">
        <f t="shared" si="15"/>
        <v>0.13100282485875706</v>
      </c>
      <c r="I40" s="112">
        <f t="shared" si="15"/>
        <v>0.5993997175141242</v>
      </c>
      <c r="J40" s="112">
        <f t="shared" si="15"/>
        <v>0.2695974576271186</v>
      </c>
      <c r="K40" s="112">
        <f t="shared" si="15"/>
        <v>0.1528954802259887</v>
      </c>
      <c r="L40" s="27">
        <f t="shared" si="16"/>
        <v>0.9999999999999999</v>
      </c>
    </row>
    <row r="41" spans="1:12" s="68" customFormat="1" ht="13.5" customHeight="1" outlineLevel="1">
      <c r="A41" s="138" t="s">
        <v>55</v>
      </c>
      <c r="B41" s="20" t="s">
        <v>13</v>
      </c>
      <c r="C41" s="115">
        <v>382</v>
      </c>
      <c r="D41" s="115">
        <v>1823</v>
      </c>
      <c r="E41" s="115">
        <v>625</v>
      </c>
      <c r="F41" s="115">
        <v>320</v>
      </c>
      <c r="G41" s="42">
        <f aca="true" t="shared" si="18" ref="G41:G46">SUM(C41:E41)</f>
        <v>2830</v>
      </c>
      <c r="H41" s="65">
        <f aca="true" t="shared" si="19" ref="H41:K46">C41/$G41</f>
        <v>0.13498233215547703</v>
      </c>
      <c r="I41" s="65">
        <f t="shared" si="19"/>
        <v>0.6441696113074205</v>
      </c>
      <c r="J41" s="65">
        <f t="shared" si="19"/>
        <v>0.22084805653710246</v>
      </c>
      <c r="K41" s="65">
        <f t="shared" si="19"/>
        <v>0.11307420494699646</v>
      </c>
      <c r="L41" s="27">
        <f aca="true" t="shared" si="20" ref="L41:L46">SUM(H41:J41)</f>
        <v>1</v>
      </c>
    </row>
    <row r="42" spans="1:12" s="68" customFormat="1" ht="12" outlineLevel="1">
      <c r="A42" s="139"/>
      <c r="B42" s="21" t="s">
        <v>14</v>
      </c>
      <c r="C42" s="116">
        <v>375</v>
      </c>
      <c r="D42" s="116">
        <v>1758</v>
      </c>
      <c r="E42" s="116">
        <v>931</v>
      </c>
      <c r="F42" s="116">
        <v>551</v>
      </c>
      <c r="G42" s="47">
        <f t="shared" si="18"/>
        <v>3064</v>
      </c>
      <c r="H42" s="48">
        <f t="shared" si="19"/>
        <v>0.12238903394255875</v>
      </c>
      <c r="I42" s="48">
        <f t="shared" si="19"/>
        <v>0.5737597911227154</v>
      </c>
      <c r="J42" s="48">
        <f t="shared" si="19"/>
        <v>0.30385117493472585</v>
      </c>
      <c r="K42" s="48">
        <f t="shared" si="19"/>
        <v>0.17983028720626631</v>
      </c>
      <c r="L42" s="27">
        <f t="shared" si="20"/>
        <v>1</v>
      </c>
    </row>
    <row r="43" spans="1:12" s="68" customFormat="1" ht="12" outlineLevel="1">
      <c r="A43" s="140"/>
      <c r="B43" s="22" t="s">
        <v>15</v>
      </c>
      <c r="C43" s="117">
        <v>757</v>
      </c>
      <c r="D43" s="117">
        <v>3581</v>
      </c>
      <c r="E43" s="117">
        <v>1556</v>
      </c>
      <c r="F43" s="117">
        <v>871</v>
      </c>
      <c r="G43" s="51">
        <f t="shared" si="18"/>
        <v>5894</v>
      </c>
      <c r="H43" s="67">
        <f t="shared" si="19"/>
        <v>0.12843569731930776</v>
      </c>
      <c r="I43" s="67">
        <f t="shared" si="19"/>
        <v>0.6075670173057346</v>
      </c>
      <c r="J43" s="67">
        <f t="shared" si="19"/>
        <v>0.2639972853749576</v>
      </c>
      <c r="K43" s="67">
        <f t="shared" si="19"/>
        <v>0.14777740074652188</v>
      </c>
      <c r="L43" s="27">
        <f t="shared" si="20"/>
        <v>0.9999999999999999</v>
      </c>
    </row>
    <row r="44" spans="1:12" s="68" customFormat="1" ht="13.5" customHeight="1" outlineLevel="1">
      <c r="A44" s="138" t="s">
        <v>56</v>
      </c>
      <c r="B44" s="20" t="s">
        <v>13</v>
      </c>
      <c r="C44" s="115">
        <v>84</v>
      </c>
      <c r="D44" s="115">
        <v>576</v>
      </c>
      <c r="E44" s="115">
        <v>232</v>
      </c>
      <c r="F44" s="115">
        <v>125</v>
      </c>
      <c r="G44" s="42">
        <f t="shared" si="18"/>
        <v>892</v>
      </c>
      <c r="H44" s="65">
        <f t="shared" si="19"/>
        <v>0.09417040358744394</v>
      </c>
      <c r="I44" s="65">
        <f t="shared" si="19"/>
        <v>0.6457399103139013</v>
      </c>
      <c r="J44" s="65">
        <f t="shared" si="19"/>
        <v>0.2600896860986547</v>
      </c>
      <c r="K44" s="65">
        <f t="shared" si="19"/>
        <v>0.14013452914798205</v>
      </c>
      <c r="L44" s="27">
        <f t="shared" si="20"/>
        <v>0.9999999999999999</v>
      </c>
    </row>
    <row r="45" spans="1:12" s="68" customFormat="1" ht="12" outlineLevel="1">
      <c r="A45" s="139"/>
      <c r="B45" s="21" t="s">
        <v>14</v>
      </c>
      <c r="C45" s="116">
        <v>91</v>
      </c>
      <c r="D45" s="116">
        <v>577</v>
      </c>
      <c r="E45" s="116">
        <v>345</v>
      </c>
      <c r="F45" s="116">
        <v>222</v>
      </c>
      <c r="G45" s="47">
        <f t="shared" si="18"/>
        <v>1013</v>
      </c>
      <c r="H45" s="48">
        <f t="shared" si="19"/>
        <v>0.08983218163869694</v>
      </c>
      <c r="I45" s="48">
        <f t="shared" si="19"/>
        <v>0.5695952615992103</v>
      </c>
      <c r="J45" s="48">
        <f t="shared" si="19"/>
        <v>0.3405725567620928</v>
      </c>
      <c r="K45" s="48">
        <f t="shared" si="19"/>
        <v>0.21915103652517276</v>
      </c>
      <c r="L45" s="27">
        <f t="shared" si="20"/>
        <v>1</v>
      </c>
    </row>
    <row r="46" spans="1:12" s="68" customFormat="1" ht="12" outlineLevel="1">
      <c r="A46" s="140"/>
      <c r="B46" s="22" t="s">
        <v>15</v>
      </c>
      <c r="C46" s="117">
        <v>175</v>
      </c>
      <c r="D46" s="117">
        <v>1153</v>
      </c>
      <c r="E46" s="117">
        <v>577</v>
      </c>
      <c r="F46" s="117">
        <v>347</v>
      </c>
      <c r="G46" s="51">
        <f t="shared" si="18"/>
        <v>1905</v>
      </c>
      <c r="H46" s="67">
        <f t="shared" si="19"/>
        <v>0.09186351706036745</v>
      </c>
      <c r="I46" s="67">
        <f t="shared" si="19"/>
        <v>0.605249343832021</v>
      </c>
      <c r="J46" s="67">
        <f t="shared" si="19"/>
        <v>0.30288713910761156</v>
      </c>
      <c r="K46" s="67">
        <f t="shared" si="19"/>
        <v>0.18215223097112862</v>
      </c>
      <c r="L46" s="27">
        <f t="shared" si="20"/>
        <v>1</v>
      </c>
    </row>
    <row r="47" spans="1:12" ht="12">
      <c r="A47" s="141" t="s">
        <v>37</v>
      </c>
      <c r="B47" s="6" t="s">
        <v>13</v>
      </c>
      <c r="C47" s="41">
        <f>SUM(C41,C44)</f>
        <v>466</v>
      </c>
      <c r="D47" s="41">
        <f>SUM(D41,D44)</f>
        <v>2399</v>
      </c>
      <c r="E47" s="41">
        <f>SUM(E41,E44)</f>
        <v>857</v>
      </c>
      <c r="F47" s="41">
        <f>SUM(F41,F44)</f>
        <v>445</v>
      </c>
      <c r="G47" s="69">
        <f>SUM(C47:E47)</f>
        <v>3722</v>
      </c>
      <c r="H47" s="110">
        <f aca="true" t="shared" si="21" ref="H47:K49">C47/$G47</f>
        <v>0.12520150456743687</v>
      </c>
      <c r="I47" s="110">
        <f t="shared" si="21"/>
        <v>0.6445459430413756</v>
      </c>
      <c r="J47" s="110">
        <f t="shared" si="21"/>
        <v>0.23025255239118753</v>
      </c>
      <c r="K47" s="110">
        <f t="shared" si="21"/>
        <v>0.11955937667920473</v>
      </c>
      <c r="L47" s="27">
        <f>SUM(H47:J47)</f>
        <v>1</v>
      </c>
    </row>
    <row r="48" spans="1:12" ht="12">
      <c r="A48" s="142"/>
      <c r="B48" s="7" t="s">
        <v>14</v>
      </c>
      <c r="C48" s="46">
        <f aca="true" t="shared" si="22" ref="C48:F49">SUM(C42,C45)</f>
        <v>466</v>
      </c>
      <c r="D48" s="46">
        <f t="shared" si="22"/>
        <v>2335</v>
      </c>
      <c r="E48" s="46">
        <f t="shared" si="22"/>
        <v>1276</v>
      </c>
      <c r="F48" s="46">
        <f t="shared" si="22"/>
        <v>773</v>
      </c>
      <c r="G48" s="46">
        <f>SUM(C48:E48)</f>
        <v>4077</v>
      </c>
      <c r="H48" s="111">
        <f t="shared" si="21"/>
        <v>0.11429973019376993</v>
      </c>
      <c r="I48" s="111">
        <f t="shared" si="21"/>
        <v>0.5727250429237184</v>
      </c>
      <c r="J48" s="111">
        <f t="shared" si="21"/>
        <v>0.31297522688251167</v>
      </c>
      <c r="K48" s="111">
        <f t="shared" si="21"/>
        <v>0.1896001962227128</v>
      </c>
      <c r="L48" s="27">
        <f>SUM(H48:J48)</f>
        <v>1</v>
      </c>
    </row>
    <row r="49" spans="1:12" ht="12">
      <c r="A49" s="143"/>
      <c r="B49" s="8" t="s">
        <v>15</v>
      </c>
      <c r="C49" s="50">
        <f t="shared" si="22"/>
        <v>932</v>
      </c>
      <c r="D49" s="50">
        <f t="shared" si="22"/>
        <v>4734</v>
      </c>
      <c r="E49" s="50">
        <f t="shared" si="22"/>
        <v>2133</v>
      </c>
      <c r="F49" s="50">
        <f t="shared" si="22"/>
        <v>1218</v>
      </c>
      <c r="G49" s="70">
        <f>SUM(C49:E49)</f>
        <v>7799</v>
      </c>
      <c r="H49" s="112">
        <f t="shared" si="21"/>
        <v>0.11950250032055391</v>
      </c>
      <c r="I49" s="112">
        <f t="shared" si="21"/>
        <v>0.6070008975509681</v>
      </c>
      <c r="J49" s="112">
        <f t="shared" si="21"/>
        <v>0.273496602128478</v>
      </c>
      <c r="K49" s="112">
        <f t="shared" si="21"/>
        <v>0.1561738684446724</v>
      </c>
      <c r="L49" s="27">
        <f>SUM(H49:J49)</f>
        <v>1</v>
      </c>
    </row>
    <row r="50" spans="1:12" s="68" customFormat="1" ht="13.5" customHeight="1" outlineLevel="1">
      <c r="A50" s="138" t="s">
        <v>58</v>
      </c>
      <c r="B50" s="20" t="s">
        <v>13</v>
      </c>
      <c r="C50" s="126">
        <v>252</v>
      </c>
      <c r="D50" s="126">
        <v>1093</v>
      </c>
      <c r="E50" s="126">
        <v>414</v>
      </c>
      <c r="F50" s="126">
        <v>229</v>
      </c>
      <c r="G50" s="42">
        <f aca="true" t="shared" si="23" ref="G50:G61">SUM(C50:E50)</f>
        <v>1759</v>
      </c>
      <c r="H50" s="65">
        <f aca="true" t="shared" si="24" ref="H50:H61">C50/$G50</f>
        <v>0.14326321773735076</v>
      </c>
      <c r="I50" s="65">
        <f aca="true" t="shared" si="25" ref="I50:I61">D50/$G50</f>
        <v>0.6213757816941444</v>
      </c>
      <c r="J50" s="65">
        <f aca="true" t="shared" si="26" ref="J50:J61">E50/$G50</f>
        <v>0.23536100056850484</v>
      </c>
      <c r="K50" s="65">
        <f aca="true" t="shared" si="27" ref="K50:K61">F50/$G50</f>
        <v>0.13018760659465606</v>
      </c>
      <c r="L50" s="27">
        <f aca="true" t="shared" si="28" ref="L50:L61">SUM(H50:J50)</f>
        <v>1</v>
      </c>
    </row>
    <row r="51" spans="1:12" s="68" customFormat="1" ht="12" outlineLevel="1">
      <c r="A51" s="139"/>
      <c r="B51" s="21" t="s">
        <v>14</v>
      </c>
      <c r="C51" s="124">
        <v>234</v>
      </c>
      <c r="D51" s="124">
        <v>1156</v>
      </c>
      <c r="E51" s="124">
        <v>637</v>
      </c>
      <c r="F51" s="124">
        <v>423</v>
      </c>
      <c r="G51" s="47">
        <f t="shared" si="23"/>
        <v>2027</v>
      </c>
      <c r="H51" s="48">
        <f t="shared" si="24"/>
        <v>0.11544153922052294</v>
      </c>
      <c r="I51" s="48">
        <f t="shared" si="25"/>
        <v>0.5703009373458313</v>
      </c>
      <c r="J51" s="48">
        <f t="shared" si="26"/>
        <v>0.31425752343364577</v>
      </c>
      <c r="K51" s="48">
        <f t="shared" si="27"/>
        <v>0.20868278243709917</v>
      </c>
      <c r="L51" s="27">
        <f t="shared" si="28"/>
        <v>1</v>
      </c>
    </row>
    <row r="52" spans="1:12" s="68" customFormat="1" ht="12" outlineLevel="1">
      <c r="A52" s="140"/>
      <c r="B52" s="22" t="s">
        <v>15</v>
      </c>
      <c r="C52" s="125">
        <v>486</v>
      </c>
      <c r="D52" s="125">
        <v>2249</v>
      </c>
      <c r="E52" s="125">
        <v>1051</v>
      </c>
      <c r="F52" s="125">
        <v>652</v>
      </c>
      <c r="G52" s="51">
        <f t="shared" si="23"/>
        <v>3786</v>
      </c>
      <c r="H52" s="67">
        <f t="shared" si="24"/>
        <v>0.12836767036450078</v>
      </c>
      <c r="I52" s="67">
        <f t="shared" si="25"/>
        <v>0.5940306391970417</v>
      </c>
      <c r="J52" s="67">
        <f t="shared" si="26"/>
        <v>0.27760169043845745</v>
      </c>
      <c r="K52" s="67">
        <f t="shared" si="27"/>
        <v>0.1722134178552562</v>
      </c>
      <c r="L52" s="27">
        <f t="shared" si="28"/>
        <v>1</v>
      </c>
    </row>
    <row r="53" spans="1:12" s="68" customFormat="1" ht="13.5" customHeight="1" outlineLevel="1">
      <c r="A53" s="138" t="s">
        <v>59</v>
      </c>
      <c r="B53" s="20" t="s">
        <v>13</v>
      </c>
      <c r="C53" s="126">
        <v>144</v>
      </c>
      <c r="D53" s="126">
        <v>751</v>
      </c>
      <c r="E53" s="126">
        <v>297</v>
      </c>
      <c r="F53" s="126">
        <v>147</v>
      </c>
      <c r="G53" s="42">
        <f t="shared" si="23"/>
        <v>1192</v>
      </c>
      <c r="H53" s="65">
        <f t="shared" si="24"/>
        <v>0.12080536912751678</v>
      </c>
      <c r="I53" s="65">
        <f t="shared" si="25"/>
        <v>0.6300335570469798</v>
      </c>
      <c r="J53" s="65">
        <f t="shared" si="26"/>
        <v>0.24916107382550334</v>
      </c>
      <c r="K53" s="65">
        <f t="shared" si="27"/>
        <v>0.12332214765100671</v>
      </c>
      <c r="L53" s="27">
        <f t="shared" si="28"/>
        <v>1</v>
      </c>
    </row>
    <row r="54" spans="1:12" s="68" customFormat="1" ht="12" outlineLevel="1">
      <c r="A54" s="139"/>
      <c r="B54" s="21" t="s">
        <v>14</v>
      </c>
      <c r="C54" s="124">
        <v>135</v>
      </c>
      <c r="D54" s="124">
        <v>765</v>
      </c>
      <c r="E54" s="124">
        <v>440</v>
      </c>
      <c r="F54" s="124">
        <v>279</v>
      </c>
      <c r="G54" s="47">
        <f t="shared" si="23"/>
        <v>1340</v>
      </c>
      <c r="H54" s="48">
        <f t="shared" si="24"/>
        <v>0.10074626865671642</v>
      </c>
      <c r="I54" s="48">
        <f t="shared" si="25"/>
        <v>0.5708955223880597</v>
      </c>
      <c r="J54" s="48">
        <f t="shared" si="26"/>
        <v>0.3283582089552239</v>
      </c>
      <c r="K54" s="48">
        <f t="shared" si="27"/>
        <v>0.2082089552238806</v>
      </c>
      <c r="L54" s="27">
        <f t="shared" si="28"/>
        <v>1</v>
      </c>
    </row>
    <row r="55" spans="1:12" s="68" customFormat="1" ht="12" outlineLevel="1">
      <c r="A55" s="140"/>
      <c r="B55" s="22" t="s">
        <v>15</v>
      </c>
      <c r="C55" s="125">
        <v>279</v>
      </c>
      <c r="D55" s="125">
        <v>1516</v>
      </c>
      <c r="E55" s="125">
        <v>737</v>
      </c>
      <c r="F55" s="125">
        <v>426</v>
      </c>
      <c r="G55" s="51">
        <f t="shared" si="23"/>
        <v>2532</v>
      </c>
      <c r="H55" s="67">
        <f t="shared" si="24"/>
        <v>0.11018957345971564</v>
      </c>
      <c r="I55" s="67">
        <f t="shared" si="25"/>
        <v>0.5987361769352291</v>
      </c>
      <c r="J55" s="67">
        <f t="shared" si="26"/>
        <v>0.2910742496050553</v>
      </c>
      <c r="K55" s="67">
        <f t="shared" si="27"/>
        <v>0.16824644549763032</v>
      </c>
      <c r="L55" s="27">
        <f t="shared" si="28"/>
        <v>1</v>
      </c>
    </row>
    <row r="56" spans="1:12" s="68" customFormat="1" ht="13.5" customHeight="1" outlineLevel="1">
      <c r="A56" s="138" t="s">
        <v>60</v>
      </c>
      <c r="B56" s="20" t="s">
        <v>13</v>
      </c>
      <c r="C56" s="126">
        <v>166</v>
      </c>
      <c r="D56" s="126">
        <v>792</v>
      </c>
      <c r="E56" s="126">
        <v>272</v>
      </c>
      <c r="F56" s="126">
        <v>140</v>
      </c>
      <c r="G56" s="42">
        <f t="shared" si="23"/>
        <v>1230</v>
      </c>
      <c r="H56" s="65">
        <f t="shared" si="24"/>
        <v>0.13495934959349593</v>
      </c>
      <c r="I56" s="65">
        <f t="shared" si="25"/>
        <v>0.6439024390243903</v>
      </c>
      <c r="J56" s="65">
        <f t="shared" si="26"/>
        <v>0.22113821138211381</v>
      </c>
      <c r="K56" s="65">
        <f t="shared" si="27"/>
        <v>0.11382113821138211</v>
      </c>
      <c r="L56" s="27">
        <f t="shared" si="28"/>
        <v>1</v>
      </c>
    </row>
    <row r="57" spans="1:12" s="68" customFormat="1" ht="12" outlineLevel="1">
      <c r="A57" s="139"/>
      <c r="B57" s="21" t="s">
        <v>14</v>
      </c>
      <c r="C57" s="124">
        <v>147</v>
      </c>
      <c r="D57" s="124">
        <v>794</v>
      </c>
      <c r="E57" s="124">
        <v>408</v>
      </c>
      <c r="F57" s="124">
        <v>259</v>
      </c>
      <c r="G57" s="47">
        <f t="shared" si="23"/>
        <v>1349</v>
      </c>
      <c r="H57" s="48">
        <f t="shared" si="24"/>
        <v>0.10896960711638251</v>
      </c>
      <c r="I57" s="48">
        <f t="shared" si="25"/>
        <v>0.5885841363973313</v>
      </c>
      <c r="J57" s="48">
        <f t="shared" si="26"/>
        <v>0.30244625648628615</v>
      </c>
      <c r="K57" s="48">
        <f t="shared" si="27"/>
        <v>0.19199406968124536</v>
      </c>
      <c r="L57" s="27">
        <f t="shared" si="28"/>
        <v>1</v>
      </c>
    </row>
    <row r="58" spans="1:12" s="68" customFormat="1" ht="12" outlineLevel="1">
      <c r="A58" s="140"/>
      <c r="B58" s="22" t="s">
        <v>15</v>
      </c>
      <c r="C58" s="125">
        <v>313</v>
      </c>
      <c r="D58" s="125">
        <v>1586</v>
      </c>
      <c r="E58" s="125">
        <v>680</v>
      </c>
      <c r="F58" s="125">
        <v>399</v>
      </c>
      <c r="G58" s="51">
        <f t="shared" si="23"/>
        <v>2579</v>
      </c>
      <c r="H58" s="67">
        <f t="shared" si="24"/>
        <v>0.12136487010469174</v>
      </c>
      <c r="I58" s="67">
        <f t="shared" si="25"/>
        <v>0.6149670414889492</v>
      </c>
      <c r="J58" s="67">
        <f t="shared" si="26"/>
        <v>0.2636680884063591</v>
      </c>
      <c r="K58" s="67">
        <f t="shared" si="27"/>
        <v>0.1547111283443195</v>
      </c>
      <c r="L58" s="27">
        <f t="shared" si="28"/>
        <v>1</v>
      </c>
    </row>
    <row r="59" spans="1:12" s="68" customFormat="1" ht="13.5" customHeight="1" outlineLevel="1">
      <c r="A59" s="138" t="s">
        <v>61</v>
      </c>
      <c r="B59" s="20" t="s">
        <v>13</v>
      </c>
      <c r="C59" s="126">
        <v>99</v>
      </c>
      <c r="D59" s="126">
        <v>504</v>
      </c>
      <c r="E59" s="126">
        <v>192</v>
      </c>
      <c r="F59" s="126">
        <v>81</v>
      </c>
      <c r="G59" s="42">
        <f t="shared" si="23"/>
        <v>795</v>
      </c>
      <c r="H59" s="65">
        <f t="shared" si="24"/>
        <v>0.12452830188679245</v>
      </c>
      <c r="I59" s="65">
        <f t="shared" si="25"/>
        <v>0.6339622641509434</v>
      </c>
      <c r="J59" s="65">
        <f t="shared" si="26"/>
        <v>0.24150943396226415</v>
      </c>
      <c r="K59" s="65">
        <f t="shared" si="27"/>
        <v>0.1018867924528302</v>
      </c>
      <c r="L59" s="27">
        <f t="shared" si="28"/>
        <v>1</v>
      </c>
    </row>
    <row r="60" spans="1:12" s="68" customFormat="1" ht="12" outlineLevel="1">
      <c r="A60" s="139"/>
      <c r="B60" s="21" t="s">
        <v>14</v>
      </c>
      <c r="C60" s="124">
        <v>90</v>
      </c>
      <c r="D60" s="124">
        <v>477</v>
      </c>
      <c r="E60" s="124">
        <v>294</v>
      </c>
      <c r="F60" s="124">
        <v>159</v>
      </c>
      <c r="G60" s="47">
        <f t="shared" si="23"/>
        <v>861</v>
      </c>
      <c r="H60" s="48">
        <f t="shared" si="24"/>
        <v>0.10452961672473868</v>
      </c>
      <c r="I60" s="48">
        <f t="shared" si="25"/>
        <v>0.554006968641115</v>
      </c>
      <c r="J60" s="48">
        <f t="shared" si="26"/>
        <v>0.34146341463414637</v>
      </c>
      <c r="K60" s="48">
        <f t="shared" si="27"/>
        <v>0.18466898954703834</v>
      </c>
      <c r="L60" s="27">
        <f t="shared" si="28"/>
        <v>1</v>
      </c>
    </row>
    <row r="61" spans="1:12" s="68" customFormat="1" ht="12" outlineLevel="1">
      <c r="A61" s="140"/>
      <c r="B61" s="22" t="s">
        <v>15</v>
      </c>
      <c r="C61" s="125">
        <v>189</v>
      </c>
      <c r="D61" s="125">
        <v>981</v>
      </c>
      <c r="E61" s="125">
        <v>486</v>
      </c>
      <c r="F61" s="125">
        <v>240</v>
      </c>
      <c r="G61" s="51">
        <f t="shared" si="23"/>
        <v>1656</v>
      </c>
      <c r="H61" s="67">
        <f t="shared" si="24"/>
        <v>0.11413043478260869</v>
      </c>
      <c r="I61" s="67">
        <f t="shared" si="25"/>
        <v>0.592391304347826</v>
      </c>
      <c r="J61" s="67">
        <f t="shared" si="26"/>
        <v>0.29347826086956524</v>
      </c>
      <c r="K61" s="67">
        <f t="shared" si="27"/>
        <v>0.14492753623188406</v>
      </c>
      <c r="L61" s="27">
        <f t="shared" si="28"/>
        <v>1</v>
      </c>
    </row>
    <row r="62" spans="1:12" ht="12">
      <c r="A62" s="141" t="s">
        <v>34</v>
      </c>
      <c r="B62" s="6" t="s">
        <v>13</v>
      </c>
      <c r="C62" s="41">
        <f>SUM(C50,C53,C56,C59)</f>
        <v>661</v>
      </c>
      <c r="D62" s="41">
        <f>SUM(D50,D53,D56,D59)</f>
        <v>3140</v>
      </c>
      <c r="E62" s="41">
        <f>SUM(E50,E53,E56,E59)</f>
        <v>1175</v>
      </c>
      <c r="F62" s="41">
        <f>SUM(F50,F53,F56,F59)</f>
        <v>597</v>
      </c>
      <c r="G62" s="69">
        <f aca="true" t="shared" si="29" ref="G62:G70">SUM(C62:E62)</f>
        <v>4976</v>
      </c>
      <c r="H62" s="110">
        <f aca="true" t="shared" si="30" ref="H62:H70">C62/$G62</f>
        <v>0.13283762057877813</v>
      </c>
      <c r="I62" s="110">
        <f aca="true" t="shared" si="31" ref="I62:K67">D62/$G62</f>
        <v>0.6310289389067524</v>
      </c>
      <c r="J62" s="110">
        <f t="shared" si="31"/>
        <v>0.23613344051446947</v>
      </c>
      <c r="K62" s="110">
        <f t="shared" si="31"/>
        <v>0.11997588424437299</v>
      </c>
      <c r="L62" s="27">
        <f>SUM(H62:J62)</f>
        <v>1</v>
      </c>
    </row>
    <row r="63" spans="1:12" ht="12">
      <c r="A63" s="142"/>
      <c r="B63" s="7" t="s">
        <v>14</v>
      </c>
      <c r="C63" s="46">
        <f aca="true" t="shared" si="32" ref="C63:F64">SUM(C51,C54,C57,C60)</f>
        <v>606</v>
      </c>
      <c r="D63" s="46">
        <f t="shared" si="32"/>
        <v>3192</v>
      </c>
      <c r="E63" s="46">
        <f t="shared" si="32"/>
        <v>1779</v>
      </c>
      <c r="F63" s="46">
        <f t="shared" si="32"/>
        <v>1120</v>
      </c>
      <c r="G63" s="46">
        <f t="shared" si="29"/>
        <v>5577</v>
      </c>
      <c r="H63" s="111">
        <f t="shared" si="30"/>
        <v>0.10866057019903173</v>
      </c>
      <c r="I63" s="111">
        <f t="shared" si="31"/>
        <v>0.57235072619688</v>
      </c>
      <c r="J63" s="111">
        <f t="shared" si="31"/>
        <v>0.3189887036040882</v>
      </c>
      <c r="K63" s="111">
        <f t="shared" si="31"/>
        <v>0.2008248162094316</v>
      </c>
      <c r="L63" s="27">
        <f>SUM(H63:J63)</f>
        <v>1</v>
      </c>
    </row>
    <row r="64" spans="1:12" ht="12">
      <c r="A64" s="143"/>
      <c r="B64" s="8" t="s">
        <v>15</v>
      </c>
      <c r="C64" s="50">
        <f t="shared" si="32"/>
        <v>1267</v>
      </c>
      <c r="D64" s="50">
        <f t="shared" si="32"/>
        <v>6332</v>
      </c>
      <c r="E64" s="50">
        <f t="shared" si="32"/>
        <v>2954</v>
      </c>
      <c r="F64" s="50">
        <f t="shared" si="32"/>
        <v>1717</v>
      </c>
      <c r="G64" s="70">
        <f t="shared" si="29"/>
        <v>10553</v>
      </c>
      <c r="H64" s="112">
        <f t="shared" si="30"/>
        <v>0.12006064626172652</v>
      </c>
      <c r="I64" s="112">
        <f t="shared" si="31"/>
        <v>0.6000189519567896</v>
      </c>
      <c r="J64" s="112">
        <f t="shared" si="31"/>
        <v>0.2799204017814839</v>
      </c>
      <c r="K64" s="112">
        <f t="shared" si="31"/>
        <v>0.1627025490381882</v>
      </c>
      <c r="L64" s="27">
        <f>SUM(H64:J64)</f>
        <v>1</v>
      </c>
    </row>
    <row r="65" spans="1:12" ht="12">
      <c r="A65" s="141" t="s">
        <v>38</v>
      </c>
      <c r="B65" s="6" t="s">
        <v>13</v>
      </c>
      <c r="C65" s="128">
        <v>351</v>
      </c>
      <c r="D65" s="128">
        <v>1739</v>
      </c>
      <c r="E65" s="128">
        <v>593</v>
      </c>
      <c r="F65" s="128">
        <v>331</v>
      </c>
      <c r="G65" s="69">
        <f t="shared" si="29"/>
        <v>2683</v>
      </c>
      <c r="H65" s="110">
        <f t="shared" si="30"/>
        <v>0.1308237048080507</v>
      </c>
      <c r="I65" s="110">
        <f t="shared" si="31"/>
        <v>0.6481550503168095</v>
      </c>
      <c r="J65" s="110">
        <f t="shared" si="31"/>
        <v>0.22102124487513977</v>
      </c>
      <c r="K65" s="110">
        <f t="shared" si="31"/>
        <v>0.1233693626537458</v>
      </c>
      <c r="L65" s="27">
        <f aca="true" t="shared" si="33" ref="L65:L70">SUM(H65:J65)</f>
        <v>1</v>
      </c>
    </row>
    <row r="66" spans="1:12" ht="12">
      <c r="A66" s="142"/>
      <c r="B66" s="7" t="s">
        <v>14</v>
      </c>
      <c r="C66" s="113">
        <v>313</v>
      </c>
      <c r="D66" s="113">
        <v>1879</v>
      </c>
      <c r="E66" s="113">
        <v>1045</v>
      </c>
      <c r="F66" s="113">
        <v>701</v>
      </c>
      <c r="G66" s="46">
        <f t="shared" si="29"/>
        <v>3237</v>
      </c>
      <c r="H66" s="111">
        <f t="shared" si="30"/>
        <v>0.0966944701884461</v>
      </c>
      <c r="I66" s="111">
        <f t="shared" si="31"/>
        <v>0.580475749150448</v>
      </c>
      <c r="J66" s="111">
        <f t="shared" si="31"/>
        <v>0.32282978066110596</v>
      </c>
      <c r="K66" s="111">
        <f t="shared" si="31"/>
        <v>0.21655854185974668</v>
      </c>
      <c r="L66" s="27">
        <f t="shared" si="33"/>
        <v>1</v>
      </c>
    </row>
    <row r="67" spans="1:12" ht="12">
      <c r="A67" s="143"/>
      <c r="B67" s="8" t="s">
        <v>15</v>
      </c>
      <c r="C67" s="132">
        <v>664</v>
      </c>
      <c r="D67" s="132">
        <v>3618</v>
      </c>
      <c r="E67" s="132">
        <v>1638</v>
      </c>
      <c r="F67" s="132">
        <v>1032</v>
      </c>
      <c r="G67" s="70">
        <f t="shared" si="29"/>
        <v>5920</v>
      </c>
      <c r="H67" s="112">
        <f t="shared" si="30"/>
        <v>0.11216216216216217</v>
      </c>
      <c r="I67" s="112">
        <f t="shared" si="31"/>
        <v>0.6111486486486486</v>
      </c>
      <c r="J67" s="112">
        <f t="shared" si="31"/>
        <v>0.27668918918918917</v>
      </c>
      <c r="K67" s="112">
        <f t="shared" si="31"/>
        <v>0.17432432432432432</v>
      </c>
      <c r="L67" s="27">
        <f t="shared" si="33"/>
        <v>0.9999999999999999</v>
      </c>
    </row>
    <row r="68" spans="1:12" ht="12">
      <c r="A68" s="144" t="s">
        <v>2</v>
      </c>
      <c r="B68" s="23" t="s">
        <v>13</v>
      </c>
      <c r="C68" s="61">
        <f aca="true" t="shared" si="34" ref="C68:F69">SUM(C23,C35,C38,C47,C62,C65)</f>
        <v>10283</v>
      </c>
      <c r="D68" s="61">
        <f t="shared" si="34"/>
        <v>42593</v>
      </c>
      <c r="E68" s="61">
        <f t="shared" si="34"/>
        <v>13867</v>
      </c>
      <c r="F68" s="61">
        <f t="shared" si="34"/>
        <v>6419</v>
      </c>
      <c r="G68" s="61">
        <f t="shared" si="29"/>
        <v>66743</v>
      </c>
      <c r="H68" s="53">
        <f t="shared" si="30"/>
        <v>0.15406859146277513</v>
      </c>
      <c r="I68" s="53">
        <f>D68/$G68</f>
        <v>0.6381643018743539</v>
      </c>
      <c r="J68" s="53">
        <f aca="true" t="shared" si="35" ref="J68:K70">E68/$G68</f>
        <v>0.20776710666287102</v>
      </c>
      <c r="K68" s="53">
        <f t="shared" si="35"/>
        <v>0.09617487976267174</v>
      </c>
      <c r="L68" s="27">
        <f t="shared" si="33"/>
        <v>1</v>
      </c>
    </row>
    <row r="69" spans="1:12" ht="12">
      <c r="A69" s="145"/>
      <c r="B69" s="24" t="s">
        <v>14</v>
      </c>
      <c r="C69" s="62">
        <f t="shared" si="34"/>
        <v>9673</v>
      </c>
      <c r="D69" s="62">
        <f t="shared" si="34"/>
        <v>44823</v>
      </c>
      <c r="E69" s="62">
        <f t="shared" si="34"/>
        <v>20075</v>
      </c>
      <c r="F69" s="62">
        <f t="shared" si="34"/>
        <v>11348</v>
      </c>
      <c r="G69" s="62">
        <f t="shared" si="29"/>
        <v>74571</v>
      </c>
      <c r="H69" s="56">
        <f t="shared" si="30"/>
        <v>0.1297153048772311</v>
      </c>
      <c r="I69" s="56">
        <f>D69/$G69</f>
        <v>0.601078167115903</v>
      </c>
      <c r="J69" s="56">
        <f t="shared" si="35"/>
        <v>0.26920652800686595</v>
      </c>
      <c r="K69" s="56">
        <f t="shared" si="35"/>
        <v>0.1521771197918762</v>
      </c>
      <c r="L69" s="27">
        <f t="shared" si="33"/>
        <v>1</v>
      </c>
    </row>
    <row r="70" spans="1:12" ht="12">
      <c r="A70" s="145"/>
      <c r="B70" s="25" t="s">
        <v>15</v>
      </c>
      <c r="C70" s="63">
        <f>SUM(C68:C69)</f>
        <v>19956</v>
      </c>
      <c r="D70" s="63">
        <f>SUM(D68:D69)</f>
        <v>87416</v>
      </c>
      <c r="E70" s="63">
        <f>SUM(E68:E69)</f>
        <v>33942</v>
      </c>
      <c r="F70" s="63">
        <f>SUM(F68:F69)</f>
        <v>17767</v>
      </c>
      <c r="G70" s="63">
        <f t="shared" si="29"/>
        <v>141314</v>
      </c>
      <c r="H70" s="57">
        <f t="shared" si="30"/>
        <v>0.14121743068627313</v>
      </c>
      <c r="I70" s="57">
        <f>D70/$G70</f>
        <v>0.6185940529600747</v>
      </c>
      <c r="J70" s="57">
        <f t="shared" si="35"/>
        <v>0.24018851635365215</v>
      </c>
      <c r="K70" s="57">
        <f t="shared" si="35"/>
        <v>0.1257271041793453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平成24年11月1日現在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="75" zoomScaleSheetLayoutView="75" zoomScalePageLayoutView="0" workbookViewId="0" topLeftCell="A37">
      <selection activeCell="C65" sqref="C65:W67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7" t="s">
        <v>16</v>
      </c>
      <c r="B1" s="147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8" t="s">
        <v>45</v>
      </c>
      <c r="B2" s="34" t="s">
        <v>13</v>
      </c>
      <c r="C2" s="128">
        <v>964</v>
      </c>
      <c r="D2" s="128">
        <v>926</v>
      </c>
      <c r="E2" s="128">
        <v>935</v>
      </c>
      <c r="F2" s="128">
        <v>993</v>
      </c>
      <c r="G2" s="128">
        <v>858</v>
      </c>
      <c r="H2" s="128">
        <v>967</v>
      </c>
      <c r="I2" s="128">
        <v>1073</v>
      </c>
      <c r="J2" s="128">
        <v>1282</v>
      </c>
      <c r="K2" s="128">
        <v>1263</v>
      </c>
      <c r="L2" s="128">
        <v>1143</v>
      </c>
      <c r="M2" s="128">
        <v>1215</v>
      </c>
      <c r="N2" s="128">
        <v>1262</v>
      </c>
      <c r="O2" s="128">
        <v>1428</v>
      </c>
      <c r="P2" s="128">
        <v>1004</v>
      </c>
      <c r="Q2" s="128">
        <v>865</v>
      </c>
      <c r="R2" s="128">
        <v>727</v>
      </c>
      <c r="S2" s="128">
        <v>497</v>
      </c>
      <c r="T2" s="128">
        <v>290</v>
      </c>
      <c r="U2" s="128">
        <v>69</v>
      </c>
      <c r="V2" s="128">
        <v>16</v>
      </c>
      <c r="W2" s="128">
        <v>0</v>
      </c>
      <c r="X2" s="41">
        <f>SUM(P2:W2)</f>
        <v>3468</v>
      </c>
      <c r="Y2" s="42">
        <f aca="true" t="shared" si="0" ref="Y2:Y22">SUM(C2:W2)</f>
        <v>17777</v>
      </c>
      <c r="Z2" s="48">
        <f aca="true" t="shared" si="1" ref="Z2:Z34">SUM(C2:E2)/$Y2</f>
        <v>0.1589132024526073</v>
      </c>
      <c r="AA2" s="43">
        <f aca="true" t="shared" si="2" ref="AA2:AA34">SUM(F2:O2)/$Y2</f>
        <v>0.6460032626427407</v>
      </c>
      <c r="AB2" s="43">
        <f aca="true" t="shared" si="3" ref="AB2:AB34">X2/$Y2</f>
        <v>0.19508353490465208</v>
      </c>
      <c r="AC2" s="44">
        <f>SUM(Z2:AB2)</f>
        <v>1</v>
      </c>
    </row>
    <row r="3" spans="1:29" s="45" customFormat="1" ht="12" outlineLevel="1">
      <c r="A3" s="149"/>
      <c r="B3" s="35" t="s">
        <v>14</v>
      </c>
      <c r="C3" s="113">
        <v>843</v>
      </c>
      <c r="D3" s="113">
        <v>852</v>
      </c>
      <c r="E3" s="113">
        <v>931</v>
      </c>
      <c r="F3" s="113">
        <v>1027</v>
      </c>
      <c r="G3" s="113">
        <v>924</v>
      </c>
      <c r="H3" s="113">
        <v>1022</v>
      </c>
      <c r="I3" s="113">
        <v>1238</v>
      </c>
      <c r="J3" s="113">
        <v>1333</v>
      </c>
      <c r="K3" s="113">
        <v>1385</v>
      </c>
      <c r="L3" s="113">
        <v>1334</v>
      </c>
      <c r="M3" s="113">
        <v>1311</v>
      </c>
      <c r="N3" s="113">
        <v>1320</v>
      </c>
      <c r="O3" s="113">
        <v>1587</v>
      </c>
      <c r="P3" s="113">
        <v>1205</v>
      </c>
      <c r="Q3" s="113">
        <v>1077</v>
      </c>
      <c r="R3" s="113">
        <v>1022</v>
      </c>
      <c r="S3" s="113">
        <v>835</v>
      </c>
      <c r="T3" s="113">
        <v>594</v>
      </c>
      <c r="U3" s="113">
        <v>262</v>
      </c>
      <c r="V3" s="113">
        <v>90</v>
      </c>
      <c r="W3" s="113">
        <v>16</v>
      </c>
      <c r="X3" s="46">
        <f>SUM(P3:W3)</f>
        <v>5101</v>
      </c>
      <c r="Y3" s="47">
        <f t="shared" si="0"/>
        <v>20208</v>
      </c>
      <c r="Z3" s="48">
        <f t="shared" si="1"/>
        <v>0.12994853523357086</v>
      </c>
      <c r="AA3" s="48">
        <f t="shared" si="2"/>
        <v>0.6176266825019794</v>
      </c>
      <c r="AB3" s="48">
        <f t="shared" si="3"/>
        <v>0.2524247822644497</v>
      </c>
      <c r="AC3" s="49">
        <f>SUM(Z3:AB3)</f>
        <v>1</v>
      </c>
    </row>
    <row r="4" spans="1:29" s="45" customFormat="1" ht="12" outlineLevel="1">
      <c r="A4" s="150"/>
      <c r="B4" s="36" t="s">
        <v>15</v>
      </c>
      <c r="C4" s="132">
        <v>1807</v>
      </c>
      <c r="D4" s="132">
        <v>1778</v>
      </c>
      <c r="E4" s="132">
        <v>1866</v>
      </c>
      <c r="F4" s="132">
        <v>2020</v>
      </c>
      <c r="G4" s="132">
        <v>1782</v>
      </c>
      <c r="H4" s="132">
        <v>1989</v>
      </c>
      <c r="I4" s="132">
        <v>2311</v>
      </c>
      <c r="J4" s="132">
        <v>2615</v>
      </c>
      <c r="K4" s="132">
        <v>2648</v>
      </c>
      <c r="L4" s="132">
        <v>2477</v>
      </c>
      <c r="M4" s="132">
        <v>2526</v>
      </c>
      <c r="N4" s="132">
        <v>2582</v>
      </c>
      <c r="O4" s="132">
        <v>3015</v>
      </c>
      <c r="P4" s="132">
        <v>2209</v>
      </c>
      <c r="Q4" s="132">
        <v>1942</v>
      </c>
      <c r="R4" s="132">
        <v>1749</v>
      </c>
      <c r="S4" s="132">
        <v>1332</v>
      </c>
      <c r="T4" s="132">
        <v>884</v>
      </c>
      <c r="U4" s="132">
        <v>331</v>
      </c>
      <c r="V4" s="132">
        <v>106</v>
      </c>
      <c r="W4" s="132">
        <v>16</v>
      </c>
      <c r="X4" s="50">
        <f>SUM(P4:W4)</f>
        <v>8569</v>
      </c>
      <c r="Y4" s="51">
        <f t="shared" si="0"/>
        <v>37985</v>
      </c>
      <c r="Z4" s="48">
        <f t="shared" si="1"/>
        <v>0.14350401474266158</v>
      </c>
      <c r="AA4" s="48">
        <f t="shared" si="2"/>
        <v>0.6309069369487956</v>
      </c>
      <c r="AB4" s="48">
        <f t="shared" si="3"/>
        <v>0.22558904830854284</v>
      </c>
      <c r="AC4" s="52">
        <f>SUM(Z4:AB4)</f>
        <v>1</v>
      </c>
    </row>
    <row r="5" spans="1:29" s="45" customFormat="1" ht="12" outlineLevel="1">
      <c r="A5" s="148" t="s">
        <v>44</v>
      </c>
      <c r="B5" s="34" t="s">
        <v>13</v>
      </c>
      <c r="C5" s="128">
        <v>320</v>
      </c>
      <c r="D5" s="128">
        <v>332</v>
      </c>
      <c r="E5" s="128">
        <v>326</v>
      </c>
      <c r="F5" s="128">
        <v>258</v>
      </c>
      <c r="G5" s="128">
        <v>276</v>
      </c>
      <c r="H5" s="128">
        <v>316</v>
      </c>
      <c r="I5" s="128">
        <v>330</v>
      </c>
      <c r="J5" s="128">
        <v>367</v>
      </c>
      <c r="K5" s="128">
        <v>388</v>
      </c>
      <c r="L5" s="128">
        <v>269</v>
      </c>
      <c r="M5" s="128">
        <v>299</v>
      </c>
      <c r="N5" s="128">
        <v>300</v>
      </c>
      <c r="O5" s="128">
        <v>324</v>
      </c>
      <c r="P5" s="128">
        <v>232</v>
      </c>
      <c r="Q5" s="128">
        <v>208</v>
      </c>
      <c r="R5" s="128">
        <v>182</v>
      </c>
      <c r="S5" s="128">
        <v>97</v>
      </c>
      <c r="T5" s="128">
        <v>43</v>
      </c>
      <c r="U5" s="128">
        <v>16</v>
      </c>
      <c r="V5" s="128">
        <v>3</v>
      </c>
      <c r="W5" s="128">
        <v>0</v>
      </c>
      <c r="X5" s="41">
        <f>SUM(P5:W5)</f>
        <v>781</v>
      </c>
      <c r="Y5" s="42">
        <f t="shared" si="0"/>
        <v>4886</v>
      </c>
      <c r="Z5" s="43">
        <f t="shared" si="1"/>
        <v>0.2001637331150225</v>
      </c>
      <c r="AA5" s="43">
        <f t="shared" si="2"/>
        <v>0.6399918133442489</v>
      </c>
      <c r="AB5" s="43">
        <f t="shared" si="3"/>
        <v>0.15984445354072863</v>
      </c>
      <c r="AC5" s="44">
        <f aca="true" t="shared" si="4" ref="AC5:AC22">SUM(Z5:AB5)</f>
        <v>1</v>
      </c>
    </row>
    <row r="6" spans="1:29" s="45" customFormat="1" ht="12" outlineLevel="1">
      <c r="A6" s="149"/>
      <c r="B6" s="35" t="s">
        <v>14</v>
      </c>
      <c r="C6" s="113">
        <v>294</v>
      </c>
      <c r="D6" s="113">
        <v>293</v>
      </c>
      <c r="E6" s="113">
        <v>309</v>
      </c>
      <c r="F6" s="113">
        <v>277</v>
      </c>
      <c r="G6" s="113">
        <v>234</v>
      </c>
      <c r="H6" s="113">
        <v>291</v>
      </c>
      <c r="I6" s="113">
        <v>336</v>
      </c>
      <c r="J6" s="113">
        <v>364</v>
      </c>
      <c r="K6" s="113">
        <v>397</v>
      </c>
      <c r="L6" s="113">
        <v>291</v>
      </c>
      <c r="M6" s="113">
        <v>309</v>
      </c>
      <c r="N6" s="113">
        <v>312</v>
      </c>
      <c r="O6" s="113">
        <v>346</v>
      </c>
      <c r="P6" s="113">
        <v>269</v>
      </c>
      <c r="Q6" s="113">
        <v>270</v>
      </c>
      <c r="R6" s="113">
        <v>185</v>
      </c>
      <c r="S6" s="113">
        <v>153</v>
      </c>
      <c r="T6" s="113">
        <v>113</v>
      </c>
      <c r="U6" s="113">
        <v>40</v>
      </c>
      <c r="V6" s="113">
        <v>17</v>
      </c>
      <c r="W6" s="113">
        <v>2</v>
      </c>
      <c r="X6" s="46">
        <f aca="true" t="shared" si="5" ref="X6:X22">SUM(P6:W6)</f>
        <v>1049</v>
      </c>
      <c r="Y6" s="47">
        <f t="shared" si="0"/>
        <v>5102</v>
      </c>
      <c r="Z6" s="48">
        <f t="shared" si="1"/>
        <v>0.17561740493923952</v>
      </c>
      <c r="AA6" s="48">
        <f t="shared" si="2"/>
        <v>0.6187769502156018</v>
      </c>
      <c r="AB6" s="48">
        <f t="shared" si="3"/>
        <v>0.20560564484515875</v>
      </c>
      <c r="AC6" s="49">
        <f t="shared" si="4"/>
        <v>1</v>
      </c>
    </row>
    <row r="7" spans="1:29" s="45" customFormat="1" ht="12" outlineLevel="1">
      <c r="A7" s="150"/>
      <c r="B7" s="36" t="s">
        <v>15</v>
      </c>
      <c r="C7" s="132">
        <v>614</v>
      </c>
      <c r="D7" s="132">
        <v>625</v>
      </c>
      <c r="E7" s="132">
        <v>635</v>
      </c>
      <c r="F7" s="132">
        <v>535</v>
      </c>
      <c r="G7" s="132">
        <v>510</v>
      </c>
      <c r="H7" s="132">
        <v>607</v>
      </c>
      <c r="I7" s="132">
        <v>666</v>
      </c>
      <c r="J7" s="132">
        <v>731</v>
      </c>
      <c r="K7" s="132">
        <v>785</v>
      </c>
      <c r="L7" s="132">
        <v>560</v>
      </c>
      <c r="M7" s="132">
        <v>608</v>
      </c>
      <c r="N7" s="132">
        <v>612</v>
      </c>
      <c r="O7" s="132">
        <v>670</v>
      </c>
      <c r="P7" s="132">
        <v>501</v>
      </c>
      <c r="Q7" s="132">
        <v>478</v>
      </c>
      <c r="R7" s="132">
        <v>367</v>
      </c>
      <c r="S7" s="132">
        <v>250</v>
      </c>
      <c r="T7" s="132">
        <v>156</v>
      </c>
      <c r="U7" s="132">
        <v>56</v>
      </c>
      <c r="V7" s="132">
        <v>20</v>
      </c>
      <c r="W7" s="132">
        <v>2</v>
      </c>
      <c r="X7" s="50">
        <f t="shared" si="5"/>
        <v>1830</v>
      </c>
      <c r="Y7" s="51">
        <f t="shared" si="0"/>
        <v>9988</v>
      </c>
      <c r="Z7" s="48">
        <f t="shared" si="1"/>
        <v>0.18762515018021625</v>
      </c>
      <c r="AA7" s="48">
        <f t="shared" si="2"/>
        <v>0.6291549859831799</v>
      </c>
      <c r="AB7" s="48">
        <f t="shared" si="3"/>
        <v>0.18321986383660394</v>
      </c>
      <c r="AC7" s="52">
        <f t="shared" si="4"/>
        <v>1</v>
      </c>
    </row>
    <row r="8" spans="1:29" s="45" customFormat="1" ht="12" outlineLevel="1">
      <c r="A8" s="148" t="s">
        <v>43</v>
      </c>
      <c r="B8" s="34" t="s">
        <v>13</v>
      </c>
      <c r="C8" s="128">
        <v>135</v>
      </c>
      <c r="D8" s="128">
        <v>126</v>
      </c>
      <c r="E8" s="128">
        <v>135</v>
      </c>
      <c r="F8" s="128">
        <v>146</v>
      </c>
      <c r="G8" s="128">
        <v>130</v>
      </c>
      <c r="H8" s="128">
        <v>144</v>
      </c>
      <c r="I8" s="128">
        <v>192</v>
      </c>
      <c r="J8" s="128">
        <v>198</v>
      </c>
      <c r="K8" s="128">
        <v>155</v>
      </c>
      <c r="L8" s="128">
        <v>174</v>
      </c>
      <c r="M8" s="128">
        <v>194</v>
      </c>
      <c r="N8" s="128">
        <v>209</v>
      </c>
      <c r="O8" s="128">
        <v>269</v>
      </c>
      <c r="P8" s="128">
        <v>190</v>
      </c>
      <c r="Q8" s="128">
        <v>147</v>
      </c>
      <c r="R8" s="128">
        <v>119</v>
      </c>
      <c r="S8" s="128">
        <v>95</v>
      </c>
      <c r="T8" s="128">
        <v>38</v>
      </c>
      <c r="U8" s="128">
        <v>6</v>
      </c>
      <c r="V8" s="128">
        <v>2</v>
      </c>
      <c r="W8" s="128">
        <v>0</v>
      </c>
      <c r="X8" s="41">
        <f t="shared" si="5"/>
        <v>597</v>
      </c>
      <c r="Y8" s="42">
        <f t="shared" si="0"/>
        <v>2804</v>
      </c>
      <c r="Z8" s="43">
        <f t="shared" si="1"/>
        <v>0.14122681883024252</v>
      </c>
      <c r="AA8" s="43">
        <f t="shared" si="2"/>
        <v>0.6458630527817404</v>
      </c>
      <c r="AB8" s="43">
        <f t="shared" si="3"/>
        <v>0.21291012838801712</v>
      </c>
      <c r="AC8" s="44">
        <f t="shared" si="4"/>
        <v>1</v>
      </c>
    </row>
    <row r="9" spans="1:29" s="45" customFormat="1" ht="12" outlineLevel="1">
      <c r="A9" s="149"/>
      <c r="B9" s="35" t="s">
        <v>14</v>
      </c>
      <c r="C9" s="113">
        <v>99</v>
      </c>
      <c r="D9" s="113">
        <v>124</v>
      </c>
      <c r="E9" s="113">
        <v>131</v>
      </c>
      <c r="F9" s="113">
        <v>140</v>
      </c>
      <c r="G9" s="113">
        <v>139</v>
      </c>
      <c r="H9" s="113">
        <v>141</v>
      </c>
      <c r="I9" s="113">
        <v>179</v>
      </c>
      <c r="J9" s="113">
        <v>190</v>
      </c>
      <c r="K9" s="113">
        <v>167</v>
      </c>
      <c r="L9" s="113">
        <v>187</v>
      </c>
      <c r="M9" s="113">
        <v>184</v>
      </c>
      <c r="N9" s="113">
        <v>205</v>
      </c>
      <c r="O9" s="113">
        <v>294</v>
      </c>
      <c r="P9" s="113">
        <v>167</v>
      </c>
      <c r="Q9" s="113">
        <v>175</v>
      </c>
      <c r="R9" s="113">
        <v>170</v>
      </c>
      <c r="S9" s="113">
        <v>148</v>
      </c>
      <c r="T9" s="113">
        <v>121</v>
      </c>
      <c r="U9" s="113">
        <v>62</v>
      </c>
      <c r="V9" s="113">
        <v>15</v>
      </c>
      <c r="W9" s="113">
        <v>1</v>
      </c>
      <c r="X9" s="46">
        <f t="shared" si="5"/>
        <v>859</v>
      </c>
      <c r="Y9" s="47">
        <f t="shared" si="0"/>
        <v>3039</v>
      </c>
      <c r="Z9" s="48">
        <f t="shared" si="1"/>
        <v>0.11648568608094768</v>
      </c>
      <c r="AA9" s="48">
        <f t="shared" si="2"/>
        <v>0.6008555445870352</v>
      </c>
      <c r="AB9" s="48">
        <f t="shared" si="3"/>
        <v>0.2826587693320171</v>
      </c>
      <c r="AC9" s="49">
        <f t="shared" si="4"/>
        <v>1</v>
      </c>
    </row>
    <row r="10" spans="1:29" s="45" customFormat="1" ht="12" outlineLevel="1">
      <c r="A10" s="150"/>
      <c r="B10" s="36" t="s">
        <v>15</v>
      </c>
      <c r="C10" s="132">
        <v>234</v>
      </c>
      <c r="D10" s="132">
        <v>250</v>
      </c>
      <c r="E10" s="132">
        <v>266</v>
      </c>
      <c r="F10" s="132">
        <v>286</v>
      </c>
      <c r="G10" s="132">
        <v>269</v>
      </c>
      <c r="H10" s="132">
        <v>285</v>
      </c>
      <c r="I10" s="132">
        <v>371</v>
      </c>
      <c r="J10" s="132">
        <v>388</v>
      </c>
      <c r="K10" s="132">
        <v>322</v>
      </c>
      <c r="L10" s="132">
        <v>361</v>
      </c>
      <c r="M10" s="132">
        <v>378</v>
      </c>
      <c r="N10" s="132">
        <v>414</v>
      </c>
      <c r="O10" s="132">
        <v>563</v>
      </c>
      <c r="P10" s="132">
        <v>357</v>
      </c>
      <c r="Q10" s="132">
        <v>322</v>
      </c>
      <c r="R10" s="132">
        <v>289</v>
      </c>
      <c r="S10" s="132">
        <v>243</v>
      </c>
      <c r="T10" s="132">
        <v>159</v>
      </c>
      <c r="U10" s="132">
        <v>68</v>
      </c>
      <c r="V10" s="132">
        <v>17</v>
      </c>
      <c r="W10" s="132">
        <v>1</v>
      </c>
      <c r="X10" s="50">
        <f t="shared" si="5"/>
        <v>1456</v>
      </c>
      <c r="Y10" s="51">
        <f t="shared" si="0"/>
        <v>5843</v>
      </c>
      <c r="Z10" s="48">
        <f t="shared" si="1"/>
        <v>0.12835871983570085</v>
      </c>
      <c r="AA10" s="48">
        <f t="shared" si="2"/>
        <v>0.6224542187232586</v>
      </c>
      <c r="AB10" s="48">
        <f t="shared" si="3"/>
        <v>0.24918706144104055</v>
      </c>
      <c r="AC10" s="52">
        <f t="shared" si="4"/>
        <v>1</v>
      </c>
    </row>
    <row r="11" spans="1:29" s="45" customFormat="1" ht="12" outlineLevel="1">
      <c r="A11" s="148" t="s">
        <v>42</v>
      </c>
      <c r="B11" s="34" t="s">
        <v>13</v>
      </c>
      <c r="C11" s="128">
        <v>59</v>
      </c>
      <c r="D11" s="128">
        <v>70</v>
      </c>
      <c r="E11" s="128">
        <v>109</v>
      </c>
      <c r="F11" s="128">
        <v>112</v>
      </c>
      <c r="G11" s="128">
        <v>73</v>
      </c>
      <c r="H11" s="128">
        <v>77</v>
      </c>
      <c r="I11" s="128">
        <v>81</v>
      </c>
      <c r="J11" s="128">
        <v>94</v>
      </c>
      <c r="K11" s="128">
        <v>130</v>
      </c>
      <c r="L11" s="128">
        <v>135</v>
      </c>
      <c r="M11" s="128">
        <v>160</v>
      </c>
      <c r="N11" s="128">
        <v>171</v>
      </c>
      <c r="O11" s="128">
        <v>199</v>
      </c>
      <c r="P11" s="128">
        <v>148</v>
      </c>
      <c r="Q11" s="128">
        <v>132</v>
      </c>
      <c r="R11" s="128">
        <v>138</v>
      </c>
      <c r="S11" s="128">
        <v>96</v>
      </c>
      <c r="T11" s="128">
        <v>68</v>
      </c>
      <c r="U11" s="128">
        <v>12</v>
      </c>
      <c r="V11" s="128">
        <v>4</v>
      </c>
      <c r="W11" s="128">
        <v>0</v>
      </c>
      <c r="X11" s="41">
        <f t="shared" si="5"/>
        <v>598</v>
      </c>
      <c r="Y11" s="42">
        <f t="shared" si="0"/>
        <v>2068</v>
      </c>
      <c r="Z11" s="43">
        <f t="shared" si="1"/>
        <v>0.11508704061895551</v>
      </c>
      <c r="AA11" s="43">
        <f t="shared" si="2"/>
        <v>0.5957446808510638</v>
      </c>
      <c r="AB11" s="43">
        <f t="shared" si="3"/>
        <v>0.28916827852998067</v>
      </c>
      <c r="AC11" s="44">
        <f t="shared" si="4"/>
        <v>1</v>
      </c>
    </row>
    <row r="12" spans="1:29" s="45" customFormat="1" ht="12" outlineLevel="1">
      <c r="A12" s="149"/>
      <c r="B12" s="35" t="s">
        <v>14</v>
      </c>
      <c r="C12" s="113">
        <v>51</v>
      </c>
      <c r="D12" s="113">
        <v>84</v>
      </c>
      <c r="E12" s="113">
        <v>90</v>
      </c>
      <c r="F12" s="113">
        <v>127</v>
      </c>
      <c r="G12" s="113">
        <v>93</v>
      </c>
      <c r="H12" s="113">
        <v>82</v>
      </c>
      <c r="I12" s="113">
        <v>76</v>
      </c>
      <c r="J12" s="113">
        <v>115</v>
      </c>
      <c r="K12" s="113">
        <v>129</v>
      </c>
      <c r="L12" s="113">
        <v>145</v>
      </c>
      <c r="M12" s="113">
        <v>159</v>
      </c>
      <c r="N12" s="113">
        <v>154</v>
      </c>
      <c r="O12" s="113">
        <v>187</v>
      </c>
      <c r="P12" s="113">
        <v>140</v>
      </c>
      <c r="Q12" s="113">
        <v>183</v>
      </c>
      <c r="R12" s="113">
        <v>188</v>
      </c>
      <c r="S12" s="113">
        <v>198</v>
      </c>
      <c r="T12" s="113">
        <v>138</v>
      </c>
      <c r="U12" s="113">
        <v>78</v>
      </c>
      <c r="V12" s="113">
        <v>31</v>
      </c>
      <c r="W12" s="113">
        <v>9</v>
      </c>
      <c r="X12" s="46">
        <f t="shared" si="5"/>
        <v>965</v>
      </c>
      <c r="Y12" s="47">
        <f t="shared" si="0"/>
        <v>2457</v>
      </c>
      <c r="Z12" s="48">
        <f t="shared" si="1"/>
        <v>0.09157509157509157</v>
      </c>
      <c r="AA12" s="48">
        <f t="shared" si="2"/>
        <v>0.5156695156695157</v>
      </c>
      <c r="AB12" s="48">
        <f t="shared" si="3"/>
        <v>0.39275539275539273</v>
      </c>
      <c r="AC12" s="49">
        <f t="shared" si="4"/>
        <v>1</v>
      </c>
    </row>
    <row r="13" spans="1:29" s="45" customFormat="1" ht="12" outlineLevel="1">
      <c r="A13" s="150"/>
      <c r="B13" s="36" t="s">
        <v>15</v>
      </c>
      <c r="C13" s="132">
        <v>110</v>
      </c>
      <c r="D13" s="132">
        <v>154</v>
      </c>
      <c r="E13" s="132">
        <v>199</v>
      </c>
      <c r="F13" s="132">
        <v>239</v>
      </c>
      <c r="G13" s="132">
        <v>166</v>
      </c>
      <c r="H13" s="132">
        <v>159</v>
      </c>
      <c r="I13" s="132">
        <v>157</v>
      </c>
      <c r="J13" s="132">
        <v>209</v>
      </c>
      <c r="K13" s="132">
        <v>259</v>
      </c>
      <c r="L13" s="132">
        <v>280</v>
      </c>
      <c r="M13" s="132">
        <v>319</v>
      </c>
      <c r="N13" s="132">
        <v>325</v>
      </c>
      <c r="O13" s="132">
        <v>386</v>
      </c>
      <c r="P13" s="132">
        <v>288</v>
      </c>
      <c r="Q13" s="132">
        <v>315</v>
      </c>
      <c r="R13" s="132">
        <v>326</v>
      </c>
      <c r="S13" s="132">
        <v>294</v>
      </c>
      <c r="T13" s="132">
        <v>206</v>
      </c>
      <c r="U13" s="132">
        <v>90</v>
      </c>
      <c r="V13" s="132">
        <v>35</v>
      </c>
      <c r="W13" s="132">
        <v>9</v>
      </c>
      <c r="X13" s="50">
        <f t="shared" si="5"/>
        <v>1563</v>
      </c>
      <c r="Y13" s="51">
        <f t="shared" si="0"/>
        <v>4525</v>
      </c>
      <c r="Z13" s="48">
        <f t="shared" si="1"/>
        <v>0.10232044198895028</v>
      </c>
      <c r="AA13" s="48">
        <f t="shared" si="2"/>
        <v>0.5522651933701658</v>
      </c>
      <c r="AB13" s="48">
        <f t="shared" si="3"/>
        <v>0.345414364640884</v>
      </c>
      <c r="AC13" s="52">
        <f t="shared" si="4"/>
        <v>1</v>
      </c>
    </row>
    <row r="14" spans="1:29" s="45" customFormat="1" ht="12" outlineLevel="1">
      <c r="A14" s="148" t="s">
        <v>46</v>
      </c>
      <c r="B14" s="34" t="s">
        <v>13</v>
      </c>
      <c r="C14" s="128">
        <v>773</v>
      </c>
      <c r="D14" s="128">
        <v>771</v>
      </c>
      <c r="E14" s="128">
        <v>831</v>
      </c>
      <c r="F14" s="128">
        <v>845</v>
      </c>
      <c r="G14" s="128">
        <v>676</v>
      </c>
      <c r="H14" s="128">
        <v>759</v>
      </c>
      <c r="I14" s="128">
        <v>854</v>
      </c>
      <c r="J14" s="128">
        <v>1039</v>
      </c>
      <c r="K14" s="128">
        <v>969</v>
      </c>
      <c r="L14" s="128">
        <v>832</v>
      </c>
      <c r="M14" s="128">
        <v>761</v>
      </c>
      <c r="N14" s="128">
        <v>816</v>
      </c>
      <c r="O14" s="128">
        <v>897</v>
      </c>
      <c r="P14" s="128">
        <v>801</v>
      </c>
      <c r="Q14" s="128">
        <v>704</v>
      </c>
      <c r="R14" s="128">
        <v>596</v>
      </c>
      <c r="S14" s="128">
        <v>313</v>
      </c>
      <c r="T14" s="128">
        <v>139</v>
      </c>
      <c r="U14" s="128">
        <v>46</v>
      </c>
      <c r="V14" s="128">
        <v>5</v>
      </c>
      <c r="W14" s="128">
        <v>1</v>
      </c>
      <c r="X14" s="41">
        <f t="shared" si="5"/>
        <v>2605</v>
      </c>
      <c r="Y14" s="42">
        <f t="shared" si="0"/>
        <v>13428</v>
      </c>
      <c r="Z14" s="43">
        <f t="shared" si="1"/>
        <v>0.17686922847780756</v>
      </c>
      <c r="AA14" s="43">
        <f t="shared" si="2"/>
        <v>0.6291331546023236</v>
      </c>
      <c r="AB14" s="43">
        <f t="shared" si="3"/>
        <v>0.19399761691986894</v>
      </c>
      <c r="AC14" s="44">
        <f t="shared" si="4"/>
        <v>1</v>
      </c>
    </row>
    <row r="15" spans="1:29" s="45" customFormat="1" ht="12" outlineLevel="1">
      <c r="A15" s="149"/>
      <c r="B15" s="35" t="s">
        <v>14</v>
      </c>
      <c r="C15" s="113">
        <v>742</v>
      </c>
      <c r="D15" s="113">
        <v>800</v>
      </c>
      <c r="E15" s="113">
        <v>800</v>
      </c>
      <c r="F15" s="113">
        <v>781</v>
      </c>
      <c r="G15" s="113">
        <v>638</v>
      </c>
      <c r="H15" s="113">
        <v>755</v>
      </c>
      <c r="I15" s="113">
        <v>879</v>
      </c>
      <c r="J15" s="113">
        <v>1107</v>
      </c>
      <c r="K15" s="113">
        <v>1082</v>
      </c>
      <c r="L15" s="113">
        <v>980</v>
      </c>
      <c r="M15" s="113">
        <v>923</v>
      </c>
      <c r="N15" s="113">
        <v>891</v>
      </c>
      <c r="O15" s="113">
        <v>1085</v>
      </c>
      <c r="P15" s="113">
        <v>910</v>
      </c>
      <c r="Q15" s="113">
        <v>883</v>
      </c>
      <c r="R15" s="113">
        <v>636</v>
      </c>
      <c r="S15" s="113">
        <v>452</v>
      </c>
      <c r="T15" s="113">
        <v>268</v>
      </c>
      <c r="U15" s="113">
        <v>142</v>
      </c>
      <c r="V15" s="113">
        <v>42</v>
      </c>
      <c r="W15" s="113">
        <v>11</v>
      </c>
      <c r="X15" s="46">
        <f t="shared" si="5"/>
        <v>3344</v>
      </c>
      <c r="Y15" s="47">
        <f t="shared" si="0"/>
        <v>14807</v>
      </c>
      <c r="Z15" s="48">
        <f t="shared" si="1"/>
        <v>0.15816843384885526</v>
      </c>
      <c r="AA15" s="48">
        <f t="shared" si="2"/>
        <v>0.6159924360099953</v>
      </c>
      <c r="AB15" s="48">
        <f t="shared" si="3"/>
        <v>0.22583913014114945</v>
      </c>
      <c r="AC15" s="49">
        <f t="shared" si="4"/>
        <v>1</v>
      </c>
    </row>
    <row r="16" spans="1:29" s="45" customFormat="1" ht="12" outlineLevel="1">
      <c r="A16" s="150"/>
      <c r="B16" s="36" t="s">
        <v>15</v>
      </c>
      <c r="C16" s="132">
        <v>1515</v>
      </c>
      <c r="D16" s="132">
        <v>1571</v>
      </c>
      <c r="E16" s="132">
        <v>1631</v>
      </c>
      <c r="F16" s="132">
        <v>1626</v>
      </c>
      <c r="G16" s="132">
        <v>1314</v>
      </c>
      <c r="H16" s="132">
        <v>1514</v>
      </c>
      <c r="I16" s="132">
        <v>1733</v>
      </c>
      <c r="J16" s="132">
        <v>2146</v>
      </c>
      <c r="K16" s="132">
        <v>2051</v>
      </c>
      <c r="L16" s="132">
        <v>1812</v>
      </c>
      <c r="M16" s="132">
        <v>1684</v>
      </c>
      <c r="N16" s="132">
        <v>1707</v>
      </c>
      <c r="O16" s="132">
        <v>1982</v>
      </c>
      <c r="P16" s="132">
        <v>1711</v>
      </c>
      <c r="Q16" s="132">
        <v>1587</v>
      </c>
      <c r="R16" s="132">
        <v>1232</v>
      </c>
      <c r="S16" s="132">
        <v>765</v>
      </c>
      <c r="T16" s="132">
        <v>407</v>
      </c>
      <c r="U16" s="132">
        <v>188</v>
      </c>
      <c r="V16" s="132">
        <v>47</v>
      </c>
      <c r="W16" s="132">
        <v>12</v>
      </c>
      <c r="X16" s="50">
        <f t="shared" si="5"/>
        <v>5949</v>
      </c>
      <c r="Y16" s="51">
        <f t="shared" si="0"/>
        <v>28235</v>
      </c>
      <c r="Z16" s="48">
        <f t="shared" si="1"/>
        <v>0.16706215689746767</v>
      </c>
      <c r="AA16" s="48">
        <f t="shared" si="2"/>
        <v>0.6222418983531078</v>
      </c>
      <c r="AB16" s="48">
        <f t="shared" si="3"/>
        <v>0.21069594474942446</v>
      </c>
      <c r="AC16" s="52">
        <f t="shared" si="4"/>
        <v>0.9999999999999999</v>
      </c>
    </row>
    <row r="17" spans="1:29" s="45" customFormat="1" ht="12" outlineLevel="1">
      <c r="A17" s="148" t="s">
        <v>40</v>
      </c>
      <c r="B17" s="34" t="s">
        <v>13</v>
      </c>
      <c r="C17" s="128">
        <v>27</v>
      </c>
      <c r="D17" s="128">
        <v>27</v>
      </c>
      <c r="E17" s="128">
        <v>62</v>
      </c>
      <c r="F17" s="128">
        <v>68</v>
      </c>
      <c r="G17" s="128">
        <v>49</v>
      </c>
      <c r="H17" s="128">
        <v>37</v>
      </c>
      <c r="I17" s="128">
        <v>49</v>
      </c>
      <c r="J17" s="128">
        <v>67</v>
      </c>
      <c r="K17" s="128">
        <v>63</v>
      </c>
      <c r="L17" s="128">
        <v>85</v>
      </c>
      <c r="M17" s="128">
        <v>78</v>
      </c>
      <c r="N17" s="128">
        <v>109</v>
      </c>
      <c r="O17" s="128">
        <v>114</v>
      </c>
      <c r="P17" s="128">
        <v>71</v>
      </c>
      <c r="Q17" s="128">
        <v>65</v>
      </c>
      <c r="R17" s="128">
        <v>62</v>
      </c>
      <c r="S17" s="128">
        <v>59</v>
      </c>
      <c r="T17" s="128">
        <v>29</v>
      </c>
      <c r="U17" s="128">
        <v>4</v>
      </c>
      <c r="V17" s="128">
        <v>0</v>
      </c>
      <c r="W17" s="128">
        <v>0</v>
      </c>
      <c r="X17" s="41">
        <f t="shared" si="5"/>
        <v>290</v>
      </c>
      <c r="Y17" s="42">
        <f t="shared" si="0"/>
        <v>1125</v>
      </c>
      <c r="Z17" s="43">
        <f t="shared" si="1"/>
        <v>0.10311111111111111</v>
      </c>
      <c r="AA17" s="43">
        <f t="shared" si="2"/>
        <v>0.6391111111111111</v>
      </c>
      <c r="AB17" s="43">
        <f t="shared" si="3"/>
        <v>0.2577777777777778</v>
      </c>
      <c r="AC17" s="44">
        <f t="shared" si="4"/>
        <v>1</v>
      </c>
    </row>
    <row r="18" spans="1:29" s="45" customFormat="1" ht="12" outlineLevel="1">
      <c r="A18" s="149"/>
      <c r="B18" s="35" t="s">
        <v>14</v>
      </c>
      <c r="C18" s="113">
        <v>25</v>
      </c>
      <c r="D18" s="113">
        <v>25</v>
      </c>
      <c r="E18" s="113">
        <v>55</v>
      </c>
      <c r="F18" s="113">
        <v>58</v>
      </c>
      <c r="G18" s="113">
        <v>52</v>
      </c>
      <c r="H18" s="113">
        <v>38</v>
      </c>
      <c r="I18" s="113">
        <v>43</v>
      </c>
      <c r="J18" s="113">
        <v>55</v>
      </c>
      <c r="K18" s="113">
        <v>58</v>
      </c>
      <c r="L18" s="113">
        <v>77</v>
      </c>
      <c r="M18" s="113">
        <v>76</v>
      </c>
      <c r="N18" s="113">
        <v>95</v>
      </c>
      <c r="O18" s="113">
        <v>103</v>
      </c>
      <c r="P18" s="113">
        <v>86</v>
      </c>
      <c r="Q18" s="113">
        <v>102</v>
      </c>
      <c r="R18" s="113">
        <v>89</v>
      </c>
      <c r="S18" s="113">
        <v>80</v>
      </c>
      <c r="T18" s="113">
        <v>59</v>
      </c>
      <c r="U18" s="113">
        <v>32</v>
      </c>
      <c r="V18" s="113">
        <v>4</v>
      </c>
      <c r="W18" s="113">
        <v>2</v>
      </c>
      <c r="X18" s="46">
        <f t="shared" si="5"/>
        <v>454</v>
      </c>
      <c r="Y18" s="47">
        <f t="shared" si="0"/>
        <v>1214</v>
      </c>
      <c r="Z18" s="48">
        <f t="shared" si="1"/>
        <v>0.08649093904448106</v>
      </c>
      <c r="AA18" s="48">
        <f t="shared" si="2"/>
        <v>0.5395387149917628</v>
      </c>
      <c r="AB18" s="48">
        <f t="shared" si="3"/>
        <v>0.37397034596375617</v>
      </c>
      <c r="AC18" s="49">
        <f t="shared" si="4"/>
        <v>1</v>
      </c>
    </row>
    <row r="19" spans="1:29" s="45" customFormat="1" ht="12" outlineLevel="1">
      <c r="A19" s="150"/>
      <c r="B19" s="36" t="s">
        <v>15</v>
      </c>
      <c r="C19" s="132">
        <v>52</v>
      </c>
      <c r="D19" s="132">
        <v>52</v>
      </c>
      <c r="E19" s="132">
        <v>117</v>
      </c>
      <c r="F19" s="132">
        <v>126</v>
      </c>
      <c r="G19" s="132">
        <v>101</v>
      </c>
      <c r="H19" s="132">
        <v>75</v>
      </c>
      <c r="I19" s="132">
        <v>92</v>
      </c>
      <c r="J19" s="132">
        <v>122</v>
      </c>
      <c r="K19" s="132">
        <v>121</v>
      </c>
      <c r="L19" s="132">
        <v>162</v>
      </c>
      <c r="M19" s="132">
        <v>154</v>
      </c>
      <c r="N19" s="132">
        <v>204</v>
      </c>
      <c r="O19" s="132">
        <v>217</v>
      </c>
      <c r="P19" s="132">
        <v>157</v>
      </c>
      <c r="Q19" s="132">
        <v>167</v>
      </c>
      <c r="R19" s="132">
        <v>151</v>
      </c>
      <c r="S19" s="132">
        <v>139</v>
      </c>
      <c r="T19" s="132">
        <v>88</v>
      </c>
      <c r="U19" s="132">
        <v>36</v>
      </c>
      <c r="V19" s="132">
        <v>4</v>
      </c>
      <c r="W19" s="132">
        <v>2</v>
      </c>
      <c r="X19" s="50">
        <f t="shared" si="5"/>
        <v>744</v>
      </c>
      <c r="Y19" s="51">
        <f t="shared" si="0"/>
        <v>2339</v>
      </c>
      <c r="Z19" s="48">
        <f t="shared" si="1"/>
        <v>0.09448482257374946</v>
      </c>
      <c r="AA19" s="48">
        <f t="shared" si="2"/>
        <v>0.5874305258657546</v>
      </c>
      <c r="AB19" s="48">
        <f t="shared" si="3"/>
        <v>0.3180846515604959</v>
      </c>
      <c r="AC19" s="52">
        <f t="shared" si="4"/>
        <v>1</v>
      </c>
    </row>
    <row r="20" spans="1:29" s="45" customFormat="1" ht="12" outlineLevel="1">
      <c r="A20" s="148" t="s">
        <v>39</v>
      </c>
      <c r="B20" s="34" t="s">
        <v>13</v>
      </c>
      <c r="C20" s="128">
        <v>79</v>
      </c>
      <c r="D20" s="128">
        <v>92</v>
      </c>
      <c r="E20" s="128">
        <v>121</v>
      </c>
      <c r="F20" s="128">
        <v>157</v>
      </c>
      <c r="G20" s="128">
        <v>123</v>
      </c>
      <c r="H20" s="128">
        <v>131</v>
      </c>
      <c r="I20" s="128">
        <v>126</v>
      </c>
      <c r="J20" s="128">
        <v>137</v>
      </c>
      <c r="K20" s="128">
        <v>145</v>
      </c>
      <c r="L20" s="128">
        <v>169</v>
      </c>
      <c r="M20" s="128">
        <v>198</v>
      </c>
      <c r="N20" s="128">
        <v>239</v>
      </c>
      <c r="O20" s="128">
        <v>263</v>
      </c>
      <c r="P20" s="128">
        <v>180</v>
      </c>
      <c r="Q20" s="128">
        <v>148</v>
      </c>
      <c r="R20" s="128">
        <v>153</v>
      </c>
      <c r="S20" s="128">
        <v>99</v>
      </c>
      <c r="T20" s="128">
        <v>62</v>
      </c>
      <c r="U20" s="128">
        <v>10</v>
      </c>
      <c r="V20" s="128">
        <v>3</v>
      </c>
      <c r="W20" s="128">
        <v>1</v>
      </c>
      <c r="X20" s="41">
        <f t="shared" si="5"/>
        <v>656</v>
      </c>
      <c r="Y20" s="42">
        <f t="shared" si="0"/>
        <v>2636</v>
      </c>
      <c r="Z20" s="43">
        <f t="shared" si="1"/>
        <v>0.11077389984825493</v>
      </c>
      <c r="AA20" s="43">
        <f t="shared" si="2"/>
        <v>0.6403641881638846</v>
      </c>
      <c r="AB20" s="43">
        <f t="shared" si="3"/>
        <v>0.2488619119878604</v>
      </c>
      <c r="AC20" s="44">
        <f t="shared" si="4"/>
        <v>1</v>
      </c>
    </row>
    <row r="21" spans="1:29" s="45" customFormat="1" ht="12" outlineLevel="1">
      <c r="A21" s="149"/>
      <c r="B21" s="35" t="s">
        <v>14</v>
      </c>
      <c r="C21" s="133">
        <v>74</v>
      </c>
      <c r="D21" s="133">
        <v>82</v>
      </c>
      <c r="E21" s="133">
        <v>132</v>
      </c>
      <c r="F21" s="133">
        <v>146</v>
      </c>
      <c r="G21" s="133">
        <v>140</v>
      </c>
      <c r="H21" s="133">
        <v>126</v>
      </c>
      <c r="I21" s="133">
        <v>112</v>
      </c>
      <c r="J21" s="133">
        <v>138</v>
      </c>
      <c r="K21" s="133">
        <v>157</v>
      </c>
      <c r="L21" s="133">
        <v>188</v>
      </c>
      <c r="M21" s="133">
        <v>202</v>
      </c>
      <c r="N21" s="133">
        <v>230</v>
      </c>
      <c r="O21" s="133">
        <v>261</v>
      </c>
      <c r="P21" s="133">
        <v>186</v>
      </c>
      <c r="Q21" s="133">
        <v>204</v>
      </c>
      <c r="R21" s="133">
        <v>198</v>
      </c>
      <c r="S21" s="133">
        <v>185</v>
      </c>
      <c r="T21" s="133">
        <v>153</v>
      </c>
      <c r="U21" s="133">
        <v>54</v>
      </c>
      <c r="V21" s="133">
        <v>18</v>
      </c>
      <c r="W21" s="133">
        <v>1</v>
      </c>
      <c r="X21" s="46">
        <f t="shared" si="5"/>
        <v>999</v>
      </c>
      <c r="Y21" s="47">
        <f t="shared" si="0"/>
        <v>2987</v>
      </c>
      <c r="Z21" s="48">
        <f t="shared" si="1"/>
        <v>0.09641781051221962</v>
      </c>
      <c r="AA21" s="48">
        <f t="shared" si="2"/>
        <v>0.5691329092735186</v>
      </c>
      <c r="AB21" s="48">
        <f t="shared" si="3"/>
        <v>0.3344492802142618</v>
      </c>
      <c r="AC21" s="49">
        <f t="shared" si="4"/>
        <v>1</v>
      </c>
    </row>
    <row r="22" spans="1:29" s="45" customFormat="1" ht="12" outlineLevel="1">
      <c r="A22" s="150"/>
      <c r="B22" s="36" t="s">
        <v>15</v>
      </c>
      <c r="C22" s="132">
        <v>153</v>
      </c>
      <c r="D22" s="132">
        <v>174</v>
      </c>
      <c r="E22" s="132">
        <v>253</v>
      </c>
      <c r="F22" s="132">
        <v>303</v>
      </c>
      <c r="G22" s="132">
        <v>263</v>
      </c>
      <c r="H22" s="132">
        <v>257</v>
      </c>
      <c r="I22" s="132">
        <v>238</v>
      </c>
      <c r="J22" s="132">
        <v>275</v>
      </c>
      <c r="K22" s="132">
        <v>302</v>
      </c>
      <c r="L22" s="132">
        <v>357</v>
      </c>
      <c r="M22" s="132">
        <v>400</v>
      </c>
      <c r="N22" s="132">
        <v>469</v>
      </c>
      <c r="O22" s="132">
        <v>524</v>
      </c>
      <c r="P22" s="132">
        <v>366</v>
      </c>
      <c r="Q22" s="132">
        <v>352</v>
      </c>
      <c r="R22" s="132">
        <v>351</v>
      </c>
      <c r="S22" s="132">
        <v>284</v>
      </c>
      <c r="T22" s="132">
        <v>215</v>
      </c>
      <c r="U22" s="132">
        <v>64</v>
      </c>
      <c r="V22" s="132">
        <v>21</v>
      </c>
      <c r="W22" s="132">
        <v>2</v>
      </c>
      <c r="X22" s="50">
        <f t="shared" si="5"/>
        <v>1655</v>
      </c>
      <c r="Y22" s="51">
        <f t="shared" si="0"/>
        <v>5623</v>
      </c>
      <c r="Z22" s="48">
        <f t="shared" si="1"/>
        <v>0.10314778587942379</v>
      </c>
      <c r="AA22" s="48">
        <f t="shared" si="2"/>
        <v>0.6025253423439445</v>
      </c>
      <c r="AB22" s="48">
        <f t="shared" si="3"/>
        <v>0.2943268717766317</v>
      </c>
      <c r="AC22" s="52">
        <f t="shared" si="4"/>
        <v>1</v>
      </c>
    </row>
    <row r="23" spans="1:29" s="55" customFormat="1" ht="12.75" customHeight="1">
      <c r="A23" s="151" t="s">
        <v>83</v>
      </c>
      <c r="B23" s="37" t="s">
        <v>13</v>
      </c>
      <c r="C23" s="41">
        <f>SUM(C2,C5,C8,C11,C14,C17,C20)</f>
        <v>2357</v>
      </c>
      <c r="D23" s="41">
        <f aca="true" t="shared" si="6" ref="D23:W25">SUM(D2,D5,D8,D11,D14,D17,D20)</f>
        <v>2344</v>
      </c>
      <c r="E23" s="41">
        <f>SUM(E2,E5,E8,E11,E14,E17,E20)</f>
        <v>2519</v>
      </c>
      <c r="F23" s="41">
        <f t="shared" si="6"/>
        <v>2579</v>
      </c>
      <c r="G23" s="41">
        <f t="shared" si="6"/>
        <v>2185</v>
      </c>
      <c r="H23" s="41">
        <f t="shared" si="6"/>
        <v>2431</v>
      </c>
      <c r="I23" s="41">
        <f t="shared" si="6"/>
        <v>2705</v>
      </c>
      <c r="J23" s="41">
        <f t="shared" si="6"/>
        <v>3184</v>
      </c>
      <c r="K23" s="41">
        <f t="shared" si="6"/>
        <v>3113</v>
      </c>
      <c r="L23" s="41">
        <f t="shared" si="6"/>
        <v>2807</v>
      </c>
      <c r="M23" s="41">
        <f t="shared" si="6"/>
        <v>2905</v>
      </c>
      <c r="N23" s="41">
        <f t="shared" si="6"/>
        <v>3106</v>
      </c>
      <c r="O23" s="41">
        <f t="shared" si="6"/>
        <v>3494</v>
      </c>
      <c r="P23" s="41">
        <f t="shared" si="6"/>
        <v>2626</v>
      </c>
      <c r="Q23" s="41">
        <f t="shared" si="6"/>
        <v>2269</v>
      </c>
      <c r="R23" s="41">
        <f t="shared" si="6"/>
        <v>1977</v>
      </c>
      <c r="S23" s="41">
        <f t="shared" si="6"/>
        <v>1256</v>
      </c>
      <c r="T23" s="41">
        <f t="shared" si="6"/>
        <v>669</v>
      </c>
      <c r="U23" s="41">
        <f t="shared" si="6"/>
        <v>163</v>
      </c>
      <c r="V23" s="41">
        <f t="shared" si="6"/>
        <v>33</v>
      </c>
      <c r="W23" s="41">
        <f t="shared" si="6"/>
        <v>2</v>
      </c>
      <c r="X23" s="41">
        <f aca="true" t="shared" si="7" ref="X23:Y25">SUM(X2,X5,X8,X11,X14,X17,X20)</f>
        <v>8995</v>
      </c>
      <c r="Y23" s="41">
        <f t="shared" si="7"/>
        <v>44724</v>
      </c>
      <c r="Z23" s="53">
        <f t="shared" si="1"/>
        <v>0.16143457651372864</v>
      </c>
      <c r="AA23" s="53">
        <f t="shared" si="2"/>
        <v>0.6374429836329487</v>
      </c>
      <c r="AB23" s="53">
        <f t="shared" si="3"/>
        <v>0.2011224398533226</v>
      </c>
      <c r="AC23" s="54">
        <f>SUM(Z23:AB23)</f>
        <v>0.9999999999999999</v>
      </c>
    </row>
    <row r="24" spans="1:29" s="55" customFormat="1" ht="12" customHeight="1">
      <c r="A24" s="152"/>
      <c r="B24" s="38" t="s">
        <v>14</v>
      </c>
      <c r="C24" s="46">
        <f aca="true" t="shared" si="8" ref="C24:R25">SUM(C3,C6,C9,C12,C15,C18,C21)</f>
        <v>2128</v>
      </c>
      <c r="D24" s="46">
        <f t="shared" si="8"/>
        <v>2260</v>
      </c>
      <c r="E24" s="46">
        <f t="shared" si="8"/>
        <v>2448</v>
      </c>
      <c r="F24" s="46">
        <f t="shared" si="8"/>
        <v>2556</v>
      </c>
      <c r="G24" s="46">
        <f>SUM(G3,G6,G9,G12,G15,G18,G21)</f>
        <v>2220</v>
      </c>
      <c r="H24" s="46">
        <f t="shared" si="8"/>
        <v>2455</v>
      </c>
      <c r="I24" s="46">
        <f t="shared" si="8"/>
        <v>2863</v>
      </c>
      <c r="J24" s="46">
        <f t="shared" si="8"/>
        <v>3302</v>
      </c>
      <c r="K24" s="46">
        <f t="shared" si="8"/>
        <v>3375</v>
      </c>
      <c r="L24" s="46">
        <f t="shared" si="8"/>
        <v>3202</v>
      </c>
      <c r="M24" s="46">
        <f t="shared" si="8"/>
        <v>3164</v>
      </c>
      <c r="N24" s="46">
        <f t="shared" si="8"/>
        <v>3207</v>
      </c>
      <c r="O24" s="46">
        <f t="shared" si="8"/>
        <v>3863</v>
      </c>
      <c r="P24" s="46">
        <f t="shared" si="8"/>
        <v>2963</v>
      </c>
      <c r="Q24" s="46">
        <f t="shared" si="8"/>
        <v>2894</v>
      </c>
      <c r="R24" s="46">
        <f t="shared" si="8"/>
        <v>2488</v>
      </c>
      <c r="S24" s="46">
        <f t="shared" si="6"/>
        <v>2051</v>
      </c>
      <c r="T24" s="46">
        <f t="shared" si="6"/>
        <v>1446</v>
      </c>
      <c r="U24" s="46">
        <f t="shared" si="6"/>
        <v>670</v>
      </c>
      <c r="V24" s="46">
        <f t="shared" si="6"/>
        <v>217</v>
      </c>
      <c r="W24" s="46">
        <f t="shared" si="6"/>
        <v>42</v>
      </c>
      <c r="X24" s="46">
        <f t="shared" si="7"/>
        <v>12771</v>
      </c>
      <c r="Y24" s="46">
        <f t="shared" si="7"/>
        <v>49814</v>
      </c>
      <c r="Z24" s="56">
        <f t="shared" si="1"/>
        <v>0.1372304974505159</v>
      </c>
      <c r="AA24" s="56">
        <f t="shared" si="2"/>
        <v>0.6063957923475328</v>
      </c>
      <c r="AB24" s="56">
        <f t="shared" si="3"/>
        <v>0.25637371020195127</v>
      </c>
      <c r="AC24" s="54">
        <f>SUM(Z24:AB24)</f>
        <v>1</v>
      </c>
    </row>
    <row r="25" spans="1:29" s="55" customFormat="1" ht="12" customHeight="1">
      <c r="A25" s="152"/>
      <c r="B25" s="39" t="s">
        <v>15</v>
      </c>
      <c r="C25" s="50">
        <f t="shared" si="8"/>
        <v>4485</v>
      </c>
      <c r="D25" s="50">
        <f t="shared" si="6"/>
        <v>4604</v>
      </c>
      <c r="E25" s="50">
        <f t="shared" si="6"/>
        <v>4967</v>
      </c>
      <c r="F25" s="50">
        <f t="shared" si="6"/>
        <v>5135</v>
      </c>
      <c r="G25" s="50">
        <f t="shared" si="6"/>
        <v>4405</v>
      </c>
      <c r="H25" s="50">
        <f t="shared" si="6"/>
        <v>4886</v>
      </c>
      <c r="I25" s="50">
        <f t="shared" si="6"/>
        <v>5568</v>
      </c>
      <c r="J25" s="50">
        <f t="shared" si="6"/>
        <v>6486</v>
      </c>
      <c r="K25" s="50">
        <f t="shared" si="6"/>
        <v>6488</v>
      </c>
      <c r="L25" s="50">
        <f t="shared" si="6"/>
        <v>6009</v>
      </c>
      <c r="M25" s="50">
        <f t="shared" si="6"/>
        <v>6069</v>
      </c>
      <c r="N25" s="50">
        <f t="shared" si="6"/>
        <v>6313</v>
      </c>
      <c r="O25" s="50">
        <f t="shared" si="6"/>
        <v>7357</v>
      </c>
      <c r="P25" s="50">
        <f t="shared" si="6"/>
        <v>5589</v>
      </c>
      <c r="Q25" s="50">
        <f t="shared" si="6"/>
        <v>5163</v>
      </c>
      <c r="R25" s="50">
        <f t="shared" si="6"/>
        <v>4465</v>
      </c>
      <c r="S25" s="50">
        <f t="shared" si="6"/>
        <v>3307</v>
      </c>
      <c r="T25" s="50">
        <f t="shared" si="6"/>
        <v>2115</v>
      </c>
      <c r="U25" s="50">
        <f t="shared" si="6"/>
        <v>833</v>
      </c>
      <c r="V25" s="50">
        <f t="shared" si="6"/>
        <v>250</v>
      </c>
      <c r="W25" s="50">
        <f t="shared" si="6"/>
        <v>44</v>
      </c>
      <c r="X25" s="50">
        <f t="shared" si="7"/>
        <v>21766</v>
      </c>
      <c r="Y25" s="50">
        <f t="shared" si="7"/>
        <v>94538</v>
      </c>
      <c r="Z25" s="57">
        <f t="shared" si="1"/>
        <v>0.14868095369057946</v>
      </c>
      <c r="AA25" s="57">
        <f t="shared" si="2"/>
        <v>0.6210835854365441</v>
      </c>
      <c r="AB25" s="57">
        <f t="shared" si="3"/>
        <v>0.23023546087287652</v>
      </c>
      <c r="AC25" s="54">
        <f>SUM(Z25:AB25)</f>
        <v>1</v>
      </c>
    </row>
    <row r="26" spans="1:29" s="45" customFormat="1" ht="12" outlineLevel="1">
      <c r="A26" s="148" t="s">
        <v>52</v>
      </c>
      <c r="B26" s="34" t="s">
        <v>13</v>
      </c>
      <c r="C26" s="129">
        <v>335</v>
      </c>
      <c r="D26" s="129">
        <v>352</v>
      </c>
      <c r="E26" s="129">
        <v>340</v>
      </c>
      <c r="F26" s="129">
        <v>322</v>
      </c>
      <c r="G26" s="129">
        <v>298</v>
      </c>
      <c r="H26" s="129">
        <v>384</v>
      </c>
      <c r="I26" s="129">
        <v>417</v>
      </c>
      <c r="J26" s="129">
        <v>484</v>
      </c>
      <c r="K26" s="129">
        <v>422</v>
      </c>
      <c r="L26" s="129">
        <v>331</v>
      </c>
      <c r="M26" s="129">
        <v>378</v>
      </c>
      <c r="N26" s="129">
        <v>525</v>
      </c>
      <c r="O26" s="129">
        <v>721</v>
      </c>
      <c r="P26" s="129">
        <v>471</v>
      </c>
      <c r="Q26" s="129">
        <v>338</v>
      </c>
      <c r="R26" s="129">
        <v>226</v>
      </c>
      <c r="S26" s="129">
        <v>158</v>
      </c>
      <c r="T26" s="129">
        <v>90</v>
      </c>
      <c r="U26" s="129">
        <v>24</v>
      </c>
      <c r="V26" s="129">
        <v>5</v>
      </c>
      <c r="W26" s="129">
        <v>1</v>
      </c>
      <c r="X26" s="41">
        <f>SUM(P26:W26)</f>
        <v>1313</v>
      </c>
      <c r="Y26" s="42">
        <f aca="true" t="shared" si="9" ref="Y26:Y34">SUM(C26:W26)</f>
        <v>6622</v>
      </c>
      <c r="Z26" s="43">
        <f t="shared" si="1"/>
        <v>0.15508909694956208</v>
      </c>
      <c r="AA26" s="43">
        <f t="shared" si="2"/>
        <v>0.6466324373301118</v>
      </c>
      <c r="AB26" s="43">
        <f t="shared" si="3"/>
        <v>0.19827846572032617</v>
      </c>
      <c r="AC26" s="44">
        <f aca="true" t="shared" si="10" ref="AC26:AC34">SUM(Z26:AB26)</f>
        <v>1</v>
      </c>
    </row>
    <row r="27" spans="1:29" s="45" customFormat="1" ht="12" outlineLevel="1">
      <c r="A27" s="149"/>
      <c r="B27" s="35" t="s">
        <v>14</v>
      </c>
      <c r="C27" s="130">
        <v>305</v>
      </c>
      <c r="D27" s="130">
        <v>288</v>
      </c>
      <c r="E27" s="130">
        <v>335</v>
      </c>
      <c r="F27" s="130">
        <v>309</v>
      </c>
      <c r="G27" s="130">
        <v>327</v>
      </c>
      <c r="H27" s="130">
        <v>421</v>
      </c>
      <c r="I27" s="130">
        <v>463</v>
      </c>
      <c r="J27" s="130">
        <v>487</v>
      </c>
      <c r="K27" s="130">
        <v>454</v>
      </c>
      <c r="L27" s="130">
        <v>360</v>
      </c>
      <c r="M27" s="130">
        <v>457</v>
      </c>
      <c r="N27" s="130">
        <v>570</v>
      </c>
      <c r="O27" s="130">
        <v>761</v>
      </c>
      <c r="P27" s="130">
        <v>473</v>
      </c>
      <c r="Q27" s="130">
        <v>345</v>
      </c>
      <c r="R27" s="130">
        <v>306</v>
      </c>
      <c r="S27" s="130">
        <v>264</v>
      </c>
      <c r="T27" s="130">
        <v>197</v>
      </c>
      <c r="U27" s="130">
        <v>86</v>
      </c>
      <c r="V27" s="130">
        <v>33</v>
      </c>
      <c r="W27" s="130">
        <v>4</v>
      </c>
      <c r="X27" s="46">
        <f aca="true" t="shared" si="11" ref="X27:X34">SUM(P27:W27)</f>
        <v>1708</v>
      </c>
      <c r="Y27" s="47">
        <f t="shared" si="9"/>
        <v>7245</v>
      </c>
      <c r="Z27" s="48">
        <f t="shared" si="1"/>
        <v>0.12808833678398895</v>
      </c>
      <c r="AA27" s="48">
        <f t="shared" si="2"/>
        <v>0.6361628709454796</v>
      </c>
      <c r="AB27" s="48">
        <f t="shared" si="3"/>
        <v>0.2357487922705314</v>
      </c>
      <c r="AC27" s="49">
        <f t="shared" si="10"/>
        <v>0.9999999999999999</v>
      </c>
    </row>
    <row r="28" spans="1:29" s="45" customFormat="1" ht="12" outlineLevel="1">
      <c r="A28" s="150"/>
      <c r="B28" s="36" t="s">
        <v>15</v>
      </c>
      <c r="C28" s="131">
        <v>640</v>
      </c>
      <c r="D28" s="131">
        <v>640</v>
      </c>
      <c r="E28" s="131">
        <v>675</v>
      </c>
      <c r="F28" s="131">
        <v>631</v>
      </c>
      <c r="G28" s="131">
        <v>625</v>
      </c>
      <c r="H28" s="131">
        <v>805</v>
      </c>
      <c r="I28" s="131">
        <v>880</v>
      </c>
      <c r="J28" s="131">
        <v>971</v>
      </c>
      <c r="K28" s="131">
        <v>876</v>
      </c>
      <c r="L28" s="131">
        <v>691</v>
      </c>
      <c r="M28" s="131">
        <v>835</v>
      </c>
      <c r="N28" s="131">
        <v>1095</v>
      </c>
      <c r="O28" s="131">
        <v>1482</v>
      </c>
      <c r="P28" s="131">
        <v>944</v>
      </c>
      <c r="Q28" s="131">
        <v>683</v>
      </c>
      <c r="R28" s="131">
        <v>532</v>
      </c>
      <c r="S28" s="131">
        <v>422</v>
      </c>
      <c r="T28" s="131">
        <v>287</v>
      </c>
      <c r="U28" s="131">
        <v>110</v>
      </c>
      <c r="V28" s="131">
        <v>38</v>
      </c>
      <c r="W28" s="131">
        <v>5</v>
      </c>
      <c r="X28" s="50">
        <f t="shared" si="11"/>
        <v>3021</v>
      </c>
      <c r="Y28" s="51">
        <f t="shared" si="9"/>
        <v>13867</v>
      </c>
      <c r="Z28" s="48">
        <f t="shared" si="1"/>
        <v>0.1409821879281748</v>
      </c>
      <c r="AA28" s="48">
        <f t="shared" si="2"/>
        <v>0.6411624720559602</v>
      </c>
      <c r="AB28" s="48">
        <f t="shared" si="3"/>
        <v>0.217855340015865</v>
      </c>
      <c r="AC28" s="52">
        <f t="shared" si="10"/>
        <v>1</v>
      </c>
    </row>
    <row r="29" spans="1:29" s="45" customFormat="1" ht="12" outlineLevel="1">
      <c r="A29" s="148" t="s">
        <v>53</v>
      </c>
      <c r="B29" s="34" t="s">
        <v>13</v>
      </c>
      <c r="C29" s="129">
        <v>25</v>
      </c>
      <c r="D29" s="129">
        <v>30</v>
      </c>
      <c r="E29" s="129">
        <v>23</v>
      </c>
      <c r="F29" s="129">
        <v>39</v>
      </c>
      <c r="G29" s="129">
        <v>31</v>
      </c>
      <c r="H29" s="129">
        <v>21</v>
      </c>
      <c r="I29" s="129">
        <v>31</v>
      </c>
      <c r="J29" s="129">
        <v>25</v>
      </c>
      <c r="K29" s="129">
        <v>36</v>
      </c>
      <c r="L29" s="129">
        <v>32</v>
      </c>
      <c r="M29" s="129">
        <v>47</v>
      </c>
      <c r="N29" s="129">
        <v>59</v>
      </c>
      <c r="O29" s="129">
        <v>57</v>
      </c>
      <c r="P29" s="129">
        <v>43</v>
      </c>
      <c r="Q29" s="129">
        <v>41</v>
      </c>
      <c r="R29" s="129">
        <v>31</v>
      </c>
      <c r="S29" s="129">
        <v>30</v>
      </c>
      <c r="T29" s="129">
        <v>15</v>
      </c>
      <c r="U29" s="129">
        <v>7</v>
      </c>
      <c r="V29" s="129">
        <v>0</v>
      </c>
      <c r="W29" s="129">
        <v>1</v>
      </c>
      <c r="X29" s="41">
        <f t="shared" si="11"/>
        <v>168</v>
      </c>
      <c r="Y29" s="42">
        <f t="shared" si="9"/>
        <v>624</v>
      </c>
      <c r="Z29" s="43">
        <f t="shared" si="1"/>
        <v>0.125</v>
      </c>
      <c r="AA29" s="43">
        <f t="shared" si="2"/>
        <v>0.6057692307692307</v>
      </c>
      <c r="AB29" s="43">
        <f t="shared" si="3"/>
        <v>0.2692307692307692</v>
      </c>
      <c r="AC29" s="44">
        <f t="shared" si="10"/>
        <v>1</v>
      </c>
    </row>
    <row r="30" spans="1:29" s="45" customFormat="1" ht="12" outlineLevel="1">
      <c r="A30" s="149"/>
      <c r="B30" s="35" t="s">
        <v>14</v>
      </c>
      <c r="C30" s="130">
        <v>21</v>
      </c>
      <c r="D30" s="130">
        <v>22</v>
      </c>
      <c r="E30" s="130">
        <v>26</v>
      </c>
      <c r="F30" s="130">
        <v>44</v>
      </c>
      <c r="G30" s="130">
        <v>43</v>
      </c>
      <c r="H30" s="130">
        <v>35</v>
      </c>
      <c r="I30" s="130">
        <v>38</v>
      </c>
      <c r="J30" s="130">
        <v>35</v>
      </c>
      <c r="K30" s="130">
        <v>39</v>
      </c>
      <c r="L30" s="130">
        <v>43</v>
      </c>
      <c r="M30" s="130">
        <v>47</v>
      </c>
      <c r="N30" s="130">
        <v>47</v>
      </c>
      <c r="O30" s="130">
        <v>62</v>
      </c>
      <c r="P30" s="130">
        <v>42</v>
      </c>
      <c r="Q30" s="130">
        <v>50</v>
      </c>
      <c r="R30" s="130">
        <v>51</v>
      </c>
      <c r="S30" s="130">
        <v>50</v>
      </c>
      <c r="T30" s="130">
        <v>53</v>
      </c>
      <c r="U30" s="130">
        <v>26</v>
      </c>
      <c r="V30" s="130">
        <v>13</v>
      </c>
      <c r="W30" s="130">
        <v>2</v>
      </c>
      <c r="X30" s="46">
        <f t="shared" si="11"/>
        <v>287</v>
      </c>
      <c r="Y30" s="47">
        <f t="shared" si="9"/>
        <v>789</v>
      </c>
      <c r="Z30" s="48">
        <f t="shared" si="1"/>
        <v>0.08745247148288973</v>
      </c>
      <c r="AA30" s="48">
        <f t="shared" si="2"/>
        <v>0.5487959442332065</v>
      </c>
      <c r="AB30" s="48">
        <f t="shared" si="3"/>
        <v>0.3637515842839037</v>
      </c>
      <c r="AC30" s="49">
        <f t="shared" si="10"/>
        <v>1</v>
      </c>
    </row>
    <row r="31" spans="1:29" s="45" customFormat="1" ht="12" outlineLevel="1">
      <c r="A31" s="150"/>
      <c r="B31" s="36" t="s">
        <v>15</v>
      </c>
      <c r="C31" s="131">
        <v>46</v>
      </c>
      <c r="D31" s="131">
        <v>52</v>
      </c>
      <c r="E31" s="131">
        <v>49</v>
      </c>
      <c r="F31" s="131">
        <v>83</v>
      </c>
      <c r="G31" s="131">
        <v>74</v>
      </c>
      <c r="H31" s="131">
        <v>56</v>
      </c>
      <c r="I31" s="131">
        <v>69</v>
      </c>
      <c r="J31" s="131">
        <v>60</v>
      </c>
      <c r="K31" s="131">
        <v>75</v>
      </c>
      <c r="L31" s="131">
        <v>75</v>
      </c>
      <c r="M31" s="131">
        <v>94</v>
      </c>
      <c r="N31" s="131">
        <v>106</v>
      </c>
      <c r="O31" s="131">
        <v>119</v>
      </c>
      <c r="P31" s="131">
        <v>85</v>
      </c>
      <c r="Q31" s="131">
        <v>91</v>
      </c>
      <c r="R31" s="131">
        <v>82</v>
      </c>
      <c r="S31" s="131">
        <v>80</v>
      </c>
      <c r="T31" s="131">
        <v>68</v>
      </c>
      <c r="U31" s="131">
        <v>33</v>
      </c>
      <c r="V31" s="131">
        <v>13</v>
      </c>
      <c r="W31" s="131">
        <v>3</v>
      </c>
      <c r="X31" s="50">
        <f t="shared" si="11"/>
        <v>455</v>
      </c>
      <c r="Y31" s="51">
        <f t="shared" si="9"/>
        <v>1413</v>
      </c>
      <c r="Z31" s="48">
        <f t="shared" si="1"/>
        <v>0.1040339702760085</v>
      </c>
      <c r="AA31" s="48">
        <f t="shared" si="2"/>
        <v>0.5739561217268223</v>
      </c>
      <c r="AB31" s="48">
        <f t="shared" si="3"/>
        <v>0.32200990799716916</v>
      </c>
      <c r="AC31" s="52">
        <f t="shared" si="10"/>
        <v>1</v>
      </c>
    </row>
    <row r="32" spans="1:29" s="45" customFormat="1" ht="12" outlineLevel="1">
      <c r="A32" s="148" t="s">
        <v>54</v>
      </c>
      <c r="B32" s="34" t="s">
        <v>13</v>
      </c>
      <c r="C32" s="129">
        <v>27</v>
      </c>
      <c r="D32" s="129">
        <v>24</v>
      </c>
      <c r="E32" s="129">
        <v>37</v>
      </c>
      <c r="F32" s="129">
        <v>51</v>
      </c>
      <c r="G32" s="129">
        <v>42</v>
      </c>
      <c r="H32" s="129">
        <v>24</v>
      </c>
      <c r="I32" s="129">
        <v>32</v>
      </c>
      <c r="J32" s="129">
        <v>36</v>
      </c>
      <c r="K32" s="129">
        <v>53</v>
      </c>
      <c r="L32" s="129">
        <v>46</v>
      </c>
      <c r="M32" s="129">
        <v>53</v>
      </c>
      <c r="N32" s="129">
        <v>53</v>
      </c>
      <c r="O32" s="129">
        <v>74</v>
      </c>
      <c r="P32" s="129">
        <v>47</v>
      </c>
      <c r="Q32" s="129">
        <v>45</v>
      </c>
      <c r="R32" s="129">
        <v>34</v>
      </c>
      <c r="S32" s="129">
        <v>27</v>
      </c>
      <c r="T32" s="129">
        <v>17</v>
      </c>
      <c r="U32" s="129">
        <v>7</v>
      </c>
      <c r="V32" s="129">
        <v>1</v>
      </c>
      <c r="W32" s="129">
        <v>0</v>
      </c>
      <c r="X32" s="41">
        <f t="shared" si="11"/>
        <v>178</v>
      </c>
      <c r="Y32" s="42">
        <f t="shared" si="9"/>
        <v>730</v>
      </c>
      <c r="Z32" s="43">
        <f t="shared" si="1"/>
        <v>0.12054794520547946</v>
      </c>
      <c r="AA32" s="43">
        <f t="shared" si="2"/>
        <v>0.6356164383561644</v>
      </c>
      <c r="AB32" s="43">
        <f t="shared" si="3"/>
        <v>0.24383561643835616</v>
      </c>
      <c r="AC32" s="44">
        <f t="shared" si="10"/>
        <v>1</v>
      </c>
    </row>
    <row r="33" spans="1:29" s="45" customFormat="1" ht="12" outlineLevel="1">
      <c r="A33" s="149"/>
      <c r="B33" s="35" t="s">
        <v>14</v>
      </c>
      <c r="C33" s="130">
        <v>23</v>
      </c>
      <c r="D33" s="130">
        <v>36</v>
      </c>
      <c r="E33" s="130">
        <v>46</v>
      </c>
      <c r="F33" s="130">
        <v>43</v>
      </c>
      <c r="G33" s="130">
        <v>43</v>
      </c>
      <c r="H33" s="130">
        <v>38</v>
      </c>
      <c r="I33" s="130">
        <v>28</v>
      </c>
      <c r="J33" s="130">
        <v>45</v>
      </c>
      <c r="K33" s="130">
        <v>55</v>
      </c>
      <c r="L33" s="130">
        <v>50</v>
      </c>
      <c r="M33" s="130">
        <v>45</v>
      </c>
      <c r="N33" s="130">
        <v>46</v>
      </c>
      <c r="O33" s="130">
        <v>62</v>
      </c>
      <c r="P33" s="130">
        <v>53</v>
      </c>
      <c r="Q33" s="130">
        <v>56</v>
      </c>
      <c r="R33" s="130">
        <v>57</v>
      </c>
      <c r="S33" s="130">
        <v>44</v>
      </c>
      <c r="T33" s="130">
        <v>41</v>
      </c>
      <c r="U33" s="130">
        <v>13</v>
      </c>
      <c r="V33" s="130">
        <v>6</v>
      </c>
      <c r="W33" s="130">
        <v>0</v>
      </c>
      <c r="X33" s="46">
        <f t="shared" si="11"/>
        <v>270</v>
      </c>
      <c r="Y33" s="47">
        <f t="shared" si="9"/>
        <v>830</v>
      </c>
      <c r="Z33" s="48">
        <f t="shared" si="1"/>
        <v>0.12650602409638553</v>
      </c>
      <c r="AA33" s="48">
        <f t="shared" si="2"/>
        <v>0.5481927710843374</v>
      </c>
      <c r="AB33" s="48">
        <f t="shared" si="3"/>
        <v>0.3253012048192771</v>
      </c>
      <c r="AC33" s="49">
        <f t="shared" si="10"/>
        <v>1</v>
      </c>
    </row>
    <row r="34" spans="1:29" s="45" customFormat="1" ht="12" outlineLevel="1">
      <c r="A34" s="150"/>
      <c r="B34" s="36" t="s">
        <v>15</v>
      </c>
      <c r="C34" s="131">
        <v>50</v>
      </c>
      <c r="D34" s="131">
        <v>60</v>
      </c>
      <c r="E34" s="131">
        <v>83</v>
      </c>
      <c r="F34" s="131">
        <v>94</v>
      </c>
      <c r="G34" s="131">
        <v>85</v>
      </c>
      <c r="H34" s="131">
        <v>62</v>
      </c>
      <c r="I34" s="131">
        <v>60</v>
      </c>
      <c r="J34" s="131">
        <v>81</v>
      </c>
      <c r="K34" s="131">
        <v>108</v>
      </c>
      <c r="L34" s="131">
        <v>96</v>
      </c>
      <c r="M34" s="131">
        <v>98</v>
      </c>
      <c r="N34" s="131">
        <v>99</v>
      </c>
      <c r="O34" s="131">
        <v>136</v>
      </c>
      <c r="P34" s="131">
        <v>100</v>
      </c>
      <c r="Q34" s="131">
        <v>101</v>
      </c>
      <c r="R34" s="131">
        <v>91</v>
      </c>
      <c r="S34" s="131">
        <v>71</v>
      </c>
      <c r="T34" s="131">
        <v>58</v>
      </c>
      <c r="U34" s="131">
        <v>20</v>
      </c>
      <c r="V34" s="131">
        <v>7</v>
      </c>
      <c r="W34" s="131">
        <v>0</v>
      </c>
      <c r="X34" s="50">
        <f t="shared" si="11"/>
        <v>448</v>
      </c>
      <c r="Y34" s="51">
        <f t="shared" si="9"/>
        <v>1560</v>
      </c>
      <c r="Z34" s="48">
        <f t="shared" si="1"/>
        <v>0.12371794871794872</v>
      </c>
      <c r="AA34" s="48">
        <f t="shared" si="2"/>
        <v>0.5891025641025641</v>
      </c>
      <c r="AB34" s="48">
        <f t="shared" si="3"/>
        <v>0.28717948717948716</v>
      </c>
      <c r="AC34" s="52">
        <f t="shared" si="10"/>
        <v>1</v>
      </c>
    </row>
    <row r="35" spans="1:29" s="55" customFormat="1" ht="12" customHeight="1">
      <c r="A35" s="151" t="s">
        <v>47</v>
      </c>
      <c r="B35" s="37" t="s">
        <v>13</v>
      </c>
      <c r="C35" s="41">
        <f>SUM(C26,C29,C32)</f>
        <v>387</v>
      </c>
      <c r="D35" s="41">
        <f aca="true" t="shared" si="12" ref="D35:Y37">SUM(D26,D29,D32)</f>
        <v>406</v>
      </c>
      <c r="E35" s="41">
        <f t="shared" si="12"/>
        <v>400</v>
      </c>
      <c r="F35" s="41">
        <f t="shared" si="12"/>
        <v>412</v>
      </c>
      <c r="G35" s="41">
        <f t="shared" si="12"/>
        <v>371</v>
      </c>
      <c r="H35" s="41">
        <f t="shared" si="12"/>
        <v>429</v>
      </c>
      <c r="I35" s="41">
        <f t="shared" si="12"/>
        <v>480</v>
      </c>
      <c r="J35" s="41">
        <f t="shared" si="12"/>
        <v>545</v>
      </c>
      <c r="K35" s="41">
        <f t="shared" si="12"/>
        <v>511</v>
      </c>
      <c r="L35" s="41">
        <f t="shared" si="12"/>
        <v>409</v>
      </c>
      <c r="M35" s="41">
        <f t="shared" si="12"/>
        <v>478</v>
      </c>
      <c r="N35" s="41">
        <f t="shared" si="12"/>
        <v>637</v>
      </c>
      <c r="O35" s="41">
        <f t="shared" si="12"/>
        <v>852</v>
      </c>
      <c r="P35" s="41">
        <f t="shared" si="12"/>
        <v>561</v>
      </c>
      <c r="Q35" s="41">
        <f t="shared" si="12"/>
        <v>424</v>
      </c>
      <c r="R35" s="41">
        <f t="shared" si="12"/>
        <v>291</v>
      </c>
      <c r="S35" s="41">
        <f t="shared" si="12"/>
        <v>215</v>
      </c>
      <c r="T35" s="41">
        <f t="shared" si="12"/>
        <v>122</v>
      </c>
      <c r="U35" s="41">
        <f t="shared" si="12"/>
        <v>38</v>
      </c>
      <c r="V35" s="41">
        <f t="shared" si="12"/>
        <v>6</v>
      </c>
      <c r="W35" s="41">
        <f t="shared" si="12"/>
        <v>2</v>
      </c>
      <c r="X35" s="41">
        <f>SUM(X26,X29,X32)</f>
        <v>1659</v>
      </c>
      <c r="Y35" s="41">
        <f t="shared" si="12"/>
        <v>7976</v>
      </c>
      <c r="Z35" s="53">
        <f aca="true" t="shared" si="13" ref="Z35:Z40">SUM(C35:E35)/$Y35</f>
        <v>0.14957372116349046</v>
      </c>
      <c r="AA35" s="53">
        <f aca="true" t="shared" si="14" ref="AA35:AA40">SUM(F35:O35)/$Y35</f>
        <v>0.6424272818455367</v>
      </c>
      <c r="AB35" s="53">
        <f aca="true" t="shared" si="15" ref="AB35:AB40">X35/$Y35</f>
        <v>0.2079989969909729</v>
      </c>
      <c r="AC35" s="54">
        <f aca="true" t="shared" si="16" ref="AC35:AC40">SUM(Z35:AB35)</f>
        <v>1</v>
      </c>
    </row>
    <row r="36" spans="1:29" s="55" customFormat="1" ht="12" customHeight="1">
      <c r="A36" s="152"/>
      <c r="B36" s="38" t="s">
        <v>14</v>
      </c>
      <c r="C36" s="46">
        <f aca="true" t="shared" si="17" ref="C36:R37">SUM(C27,C30,C33)</f>
        <v>349</v>
      </c>
      <c r="D36" s="46">
        <f t="shared" si="17"/>
        <v>346</v>
      </c>
      <c r="E36" s="46">
        <f t="shared" si="17"/>
        <v>407</v>
      </c>
      <c r="F36" s="46">
        <f t="shared" si="17"/>
        <v>396</v>
      </c>
      <c r="G36" s="46">
        <f t="shared" si="17"/>
        <v>413</v>
      </c>
      <c r="H36" s="46">
        <f t="shared" si="17"/>
        <v>494</v>
      </c>
      <c r="I36" s="46">
        <f t="shared" si="17"/>
        <v>529</v>
      </c>
      <c r="J36" s="46">
        <f t="shared" si="17"/>
        <v>567</v>
      </c>
      <c r="K36" s="46">
        <f t="shared" si="17"/>
        <v>548</v>
      </c>
      <c r="L36" s="46">
        <f t="shared" si="17"/>
        <v>453</v>
      </c>
      <c r="M36" s="46">
        <f t="shared" si="17"/>
        <v>549</v>
      </c>
      <c r="N36" s="46">
        <f t="shared" si="17"/>
        <v>663</v>
      </c>
      <c r="O36" s="46">
        <f t="shared" si="17"/>
        <v>885</v>
      </c>
      <c r="P36" s="46">
        <f t="shared" si="17"/>
        <v>568</v>
      </c>
      <c r="Q36" s="46">
        <f t="shared" si="17"/>
        <v>451</v>
      </c>
      <c r="R36" s="46">
        <f t="shared" si="17"/>
        <v>414</v>
      </c>
      <c r="S36" s="46">
        <f t="shared" si="12"/>
        <v>358</v>
      </c>
      <c r="T36" s="46">
        <f t="shared" si="12"/>
        <v>291</v>
      </c>
      <c r="U36" s="46">
        <f t="shared" si="12"/>
        <v>125</v>
      </c>
      <c r="V36" s="46">
        <f t="shared" si="12"/>
        <v>52</v>
      </c>
      <c r="W36" s="46">
        <f t="shared" si="12"/>
        <v>6</v>
      </c>
      <c r="X36" s="46">
        <f t="shared" si="12"/>
        <v>2265</v>
      </c>
      <c r="Y36" s="46">
        <f t="shared" si="12"/>
        <v>8864</v>
      </c>
      <c r="Z36" s="56">
        <f t="shared" si="13"/>
        <v>0.1243231046931408</v>
      </c>
      <c r="AA36" s="56">
        <f t="shared" si="14"/>
        <v>0.6201489169675091</v>
      </c>
      <c r="AB36" s="56">
        <f t="shared" si="15"/>
        <v>0.2555279783393502</v>
      </c>
      <c r="AC36" s="54">
        <f t="shared" si="16"/>
        <v>1</v>
      </c>
    </row>
    <row r="37" spans="1:29" s="55" customFormat="1" ht="12" customHeight="1">
      <c r="A37" s="152"/>
      <c r="B37" s="39" t="s">
        <v>15</v>
      </c>
      <c r="C37" s="50">
        <f t="shared" si="17"/>
        <v>736</v>
      </c>
      <c r="D37" s="50">
        <f t="shared" si="12"/>
        <v>752</v>
      </c>
      <c r="E37" s="50">
        <f t="shared" si="12"/>
        <v>807</v>
      </c>
      <c r="F37" s="50">
        <f t="shared" si="12"/>
        <v>808</v>
      </c>
      <c r="G37" s="50">
        <f t="shared" si="12"/>
        <v>784</v>
      </c>
      <c r="H37" s="50">
        <f t="shared" si="12"/>
        <v>923</v>
      </c>
      <c r="I37" s="50">
        <f t="shared" si="12"/>
        <v>1009</v>
      </c>
      <c r="J37" s="50">
        <f t="shared" si="12"/>
        <v>1112</v>
      </c>
      <c r="K37" s="50">
        <f t="shared" si="12"/>
        <v>1059</v>
      </c>
      <c r="L37" s="50">
        <f t="shared" si="12"/>
        <v>862</v>
      </c>
      <c r="M37" s="50">
        <f t="shared" si="12"/>
        <v>1027</v>
      </c>
      <c r="N37" s="50">
        <f t="shared" si="12"/>
        <v>1300</v>
      </c>
      <c r="O37" s="50">
        <f t="shared" si="12"/>
        <v>1737</v>
      </c>
      <c r="P37" s="50">
        <f t="shared" si="12"/>
        <v>1129</v>
      </c>
      <c r="Q37" s="50">
        <f t="shared" si="12"/>
        <v>875</v>
      </c>
      <c r="R37" s="50">
        <f t="shared" si="12"/>
        <v>705</v>
      </c>
      <c r="S37" s="50">
        <f t="shared" si="12"/>
        <v>573</v>
      </c>
      <c r="T37" s="50">
        <f t="shared" si="12"/>
        <v>413</v>
      </c>
      <c r="U37" s="50">
        <f t="shared" si="12"/>
        <v>163</v>
      </c>
      <c r="V37" s="50">
        <f t="shared" si="12"/>
        <v>58</v>
      </c>
      <c r="W37" s="50">
        <f t="shared" si="12"/>
        <v>8</v>
      </c>
      <c r="X37" s="50">
        <f t="shared" si="12"/>
        <v>3924</v>
      </c>
      <c r="Y37" s="50">
        <f t="shared" si="12"/>
        <v>16840</v>
      </c>
      <c r="Z37" s="57">
        <f t="shared" si="13"/>
        <v>0.13628266033254158</v>
      </c>
      <c r="AA37" s="57">
        <f t="shared" si="14"/>
        <v>0.6307007125890737</v>
      </c>
      <c r="AB37" s="57">
        <f t="shared" si="15"/>
        <v>0.2330166270783848</v>
      </c>
      <c r="AC37" s="54">
        <f t="shared" si="16"/>
        <v>1</v>
      </c>
    </row>
    <row r="38" spans="1:29" s="55" customFormat="1" ht="12" customHeight="1" collapsed="1">
      <c r="A38" s="151" t="s">
        <v>48</v>
      </c>
      <c r="B38" s="37" t="s">
        <v>13</v>
      </c>
      <c r="C38" s="128">
        <v>120</v>
      </c>
      <c r="D38" s="128">
        <v>143</v>
      </c>
      <c r="E38" s="128">
        <v>129</v>
      </c>
      <c r="F38" s="128">
        <v>176</v>
      </c>
      <c r="G38" s="128">
        <v>106</v>
      </c>
      <c r="H38" s="128">
        <v>121</v>
      </c>
      <c r="I38" s="128">
        <v>128</v>
      </c>
      <c r="J38" s="128">
        <v>161</v>
      </c>
      <c r="K38" s="128">
        <v>147</v>
      </c>
      <c r="L38" s="128">
        <v>140</v>
      </c>
      <c r="M38" s="128">
        <v>235</v>
      </c>
      <c r="N38" s="128">
        <v>231</v>
      </c>
      <c r="O38" s="128">
        <v>237</v>
      </c>
      <c r="P38" s="128">
        <v>173</v>
      </c>
      <c r="Q38" s="128">
        <v>143</v>
      </c>
      <c r="R38" s="128">
        <v>134</v>
      </c>
      <c r="S38" s="128">
        <v>80</v>
      </c>
      <c r="T38" s="128">
        <v>40</v>
      </c>
      <c r="U38" s="128">
        <v>13</v>
      </c>
      <c r="V38" s="128">
        <v>3</v>
      </c>
      <c r="W38" s="128">
        <v>2</v>
      </c>
      <c r="X38" s="41">
        <f>SUM(P38:W38)</f>
        <v>588</v>
      </c>
      <c r="Y38" s="41">
        <f aca="true" t="shared" si="18" ref="Y38:Y46">SUM(C38:W38)</f>
        <v>2662</v>
      </c>
      <c r="Z38" s="53">
        <f t="shared" si="13"/>
        <v>0.14725770097670923</v>
      </c>
      <c r="AA38" s="53">
        <f t="shared" si="14"/>
        <v>0.6318557475582269</v>
      </c>
      <c r="AB38" s="53">
        <f t="shared" si="15"/>
        <v>0.22088655146506386</v>
      </c>
      <c r="AC38" s="54">
        <f t="shared" si="16"/>
        <v>1</v>
      </c>
    </row>
    <row r="39" spans="1:29" s="55" customFormat="1" ht="12" customHeight="1">
      <c r="A39" s="152"/>
      <c r="B39" s="38" t="s">
        <v>14</v>
      </c>
      <c r="C39" s="113">
        <v>98</v>
      </c>
      <c r="D39" s="113">
        <v>122</v>
      </c>
      <c r="E39" s="113">
        <v>130</v>
      </c>
      <c r="F39" s="113">
        <v>146</v>
      </c>
      <c r="G39" s="113">
        <v>148</v>
      </c>
      <c r="H39" s="113">
        <v>124</v>
      </c>
      <c r="I39" s="113">
        <v>131</v>
      </c>
      <c r="J39" s="113">
        <v>133</v>
      </c>
      <c r="K39" s="113">
        <v>181</v>
      </c>
      <c r="L39" s="113">
        <v>178</v>
      </c>
      <c r="M39" s="113">
        <v>214</v>
      </c>
      <c r="N39" s="113">
        <v>218</v>
      </c>
      <c r="O39" s="113">
        <v>240</v>
      </c>
      <c r="P39" s="113">
        <v>162</v>
      </c>
      <c r="Q39" s="113">
        <v>183</v>
      </c>
      <c r="R39" s="113">
        <v>207</v>
      </c>
      <c r="S39" s="113">
        <v>171</v>
      </c>
      <c r="T39" s="113">
        <v>130</v>
      </c>
      <c r="U39" s="113">
        <v>68</v>
      </c>
      <c r="V39" s="113">
        <v>16</v>
      </c>
      <c r="W39" s="113">
        <v>2</v>
      </c>
      <c r="X39" s="46">
        <f>SUM(P39:W39)</f>
        <v>939</v>
      </c>
      <c r="Y39" s="46">
        <f t="shared" si="18"/>
        <v>3002</v>
      </c>
      <c r="Z39" s="56">
        <f t="shared" si="13"/>
        <v>0.11658894070619587</v>
      </c>
      <c r="AA39" s="56">
        <f t="shared" si="14"/>
        <v>0.5706195869420386</v>
      </c>
      <c r="AB39" s="56">
        <f t="shared" si="15"/>
        <v>0.31279147235176546</v>
      </c>
      <c r="AC39" s="54">
        <f t="shared" si="16"/>
        <v>1</v>
      </c>
    </row>
    <row r="40" spans="1:29" s="55" customFormat="1" ht="12" customHeight="1">
      <c r="A40" s="152"/>
      <c r="B40" s="39" t="s">
        <v>15</v>
      </c>
      <c r="C40" s="132">
        <v>218</v>
      </c>
      <c r="D40" s="132">
        <v>265</v>
      </c>
      <c r="E40" s="132">
        <v>259</v>
      </c>
      <c r="F40" s="132">
        <v>322</v>
      </c>
      <c r="G40" s="132">
        <v>254</v>
      </c>
      <c r="H40" s="132">
        <v>245</v>
      </c>
      <c r="I40" s="132">
        <v>259</v>
      </c>
      <c r="J40" s="132">
        <v>294</v>
      </c>
      <c r="K40" s="132">
        <v>328</v>
      </c>
      <c r="L40" s="132">
        <v>318</v>
      </c>
      <c r="M40" s="132">
        <v>449</v>
      </c>
      <c r="N40" s="132">
        <v>449</v>
      </c>
      <c r="O40" s="132">
        <v>477</v>
      </c>
      <c r="P40" s="132">
        <v>335</v>
      </c>
      <c r="Q40" s="132">
        <v>326</v>
      </c>
      <c r="R40" s="132">
        <v>341</v>
      </c>
      <c r="S40" s="132">
        <v>251</v>
      </c>
      <c r="T40" s="132">
        <v>170</v>
      </c>
      <c r="U40" s="132">
        <v>81</v>
      </c>
      <c r="V40" s="132">
        <v>19</v>
      </c>
      <c r="W40" s="132">
        <v>4</v>
      </c>
      <c r="X40" s="50">
        <f>SUM(P40:W40)</f>
        <v>1527</v>
      </c>
      <c r="Y40" s="50">
        <f t="shared" si="18"/>
        <v>5664</v>
      </c>
      <c r="Z40" s="57">
        <f t="shared" si="13"/>
        <v>0.13100282485875706</v>
      </c>
      <c r="AA40" s="57">
        <f t="shared" si="14"/>
        <v>0.5993997175141242</v>
      </c>
      <c r="AB40" s="57">
        <f t="shared" si="15"/>
        <v>0.2695974576271186</v>
      </c>
      <c r="AC40" s="54">
        <f t="shared" si="16"/>
        <v>0.9999999999999999</v>
      </c>
    </row>
    <row r="41" spans="1:29" s="45" customFormat="1" ht="12" outlineLevel="1">
      <c r="A41" s="148" t="s">
        <v>55</v>
      </c>
      <c r="B41" s="34" t="s">
        <v>13</v>
      </c>
      <c r="C41" s="115">
        <v>101</v>
      </c>
      <c r="D41" s="115">
        <v>125</v>
      </c>
      <c r="E41" s="115">
        <v>156</v>
      </c>
      <c r="F41" s="115">
        <v>154</v>
      </c>
      <c r="G41" s="115">
        <v>139</v>
      </c>
      <c r="H41" s="115">
        <v>125</v>
      </c>
      <c r="I41" s="115">
        <v>164</v>
      </c>
      <c r="J41" s="115">
        <v>162</v>
      </c>
      <c r="K41" s="115">
        <v>184</v>
      </c>
      <c r="L41" s="115">
        <v>165</v>
      </c>
      <c r="M41" s="115">
        <v>206</v>
      </c>
      <c r="N41" s="115">
        <v>237</v>
      </c>
      <c r="O41" s="115">
        <v>287</v>
      </c>
      <c r="P41" s="115">
        <v>146</v>
      </c>
      <c r="Q41" s="115">
        <v>159</v>
      </c>
      <c r="R41" s="115">
        <v>126</v>
      </c>
      <c r="S41" s="115">
        <v>108</v>
      </c>
      <c r="T41" s="115">
        <v>61</v>
      </c>
      <c r="U41" s="115">
        <v>16</v>
      </c>
      <c r="V41" s="115">
        <v>6</v>
      </c>
      <c r="W41" s="115">
        <v>3</v>
      </c>
      <c r="X41" s="41">
        <f aca="true" t="shared" si="19" ref="X41:X46">SUM(P41:W41)</f>
        <v>625</v>
      </c>
      <c r="Y41" s="42">
        <f t="shared" si="18"/>
        <v>2830</v>
      </c>
      <c r="Z41" s="43">
        <f aca="true" t="shared" si="20" ref="Z41:Z61">SUM(C41:E41)/$Y41</f>
        <v>0.13498233215547703</v>
      </c>
      <c r="AA41" s="43">
        <f aca="true" t="shared" si="21" ref="AA41:AA61">SUM(F41:O41)/$Y41</f>
        <v>0.6441696113074205</v>
      </c>
      <c r="AB41" s="43">
        <f aca="true" t="shared" si="22" ref="AB41:AB61">X41/$Y41</f>
        <v>0.22084805653710246</v>
      </c>
      <c r="AC41" s="44">
        <f aca="true" t="shared" si="23" ref="AC41:AC46">SUM(Z41:AB41)</f>
        <v>1</v>
      </c>
    </row>
    <row r="42" spans="1:29" s="45" customFormat="1" ht="12" outlineLevel="1">
      <c r="A42" s="149"/>
      <c r="B42" s="35" t="s">
        <v>14</v>
      </c>
      <c r="C42" s="116">
        <v>99</v>
      </c>
      <c r="D42" s="116">
        <v>130</v>
      </c>
      <c r="E42" s="116">
        <v>146</v>
      </c>
      <c r="F42" s="116">
        <v>177</v>
      </c>
      <c r="G42" s="116">
        <v>126</v>
      </c>
      <c r="H42" s="116">
        <v>131</v>
      </c>
      <c r="I42" s="116">
        <v>152</v>
      </c>
      <c r="J42" s="116">
        <v>149</v>
      </c>
      <c r="K42" s="116">
        <v>164</v>
      </c>
      <c r="L42" s="116">
        <v>186</v>
      </c>
      <c r="M42" s="116">
        <v>180</v>
      </c>
      <c r="N42" s="116">
        <v>229</v>
      </c>
      <c r="O42" s="116">
        <v>264</v>
      </c>
      <c r="P42" s="116">
        <v>189</v>
      </c>
      <c r="Q42" s="116">
        <v>191</v>
      </c>
      <c r="R42" s="116">
        <v>164</v>
      </c>
      <c r="S42" s="116">
        <v>183</v>
      </c>
      <c r="T42" s="116">
        <v>135</v>
      </c>
      <c r="U42" s="116">
        <v>55</v>
      </c>
      <c r="V42" s="116">
        <v>13</v>
      </c>
      <c r="W42" s="116">
        <v>1</v>
      </c>
      <c r="X42" s="46">
        <f t="shared" si="19"/>
        <v>931</v>
      </c>
      <c r="Y42" s="47">
        <f t="shared" si="18"/>
        <v>3064</v>
      </c>
      <c r="Z42" s="48">
        <f t="shared" si="20"/>
        <v>0.12238903394255875</v>
      </c>
      <c r="AA42" s="48">
        <f t="shared" si="21"/>
        <v>0.5737597911227154</v>
      </c>
      <c r="AB42" s="48">
        <f t="shared" si="22"/>
        <v>0.30385117493472585</v>
      </c>
      <c r="AC42" s="49">
        <f t="shared" si="23"/>
        <v>1</v>
      </c>
    </row>
    <row r="43" spans="1:29" s="45" customFormat="1" ht="12" outlineLevel="1">
      <c r="A43" s="150"/>
      <c r="B43" s="36" t="s">
        <v>15</v>
      </c>
      <c r="C43" s="117">
        <v>200</v>
      </c>
      <c r="D43" s="117">
        <v>255</v>
      </c>
      <c r="E43" s="117">
        <v>302</v>
      </c>
      <c r="F43" s="117">
        <v>331</v>
      </c>
      <c r="G43" s="117">
        <v>265</v>
      </c>
      <c r="H43" s="117">
        <v>256</v>
      </c>
      <c r="I43" s="117">
        <v>316</v>
      </c>
      <c r="J43" s="117">
        <v>311</v>
      </c>
      <c r="K43" s="117">
        <v>348</v>
      </c>
      <c r="L43" s="117">
        <v>351</v>
      </c>
      <c r="M43" s="117">
        <v>386</v>
      </c>
      <c r="N43" s="117">
        <v>466</v>
      </c>
      <c r="O43" s="117">
        <v>551</v>
      </c>
      <c r="P43" s="117">
        <v>335</v>
      </c>
      <c r="Q43" s="117">
        <v>350</v>
      </c>
      <c r="R43" s="117">
        <v>290</v>
      </c>
      <c r="S43" s="117">
        <v>291</v>
      </c>
      <c r="T43" s="117">
        <v>196</v>
      </c>
      <c r="U43" s="117">
        <v>71</v>
      </c>
      <c r="V43" s="117">
        <v>19</v>
      </c>
      <c r="W43" s="117">
        <v>4</v>
      </c>
      <c r="X43" s="50">
        <f t="shared" si="19"/>
        <v>1556</v>
      </c>
      <c r="Y43" s="51">
        <f t="shared" si="18"/>
        <v>5894</v>
      </c>
      <c r="Z43" s="48">
        <f t="shared" si="20"/>
        <v>0.12843569731930776</v>
      </c>
      <c r="AA43" s="48">
        <f t="shared" si="21"/>
        <v>0.6075670173057346</v>
      </c>
      <c r="AB43" s="48">
        <f t="shared" si="22"/>
        <v>0.2639972853749576</v>
      </c>
      <c r="AC43" s="52">
        <f t="shared" si="23"/>
        <v>0.9999999999999999</v>
      </c>
    </row>
    <row r="44" spans="1:29" s="45" customFormat="1" ht="12" outlineLevel="1">
      <c r="A44" s="148" t="s">
        <v>57</v>
      </c>
      <c r="B44" s="34" t="s">
        <v>13</v>
      </c>
      <c r="C44" s="115">
        <v>26</v>
      </c>
      <c r="D44" s="115">
        <v>27</v>
      </c>
      <c r="E44" s="115">
        <v>31</v>
      </c>
      <c r="F44" s="115">
        <v>55</v>
      </c>
      <c r="G44" s="115">
        <v>39</v>
      </c>
      <c r="H44" s="115">
        <v>42</v>
      </c>
      <c r="I44" s="115">
        <v>31</v>
      </c>
      <c r="J44" s="115">
        <v>52</v>
      </c>
      <c r="K44" s="115">
        <v>42</v>
      </c>
      <c r="L44" s="115">
        <v>67</v>
      </c>
      <c r="M44" s="115">
        <v>68</v>
      </c>
      <c r="N44" s="115">
        <v>83</v>
      </c>
      <c r="O44" s="115">
        <v>97</v>
      </c>
      <c r="P44" s="115">
        <v>51</v>
      </c>
      <c r="Q44" s="115">
        <v>56</v>
      </c>
      <c r="R44" s="115">
        <v>52</v>
      </c>
      <c r="S44" s="115">
        <v>43</v>
      </c>
      <c r="T44" s="115">
        <v>24</v>
      </c>
      <c r="U44" s="115">
        <v>3</v>
      </c>
      <c r="V44" s="115">
        <v>3</v>
      </c>
      <c r="W44" s="115">
        <v>0</v>
      </c>
      <c r="X44" s="41">
        <f t="shared" si="19"/>
        <v>232</v>
      </c>
      <c r="Y44" s="42">
        <f t="shared" si="18"/>
        <v>892</v>
      </c>
      <c r="Z44" s="43">
        <f t="shared" si="20"/>
        <v>0.09417040358744394</v>
      </c>
      <c r="AA44" s="43">
        <f t="shared" si="21"/>
        <v>0.6457399103139013</v>
      </c>
      <c r="AB44" s="43">
        <f t="shared" si="22"/>
        <v>0.2600896860986547</v>
      </c>
      <c r="AC44" s="44">
        <f t="shared" si="23"/>
        <v>0.9999999999999999</v>
      </c>
    </row>
    <row r="45" spans="1:29" s="45" customFormat="1" ht="12" outlineLevel="1">
      <c r="A45" s="149"/>
      <c r="B45" s="35" t="s">
        <v>14</v>
      </c>
      <c r="C45" s="116">
        <v>28</v>
      </c>
      <c r="D45" s="116">
        <v>28</v>
      </c>
      <c r="E45" s="116">
        <v>35</v>
      </c>
      <c r="F45" s="116">
        <v>56</v>
      </c>
      <c r="G45" s="116">
        <v>63</v>
      </c>
      <c r="H45" s="116">
        <v>48</v>
      </c>
      <c r="I45" s="116">
        <v>33</v>
      </c>
      <c r="J45" s="116">
        <v>41</v>
      </c>
      <c r="K45" s="116">
        <v>48</v>
      </c>
      <c r="L45" s="116">
        <v>55</v>
      </c>
      <c r="M45" s="116">
        <v>74</v>
      </c>
      <c r="N45" s="116">
        <v>86</v>
      </c>
      <c r="O45" s="116">
        <v>73</v>
      </c>
      <c r="P45" s="116">
        <v>53</v>
      </c>
      <c r="Q45" s="116">
        <v>70</v>
      </c>
      <c r="R45" s="116">
        <v>76</v>
      </c>
      <c r="S45" s="116">
        <v>67</v>
      </c>
      <c r="T45" s="116">
        <v>51</v>
      </c>
      <c r="U45" s="116">
        <v>20</v>
      </c>
      <c r="V45" s="116">
        <v>4</v>
      </c>
      <c r="W45" s="116">
        <v>4</v>
      </c>
      <c r="X45" s="46">
        <f t="shared" si="19"/>
        <v>345</v>
      </c>
      <c r="Y45" s="47">
        <f t="shared" si="18"/>
        <v>1013</v>
      </c>
      <c r="Z45" s="48">
        <f t="shared" si="20"/>
        <v>0.08983218163869694</v>
      </c>
      <c r="AA45" s="48">
        <f t="shared" si="21"/>
        <v>0.5695952615992103</v>
      </c>
      <c r="AB45" s="48">
        <f t="shared" si="22"/>
        <v>0.3405725567620928</v>
      </c>
      <c r="AC45" s="49">
        <f t="shared" si="23"/>
        <v>1</v>
      </c>
    </row>
    <row r="46" spans="1:29" s="45" customFormat="1" ht="12" outlineLevel="1">
      <c r="A46" s="150"/>
      <c r="B46" s="36" t="s">
        <v>15</v>
      </c>
      <c r="C46" s="117">
        <v>54</v>
      </c>
      <c r="D46" s="117">
        <v>55</v>
      </c>
      <c r="E46" s="117">
        <v>66</v>
      </c>
      <c r="F46" s="117">
        <v>111</v>
      </c>
      <c r="G46" s="117">
        <v>102</v>
      </c>
      <c r="H46" s="117">
        <v>90</v>
      </c>
      <c r="I46" s="117">
        <v>64</v>
      </c>
      <c r="J46" s="117">
        <v>93</v>
      </c>
      <c r="K46" s="117">
        <v>90</v>
      </c>
      <c r="L46" s="117">
        <v>122</v>
      </c>
      <c r="M46" s="117">
        <v>142</v>
      </c>
      <c r="N46" s="117">
        <v>169</v>
      </c>
      <c r="O46" s="117">
        <v>170</v>
      </c>
      <c r="P46" s="117">
        <v>104</v>
      </c>
      <c r="Q46" s="117">
        <v>126</v>
      </c>
      <c r="R46" s="117">
        <v>128</v>
      </c>
      <c r="S46" s="117">
        <v>110</v>
      </c>
      <c r="T46" s="117">
        <v>75</v>
      </c>
      <c r="U46" s="117">
        <v>23</v>
      </c>
      <c r="V46" s="117">
        <v>7</v>
      </c>
      <c r="W46" s="117">
        <v>4</v>
      </c>
      <c r="X46" s="50">
        <f t="shared" si="19"/>
        <v>577</v>
      </c>
      <c r="Y46" s="51">
        <f t="shared" si="18"/>
        <v>1905</v>
      </c>
      <c r="Z46" s="48">
        <f t="shared" si="20"/>
        <v>0.09186351706036745</v>
      </c>
      <c r="AA46" s="48">
        <f t="shared" si="21"/>
        <v>0.605249343832021</v>
      </c>
      <c r="AB46" s="48">
        <f t="shared" si="22"/>
        <v>0.30288713910761156</v>
      </c>
      <c r="AC46" s="52">
        <f t="shared" si="23"/>
        <v>1</v>
      </c>
    </row>
    <row r="47" spans="1:29" s="55" customFormat="1" ht="12" customHeight="1">
      <c r="A47" s="151" t="s">
        <v>49</v>
      </c>
      <c r="B47" s="37" t="s">
        <v>13</v>
      </c>
      <c r="C47" s="41">
        <f>SUM(C41,C44)</f>
        <v>127</v>
      </c>
      <c r="D47" s="41">
        <f aca="true" t="shared" si="24" ref="D47:X49">SUM(D41,D44)</f>
        <v>152</v>
      </c>
      <c r="E47" s="41">
        <f t="shared" si="24"/>
        <v>187</v>
      </c>
      <c r="F47" s="41">
        <f t="shared" si="24"/>
        <v>209</v>
      </c>
      <c r="G47" s="41">
        <f t="shared" si="24"/>
        <v>178</v>
      </c>
      <c r="H47" s="41">
        <f t="shared" si="24"/>
        <v>167</v>
      </c>
      <c r="I47" s="41">
        <f t="shared" si="24"/>
        <v>195</v>
      </c>
      <c r="J47" s="41">
        <f t="shared" si="24"/>
        <v>214</v>
      </c>
      <c r="K47" s="41">
        <f t="shared" si="24"/>
        <v>226</v>
      </c>
      <c r="L47" s="41">
        <f t="shared" si="24"/>
        <v>232</v>
      </c>
      <c r="M47" s="41">
        <f t="shared" si="24"/>
        <v>274</v>
      </c>
      <c r="N47" s="41">
        <f t="shared" si="24"/>
        <v>320</v>
      </c>
      <c r="O47" s="41">
        <f t="shared" si="24"/>
        <v>384</v>
      </c>
      <c r="P47" s="41">
        <f t="shared" si="24"/>
        <v>197</v>
      </c>
      <c r="Q47" s="41">
        <f t="shared" si="24"/>
        <v>215</v>
      </c>
      <c r="R47" s="41">
        <f t="shared" si="24"/>
        <v>178</v>
      </c>
      <c r="S47" s="41">
        <f t="shared" si="24"/>
        <v>151</v>
      </c>
      <c r="T47" s="41">
        <f t="shared" si="24"/>
        <v>85</v>
      </c>
      <c r="U47" s="41">
        <f t="shared" si="24"/>
        <v>19</v>
      </c>
      <c r="V47" s="41">
        <f t="shared" si="24"/>
        <v>9</v>
      </c>
      <c r="W47" s="41">
        <f t="shared" si="24"/>
        <v>3</v>
      </c>
      <c r="X47" s="41">
        <f>SUM(X41,X44)</f>
        <v>857</v>
      </c>
      <c r="Y47" s="41">
        <f>SUM(Y41,Y44)</f>
        <v>3722</v>
      </c>
      <c r="Z47" s="53">
        <f t="shared" si="20"/>
        <v>0.12520150456743687</v>
      </c>
      <c r="AA47" s="53">
        <f t="shared" si="21"/>
        <v>0.6445459430413756</v>
      </c>
      <c r="AB47" s="53">
        <f t="shared" si="22"/>
        <v>0.23025255239118753</v>
      </c>
      <c r="AC47" s="54">
        <f>SUM(Z47:AB47)</f>
        <v>1</v>
      </c>
    </row>
    <row r="48" spans="1:29" s="55" customFormat="1" ht="12" customHeight="1">
      <c r="A48" s="152"/>
      <c r="B48" s="38" t="s">
        <v>14</v>
      </c>
      <c r="C48" s="46">
        <f aca="true" t="shared" si="25" ref="C48:R49">SUM(C42,C45)</f>
        <v>127</v>
      </c>
      <c r="D48" s="46">
        <f t="shared" si="25"/>
        <v>158</v>
      </c>
      <c r="E48" s="46">
        <f t="shared" si="25"/>
        <v>181</v>
      </c>
      <c r="F48" s="46">
        <f t="shared" si="25"/>
        <v>233</v>
      </c>
      <c r="G48" s="46">
        <f t="shared" si="25"/>
        <v>189</v>
      </c>
      <c r="H48" s="46">
        <f t="shared" si="25"/>
        <v>179</v>
      </c>
      <c r="I48" s="46">
        <f t="shared" si="25"/>
        <v>185</v>
      </c>
      <c r="J48" s="46">
        <f t="shared" si="25"/>
        <v>190</v>
      </c>
      <c r="K48" s="46">
        <f t="shared" si="25"/>
        <v>212</v>
      </c>
      <c r="L48" s="46">
        <f t="shared" si="25"/>
        <v>241</v>
      </c>
      <c r="M48" s="46">
        <f t="shared" si="25"/>
        <v>254</v>
      </c>
      <c r="N48" s="46">
        <f t="shared" si="25"/>
        <v>315</v>
      </c>
      <c r="O48" s="46">
        <f t="shared" si="25"/>
        <v>337</v>
      </c>
      <c r="P48" s="46">
        <f t="shared" si="25"/>
        <v>242</v>
      </c>
      <c r="Q48" s="46">
        <f t="shared" si="25"/>
        <v>261</v>
      </c>
      <c r="R48" s="46">
        <f t="shared" si="25"/>
        <v>240</v>
      </c>
      <c r="S48" s="46">
        <f t="shared" si="24"/>
        <v>250</v>
      </c>
      <c r="T48" s="46">
        <f t="shared" si="24"/>
        <v>186</v>
      </c>
      <c r="U48" s="46">
        <f t="shared" si="24"/>
        <v>75</v>
      </c>
      <c r="V48" s="46">
        <f t="shared" si="24"/>
        <v>17</v>
      </c>
      <c r="W48" s="46">
        <f t="shared" si="24"/>
        <v>5</v>
      </c>
      <c r="X48" s="46">
        <f t="shared" si="24"/>
        <v>1276</v>
      </c>
      <c r="Y48" s="46">
        <f>SUM(Y42,Y45)</f>
        <v>4077</v>
      </c>
      <c r="Z48" s="56">
        <f t="shared" si="20"/>
        <v>0.11429973019376993</v>
      </c>
      <c r="AA48" s="56">
        <f t="shared" si="21"/>
        <v>0.5727250429237184</v>
      </c>
      <c r="AB48" s="56">
        <f t="shared" si="22"/>
        <v>0.31297522688251167</v>
      </c>
      <c r="AC48" s="54">
        <f>SUM(Z48:AB48)</f>
        <v>1</v>
      </c>
    </row>
    <row r="49" spans="1:29" s="55" customFormat="1" ht="12" customHeight="1">
      <c r="A49" s="152"/>
      <c r="B49" s="39" t="s">
        <v>15</v>
      </c>
      <c r="C49" s="50">
        <f t="shared" si="25"/>
        <v>254</v>
      </c>
      <c r="D49" s="50">
        <f t="shared" si="24"/>
        <v>310</v>
      </c>
      <c r="E49" s="50">
        <f t="shared" si="24"/>
        <v>368</v>
      </c>
      <c r="F49" s="50">
        <f t="shared" si="24"/>
        <v>442</v>
      </c>
      <c r="G49" s="50">
        <f t="shared" si="24"/>
        <v>367</v>
      </c>
      <c r="H49" s="50">
        <f t="shared" si="24"/>
        <v>346</v>
      </c>
      <c r="I49" s="50">
        <f t="shared" si="24"/>
        <v>380</v>
      </c>
      <c r="J49" s="50">
        <f t="shared" si="24"/>
        <v>404</v>
      </c>
      <c r="K49" s="50">
        <f t="shared" si="24"/>
        <v>438</v>
      </c>
      <c r="L49" s="50">
        <f t="shared" si="24"/>
        <v>473</v>
      </c>
      <c r="M49" s="50">
        <f t="shared" si="24"/>
        <v>528</v>
      </c>
      <c r="N49" s="50">
        <f t="shared" si="24"/>
        <v>635</v>
      </c>
      <c r="O49" s="50">
        <f t="shared" si="24"/>
        <v>721</v>
      </c>
      <c r="P49" s="50">
        <f t="shared" si="24"/>
        <v>439</v>
      </c>
      <c r="Q49" s="50">
        <f t="shared" si="24"/>
        <v>476</v>
      </c>
      <c r="R49" s="50">
        <f t="shared" si="24"/>
        <v>418</v>
      </c>
      <c r="S49" s="50">
        <f t="shared" si="24"/>
        <v>401</v>
      </c>
      <c r="T49" s="50">
        <f t="shared" si="24"/>
        <v>271</v>
      </c>
      <c r="U49" s="50">
        <f t="shared" si="24"/>
        <v>94</v>
      </c>
      <c r="V49" s="50">
        <f t="shared" si="24"/>
        <v>26</v>
      </c>
      <c r="W49" s="50">
        <f t="shared" si="24"/>
        <v>8</v>
      </c>
      <c r="X49" s="50">
        <f t="shared" si="24"/>
        <v>2133</v>
      </c>
      <c r="Y49" s="50">
        <f>SUM(Y43,Y46)</f>
        <v>7799</v>
      </c>
      <c r="Z49" s="57">
        <f t="shared" si="20"/>
        <v>0.11950250032055391</v>
      </c>
      <c r="AA49" s="57">
        <f t="shared" si="21"/>
        <v>0.6070008975509681</v>
      </c>
      <c r="AB49" s="57">
        <f t="shared" si="22"/>
        <v>0.273496602128478</v>
      </c>
      <c r="AC49" s="54">
        <f>SUM(Z49:AB49)</f>
        <v>1</v>
      </c>
    </row>
    <row r="50" spans="1:29" s="45" customFormat="1" ht="12" customHeight="1" outlineLevel="1">
      <c r="A50" s="138" t="s">
        <v>58</v>
      </c>
      <c r="B50" s="34" t="s">
        <v>13</v>
      </c>
      <c r="C50" s="126">
        <v>80</v>
      </c>
      <c r="D50" s="126">
        <v>87</v>
      </c>
      <c r="E50" s="126">
        <v>85</v>
      </c>
      <c r="F50" s="126">
        <v>108</v>
      </c>
      <c r="G50" s="126">
        <v>72</v>
      </c>
      <c r="H50" s="126">
        <v>77</v>
      </c>
      <c r="I50" s="126">
        <v>98</v>
      </c>
      <c r="J50" s="126">
        <v>94</v>
      </c>
      <c r="K50" s="126">
        <v>87</v>
      </c>
      <c r="L50" s="126">
        <v>110</v>
      </c>
      <c r="M50" s="126">
        <v>128</v>
      </c>
      <c r="N50" s="126">
        <v>150</v>
      </c>
      <c r="O50" s="126">
        <v>169</v>
      </c>
      <c r="P50" s="126">
        <v>103</v>
      </c>
      <c r="Q50" s="126">
        <v>82</v>
      </c>
      <c r="R50" s="126">
        <v>96</v>
      </c>
      <c r="S50" s="126">
        <v>63</v>
      </c>
      <c r="T50" s="126">
        <v>51</v>
      </c>
      <c r="U50" s="126">
        <v>16</v>
      </c>
      <c r="V50" s="126">
        <v>2</v>
      </c>
      <c r="W50" s="126">
        <v>1</v>
      </c>
      <c r="X50" s="41">
        <f aca="true" t="shared" si="26" ref="X50:X61">SUM(P50:W50)</f>
        <v>414</v>
      </c>
      <c r="Y50" s="42">
        <f aca="true" t="shared" si="27" ref="Y50:Y61">SUM(C50:W50)</f>
        <v>1759</v>
      </c>
      <c r="Z50" s="43">
        <f t="shared" si="20"/>
        <v>0.14326321773735076</v>
      </c>
      <c r="AA50" s="43">
        <f t="shared" si="21"/>
        <v>0.6213757816941444</v>
      </c>
      <c r="AB50" s="43">
        <f t="shared" si="22"/>
        <v>0.23536100056850484</v>
      </c>
      <c r="AC50" s="44">
        <f aca="true" t="shared" si="28" ref="AC50:AC61">SUM(Z50:AB50)</f>
        <v>1</v>
      </c>
    </row>
    <row r="51" spans="1:29" s="45" customFormat="1" ht="12" outlineLevel="1">
      <c r="A51" s="139"/>
      <c r="B51" s="35" t="s">
        <v>14</v>
      </c>
      <c r="C51" s="124">
        <v>70</v>
      </c>
      <c r="D51" s="124">
        <v>66</v>
      </c>
      <c r="E51" s="124">
        <v>98</v>
      </c>
      <c r="F51" s="124">
        <v>104</v>
      </c>
      <c r="G51" s="124">
        <v>96</v>
      </c>
      <c r="H51" s="124">
        <v>92</v>
      </c>
      <c r="I51" s="124">
        <v>101</v>
      </c>
      <c r="J51" s="124">
        <v>103</v>
      </c>
      <c r="K51" s="124">
        <v>104</v>
      </c>
      <c r="L51" s="124">
        <v>117</v>
      </c>
      <c r="M51" s="124">
        <v>143</v>
      </c>
      <c r="N51" s="124">
        <v>131</v>
      </c>
      <c r="O51" s="124">
        <v>165</v>
      </c>
      <c r="P51" s="124">
        <v>117</v>
      </c>
      <c r="Q51" s="124">
        <v>97</v>
      </c>
      <c r="R51" s="124">
        <v>110</v>
      </c>
      <c r="S51" s="124">
        <v>123</v>
      </c>
      <c r="T51" s="124">
        <v>95</v>
      </c>
      <c r="U51" s="124">
        <v>58</v>
      </c>
      <c r="V51" s="124">
        <v>32</v>
      </c>
      <c r="W51" s="124">
        <v>5</v>
      </c>
      <c r="X51" s="46">
        <f t="shared" si="26"/>
        <v>637</v>
      </c>
      <c r="Y51" s="47">
        <f t="shared" si="27"/>
        <v>2027</v>
      </c>
      <c r="Z51" s="48">
        <f t="shared" si="20"/>
        <v>0.11544153922052294</v>
      </c>
      <c r="AA51" s="48">
        <f t="shared" si="21"/>
        <v>0.5703009373458313</v>
      </c>
      <c r="AB51" s="48">
        <f t="shared" si="22"/>
        <v>0.31425752343364577</v>
      </c>
      <c r="AC51" s="49">
        <f t="shared" si="28"/>
        <v>1</v>
      </c>
    </row>
    <row r="52" spans="1:29" s="45" customFormat="1" ht="12" outlineLevel="1">
      <c r="A52" s="140"/>
      <c r="B52" s="36" t="s">
        <v>15</v>
      </c>
      <c r="C52" s="125">
        <v>150</v>
      </c>
      <c r="D52" s="125">
        <v>153</v>
      </c>
      <c r="E52" s="125">
        <v>183</v>
      </c>
      <c r="F52" s="125">
        <v>212</v>
      </c>
      <c r="G52" s="125">
        <v>168</v>
      </c>
      <c r="H52" s="125">
        <v>169</v>
      </c>
      <c r="I52" s="125">
        <v>199</v>
      </c>
      <c r="J52" s="125">
        <v>197</v>
      </c>
      <c r="K52" s="125">
        <v>191</v>
      </c>
      <c r="L52" s="125">
        <v>227</v>
      </c>
      <c r="M52" s="125">
        <v>271</v>
      </c>
      <c r="N52" s="125">
        <v>281</v>
      </c>
      <c r="O52" s="125">
        <v>334</v>
      </c>
      <c r="P52" s="125">
        <v>220</v>
      </c>
      <c r="Q52" s="125">
        <v>179</v>
      </c>
      <c r="R52" s="125">
        <v>206</v>
      </c>
      <c r="S52" s="125">
        <v>186</v>
      </c>
      <c r="T52" s="125">
        <v>146</v>
      </c>
      <c r="U52" s="125">
        <v>74</v>
      </c>
      <c r="V52" s="125">
        <v>34</v>
      </c>
      <c r="W52" s="125">
        <v>6</v>
      </c>
      <c r="X52" s="50">
        <f t="shared" si="26"/>
        <v>1051</v>
      </c>
      <c r="Y52" s="51">
        <f t="shared" si="27"/>
        <v>3786</v>
      </c>
      <c r="Z52" s="48">
        <f t="shared" si="20"/>
        <v>0.12836767036450078</v>
      </c>
      <c r="AA52" s="48">
        <f t="shared" si="21"/>
        <v>0.5940306391970417</v>
      </c>
      <c r="AB52" s="48">
        <f t="shared" si="22"/>
        <v>0.27760169043845745</v>
      </c>
      <c r="AC52" s="52">
        <f t="shared" si="28"/>
        <v>1</v>
      </c>
    </row>
    <row r="53" spans="1:29" s="45" customFormat="1" ht="12" customHeight="1" outlineLevel="1">
      <c r="A53" s="138" t="s">
        <v>59</v>
      </c>
      <c r="B53" s="34" t="s">
        <v>13</v>
      </c>
      <c r="C53" s="126">
        <v>51</v>
      </c>
      <c r="D53" s="126">
        <v>37</v>
      </c>
      <c r="E53" s="126">
        <v>56</v>
      </c>
      <c r="F53" s="126">
        <v>77</v>
      </c>
      <c r="G53" s="126">
        <v>49</v>
      </c>
      <c r="H53" s="126">
        <v>51</v>
      </c>
      <c r="I53" s="126">
        <v>75</v>
      </c>
      <c r="J53" s="126">
        <v>61</v>
      </c>
      <c r="K53" s="126">
        <v>67</v>
      </c>
      <c r="L53" s="126">
        <v>67</v>
      </c>
      <c r="M53" s="126">
        <v>99</v>
      </c>
      <c r="N53" s="126">
        <v>96</v>
      </c>
      <c r="O53" s="126">
        <v>109</v>
      </c>
      <c r="P53" s="126">
        <v>78</v>
      </c>
      <c r="Q53" s="126">
        <v>72</v>
      </c>
      <c r="R53" s="126">
        <v>59</v>
      </c>
      <c r="S53" s="126">
        <v>58</v>
      </c>
      <c r="T53" s="126">
        <v>19</v>
      </c>
      <c r="U53" s="126">
        <v>11</v>
      </c>
      <c r="V53" s="126">
        <v>0</v>
      </c>
      <c r="W53" s="126">
        <v>0</v>
      </c>
      <c r="X53" s="41">
        <f t="shared" si="26"/>
        <v>297</v>
      </c>
      <c r="Y53" s="42">
        <f t="shared" si="27"/>
        <v>1192</v>
      </c>
      <c r="Z53" s="43">
        <f t="shared" si="20"/>
        <v>0.12080536912751678</v>
      </c>
      <c r="AA53" s="43">
        <f t="shared" si="21"/>
        <v>0.6300335570469798</v>
      </c>
      <c r="AB53" s="43">
        <f t="shared" si="22"/>
        <v>0.24916107382550334</v>
      </c>
      <c r="AC53" s="44">
        <f t="shared" si="28"/>
        <v>1</v>
      </c>
    </row>
    <row r="54" spans="1:29" s="45" customFormat="1" ht="12" outlineLevel="1">
      <c r="A54" s="139"/>
      <c r="B54" s="35" t="s">
        <v>14</v>
      </c>
      <c r="C54" s="124">
        <v>31</v>
      </c>
      <c r="D54" s="124">
        <v>39</v>
      </c>
      <c r="E54" s="124">
        <v>65</v>
      </c>
      <c r="F54" s="124">
        <v>54</v>
      </c>
      <c r="G54" s="124">
        <v>70</v>
      </c>
      <c r="H54" s="124">
        <v>51</v>
      </c>
      <c r="I54" s="124">
        <v>66</v>
      </c>
      <c r="J54" s="124">
        <v>78</v>
      </c>
      <c r="K54" s="124">
        <v>70</v>
      </c>
      <c r="L54" s="124">
        <v>67</v>
      </c>
      <c r="M54" s="124">
        <v>117</v>
      </c>
      <c r="N54" s="124">
        <v>89</v>
      </c>
      <c r="O54" s="124">
        <v>103</v>
      </c>
      <c r="P54" s="124">
        <v>79</v>
      </c>
      <c r="Q54" s="124">
        <v>82</v>
      </c>
      <c r="R54" s="124">
        <v>93</v>
      </c>
      <c r="S54" s="124">
        <v>99</v>
      </c>
      <c r="T54" s="124">
        <v>64</v>
      </c>
      <c r="U54" s="124">
        <v>15</v>
      </c>
      <c r="V54" s="124">
        <v>5</v>
      </c>
      <c r="W54" s="124">
        <v>3</v>
      </c>
      <c r="X54" s="46">
        <f t="shared" si="26"/>
        <v>440</v>
      </c>
      <c r="Y54" s="47">
        <f t="shared" si="27"/>
        <v>1340</v>
      </c>
      <c r="Z54" s="48">
        <f t="shared" si="20"/>
        <v>0.10074626865671642</v>
      </c>
      <c r="AA54" s="48">
        <f t="shared" si="21"/>
        <v>0.5708955223880597</v>
      </c>
      <c r="AB54" s="48">
        <f t="shared" si="22"/>
        <v>0.3283582089552239</v>
      </c>
      <c r="AC54" s="49">
        <f t="shared" si="28"/>
        <v>1</v>
      </c>
    </row>
    <row r="55" spans="1:29" s="45" customFormat="1" ht="12" outlineLevel="1">
      <c r="A55" s="140"/>
      <c r="B55" s="36" t="s">
        <v>15</v>
      </c>
      <c r="C55" s="125">
        <v>82</v>
      </c>
      <c r="D55" s="125">
        <v>76</v>
      </c>
      <c r="E55" s="125">
        <v>121</v>
      </c>
      <c r="F55" s="125">
        <v>131</v>
      </c>
      <c r="G55" s="125">
        <v>119</v>
      </c>
      <c r="H55" s="125">
        <v>102</v>
      </c>
      <c r="I55" s="125">
        <v>141</v>
      </c>
      <c r="J55" s="125">
        <v>139</v>
      </c>
      <c r="K55" s="125">
        <v>137</v>
      </c>
      <c r="L55" s="125">
        <v>134</v>
      </c>
      <c r="M55" s="125">
        <v>216</v>
      </c>
      <c r="N55" s="125">
        <v>185</v>
      </c>
      <c r="O55" s="125">
        <v>212</v>
      </c>
      <c r="P55" s="125">
        <v>157</v>
      </c>
      <c r="Q55" s="125">
        <v>154</v>
      </c>
      <c r="R55" s="125">
        <v>152</v>
      </c>
      <c r="S55" s="125">
        <v>157</v>
      </c>
      <c r="T55" s="125">
        <v>83</v>
      </c>
      <c r="U55" s="125">
        <v>26</v>
      </c>
      <c r="V55" s="125">
        <v>5</v>
      </c>
      <c r="W55" s="125">
        <v>3</v>
      </c>
      <c r="X55" s="50">
        <f t="shared" si="26"/>
        <v>737</v>
      </c>
      <c r="Y55" s="51">
        <f t="shared" si="27"/>
        <v>2532</v>
      </c>
      <c r="Z55" s="48">
        <f t="shared" si="20"/>
        <v>0.11018957345971564</v>
      </c>
      <c r="AA55" s="48">
        <f t="shared" si="21"/>
        <v>0.5987361769352291</v>
      </c>
      <c r="AB55" s="48">
        <f t="shared" si="22"/>
        <v>0.2910742496050553</v>
      </c>
      <c r="AC55" s="52">
        <f t="shared" si="28"/>
        <v>1</v>
      </c>
    </row>
    <row r="56" spans="1:29" s="45" customFormat="1" ht="12" customHeight="1" outlineLevel="1">
      <c r="A56" s="138" t="s">
        <v>60</v>
      </c>
      <c r="B56" s="34" t="s">
        <v>13</v>
      </c>
      <c r="C56" s="126">
        <v>46</v>
      </c>
      <c r="D56" s="126">
        <v>61</v>
      </c>
      <c r="E56" s="126">
        <v>59</v>
      </c>
      <c r="F56" s="126">
        <v>75</v>
      </c>
      <c r="G56" s="126">
        <v>70</v>
      </c>
      <c r="H56" s="126">
        <v>47</v>
      </c>
      <c r="I56" s="126">
        <v>59</v>
      </c>
      <c r="J56" s="126">
        <v>72</v>
      </c>
      <c r="K56" s="126">
        <v>76</v>
      </c>
      <c r="L56" s="126">
        <v>89</v>
      </c>
      <c r="M56" s="126">
        <v>91</v>
      </c>
      <c r="N56" s="126">
        <v>111</v>
      </c>
      <c r="O56" s="126">
        <v>102</v>
      </c>
      <c r="P56" s="126">
        <v>65</v>
      </c>
      <c r="Q56" s="126">
        <v>67</v>
      </c>
      <c r="R56" s="126">
        <v>71</v>
      </c>
      <c r="S56" s="126">
        <v>39</v>
      </c>
      <c r="T56" s="126">
        <v>22</v>
      </c>
      <c r="U56" s="126">
        <v>7</v>
      </c>
      <c r="V56" s="126">
        <v>1</v>
      </c>
      <c r="W56" s="126">
        <v>0</v>
      </c>
      <c r="X56" s="41">
        <f t="shared" si="26"/>
        <v>272</v>
      </c>
      <c r="Y56" s="42">
        <f t="shared" si="27"/>
        <v>1230</v>
      </c>
      <c r="Z56" s="43">
        <f t="shared" si="20"/>
        <v>0.13495934959349593</v>
      </c>
      <c r="AA56" s="43">
        <f t="shared" si="21"/>
        <v>0.6439024390243903</v>
      </c>
      <c r="AB56" s="43">
        <f t="shared" si="22"/>
        <v>0.22113821138211381</v>
      </c>
      <c r="AC56" s="44">
        <f t="shared" si="28"/>
        <v>1</v>
      </c>
    </row>
    <row r="57" spans="1:29" s="45" customFormat="1" ht="12" outlineLevel="1">
      <c r="A57" s="139"/>
      <c r="B57" s="35" t="s">
        <v>14</v>
      </c>
      <c r="C57" s="124">
        <v>49</v>
      </c>
      <c r="D57" s="124">
        <v>42</v>
      </c>
      <c r="E57" s="124">
        <v>56</v>
      </c>
      <c r="F57" s="124">
        <v>87</v>
      </c>
      <c r="G57" s="124">
        <v>79</v>
      </c>
      <c r="H57" s="124">
        <v>38</v>
      </c>
      <c r="I57" s="124">
        <v>62</v>
      </c>
      <c r="J57" s="124">
        <v>64</v>
      </c>
      <c r="K57" s="124">
        <v>64</v>
      </c>
      <c r="L57" s="124">
        <v>81</v>
      </c>
      <c r="M57" s="124">
        <v>114</v>
      </c>
      <c r="N57" s="124">
        <v>94</v>
      </c>
      <c r="O57" s="124">
        <v>111</v>
      </c>
      <c r="P57" s="124">
        <v>68</v>
      </c>
      <c r="Q57" s="124">
        <v>81</v>
      </c>
      <c r="R57" s="124">
        <v>100</v>
      </c>
      <c r="S57" s="124">
        <v>73</v>
      </c>
      <c r="T57" s="124">
        <v>52</v>
      </c>
      <c r="U57" s="124">
        <v>25</v>
      </c>
      <c r="V57" s="124">
        <v>8</v>
      </c>
      <c r="W57" s="124">
        <v>1</v>
      </c>
      <c r="X57" s="46">
        <f t="shared" si="26"/>
        <v>408</v>
      </c>
      <c r="Y57" s="47">
        <f t="shared" si="27"/>
        <v>1349</v>
      </c>
      <c r="Z57" s="48">
        <f t="shared" si="20"/>
        <v>0.10896960711638251</v>
      </c>
      <c r="AA57" s="48">
        <f t="shared" si="21"/>
        <v>0.5885841363973313</v>
      </c>
      <c r="AB57" s="48">
        <f t="shared" si="22"/>
        <v>0.30244625648628615</v>
      </c>
      <c r="AC57" s="49">
        <f t="shared" si="28"/>
        <v>1</v>
      </c>
    </row>
    <row r="58" spans="1:29" s="45" customFormat="1" ht="12" outlineLevel="1">
      <c r="A58" s="140"/>
      <c r="B58" s="36" t="s">
        <v>15</v>
      </c>
      <c r="C58" s="125">
        <v>95</v>
      </c>
      <c r="D58" s="125">
        <v>103</v>
      </c>
      <c r="E58" s="125">
        <v>115</v>
      </c>
      <c r="F58" s="125">
        <v>162</v>
      </c>
      <c r="G58" s="125">
        <v>149</v>
      </c>
      <c r="H58" s="125">
        <v>85</v>
      </c>
      <c r="I58" s="125">
        <v>121</v>
      </c>
      <c r="J58" s="125">
        <v>136</v>
      </c>
      <c r="K58" s="125">
        <v>140</v>
      </c>
      <c r="L58" s="125">
        <v>170</v>
      </c>
      <c r="M58" s="125">
        <v>205</v>
      </c>
      <c r="N58" s="125">
        <v>205</v>
      </c>
      <c r="O58" s="125">
        <v>213</v>
      </c>
      <c r="P58" s="125">
        <v>133</v>
      </c>
      <c r="Q58" s="125">
        <v>148</v>
      </c>
      <c r="R58" s="125">
        <v>171</v>
      </c>
      <c r="S58" s="125">
        <v>112</v>
      </c>
      <c r="T58" s="125">
        <v>74</v>
      </c>
      <c r="U58" s="125">
        <v>32</v>
      </c>
      <c r="V58" s="125">
        <v>9</v>
      </c>
      <c r="W58" s="125">
        <v>1</v>
      </c>
      <c r="X58" s="50">
        <f t="shared" si="26"/>
        <v>680</v>
      </c>
      <c r="Y58" s="51">
        <f t="shared" si="27"/>
        <v>2579</v>
      </c>
      <c r="Z58" s="48">
        <f t="shared" si="20"/>
        <v>0.12136487010469174</v>
      </c>
      <c r="AA58" s="48">
        <f t="shared" si="21"/>
        <v>0.6149670414889492</v>
      </c>
      <c r="AB58" s="48">
        <f t="shared" si="22"/>
        <v>0.2636680884063591</v>
      </c>
      <c r="AC58" s="52">
        <f t="shared" si="28"/>
        <v>1</v>
      </c>
    </row>
    <row r="59" spans="1:29" s="45" customFormat="1" ht="12" customHeight="1" outlineLevel="1">
      <c r="A59" s="138" t="s">
        <v>61</v>
      </c>
      <c r="B59" s="34" t="s">
        <v>13</v>
      </c>
      <c r="C59" s="126">
        <v>22</v>
      </c>
      <c r="D59" s="126">
        <v>35</v>
      </c>
      <c r="E59" s="126">
        <v>42</v>
      </c>
      <c r="F59" s="126">
        <v>49</v>
      </c>
      <c r="G59" s="126">
        <v>21</v>
      </c>
      <c r="H59" s="126">
        <v>36</v>
      </c>
      <c r="I59" s="126">
        <v>35</v>
      </c>
      <c r="J59" s="126">
        <v>42</v>
      </c>
      <c r="K59" s="126">
        <v>38</v>
      </c>
      <c r="L59" s="126">
        <v>68</v>
      </c>
      <c r="M59" s="126">
        <v>59</v>
      </c>
      <c r="N59" s="126">
        <v>76</v>
      </c>
      <c r="O59" s="126">
        <v>80</v>
      </c>
      <c r="P59" s="126">
        <v>62</v>
      </c>
      <c r="Q59" s="126">
        <v>49</v>
      </c>
      <c r="R59" s="126">
        <v>32</v>
      </c>
      <c r="S59" s="126">
        <v>29</v>
      </c>
      <c r="T59" s="126">
        <v>12</v>
      </c>
      <c r="U59" s="126">
        <v>8</v>
      </c>
      <c r="V59" s="126">
        <v>0</v>
      </c>
      <c r="W59" s="126">
        <v>0</v>
      </c>
      <c r="X59" s="41">
        <f t="shared" si="26"/>
        <v>192</v>
      </c>
      <c r="Y59" s="42">
        <f t="shared" si="27"/>
        <v>795</v>
      </c>
      <c r="Z59" s="43">
        <f t="shared" si="20"/>
        <v>0.12452830188679245</v>
      </c>
      <c r="AA59" s="43">
        <f t="shared" si="21"/>
        <v>0.6339622641509434</v>
      </c>
      <c r="AB59" s="43">
        <f t="shared" si="22"/>
        <v>0.24150943396226415</v>
      </c>
      <c r="AC59" s="44">
        <f t="shared" si="28"/>
        <v>1</v>
      </c>
    </row>
    <row r="60" spans="1:29" s="45" customFormat="1" ht="12" outlineLevel="1">
      <c r="A60" s="139"/>
      <c r="B60" s="35" t="s">
        <v>14</v>
      </c>
      <c r="C60" s="124">
        <v>28</v>
      </c>
      <c r="D60" s="124">
        <v>18</v>
      </c>
      <c r="E60" s="124">
        <v>44</v>
      </c>
      <c r="F60" s="124">
        <v>43</v>
      </c>
      <c r="G60" s="124">
        <v>43</v>
      </c>
      <c r="H60" s="124">
        <v>36</v>
      </c>
      <c r="I60" s="124">
        <v>38</v>
      </c>
      <c r="J60" s="124">
        <v>37</v>
      </c>
      <c r="K60" s="124">
        <v>42</v>
      </c>
      <c r="L60" s="124">
        <v>56</v>
      </c>
      <c r="M60" s="124">
        <v>56</v>
      </c>
      <c r="N60" s="124">
        <v>58</v>
      </c>
      <c r="O60" s="124">
        <v>68</v>
      </c>
      <c r="P60" s="124">
        <v>61</v>
      </c>
      <c r="Q60" s="124">
        <v>74</v>
      </c>
      <c r="R60" s="124">
        <v>59</v>
      </c>
      <c r="S60" s="124">
        <v>48</v>
      </c>
      <c r="T60" s="124">
        <v>37</v>
      </c>
      <c r="U60" s="124">
        <v>10</v>
      </c>
      <c r="V60" s="124">
        <v>4</v>
      </c>
      <c r="W60" s="124">
        <v>1</v>
      </c>
      <c r="X60" s="46">
        <f t="shared" si="26"/>
        <v>294</v>
      </c>
      <c r="Y60" s="47">
        <f t="shared" si="27"/>
        <v>861</v>
      </c>
      <c r="Z60" s="48">
        <f t="shared" si="20"/>
        <v>0.10452961672473868</v>
      </c>
      <c r="AA60" s="48">
        <f t="shared" si="21"/>
        <v>0.554006968641115</v>
      </c>
      <c r="AB60" s="48">
        <f t="shared" si="22"/>
        <v>0.34146341463414637</v>
      </c>
      <c r="AC60" s="49">
        <f t="shared" si="28"/>
        <v>1</v>
      </c>
    </row>
    <row r="61" spans="1:29" s="45" customFormat="1" ht="12" outlineLevel="1">
      <c r="A61" s="140"/>
      <c r="B61" s="36" t="s">
        <v>15</v>
      </c>
      <c r="C61" s="125">
        <v>50</v>
      </c>
      <c r="D61" s="125">
        <v>53</v>
      </c>
      <c r="E61" s="125">
        <v>86</v>
      </c>
      <c r="F61" s="125">
        <v>92</v>
      </c>
      <c r="G61" s="125">
        <v>64</v>
      </c>
      <c r="H61" s="125">
        <v>72</v>
      </c>
      <c r="I61" s="125">
        <v>73</v>
      </c>
      <c r="J61" s="125">
        <v>79</v>
      </c>
      <c r="K61" s="125">
        <v>80</v>
      </c>
      <c r="L61" s="125">
        <v>124</v>
      </c>
      <c r="M61" s="125">
        <v>115</v>
      </c>
      <c r="N61" s="125">
        <v>134</v>
      </c>
      <c r="O61" s="125">
        <v>148</v>
      </c>
      <c r="P61" s="125">
        <v>123</v>
      </c>
      <c r="Q61" s="125">
        <v>123</v>
      </c>
      <c r="R61" s="125">
        <v>91</v>
      </c>
      <c r="S61" s="125">
        <v>77</v>
      </c>
      <c r="T61" s="125">
        <v>49</v>
      </c>
      <c r="U61" s="125">
        <v>18</v>
      </c>
      <c r="V61" s="125">
        <v>4</v>
      </c>
      <c r="W61" s="125">
        <v>1</v>
      </c>
      <c r="X61" s="50">
        <f t="shared" si="26"/>
        <v>486</v>
      </c>
      <c r="Y61" s="51">
        <f t="shared" si="27"/>
        <v>1656</v>
      </c>
      <c r="Z61" s="48">
        <f t="shared" si="20"/>
        <v>0.11413043478260869</v>
      </c>
      <c r="AA61" s="48">
        <f t="shared" si="21"/>
        <v>0.592391304347826</v>
      </c>
      <c r="AB61" s="48">
        <f t="shared" si="22"/>
        <v>0.29347826086956524</v>
      </c>
      <c r="AC61" s="52">
        <f t="shared" si="28"/>
        <v>1</v>
      </c>
    </row>
    <row r="62" spans="1:29" s="55" customFormat="1" ht="12" customHeight="1">
      <c r="A62" s="151" t="s">
        <v>50</v>
      </c>
      <c r="B62" s="37" t="s">
        <v>13</v>
      </c>
      <c r="C62" s="41">
        <f>SUM(C50,C53,C56,C59)</f>
        <v>199</v>
      </c>
      <c r="D62" s="41">
        <f aca="true" t="shared" si="29" ref="D62:P62">SUM(D50,D53,D56,D59)</f>
        <v>220</v>
      </c>
      <c r="E62" s="41">
        <f t="shared" si="29"/>
        <v>242</v>
      </c>
      <c r="F62" s="41">
        <f t="shared" si="29"/>
        <v>309</v>
      </c>
      <c r="G62" s="41">
        <f t="shared" si="29"/>
        <v>212</v>
      </c>
      <c r="H62" s="41">
        <f t="shared" si="29"/>
        <v>211</v>
      </c>
      <c r="I62" s="41">
        <f t="shared" si="29"/>
        <v>267</v>
      </c>
      <c r="J62" s="41">
        <f t="shared" si="29"/>
        <v>269</v>
      </c>
      <c r="K62" s="41">
        <f t="shared" si="29"/>
        <v>268</v>
      </c>
      <c r="L62" s="41">
        <f t="shared" si="29"/>
        <v>334</v>
      </c>
      <c r="M62" s="41">
        <f t="shared" si="29"/>
        <v>377</v>
      </c>
      <c r="N62" s="41">
        <f t="shared" si="29"/>
        <v>433</v>
      </c>
      <c r="O62" s="41">
        <f t="shared" si="29"/>
        <v>460</v>
      </c>
      <c r="P62" s="41">
        <f t="shared" si="29"/>
        <v>308</v>
      </c>
      <c r="Q62" s="41">
        <f>SUM(Q50,Q53,Q56,Q59)</f>
        <v>270</v>
      </c>
      <c r="R62" s="41">
        <f aca="true" t="shared" si="30" ref="R62:Y62">SUM(R50,R53,R56,R59)</f>
        <v>258</v>
      </c>
      <c r="S62" s="41">
        <f t="shared" si="30"/>
        <v>189</v>
      </c>
      <c r="T62" s="41">
        <f t="shared" si="30"/>
        <v>104</v>
      </c>
      <c r="U62" s="41">
        <f t="shared" si="30"/>
        <v>42</v>
      </c>
      <c r="V62" s="41">
        <f t="shared" si="30"/>
        <v>3</v>
      </c>
      <c r="W62" s="41">
        <f t="shared" si="30"/>
        <v>1</v>
      </c>
      <c r="X62" s="41">
        <f>SUM(X50,X53,X56,X59)</f>
        <v>1175</v>
      </c>
      <c r="Y62" s="41">
        <f t="shared" si="30"/>
        <v>4976</v>
      </c>
      <c r="Z62" s="58">
        <f aca="true" t="shared" si="31" ref="Z62:Z70">SUM(C62:E62)/$Y62</f>
        <v>0.13283762057877813</v>
      </c>
      <c r="AA62" s="58">
        <f aca="true" t="shared" si="32" ref="AA62:AA70">SUM(F62:O62)/$Y62</f>
        <v>0.6310289389067524</v>
      </c>
      <c r="AB62" s="58">
        <f aca="true" t="shared" si="33" ref="AB62:AB70">X62/$Y62</f>
        <v>0.23613344051446947</v>
      </c>
      <c r="AC62" s="54">
        <f>SUM(Z62:AB62)</f>
        <v>1</v>
      </c>
    </row>
    <row r="63" spans="1:29" s="55" customFormat="1" ht="12" customHeight="1">
      <c r="A63" s="152"/>
      <c r="B63" s="38" t="s">
        <v>14</v>
      </c>
      <c r="C63" s="46">
        <f aca="true" t="shared" si="34" ref="C63:P64">SUM(C51,C54,C57,C60)</f>
        <v>178</v>
      </c>
      <c r="D63" s="46">
        <f t="shared" si="34"/>
        <v>165</v>
      </c>
      <c r="E63" s="46">
        <f t="shared" si="34"/>
        <v>263</v>
      </c>
      <c r="F63" s="46">
        <f t="shared" si="34"/>
        <v>288</v>
      </c>
      <c r="G63" s="46">
        <f t="shared" si="34"/>
        <v>288</v>
      </c>
      <c r="H63" s="46">
        <f t="shared" si="34"/>
        <v>217</v>
      </c>
      <c r="I63" s="46">
        <f t="shared" si="34"/>
        <v>267</v>
      </c>
      <c r="J63" s="46">
        <f t="shared" si="34"/>
        <v>282</v>
      </c>
      <c r="K63" s="46">
        <f t="shared" si="34"/>
        <v>280</v>
      </c>
      <c r="L63" s="46">
        <f t="shared" si="34"/>
        <v>321</v>
      </c>
      <c r="M63" s="46">
        <f t="shared" si="34"/>
        <v>430</v>
      </c>
      <c r="N63" s="46">
        <f t="shared" si="34"/>
        <v>372</v>
      </c>
      <c r="O63" s="46">
        <f t="shared" si="34"/>
        <v>447</v>
      </c>
      <c r="P63" s="46">
        <f t="shared" si="34"/>
        <v>325</v>
      </c>
      <c r="Q63" s="46">
        <f aca="true" t="shared" si="35" ref="Q63:Y63">SUM(Q51,Q54,Q57,Q60)</f>
        <v>334</v>
      </c>
      <c r="R63" s="46">
        <f t="shared" si="35"/>
        <v>362</v>
      </c>
      <c r="S63" s="46">
        <f t="shared" si="35"/>
        <v>343</v>
      </c>
      <c r="T63" s="46">
        <f t="shared" si="35"/>
        <v>248</v>
      </c>
      <c r="U63" s="46">
        <f t="shared" si="35"/>
        <v>108</v>
      </c>
      <c r="V63" s="46">
        <f t="shared" si="35"/>
        <v>49</v>
      </c>
      <c r="W63" s="46">
        <f t="shared" si="35"/>
        <v>10</v>
      </c>
      <c r="X63" s="46">
        <f t="shared" si="35"/>
        <v>1779</v>
      </c>
      <c r="Y63" s="46">
        <f t="shared" si="35"/>
        <v>5577</v>
      </c>
      <c r="Z63" s="59">
        <f t="shared" si="31"/>
        <v>0.10866057019903173</v>
      </c>
      <c r="AA63" s="59">
        <f t="shared" si="32"/>
        <v>0.57235072619688</v>
      </c>
      <c r="AB63" s="59">
        <f t="shared" si="33"/>
        <v>0.3189887036040882</v>
      </c>
      <c r="AC63" s="54">
        <f>SUM(Z63:AB63)</f>
        <v>1</v>
      </c>
    </row>
    <row r="64" spans="1:29" s="55" customFormat="1" ht="12" customHeight="1">
      <c r="A64" s="152"/>
      <c r="B64" s="39" t="s">
        <v>15</v>
      </c>
      <c r="C64" s="50">
        <f t="shared" si="34"/>
        <v>377</v>
      </c>
      <c r="D64" s="50">
        <f t="shared" si="34"/>
        <v>385</v>
      </c>
      <c r="E64" s="50">
        <f t="shared" si="34"/>
        <v>505</v>
      </c>
      <c r="F64" s="50">
        <f t="shared" si="34"/>
        <v>597</v>
      </c>
      <c r="G64" s="50">
        <f t="shared" si="34"/>
        <v>500</v>
      </c>
      <c r="H64" s="50">
        <f t="shared" si="34"/>
        <v>428</v>
      </c>
      <c r="I64" s="50">
        <f t="shared" si="34"/>
        <v>534</v>
      </c>
      <c r="J64" s="50">
        <f t="shared" si="34"/>
        <v>551</v>
      </c>
      <c r="K64" s="50">
        <f t="shared" si="34"/>
        <v>548</v>
      </c>
      <c r="L64" s="50">
        <f t="shared" si="34"/>
        <v>655</v>
      </c>
      <c r="M64" s="50">
        <f t="shared" si="34"/>
        <v>807</v>
      </c>
      <c r="N64" s="50">
        <f t="shared" si="34"/>
        <v>805</v>
      </c>
      <c r="O64" s="50">
        <f t="shared" si="34"/>
        <v>907</v>
      </c>
      <c r="P64" s="50">
        <f t="shared" si="34"/>
        <v>633</v>
      </c>
      <c r="Q64" s="50">
        <f aca="true" t="shared" si="36" ref="Q64:Y64">SUM(Q52,Q55,Q58,Q61)</f>
        <v>604</v>
      </c>
      <c r="R64" s="50">
        <f t="shared" si="36"/>
        <v>620</v>
      </c>
      <c r="S64" s="50">
        <f t="shared" si="36"/>
        <v>532</v>
      </c>
      <c r="T64" s="50">
        <f t="shared" si="36"/>
        <v>352</v>
      </c>
      <c r="U64" s="50">
        <f t="shared" si="36"/>
        <v>150</v>
      </c>
      <c r="V64" s="50">
        <f t="shared" si="36"/>
        <v>52</v>
      </c>
      <c r="W64" s="50">
        <f t="shared" si="36"/>
        <v>11</v>
      </c>
      <c r="X64" s="50">
        <f t="shared" si="36"/>
        <v>2954</v>
      </c>
      <c r="Y64" s="50">
        <f t="shared" si="36"/>
        <v>10553</v>
      </c>
      <c r="Z64" s="60">
        <f t="shared" si="31"/>
        <v>0.12006064626172652</v>
      </c>
      <c r="AA64" s="60">
        <f t="shared" si="32"/>
        <v>0.6000189519567896</v>
      </c>
      <c r="AB64" s="60">
        <f t="shared" si="33"/>
        <v>0.2799204017814839</v>
      </c>
      <c r="AC64" s="54">
        <f>SUM(Z64:AB64)</f>
        <v>1</v>
      </c>
    </row>
    <row r="65" spans="1:29" s="55" customFormat="1" ht="12" customHeight="1" collapsed="1">
      <c r="A65" s="151" t="s">
        <v>51</v>
      </c>
      <c r="B65" s="37" t="s">
        <v>13</v>
      </c>
      <c r="C65" s="128">
        <v>90</v>
      </c>
      <c r="D65" s="128">
        <v>108</v>
      </c>
      <c r="E65" s="128">
        <v>153</v>
      </c>
      <c r="F65" s="128">
        <v>173</v>
      </c>
      <c r="G65" s="128">
        <v>102</v>
      </c>
      <c r="H65" s="128">
        <v>109</v>
      </c>
      <c r="I65" s="128">
        <v>141</v>
      </c>
      <c r="J65" s="128">
        <v>135</v>
      </c>
      <c r="K65" s="128">
        <v>140</v>
      </c>
      <c r="L65" s="128">
        <v>199</v>
      </c>
      <c r="M65" s="128">
        <v>243</v>
      </c>
      <c r="N65" s="128">
        <v>243</v>
      </c>
      <c r="O65" s="128">
        <v>254</v>
      </c>
      <c r="P65" s="128">
        <v>145</v>
      </c>
      <c r="Q65" s="128">
        <v>117</v>
      </c>
      <c r="R65" s="128">
        <v>137</v>
      </c>
      <c r="S65" s="128">
        <v>107</v>
      </c>
      <c r="T65" s="128">
        <v>66</v>
      </c>
      <c r="U65" s="128">
        <v>16</v>
      </c>
      <c r="V65" s="128">
        <v>5</v>
      </c>
      <c r="W65" s="128">
        <v>0</v>
      </c>
      <c r="X65" s="41">
        <f>SUM(P65:W65)</f>
        <v>593</v>
      </c>
      <c r="Y65" s="41">
        <f>SUM(C65:W65)</f>
        <v>2683</v>
      </c>
      <c r="Z65" s="53">
        <f t="shared" si="31"/>
        <v>0.1308237048080507</v>
      </c>
      <c r="AA65" s="53">
        <f t="shared" si="32"/>
        <v>0.6481550503168095</v>
      </c>
      <c r="AB65" s="53">
        <f t="shared" si="33"/>
        <v>0.22102124487513977</v>
      </c>
      <c r="AC65" s="54">
        <f aca="true" t="shared" si="37" ref="AC65:AC70">SUM(Z65:AB65)</f>
        <v>1</v>
      </c>
    </row>
    <row r="66" spans="1:29" s="55" customFormat="1" ht="12" customHeight="1">
      <c r="A66" s="152"/>
      <c r="B66" s="38" t="s">
        <v>14</v>
      </c>
      <c r="C66" s="113">
        <v>80</v>
      </c>
      <c r="D66" s="113">
        <v>99</v>
      </c>
      <c r="E66" s="113">
        <v>134</v>
      </c>
      <c r="F66" s="113">
        <v>185</v>
      </c>
      <c r="G66" s="113">
        <v>110</v>
      </c>
      <c r="H66" s="113">
        <v>124</v>
      </c>
      <c r="I66" s="113">
        <v>114</v>
      </c>
      <c r="J66" s="113">
        <v>149</v>
      </c>
      <c r="K66" s="113">
        <v>174</v>
      </c>
      <c r="L66" s="113">
        <v>221</v>
      </c>
      <c r="M66" s="113">
        <v>262</v>
      </c>
      <c r="N66" s="113">
        <v>268</v>
      </c>
      <c r="O66" s="113">
        <v>272</v>
      </c>
      <c r="P66" s="113">
        <v>175</v>
      </c>
      <c r="Q66" s="113">
        <v>169</v>
      </c>
      <c r="R66" s="113">
        <v>229</v>
      </c>
      <c r="S66" s="113">
        <v>249</v>
      </c>
      <c r="T66" s="113">
        <v>130</v>
      </c>
      <c r="U66" s="113">
        <v>59</v>
      </c>
      <c r="V66" s="113">
        <v>26</v>
      </c>
      <c r="W66" s="113">
        <v>8</v>
      </c>
      <c r="X66" s="46">
        <f>SUM(P66:W66)</f>
        <v>1045</v>
      </c>
      <c r="Y66" s="46">
        <f>SUM(C66:W66)</f>
        <v>3237</v>
      </c>
      <c r="Z66" s="56">
        <f t="shared" si="31"/>
        <v>0.0966944701884461</v>
      </c>
      <c r="AA66" s="56">
        <f t="shared" si="32"/>
        <v>0.580475749150448</v>
      </c>
      <c r="AB66" s="56">
        <f t="shared" si="33"/>
        <v>0.32282978066110596</v>
      </c>
      <c r="AC66" s="54">
        <f t="shared" si="37"/>
        <v>1</v>
      </c>
    </row>
    <row r="67" spans="1:29" s="55" customFormat="1" ht="12" customHeight="1">
      <c r="A67" s="152"/>
      <c r="B67" s="39" t="s">
        <v>15</v>
      </c>
      <c r="C67" s="132">
        <v>170</v>
      </c>
      <c r="D67" s="132">
        <v>207</v>
      </c>
      <c r="E67" s="132">
        <v>287</v>
      </c>
      <c r="F67" s="132">
        <v>358</v>
      </c>
      <c r="G67" s="132">
        <v>212</v>
      </c>
      <c r="H67" s="132">
        <v>233</v>
      </c>
      <c r="I67" s="132">
        <v>255</v>
      </c>
      <c r="J67" s="132">
        <v>284</v>
      </c>
      <c r="K67" s="132">
        <v>314</v>
      </c>
      <c r="L67" s="132">
        <v>420</v>
      </c>
      <c r="M67" s="132">
        <v>505</v>
      </c>
      <c r="N67" s="132">
        <v>511</v>
      </c>
      <c r="O67" s="132">
        <v>526</v>
      </c>
      <c r="P67" s="132">
        <v>320</v>
      </c>
      <c r="Q67" s="132">
        <v>286</v>
      </c>
      <c r="R67" s="132">
        <v>366</v>
      </c>
      <c r="S67" s="132">
        <v>356</v>
      </c>
      <c r="T67" s="132">
        <v>196</v>
      </c>
      <c r="U67" s="132">
        <v>75</v>
      </c>
      <c r="V67" s="132">
        <v>31</v>
      </c>
      <c r="W67" s="132">
        <v>8</v>
      </c>
      <c r="X67" s="50">
        <f>SUM(P67:W67)</f>
        <v>1638</v>
      </c>
      <c r="Y67" s="50">
        <f>SUM(C67:W67)</f>
        <v>5920</v>
      </c>
      <c r="Z67" s="57">
        <f t="shared" si="31"/>
        <v>0.11216216216216217</v>
      </c>
      <c r="AA67" s="57">
        <f t="shared" si="32"/>
        <v>0.6111486486486486</v>
      </c>
      <c r="AB67" s="57">
        <f t="shared" si="33"/>
        <v>0.27668918918918917</v>
      </c>
      <c r="AC67" s="54">
        <f t="shared" si="37"/>
        <v>0.9999999999999999</v>
      </c>
    </row>
    <row r="68" spans="1:29" ht="12" customHeight="1">
      <c r="A68" s="144" t="s">
        <v>2</v>
      </c>
      <c r="B68" s="23" t="s">
        <v>13</v>
      </c>
      <c r="C68" s="61">
        <f>SUM(C23,C35,C38,C47,C62,C65)</f>
        <v>3280</v>
      </c>
      <c r="D68" s="61">
        <f aca="true" t="shared" si="38" ref="D68:N68">SUM(D23,D35,D38,D47,D62,D65)</f>
        <v>3373</v>
      </c>
      <c r="E68" s="61">
        <f t="shared" si="38"/>
        <v>3630</v>
      </c>
      <c r="F68" s="61">
        <f t="shared" si="38"/>
        <v>3858</v>
      </c>
      <c r="G68" s="61">
        <f t="shared" si="38"/>
        <v>3154</v>
      </c>
      <c r="H68" s="61">
        <f t="shared" si="38"/>
        <v>3468</v>
      </c>
      <c r="I68" s="61">
        <f t="shared" si="38"/>
        <v>3916</v>
      </c>
      <c r="J68" s="61">
        <f t="shared" si="38"/>
        <v>4508</v>
      </c>
      <c r="K68" s="61">
        <f t="shared" si="38"/>
        <v>4405</v>
      </c>
      <c r="L68" s="61">
        <f t="shared" si="38"/>
        <v>4121</v>
      </c>
      <c r="M68" s="61">
        <f t="shared" si="38"/>
        <v>4512</v>
      </c>
      <c r="N68" s="61">
        <f t="shared" si="38"/>
        <v>4970</v>
      </c>
      <c r="O68" s="61">
        <f aca="true" t="shared" si="39" ref="O68:X68">SUM(O23,O35,O38,O47,O62,O65)</f>
        <v>5681</v>
      </c>
      <c r="P68" s="61">
        <f t="shared" si="39"/>
        <v>4010</v>
      </c>
      <c r="Q68" s="61">
        <f t="shared" si="39"/>
        <v>3438</v>
      </c>
      <c r="R68" s="61">
        <f t="shared" si="39"/>
        <v>2975</v>
      </c>
      <c r="S68" s="61">
        <f t="shared" si="39"/>
        <v>1998</v>
      </c>
      <c r="T68" s="61">
        <f t="shared" si="39"/>
        <v>1086</v>
      </c>
      <c r="U68" s="61">
        <f t="shared" si="39"/>
        <v>291</v>
      </c>
      <c r="V68" s="61">
        <f t="shared" si="39"/>
        <v>59</v>
      </c>
      <c r="W68" s="61">
        <f t="shared" si="39"/>
        <v>10</v>
      </c>
      <c r="X68" s="61">
        <f t="shared" si="39"/>
        <v>13867</v>
      </c>
      <c r="Y68" s="61">
        <f>SUM(Y23,Y35,Y38,Y47,Y62,Y65)</f>
        <v>66743</v>
      </c>
      <c r="Z68" s="58">
        <f t="shared" si="31"/>
        <v>0.15406859146277513</v>
      </c>
      <c r="AA68" s="58">
        <f t="shared" si="32"/>
        <v>0.6381643018743539</v>
      </c>
      <c r="AB68" s="58">
        <f t="shared" si="33"/>
        <v>0.20776710666287102</v>
      </c>
      <c r="AC68" s="54">
        <f t="shared" si="37"/>
        <v>1</v>
      </c>
    </row>
    <row r="69" spans="1:29" ht="12" customHeight="1">
      <c r="A69" s="145"/>
      <c r="B69" s="24" t="s">
        <v>14</v>
      </c>
      <c r="C69" s="62">
        <f>SUM(C24,C36,C39,C48,C63,C66)</f>
        <v>2960</v>
      </c>
      <c r="D69" s="62">
        <f aca="true" t="shared" si="40" ref="D69:N69">SUM(D24,D36,D39,D48,D63,D66)</f>
        <v>3150</v>
      </c>
      <c r="E69" s="62">
        <f t="shared" si="40"/>
        <v>3563</v>
      </c>
      <c r="F69" s="62">
        <f t="shared" si="40"/>
        <v>3804</v>
      </c>
      <c r="G69" s="62">
        <f t="shared" si="40"/>
        <v>3368</v>
      </c>
      <c r="H69" s="62">
        <f t="shared" si="40"/>
        <v>3593</v>
      </c>
      <c r="I69" s="62">
        <f t="shared" si="40"/>
        <v>4089</v>
      </c>
      <c r="J69" s="62">
        <f t="shared" si="40"/>
        <v>4623</v>
      </c>
      <c r="K69" s="62">
        <f t="shared" si="40"/>
        <v>4770</v>
      </c>
      <c r="L69" s="62">
        <f t="shared" si="40"/>
        <v>4616</v>
      </c>
      <c r="M69" s="62">
        <f t="shared" si="40"/>
        <v>4873</v>
      </c>
      <c r="N69" s="62">
        <f t="shared" si="40"/>
        <v>5043</v>
      </c>
      <c r="O69" s="62">
        <f aca="true" t="shared" si="41" ref="O69:Y69">SUM(O24,O36,O39,O48,O63,O66)</f>
        <v>6044</v>
      </c>
      <c r="P69" s="62">
        <f t="shared" si="41"/>
        <v>4435</v>
      </c>
      <c r="Q69" s="62">
        <f t="shared" si="41"/>
        <v>4292</v>
      </c>
      <c r="R69" s="62">
        <f t="shared" si="41"/>
        <v>3940</v>
      </c>
      <c r="S69" s="62">
        <f t="shared" si="41"/>
        <v>3422</v>
      </c>
      <c r="T69" s="62">
        <f t="shared" si="41"/>
        <v>2431</v>
      </c>
      <c r="U69" s="62">
        <f t="shared" si="41"/>
        <v>1105</v>
      </c>
      <c r="V69" s="62">
        <f t="shared" si="41"/>
        <v>377</v>
      </c>
      <c r="W69" s="62">
        <f t="shared" si="41"/>
        <v>73</v>
      </c>
      <c r="X69" s="62">
        <f t="shared" si="41"/>
        <v>20075</v>
      </c>
      <c r="Y69" s="62">
        <f t="shared" si="41"/>
        <v>74571</v>
      </c>
      <c r="Z69" s="59">
        <f t="shared" si="31"/>
        <v>0.1297153048772311</v>
      </c>
      <c r="AA69" s="59">
        <f t="shared" si="32"/>
        <v>0.601078167115903</v>
      </c>
      <c r="AB69" s="59">
        <f t="shared" si="33"/>
        <v>0.26920652800686595</v>
      </c>
      <c r="AC69" s="54">
        <f t="shared" si="37"/>
        <v>1</v>
      </c>
    </row>
    <row r="70" spans="1:29" ht="12" customHeight="1">
      <c r="A70" s="145"/>
      <c r="B70" s="25" t="s">
        <v>15</v>
      </c>
      <c r="C70" s="63">
        <f>SUM(C68:C69)</f>
        <v>6240</v>
      </c>
      <c r="D70" s="63">
        <f aca="true" t="shared" si="42" ref="D70:N70">SUM(D68:D69)</f>
        <v>6523</v>
      </c>
      <c r="E70" s="63">
        <f t="shared" si="42"/>
        <v>7193</v>
      </c>
      <c r="F70" s="63">
        <f t="shared" si="42"/>
        <v>7662</v>
      </c>
      <c r="G70" s="63">
        <f t="shared" si="42"/>
        <v>6522</v>
      </c>
      <c r="H70" s="63">
        <f t="shared" si="42"/>
        <v>7061</v>
      </c>
      <c r="I70" s="63">
        <f t="shared" si="42"/>
        <v>8005</v>
      </c>
      <c r="J70" s="63">
        <f t="shared" si="42"/>
        <v>9131</v>
      </c>
      <c r="K70" s="63">
        <f t="shared" si="42"/>
        <v>9175</v>
      </c>
      <c r="L70" s="63">
        <f t="shared" si="42"/>
        <v>8737</v>
      </c>
      <c r="M70" s="63">
        <f t="shared" si="42"/>
        <v>9385</v>
      </c>
      <c r="N70" s="63">
        <f t="shared" si="42"/>
        <v>10013</v>
      </c>
      <c r="O70" s="63">
        <f aca="true" t="shared" si="43" ref="O70:W70">SUM(O68:O69)</f>
        <v>11725</v>
      </c>
      <c r="P70" s="63">
        <f t="shared" si="43"/>
        <v>8445</v>
      </c>
      <c r="Q70" s="63">
        <f t="shared" si="43"/>
        <v>7730</v>
      </c>
      <c r="R70" s="63">
        <f t="shared" si="43"/>
        <v>6915</v>
      </c>
      <c r="S70" s="63">
        <f t="shared" si="43"/>
        <v>5420</v>
      </c>
      <c r="T70" s="63">
        <f t="shared" si="43"/>
        <v>3517</v>
      </c>
      <c r="U70" s="63">
        <f t="shared" si="43"/>
        <v>1396</v>
      </c>
      <c r="V70" s="63">
        <f t="shared" si="43"/>
        <v>436</v>
      </c>
      <c r="W70" s="63">
        <f t="shared" si="43"/>
        <v>83</v>
      </c>
      <c r="X70" s="63">
        <f>SUM(X68:X69)</f>
        <v>33942</v>
      </c>
      <c r="Y70" s="63">
        <f>SUM(Y68:Y69)</f>
        <v>141314</v>
      </c>
      <c r="Z70" s="60">
        <f t="shared" si="31"/>
        <v>0.14121743068627313</v>
      </c>
      <c r="AA70" s="60">
        <f t="shared" si="32"/>
        <v>0.6185940529600747</v>
      </c>
      <c r="AB70" s="60">
        <f t="shared" si="33"/>
        <v>0.24018851635365215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&amp;R平成24年11月1日現在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2</v>
      </c>
      <c r="M4" s="101">
        <f>L4/L26</f>
        <v>4.471871925588051E-05</v>
      </c>
      <c r="N4" s="103">
        <f>'地区別5歳毎'!W24</f>
        <v>42</v>
      </c>
      <c r="O4" s="101">
        <f>N4/N26</f>
        <v>0.000843136467659694</v>
      </c>
      <c r="P4" s="104">
        <f>L4+N4</f>
        <v>44</v>
      </c>
      <c r="Q4" s="101">
        <f>P4/P26</f>
        <v>0.0004654213120649897</v>
      </c>
    </row>
    <row r="5" spans="11:17" ht="13.5">
      <c r="K5" s="87" t="s">
        <v>113</v>
      </c>
      <c r="L5" s="102">
        <f>'地区別5歳毎'!V23</f>
        <v>33</v>
      </c>
      <c r="M5" s="101">
        <f>L5/L26</f>
        <v>0.0007378588677220284</v>
      </c>
      <c r="N5" s="103">
        <f>'地区別5歳毎'!V24</f>
        <v>217</v>
      </c>
      <c r="O5" s="101">
        <f>N5/N26</f>
        <v>0.004356205082908419</v>
      </c>
      <c r="P5" s="104">
        <f aca="true" t="shared" si="0" ref="P5:P24">L5+N5</f>
        <v>250</v>
      </c>
      <c r="Q5" s="101">
        <f>P5/P26</f>
        <v>0.0026444392730965325</v>
      </c>
    </row>
    <row r="6" spans="11:17" ht="13.5">
      <c r="K6" s="87" t="s">
        <v>114</v>
      </c>
      <c r="L6" s="102">
        <f>'地区別5歳毎'!U23</f>
        <v>163</v>
      </c>
      <c r="M6" s="101">
        <f>L6/L26</f>
        <v>0.0036445756193542616</v>
      </c>
      <c r="N6" s="103">
        <f>'地区別5歳毎'!U24</f>
        <v>670</v>
      </c>
      <c r="O6" s="101">
        <f>N6/N26</f>
        <v>0.013450034126952263</v>
      </c>
      <c r="P6" s="104">
        <f t="shared" si="0"/>
        <v>833</v>
      </c>
      <c r="Q6" s="101">
        <f>P6/P26</f>
        <v>0.008811271657957647</v>
      </c>
    </row>
    <row r="7" spans="11:17" ht="13.5">
      <c r="K7" s="87" t="s">
        <v>115</v>
      </c>
      <c r="L7" s="102">
        <f>'地区別5歳毎'!T23</f>
        <v>669</v>
      </c>
      <c r="M7" s="101">
        <f>L7/L26</f>
        <v>0.01495841159109203</v>
      </c>
      <c r="N7" s="103">
        <f>'地区別5歳毎'!T24</f>
        <v>1446</v>
      </c>
      <c r="O7" s="101">
        <f>N7/N26</f>
        <v>0.02902798410085518</v>
      </c>
      <c r="P7" s="104">
        <f t="shared" si="0"/>
        <v>2115</v>
      </c>
      <c r="Q7" s="101">
        <f>P7/P26</f>
        <v>0.022371956250396667</v>
      </c>
    </row>
    <row r="8" spans="11:17" ht="13.5">
      <c r="K8" s="87" t="s">
        <v>116</v>
      </c>
      <c r="L8" s="102">
        <f>'地区別5歳毎'!S23</f>
        <v>1256</v>
      </c>
      <c r="M8" s="101">
        <f>L8/L26</f>
        <v>0.028083355692692963</v>
      </c>
      <c r="N8" s="103">
        <f>'地区別5歳毎'!S24</f>
        <v>2051</v>
      </c>
      <c r="O8" s="101">
        <f>N8/N26</f>
        <v>0.04117316417071506</v>
      </c>
      <c r="P8" s="104">
        <f t="shared" si="0"/>
        <v>3307</v>
      </c>
      <c r="Q8" s="101">
        <f>P8/P26</f>
        <v>0.034980642704520934</v>
      </c>
    </row>
    <row r="9" spans="11:17" ht="13.5">
      <c r="K9" s="87" t="s">
        <v>117</v>
      </c>
      <c r="L9" s="102">
        <f>'地区別5歳毎'!R23</f>
        <v>1977</v>
      </c>
      <c r="M9" s="101">
        <f>L9/L26</f>
        <v>0.04420445398443788</v>
      </c>
      <c r="N9" s="103">
        <f>'地区別5歳毎'!R24</f>
        <v>2488</v>
      </c>
      <c r="O9" s="101">
        <f>N9/N26</f>
        <v>0.049945798369936165</v>
      </c>
      <c r="P9" s="104">
        <f t="shared" si="0"/>
        <v>4465</v>
      </c>
      <c r="Q9" s="101">
        <f>P9/P26</f>
        <v>0.04722968541750407</v>
      </c>
    </row>
    <row r="10" spans="11:17" ht="13.5">
      <c r="K10" s="87" t="s">
        <v>118</v>
      </c>
      <c r="L10" s="102">
        <f>'地区別5歳毎'!Q23</f>
        <v>2269</v>
      </c>
      <c r="M10" s="101">
        <f>L10/L26</f>
        <v>0.050733386995796444</v>
      </c>
      <c r="N10" s="103">
        <f>'地区別5歳毎'!Q24</f>
        <v>2894</v>
      </c>
      <c r="O10" s="101">
        <f>N10/N26</f>
        <v>0.058096117557313205</v>
      </c>
      <c r="P10" s="104">
        <f t="shared" si="0"/>
        <v>5163</v>
      </c>
      <c r="Q10" s="101">
        <f>P10/P26</f>
        <v>0.05461295986798959</v>
      </c>
    </row>
    <row r="11" spans="11:17" ht="13.5">
      <c r="K11" s="87" t="s">
        <v>119</v>
      </c>
      <c r="L11" s="102">
        <f>'地区別5歳毎'!P23</f>
        <v>2626</v>
      </c>
      <c r="M11" s="101">
        <f>L11/L26</f>
        <v>0.05871567838297111</v>
      </c>
      <c r="N11" s="103">
        <f>'地区別5歳毎'!P24</f>
        <v>2963</v>
      </c>
      <c r="O11" s="101">
        <f>N11/N26</f>
        <v>0.05948127032561128</v>
      </c>
      <c r="P11" s="104">
        <f t="shared" si="0"/>
        <v>5589</v>
      </c>
      <c r="Q11" s="101">
        <f>P11/P26</f>
        <v>0.059119084389346085</v>
      </c>
    </row>
    <row r="12" spans="11:17" ht="13.5">
      <c r="K12" s="87" t="s">
        <v>120</v>
      </c>
      <c r="L12" s="102">
        <f>'地区別5歳毎'!O23</f>
        <v>3494</v>
      </c>
      <c r="M12" s="101">
        <f>L12/L26</f>
        <v>0.07812360254002325</v>
      </c>
      <c r="N12" s="103">
        <f>'地区別5歳毎'!O24</f>
        <v>3863</v>
      </c>
      <c r="O12" s="101">
        <f>N12/N26</f>
        <v>0.07754848034689044</v>
      </c>
      <c r="P12" s="104">
        <f t="shared" si="0"/>
        <v>7357</v>
      </c>
      <c r="Q12" s="101">
        <f>P12/P26</f>
        <v>0.07782055892868477</v>
      </c>
    </row>
    <row r="13" spans="11:17" ht="13.5">
      <c r="K13" s="87" t="s">
        <v>121</v>
      </c>
      <c r="L13" s="102">
        <f>'地区別5歳毎'!N23</f>
        <v>3106</v>
      </c>
      <c r="M13" s="101">
        <f>L13/L26</f>
        <v>0.06944817100438243</v>
      </c>
      <c r="N13" s="103">
        <f>'地区別5歳毎'!N24</f>
        <v>3207</v>
      </c>
      <c r="O13" s="101">
        <f>N13/N26</f>
        <v>0.06437949170915806</v>
      </c>
      <c r="P13" s="104">
        <f t="shared" si="0"/>
        <v>6313</v>
      </c>
      <c r="Q13" s="101">
        <f>P13/P26</f>
        <v>0.06677738052423364</v>
      </c>
    </row>
    <row r="14" spans="11:17" ht="13.5">
      <c r="K14" s="87" t="s">
        <v>122</v>
      </c>
      <c r="L14" s="102">
        <f>'地区別5歳毎'!M23</f>
        <v>2905</v>
      </c>
      <c r="M14" s="101">
        <f>L14/L26</f>
        <v>0.06495393971916644</v>
      </c>
      <c r="N14" s="103">
        <f>'地区別5歳毎'!M24</f>
        <v>3164</v>
      </c>
      <c r="O14" s="101">
        <f>N14/N26</f>
        <v>0.06351628056369696</v>
      </c>
      <c r="P14" s="104">
        <f t="shared" si="0"/>
        <v>6069</v>
      </c>
      <c r="Q14" s="101">
        <f>P14/P26</f>
        <v>0.06419640779369143</v>
      </c>
    </row>
    <row r="15" spans="11:17" ht="13.5">
      <c r="K15" s="87" t="s">
        <v>123</v>
      </c>
      <c r="L15" s="102">
        <f>'地区別5歳毎'!L23</f>
        <v>2807</v>
      </c>
      <c r="M15" s="101">
        <f>L15/L26</f>
        <v>0.0627627224756283</v>
      </c>
      <c r="N15" s="103">
        <f>'地区別5歳毎'!L24</f>
        <v>3202</v>
      </c>
      <c r="O15" s="101">
        <f>N15/N26</f>
        <v>0.06427911832015096</v>
      </c>
      <c r="P15" s="104">
        <f t="shared" si="0"/>
        <v>6009</v>
      </c>
      <c r="Q15" s="101">
        <f>P15/P26</f>
        <v>0.06356174236814825</v>
      </c>
    </row>
    <row r="16" spans="11:17" ht="13.5">
      <c r="K16" s="87" t="s">
        <v>124</v>
      </c>
      <c r="L16" s="102">
        <f>'地区別5歳毎'!K23</f>
        <v>3113</v>
      </c>
      <c r="M16" s="101">
        <f>L16/L26</f>
        <v>0.06960468652177802</v>
      </c>
      <c r="N16" s="103">
        <f>'地区別5歳毎'!K24</f>
        <v>3375</v>
      </c>
      <c r="O16" s="101">
        <f>N16/N26</f>
        <v>0.06775203757979685</v>
      </c>
      <c r="P16" s="104">
        <f t="shared" si="0"/>
        <v>6488</v>
      </c>
      <c r="Q16" s="101">
        <f>P16/P26</f>
        <v>0.06862848801540121</v>
      </c>
    </row>
    <row r="17" spans="11:17" ht="13.5">
      <c r="K17" s="87" t="s">
        <v>125</v>
      </c>
      <c r="L17" s="102">
        <f>'地区別5歳毎'!J23</f>
        <v>3184</v>
      </c>
      <c r="M17" s="101">
        <f>L17/L26</f>
        <v>0.07119220105536178</v>
      </c>
      <c r="N17" s="103">
        <f>'地区別5歳毎'!J24</f>
        <v>3302</v>
      </c>
      <c r="O17" s="101">
        <f>N17/N26</f>
        <v>0.06628658610029309</v>
      </c>
      <c r="P17" s="104">
        <f t="shared" si="0"/>
        <v>6486</v>
      </c>
      <c r="Q17" s="101">
        <f>P17/P26</f>
        <v>0.06860733250121644</v>
      </c>
    </row>
    <row r="18" spans="11:17" ht="13.5">
      <c r="K18" s="87" t="s">
        <v>126</v>
      </c>
      <c r="L18" s="102">
        <f>'地区別5歳毎'!I23</f>
        <v>2705</v>
      </c>
      <c r="M18" s="101">
        <f>L18/L26</f>
        <v>0.06048206779357839</v>
      </c>
      <c r="N18" s="103">
        <f>'地区別5歳毎'!I24</f>
        <v>2863</v>
      </c>
      <c r="O18" s="101">
        <f>N18/N26</f>
        <v>0.057473802545469146</v>
      </c>
      <c r="P18" s="104">
        <f t="shared" si="0"/>
        <v>5568</v>
      </c>
      <c r="Q18" s="101">
        <f>P18/P26</f>
        <v>0.058896951490405976</v>
      </c>
    </row>
    <row r="19" spans="11:17" ht="13.5">
      <c r="K19" s="87" t="s">
        <v>127</v>
      </c>
      <c r="L19" s="102">
        <f>'地区別5歳毎'!H23</f>
        <v>2431</v>
      </c>
      <c r="M19" s="101">
        <f>L19/L26</f>
        <v>0.054355603255522765</v>
      </c>
      <c r="N19" s="103">
        <f>'地区別5歳毎'!H24</f>
        <v>2455</v>
      </c>
      <c r="O19" s="101">
        <f>N19/N26</f>
        <v>0.04928333400248926</v>
      </c>
      <c r="P19" s="104">
        <f t="shared" si="0"/>
        <v>4886</v>
      </c>
      <c r="Q19" s="101">
        <f>P19/P26</f>
        <v>0.051682921153398634</v>
      </c>
    </row>
    <row r="20" spans="11:17" ht="13.5">
      <c r="K20" s="87" t="s">
        <v>128</v>
      </c>
      <c r="L20" s="102">
        <f>'地区別5歳毎'!G23</f>
        <v>2185</v>
      </c>
      <c r="M20" s="101">
        <f>L20/L26</f>
        <v>0.04885520078704946</v>
      </c>
      <c r="N20" s="103">
        <f>'地区別5歳毎'!G24</f>
        <v>2220</v>
      </c>
      <c r="O20" s="101">
        <f>N20/N26</f>
        <v>0.04456578471915526</v>
      </c>
      <c r="P20" s="104">
        <f t="shared" si="0"/>
        <v>4405</v>
      </c>
      <c r="Q20" s="101">
        <f>P20/P26</f>
        <v>0.046595019991960904</v>
      </c>
    </row>
    <row r="21" spans="11:17" ht="13.5">
      <c r="K21" s="87" t="s">
        <v>129</v>
      </c>
      <c r="L21" s="102">
        <f>'地区別5歳毎'!F23</f>
        <v>2579</v>
      </c>
      <c r="M21" s="101">
        <f>L21/L26</f>
        <v>0.05766478848045792</v>
      </c>
      <c r="N21" s="103">
        <f>'地区別5歳毎'!F24</f>
        <v>2556</v>
      </c>
      <c r="O21" s="101">
        <f>N21/N26</f>
        <v>0.05131087646043281</v>
      </c>
      <c r="P21" s="104">
        <f t="shared" si="0"/>
        <v>5135</v>
      </c>
      <c r="Q21" s="101">
        <f>P21/P26</f>
        <v>0.05431678266940278</v>
      </c>
    </row>
    <row r="22" spans="11:17" ht="13.5">
      <c r="K22" s="87" t="s">
        <v>130</v>
      </c>
      <c r="L22" s="102">
        <f>'地区別5歳毎'!E23</f>
        <v>2519</v>
      </c>
      <c r="M22" s="101">
        <f>L22/L26</f>
        <v>0.056323226902781506</v>
      </c>
      <c r="N22" s="103">
        <f>'地区別5歳毎'!E24</f>
        <v>2448</v>
      </c>
      <c r="O22" s="101">
        <f>N22/N26</f>
        <v>0.04914281125787931</v>
      </c>
      <c r="P22" s="104">
        <f t="shared" si="0"/>
        <v>4967</v>
      </c>
      <c r="Q22" s="101">
        <f>P22/P26</f>
        <v>0.05253971947788191</v>
      </c>
    </row>
    <row r="23" spans="11:17" ht="13.5">
      <c r="K23" s="87" t="s">
        <v>131</v>
      </c>
      <c r="L23" s="102">
        <f>'地区別5歳毎'!D23</f>
        <v>2344</v>
      </c>
      <c r="M23" s="101">
        <f>L23/L26</f>
        <v>0.05241033896789196</v>
      </c>
      <c r="N23" s="103">
        <f>'地区別5歳毎'!D24</f>
        <v>2260</v>
      </c>
      <c r="O23" s="101">
        <f>N23/N26</f>
        <v>0.04536877183121211</v>
      </c>
      <c r="P23" s="104">
        <f t="shared" si="0"/>
        <v>4604</v>
      </c>
      <c r="Q23" s="101">
        <f>P23/P26</f>
        <v>0.04869999365334574</v>
      </c>
    </row>
    <row r="24" spans="11:17" ht="13.5">
      <c r="K24" s="87" t="s">
        <v>132</v>
      </c>
      <c r="L24" s="102">
        <f>'地区別5歳毎'!C23</f>
        <v>2357</v>
      </c>
      <c r="M24" s="101">
        <f>L24/L26</f>
        <v>0.052701010643055185</v>
      </c>
      <c r="N24" s="103">
        <f>'地区別5歳毎'!C24</f>
        <v>2128</v>
      </c>
      <c r="O24" s="101">
        <f>N24/N26</f>
        <v>0.0427189143614245</v>
      </c>
      <c r="P24" s="104">
        <f t="shared" si="0"/>
        <v>4485</v>
      </c>
      <c r="Q24" s="101">
        <f>P24/P26</f>
        <v>0.0474412405593518</v>
      </c>
    </row>
    <row r="25" ht="13.5">
      <c r="K25" s="87"/>
    </row>
    <row r="26" spans="11:17" ht="13.5">
      <c r="K26" s="87"/>
      <c r="L26" s="93">
        <f>SUM(L4:L24)</f>
        <v>44724</v>
      </c>
      <c r="M26" s="92"/>
      <c r="N26" s="103">
        <f>SUM(N4:N24)</f>
        <v>49814</v>
      </c>
      <c r="O26" s="92"/>
      <c r="P26" s="104">
        <f>SUM(P4:P24)</f>
        <v>94538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2</v>
      </c>
      <c r="M34" s="101">
        <f>L34/L56</f>
        <v>0.00025075225677031093</v>
      </c>
      <c r="N34" s="103">
        <f>'地区別5歳毎'!W36</f>
        <v>6</v>
      </c>
      <c r="O34" s="101">
        <f>N34/N56</f>
        <v>0.0006768953068592057</v>
      </c>
      <c r="P34" s="104">
        <f>L34+N34</f>
        <v>8</v>
      </c>
      <c r="Q34" s="101">
        <f>P34/P56</f>
        <v>0.00047505938242280285</v>
      </c>
    </row>
    <row r="35" spans="11:17" ht="13.5">
      <c r="K35" s="87" t="s">
        <v>113</v>
      </c>
      <c r="L35" s="102">
        <f>'地区別5歳毎'!V35</f>
        <v>6</v>
      </c>
      <c r="M35" s="101">
        <f>L35/L56</f>
        <v>0.0007522567703109327</v>
      </c>
      <c r="N35" s="103">
        <f>'地区別5歳毎'!V36</f>
        <v>52</v>
      </c>
      <c r="O35" s="101">
        <f>N35/N56</f>
        <v>0.0058664259927797835</v>
      </c>
      <c r="P35" s="104">
        <f aca="true" t="shared" si="1" ref="P35:P54">L35+N35</f>
        <v>58</v>
      </c>
      <c r="Q35" s="101">
        <f>P35/P56</f>
        <v>0.0034441805225653207</v>
      </c>
    </row>
    <row r="36" spans="11:17" ht="13.5">
      <c r="K36" s="87" t="s">
        <v>114</v>
      </c>
      <c r="L36" s="102">
        <f>'地区別5歳毎'!U35</f>
        <v>38</v>
      </c>
      <c r="M36" s="101">
        <f>L36/L56</f>
        <v>0.004764292878635908</v>
      </c>
      <c r="N36" s="103">
        <f>'地区別5歳毎'!U36</f>
        <v>125</v>
      </c>
      <c r="O36" s="101">
        <f>N36/N56</f>
        <v>0.014101985559566786</v>
      </c>
      <c r="P36" s="104">
        <f t="shared" si="1"/>
        <v>163</v>
      </c>
      <c r="Q36" s="101">
        <f>P36/P56</f>
        <v>0.009679334916864608</v>
      </c>
    </row>
    <row r="37" spans="11:17" ht="13.5">
      <c r="K37" s="87" t="s">
        <v>115</v>
      </c>
      <c r="L37" s="102">
        <f>'地区別5歳毎'!T35</f>
        <v>122</v>
      </c>
      <c r="M37" s="101">
        <f>L37/L56</f>
        <v>0.015295887662988967</v>
      </c>
      <c r="N37" s="103">
        <f>'地区別5歳毎'!T36</f>
        <v>291</v>
      </c>
      <c r="O37" s="101">
        <f>N37/N56</f>
        <v>0.03282942238267148</v>
      </c>
      <c r="P37" s="104">
        <f t="shared" si="1"/>
        <v>413</v>
      </c>
      <c r="Q37" s="101">
        <f>P37/P56</f>
        <v>0.024524940617577196</v>
      </c>
    </row>
    <row r="38" spans="11:17" ht="13.5">
      <c r="K38" s="87" t="s">
        <v>116</v>
      </c>
      <c r="L38" s="102">
        <f>'地区別5歳毎'!S35</f>
        <v>215</v>
      </c>
      <c r="M38" s="101">
        <f>L38/L56</f>
        <v>0.026955867602808426</v>
      </c>
      <c r="N38" s="103">
        <f>'地区別5歳毎'!S36</f>
        <v>358</v>
      </c>
      <c r="O38" s="101">
        <f>N38/N56</f>
        <v>0.040388086642599276</v>
      </c>
      <c r="P38" s="104">
        <f t="shared" si="1"/>
        <v>573</v>
      </c>
      <c r="Q38" s="101">
        <f>P38/P56</f>
        <v>0.034026128266033254</v>
      </c>
    </row>
    <row r="39" spans="11:17" ht="13.5">
      <c r="K39" s="87" t="s">
        <v>117</v>
      </c>
      <c r="L39" s="102">
        <f>'地区別5歳毎'!R35</f>
        <v>291</v>
      </c>
      <c r="M39" s="101">
        <f>L39/L56</f>
        <v>0.03648445336008024</v>
      </c>
      <c r="N39" s="103">
        <f>'地区別5歳毎'!R36</f>
        <v>414</v>
      </c>
      <c r="O39" s="101">
        <f>N39/N56</f>
        <v>0.046705776173285196</v>
      </c>
      <c r="P39" s="104">
        <f t="shared" si="1"/>
        <v>705</v>
      </c>
      <c r="Q39" s="101">
        <f>P39/P56</f>
        <v>0.0418646080760095</v>
      </c>
    </row>
    <row r="40" spans="11:17" ht="13.5">
      <c r="K40" s="87" t="s">
        <v>118</v>
      </c>
      <c r="L40" s="102">
        <f>'地区別5歳毎'!Q35</f>
        <v>424</v>
      </c>
      <c r="M40" s="101">
        <f>L40/L56</f>
        <v>0.05315947843530592</v>
      </c>
      <c r="N40" s="103">
        <f>'地区別5歳毎'!Q36</f>
        <v>451</v>
      </c>
      <c r="O40" s="101">
        <f>N40/N56</f>
        <v>0.05087996389891697</v>
      </c>
      <c r="P40" s="104">
        <f t="shared" si="1"/>
        <v>875</v>
      </c>
      <c r="Q40" s="101">
        <f>P40/P56</f>
        <v>0.05195961995249406</v>
      </c>
    </row>
    <row r="41" spans="11:17" ht="13.5">
      <c r="K41" s="87" t="s">
        <v>119</v>
      </c>
      <c r="L41" s="102">
        <f>'地区別5歳毎'!P35</f>
        <v>561</v>
      </c>
      <c r="M41" s="101">
        <f>L41/L56</f>
        <v>0.07033600802407222</v>
      </c>
      <c r="N41" s="103">
        <f>'地区別5歳毎'!P36</f>
        <v>568</v>
      </c>
      <c r="O41" s="101">
        <f>N41/N56</f>
        <v>0.06407942238267147</v>
      </c>
      <c r="P41" s="104">
        <f t="shared" si="1"/>
        <v>1129</v>
      </c>
      <c r="Q41" s="101">
        <f>P41/P56</f>
        <v>0.06704275534441806</v>
      </c>
    </row>
    <row r="42" spans="11:17" ht="13.5">
      <c r="K42" s="87" t="s">
        <v>120</v>
      </c>
      <c r="L42" s="102">
        <f>'地区別5歳毎'!O35</f>
        <v>852</v>
      </c>
      <c r="M42" s="101">
        <f>L42/L56</f>
        <v>0.10682046138415245</v>
      </c>
      <c r="N42" s="103">
        <f>'地区別5歳毎'!O36</f>
        <v>885</v>
      </c>
      <c r="O42" s="101">
        <f>N42/N56</f>
        <v>0.09984205776173286</v>
      </c>
      <c r="P42" s="104">
        <f t="shared" si="1"/>
        <v>1737</v>
      </c>
      <c r="Q42" s="101">
        <f>P42/P56</f>
        <v>0.10314726840855107</v>
      </c>
    </row>
    <row r="43" spans="11:17" ht="13.5">
      <c r="K43" s="87" t="s">
        <v>121</v>
      </c>
      <c r="L43" s="102">
        <f>'地区別5歳毎'!N35</f>
        <v>637</v>
      </c>
      <c r="M43" s="101">
        <f>L43/L56</f>
        <v>0.07986459378134403</v>
      </c>
      <c r="N43" s="103">
        <f>'地区別5歳毎'!N36</f>
        <v>663</v>
      </c>
      <c r="O43" s="101">
        <f>N43/N56</f>
        <v>0.07479693140794223</v>
      </c>
      <c r="P43" s="104">
        <f t="shared" si="1"/>
        <v>1300</v>
      </c>
      <c r="Q43" s="101">
        <f>P43/P56</f>
        <v>0.07719714964370546</v>
      </c>
    </row>
    <row r="44" spans="11:17" ht="13.5">
      <c r="K44" s="87" t="s">
        <v>122</v>
      </c>
      <c r="L44" s="102">
        <f>'地区別5歳毎'!M35</f>
        <v>478</v>
      </c>
      <c r="M44" s="101">
        <f>L44/L56</f>
        <v>0.059929789368104315</v>
      </c>
      <c r="N44" s="103">
        <f>'地区別5歳毎'!M36</f>
        <v>549</v>
      </c>
      <c r="O44" s="101">
        <f>N44/N56</f>
        <v>0.06193592057761733</v>
      </c>
      <c r="P44" s="104">
        <f t="shared" si="1"/>
        <v>1027</v>
      </c>
      <c r="Q44" s="101">
        <f>P44/P56</f>
        <v>0.060985748218527314</v>
      </c>
    </row>
    <row r="45" spans="11:17" ht="13.5">
      <c r="K45" s="87" t="s">
        <v>123</v>
      </c>
      <c r="L45" s="102">
        <f>'地区別5歳毎'!L35</f>
        <v>409</v>
      </c>
      <c r="M45" s="101">
        <f>L45/L56</f>
        <v>0.05127883650952859</v>
      </c>
      <c r="N45" s="103">
        <f>'地区別5歳毎'!L36</f>
        <v>453</v>
      </c>
      <c r="O45" s="101">
        <f>N45/N56</f>
        <v>0.051105595667870034</v>
      </c>
      <c r="P45" s="104">
        <f t="shared" si="1"/>
        <v>862</v>
      </c>
      <c r="Q45" s="101">
        <f>P45/P56</f>
        <v>0.05118764845605701</v>
      </c>
    </row>
    <row r="46" spans="11:17" ht="13.5">
      <c r="K46" s="87" t="s">
        <v>124</v>
      </c>
      <c r="L46" s="102">
        <f>'地区別5歳毎'!K35</f>
        <v>511</v>
      </c>
      <c r="M46" s="101">
        <f>L46/L56</f>
        <v>0.06406720160481444</v>
      </c>
      <c r="N46" s="103">
        <f>'地区別5歳毎'!K36</f>
        <v>548</v>
      </c>
      <c r="O46" s="101">
        <f>N46/N56</f>
        <v>0.06182310469314079</v>
      </c>
      <c r="P46" s="104">
        <f t="shared" si="1"/>
        <v>1059</v>
      </c>
      <c r="Q46" s="101">
        <f>P46/P56</f>
        <v>0.06288598574821853</v>
      </c>
    </row>
    <row r="47" spans="11:17" ht="13.5">
      <c r="K47" s="87" t="s">
        <v>125</v>
      </c>
      <c r="L47" s="102">
        <f>'地区別5歳毎'!J35</f>
        <v>545</v>
      </c>
      <c r="M47" s="101">
        <f>L47/L56</f>
        <v>0.06832998996990973</v>
      </c>
      <c r="N47" s="103">
        <f>'地区別5歳毎'!J36</f>
        <v>567</v>
      </c>
      <c r="O47" s="101">
        <f>N47/N56</f>
        <v>0.06396660649819494</v>
      </c>
      <c r="P47" s="104">
        <f t="shared" si="1"/>
        <v>1112</v>
      </c>
      <c r="Q47" s="101">
        <f>P47/P56</f>
        <v>0.0660332541567696</v>
      </c>
    </row>
    <row r="48" spans="11:17" ht="13.5">
      <c r="K48" s="87" t="s">
        <v>126</v>
      </c>
      <c r="L48" s="102">
        <f>'地区別5歳毎'!I35</f>
        <v>480</v>
      </c>
      <c r="M48" s="101">
        <f>L48/L56</f>
        <v>0.06018054162487462</v>
      </c>
      <c r="N48" s="103">
        <f>'地区別5歳毎'!I36</f>
        <v>529</v>
      </c>
      <c r="O48" s="101">
        <f>N48/N56</f>
        <v>0.059679602888086644</v>
      </c>
      <c r="P48" s="104">
        <f t="shared" si="1"/>
        <v>1009</v>
      </c>
      <c r="Q48" s="101">
        <f>P48/P56</f>
        <v>0.059916864608076006</v>
      </c>
    </row>
    <row r="49" spans="11:17" ht="13.5">
      <c r="K49" s="87" t="s">
        <v>127</v>
      </c>
      <c r="L49" s="102">
        <f>'地区別5歳毎'!H35</f>
        <v>429</v>
      </c>
      <c r="M49" s="101">
        <f>L49/L56</f>
        <v>0.05378635907723169</v>
      </c>
      <c r="N49" s="103">
        <f>'地区別5歳毎'!H36</f>
        <v>494</v>
      </c>
      <c r="O49" s="101">
        <f>N49/N56</f>
        <v>0.05573104693140794</v>
      </c>
      <c r="P49" s="104">
        <f t="shared" si="1"/>
        <v>923</v>
      </c>
      <c r="Q49" s="101">
        <f>P49/P56</f>
        <v>0.05480997624703088</v>
      </c>
    </row>
    <row r="50" spans="11:17" ht="13.5">
      <c r="K50" s="87" t="s">
        <v>128</v>
      </c>
      <c r="L50" s="102">
        <f>'地区別5歳毎'!G35</f>
        <v>371</v>
      </c>
      <c r="M50" s="101">
        <f>L50/L56</f>
        <v>0.04651454363089268</v>
      </c>
      <c r="N50" s="103">
        <f>'地区別5歳毎'!G36</f>
        <v>413</v>
      </c>
      <c r="O50" s="101">
        <f>N50/N56</f>
        <v>0.04659296028880867</v>
      </c>
      <c r="P50" s="104">
        <f t="shared" si="1"/>
        <v>784</v>
      </c>
      <c r="Q50" s="101">
        <f>P50/P56</f>
        <v>0.04655581947743468</v>
      </c>
    </row>
    <row r="51" spans="11:17" ht="13.5">
      <c r="K51" s="87" t="s">
        <v>129</v>
      </c>
      <c r="L51" s="102">
        <f>'地区別5歳毎'!F35</f>
        <v>412</v>
      </c>
      <c r="M51" s="101">
        <f>L51/L56</f>
        <v>0.051654964894684054</v>
      </c>
      <c r="N51" s="103">
        <f>'地区別5歳毎'!F36</f>
        <v>396</v>
      </c>
      <c r="O51" s="101">
        <f>N51/N56</f>
        <v>0.044675090252707585</v>
      </c>
      <c r="P51" s="104">
        <f t="shared" si="1"/>
        <v>808</v>
      </c>
      <c r="Q51" s="101">
        <f>P51/P56</f>
        <v>0.047980997624703085</v>
      </c>
    </row>
    <row r="52" spans="11:17" ht="13.5">
      <c r="K52" s="87" t="s">
        <v>130</v>
      </c>
      <c r="L52" s="102">
        <f>'地区別5歳毎'!E35</f>
        <v>400</v>
      </c>
      <c r="M52" s="101">
        <f>L52/L56</f>
        <v>0.05015045135406219</v>
      </c>
      <c r="N52" s="103">
        <f>'地区別5歳毎'!E36</f>
        <v>407</v>
      </c>
      <c r="O52" s="101">
        <f>N52/N56</f>
        <v>0.04591606498194946</v>
      </c>
      <c r="P52" s="104">
        <f t="shared" si="1"/>
        <v>807</v>
      </c>
      <c r="Q52" s="101">
        <f>P52/P56</f>
        <v>0.04792161520190024</v>
      </c>
    </row>
    <row r="53" spans="11:17" ht="13.5">
      <c r="K53" s="87" t="s">
        <v>131</v>
      </c>
      <c r="L53" s="102">
        <f>'地区別5歳毎'!D35</f>
        <v>406</v>
      </c>
      <c r="M53" s="101">
        <f>L53/L56</f>
        <v>0.05090270812437312</v>
      </c>
      <c r="N53" s="103">
        <f>'地区別5歳毎'!D36</f>
        <v>346</v>
      </c>
      <c r="O53" s="101">
        <f>N53/N56</f>
        <v>0.039034296028880866</v>
      </c>
      <c r="P53" s="104">
        <f t="shared" si="1"/>
        <v>752</v>
      </c>
      <c r="Q53" s="101">
        <f>P53/P56</f>
        <v>0.04465558194774347</v>
      </c>
    </row>
    <row r="54" spans="11:17" ht="13.5">
      <c r="K54" s="87" t="s">
        <v>132</v>
      </c>
      <c r="L54" s="102">
        <f>'地区別5歳毎'!C35</f>
        <v>387</v>
      </c>
      <c r="M54" s="101">
        <f>L54/L56</f>
        <v>0.04852056168505516</v>
      </c>
      <c r="N54" s="103">
        <f>'地区別5歳毎'!C36</f>
        <v>349</v>
      </c>
      <c r="O54" s="101">
        <f>N54/N56</f>
        <v>0.03937274368231047</v>
      </c>
      <c r="P54" s="104">
        <f t="shared" si="1"/>
        <v>736</v>
      </c>
      <c r="Q54" s="101">
        <f>P54/P56</f>
        <v>0.043705463182897863</v>
      </c>
    </row>
    <row r="55" ht="13.5">
      <c r="K55" s="87"/>
    </row>
    <row r="56" spans="11:17" ht="13.5">
      <c r="K56" s="87"/>
      <c r="L56" s="102">
        <f>SUM(L34:L54)</f>
        <v>7976</v>
      </c>
      <c r="M56" s="92"/>
      <c r="N56" s="103">
        <f>SUM(N34:N54)</f>
        <v>8864</v>
      </c>
      <c r="O56" s="92"/>
      <c r="P56" s="104">
        <f>SUM(P34:P54)</f>
        <v>16840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0.0007513148009015778</v>
      </c>
      <c r="N64" s="103">
        <f>'地区別5歳毎'!W39</f>
        <v>2</v>
      </c>
      <c r="O64" s="101">
        <f>N64/N86</f>
        <v>0.0006662225183211193</v>
      </c>
      <c r="P64" s="104">
        <f>L64+N64</f>
        <v>4</v>
      </c>
      <c r="Q64" s="101">
        <f>P64/P86</f>
        <v>0.0007062146892655367</v>
      </c>
    </row>
    <row r="65" spans="11:17" ht="13.5">
      <c r="K65" s="87" t="s">
        <v>113</v>
      </c>
      <c r="L65" s="102">
        <f>'地区別5歳毎'!V38</f>
        <v>3</v>
      </c>
      <c r="M65" s="101">
        <f>L65/L86</f>
        <v>0.0011269722013523666</v>
      </c>
      <c r="N65" s="103">
        <f>'地区別5歳毎'!V39</f>
        <v>16</v>
      </c>
      <c r="O65" s="101">
        <f>N65/N86</f>
        <v>0.005329780146568954</v>
      </c>
      <c r="P65" s="104">
        <f aca="true" t="shared" si="2" ref="P65:P84">L65+N65</f>
        <v>19</v>
      </c>
      <c r="Q65" s="101">
        <f>P65/P86</f>
        <v>0.0033545197740112993</v>
      </c>
    </row>
    <row r="66" spans="11:17" ht="13.5">
      <c r="K66" s="87" t="s">
        <v>114</v>
      </c>
      <c r="L66" s="102">
        <f>'地区別5歳毎'!U38</f>
        <v>13</v>
      </c>
      <c r="M66" s="101">
        <f>L66/L86</f>
        <v>0.004883546205860256</v>
      </c>
      <c r="N66" s="103">
        <f>'地区別5歳毎'!U39</f>
        <v>68</v>
      </c>
      <c r="O66" s="101">
        <f>N66/N86</f>
        <v>0.022651565622918056</v>
      </c>
      <c r="P66" s="104">
        <f t="shared" si="2"/>
        <v>81</v>
      </c>
      <c r="Q66" s="101">
        <f>P66/P86</f>
        <v>0.014300847457627119</v>
      </c>
    </row>
    <row r="67" spans="11:17" ht="13.5">
      <c r="K67" s="87" t="s">
        <v>115</v>
      </c>
      <c r="L67" s="102">
        <f>'地区別5歳毎'!T38</f>
        <v>40</v>
      </c>
      <c r="M67" s="101">
        <f>L67/L86</f>
        <v>0.015026296018031555</v>
      </c>
      <c r="N67" s="103">
        <f>'地区別5歳毎'!T39</f>
        <v>130</v>
      </c>
      <c r="O67" s="101">
        <f>N67/N86</f>
        <v>0.04330446369087275</v>
      </c>
      <c r="P67" s="104">
        <f t="shared" si="2"/>
        <v>170</v>
      </c>
      <c r="Q67" s="101">
        <f>P67/P86</f>
        <v>0.03001412429378531</v>
      </c>
    </row>
    <row r="68" spans="11:17" ht="13.5">
      <c r="K68" s="87" t="s">
        <v>116</v>
      </c>
      <c r="L68" s="102">
        <f>'地区別5歳毎'!S38</f>
        <v>80</v>
      </c>
      <c r="M68" s="101">
        <f>L68/L86</f>
        <v>0.03005259203606311</v>
      </c>
      <c r="N68" s="103">
        <f>'地区別5歳毎'!S39</f>
        <v>171</v>
      </c>
      <c r="O68" s="101">
        <f>N68/N86</f>
        <v>0.056962025316455694</v>
      </c>
      <c r="P68" s="104">
        <f t="shared" si="2"/>
        <v>251</v>
      </c>
      <c r="Q68" s="101">
        <f>P68/P86</f>
        <v>0.04431497175141243</v>
      </c>
    </row>
    <row r="69" spans="11:17" ht="13.5">
      <c r="K69" s="87" t="s">
        <v>117</v>
      </c>
      <c r="L69" s="102">
        <f>'地区別5歳毎'!R38</f>
        <v>134</v>
      </c>
      <c r="M69" s="101">
        <f>L69/L86</f>
        <v>0.05033809166040571</v>
      </c>
      <c r="N69" s="103">
        <f>'地区別5歳毎'!R39</f>
        <v>207</v>
      </c>
      <c r="O69" s="101">
        <f>N69/N86</f>
        <v>0.06895403064623584</v>
      </c>
      <c r="P69" s="104">
        <f t="shared" si="2"/>
        <v>341</v>
      </c>
      <c r="Q69" s="101">
        <f>P69/P86</f>
        <v>0.060204802259887</v>
      </c>
    </row>
    <row r="70" spans="11:17" ht="13.5">
      <c r="K70" s="87" t="s">
        <v>118</v>
      </c>
      <c r="L70" s="102">
        <f>'地区別5歳毎'!Q38</f>
        <v>143</v>
      </c>
      <c r="M70" s="101">
        <f>L70/L86</f>
        <v>0.05371900826446281</v>
      </c>
      <c r="N70" s="103">
        <f>'地区別5歳毎'!Q39</f>
        <v>183</v>
      </c>
      <c r="O70" s="101">
        <f>N70/N86</f>
        <v>0.06095936042638241</v>
      </c>
      <c r="P70" s="104">
        <f t="shared" si="2"/>
        <v>326</v>
      </c>
      <c r="Q70" s="101">
        <f>P70/P86</f>
        <v>0.05755649717514124</v>
      </c>
    </row>
    <row r="71" spans="11:17" ht="13.5">
      <c r="K71" s="87" t="s">
        <v>119</v>
      </c>
      <c r="L71" s="102">
        <f>'地区別5歳毎'!P38</f>
        <v>173</v>
      </c>
      <c r="M71" s="101">
        <f>L71/L86</f>
        <v>0.06498873027798648</v>
      </c>
      <c r="N71" s="103">
        <f>'地区別5歳毎'!P39</f>
        <v>162</v>
      </c>
      <c r="O71" s="101">
        <f>N71/N86</f>
        <v>0.05396402398401066</v>
      </c>
      <c r="P71" s="104">
        <f t="shared" si="2"/>
        <v>335</v>
      </c>
      <c r="Q71" s="101">
        <f>P71/P86</f>
        <v>0.0591454802259887</v>
      </c>
    </row>
    <row r="72" spans="11:17" ht="13.5">
      <c r="K72" s="87" t="s">
        <v>120</v>
      </c>
      <c r="L72" s="102">
        <f>'地区別5歳毎'!O38</f>
        <v>237</v>
      </c>
      <c r="M72" s="101">
        <f>L72/L86</f>
        <v>0.08903080390683696</v>
      </c>
      <c r="N72" s="103">
        <f>'地区別5歳毎'!O39</f>
        <v>240</v>
      </c>
      <c r="O72" s="101">
        <f>N72/N86</f>
        <v>0.07994670219853431</v>
      </c>
      <c r="P72" s="104">
        <f t="shared" si="2"/>
        <v>477</v>
      </c>
      <c r="Q72" s="101">
        <f>P72/P86</f>
        <v>0.08421610169491525</v>
      </c>
    </row>
    <row r="73" spans="11:17" ht="13.5">
      <c r="K73" s="87" t="s">
        <v>121</v>
      </c>
      <c r="L73" s="102">
        <f>'地区別5歳毎'!N38</f>
        <v>231</v>
      </c>
      <c r="M73" s="101">
        <f>L73/L86</f>
        <v>0.08677685950413223</v>
      </c>
      <c r="N73" s="103">
        <f>'地区別5歳毎'!N39</f>
        <v>218</v>
      </c>
      <c r="O73" s="101">
        <f>N73/N86</f>
        <v>0.072618254497002</v>
      </c>
      <c r="P73" s="104">
        <f t="shared" si="2"/>
        <v>449</v>
      </c>
      <c r="Q73" s="101">
        <f>P73/P86</f>
        <v>0.0792725988700565</v>
      </c>
    </row>
    <row r="74" spans="11:17" ht="13.5">
      <c r="K74" s="87" t="s">
        <v>122</v>
      </c>
      <c r="L74" s="102">
        <f>'地区別5歳毎'!M38</f>
        <v>235</v>
      </c>
      <c r="M74" s="101">
        <f>L74/L86</f>
        <v>0.08827948910593539</v>
      </c>
      <c r="N74" s="103">
        <f>'地区別5歳毎'!M39</f>
        <v>214</v>
      </c>
      <c r="O74" s="101">
        <f>N74/N86</f>
        <v>0.07128580946035976</v>
      </c>
      <c r="P74" s="104">
        <f t="shared" si="2"/>
        <v>449</v>
      </c>
      <c r="Q74" s="101">
        <f>P74/P86</f>
        <v>0.0792725988700565</v>
      </c>
    </row>
    <row r="75" spans="11:17" ht="13.5">
      <c r="K75" s="87" t="s">
        <v>123</v>
      </c>
      <c r="L75" s="102">
        <f>'地区別5歳毎'!L38</f>
        <v>140</v>
      </c>
      <c r="M75" s="101">
        <f>L75/L86</f>
        <v>0.05259203606311044</v>
      </c>
      <c r="N75" s="103">
        <f>'地区別5歳毎'!L39</f>
        <v>178</v>
      </c>
      <c r="O75" s="101">
        <f>N75/N86</f>
        <v>0.059293804130579615</v>
      </c>
      <c r="P75" s="104">
        <f t="shared" si="2"/>
        <v>318</v>
      </c>
      <c r="Q75" s="101">
        <f>P75/P86</f>
        <v>0.05614406779661017</v>
      </c>
    </row>
    <row r="76" spans="11:17" ht="13.5">
      <c r="K76" s="87" t="s">
        <v>124</v>
      </c>
      <c r="L76" s="102">
        <f>'地区別5歳毎'!K38</f>
        <v>147</v>
      </c>
      <c r="M76" s="101">
        <f>L76/L86</f>
        <v>0.055221637866265966</v>
      </c>
      <c r="N76" s="103">
        <f>'地区別5歳毎'!K39</f>
        <v>181</v>
      </c>
      <c r="O76" s="101">
        <f>N76/N86</f>
        <v>0.06029313790806129</v>
      </c>
      <c r="P76" s="104">
        <f t="shared" si="2"/>
        <v>328</v>
      </c>
      <c r="Q76" s="101">
        <f>P76/P86</f>
        <v>0.05790960451977401</v>
      </c>
    </row>
    <row r="77" spans="11:17" ht="13.5">
      <c r="K77" s="87" t="s">
        <v>125</v>
      </c>
      <c r="L77" s="102">
        <f>'地区別5歳毎'!J38</f>
        <v>161</v>
      </c>
      <c r="M77" s="101">
        <f>L77/L86</f>
        <v>0.06048084147257701</v>
      </c>
      <c r="N77" s="103">
        <f>'地区別5歳毎'!J39</f>
        <v>133</v>
      </c>
      <c r="O77" s="101">
        <f>N77/N86</f>
        <v>0.04430379746835443</v>
      </c>
      <c r="P77" s="104">
        <f t="shared" si="2"/>
        <v>294</v>
      </c>
      <c r="Q77" s="101">
        <f>P77/P86</f>
        <v>0.05190677966101695</v>
      </c>
    </row>
    <row r="78" spans="11:17" ht="13.5">
      <c r="K78" s="87" t="s">
        <v>126</v>
      </c>
      <c r="L78" s="102">
        <f>'地区別5歳毎'!I38</f>
        <v>128</v>
      </c>
      <c r="M78" s="101">
        <f>L78/L86</f>
        <v>0.04808414725770098</v>
      </c>
      <c r="N78" s="103">
        <f>'地区別5歳毎'!I39</f>
        <v>131</v>
      </c>
      <c r="O78" s="101">
        <f>N78/N86</f>
        <v>0.043637574950033314</v>
      </c>
      <c r="P78" s="104">
        <f t="shared" si="2"/>
        <v>259</v>
      </c>
      <c r="Q78" s="101">
        <f>P78/P86</f>
        <v>0.0457274011299435</v>
      </c>
    </row>
    <row r="79" spans="11:17" ht="13.5">
      <c r="K79" s="87" t="s">
        <v>127</v>
      </c>
      <c r="L79" s="102">
        <f>'地区別5歳毎'!H38</f>
        <v>121</v>
      </c>
      <c r="M79" s="101">
        <f>L79/L86</f>
        <v>0.045454545454545456</v>
      </c>
      <c r="N79" s="103">
        <f>'地区別5歳毎'!H39</f>
        <v>124</v>
      </c>
      <c r="O79" s="101">
        <f>N79/N86</f>
        <v>0.041305796135909394</v>
      </c>
      <c r="P79" s="104">
        <f t="shared" si="2"/>
        <v>245</v>
      </c>
      <c r="Q79" s="101">
        <f>P79/P86</f>
        <v>0.043255649717514125</v>
      </c>
    </row>
    <row r="80" spans="11:17" ht="13.5">
      <c r="K80" s="87" t="s">
        <v>128</v>
      </c>
      <c r="L80" s="102">
        <f>'地区別5歳毎'!G38</f>
        <v>106</v>
      </c>
      <c r="M80" s="101">
        <f>L80/L86</f>
        <v>0.039819684447783624</v>
      </c>
      <c r="N80" s="103">
        <f>'地区別5歳毎'!G39</f>
        <v>148</v>
      </c>
      <c r="O80" s="101">
        <f>N80/N86</f>
        <v>0.04930046635576282</v>
      </c>
      <c r="P80" s="104">
        <f t="shared" si="2"/>
        <v>254</v>
      </c>
      <c r="Q80" s="101">
        <f>P80/P86</f>
        <v>0.044844632768361585</v>
      </c>
    </row>
    <row r="81" spans="11:17" ht="13.5">
      <c r="K81" s="87" t="s">
        <v>129</v>
      </c>
      <c r="L81" s="102">
        <f>'地区別5歳毎'!F38</f>
        <v>176</v>
      </c>
      <c r="M81" s="101">
        <f>L81/L86</f>
        <v>0.06611570247933884</v>
      </c>
      <c r="N81" s="103">
        <f>'地区別5歳毎'!F39</f>
        <v>146</v>
      </c>
      <c r="O81" s="101">
        <f>N81/N86</f>
        <v>0.04863424383744171</v>
      </c>
      <c r="P81" s="104">
        <f t="shared" si="2"/>
        <v>322</v>
      </c>
      <c r="Q81" s="101">
        <f>P81/P86</f>
        <v>0.0568502824858757</v>
      </c>
    </row>
    <row r="82" spans="11:17" ht="13.5">
      <c r="K82" s="87" t="s">
        <v>130</v>
      </c>
      <c r="L82" s="102">
        <f>'地区別5歳毎'!E38</f>
        <v>129</v>
      </c>
      <c r="M82" s="101">
        <f>L82/L86</f>
        <v>0.048459804658151764</v>
      </c>
      <c r="N82" s="103">
        <f>'地区別5歳毎'!E39</f>
        <v>130</v>
      </c>
      <c r="O82" s="101">
        <f>N82/N86</f>
        <v>0.04330446369087275</v>
      </c>
      <c r="P82" s="104">
        <f t="shared" si="2"/>
        <v>259</v>
      </c>
      <c r="Q82" s="101">
        <f>P82/P86</f>
        <v>0.0457274011299435</v>
      </c>
    </row>
    <row r="83" spans="11:17" ht="13.5">
      <c r="K83" s="87" t="s">
        <v>131</v>
      </c>
      <c r="L83" s="102">
        <f>'地区別5歳毎'!D38</f>
        <v>143</v>
      </c>
      <c r="M83" s="101">
        <f>L83/L86</f>
        <v>0.05371900826446281</v>
      </c>
      <c r="N83" s="103">
        <f>'地区別5歳毎'!D39</f>
        <v>122</v>
      </c>
      <c r="O83" s="101">
        <f>N83/N86</f>
        <v>0.04063957361758828</v>
      </c>
      <c r="P83" s="104">
        <f t="shared" si="2"/>
        <v>265</v>
      </c>
      <c r="Q83" s="101">
        <f>P83/P86</f>
        <v>0.04678672316384181</v>
      </c>
    </row>
    <row r="84" spans="11:17" ht="13.5">
      <c r="K84" s="87" t="s">
        <v>132</v>
      </c>
      <c r="L84" s="102">
        <f>'地区別5歳毎'!C38</f>
        <v>120</v>
      </c>
      <c r="M84" s="101">
        <f>L84/L86</f>
        <v>0.045078888054094664</v>
      </c>
      <c r="N84" s="103">
        <f>'地区別5歳毎'!C39</f>
        <v>98</v>
      </c>
      <c r="O84" s="101">
        <f>N84/N86</f>
        <v>0.03264490339773484</v>
      </c>
      <c r="P84" s="104">
        <f t="shared" si="2"/>
        <v>218</v>
      </c>
      <c r="Q84" s="101">
        <f>P84/P86</f>
        <v>0.03848870056497175</v>
      </c>
    </row>
    <row r="85" ht="13.5">
      <c r="K85" s="87"/>
    </row>
    <row r="86" spans="11:17" ht="13.5">
      <c r="K86" s="87"/>
      <c r="L86" s="102">
        <f>SUM(L64:L84)</f>
        <v>2662</v>
      </c>
      <c r="M86" s="92"/>
      <c r="N86" s="103">
        <f>SUM(N64:N84)</f>
        <v>3002</v>
      </c>
      <c r="O86" s="92"/>
      <c r="P86" s="104">
        <f>SUM(P64:P84)</f>
        <v>5664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3</v>
      </c>
      <c r="M94" s="101">
        <f>L94/L116</f>
        <v>0.0008060182697474476</v>
      </c>
      <c r="N94" s="103">
        <f>'地区別5歳毎'!W48</f>
        <v>5</v>
      </c>
      <c r="O94" s="101">
        <f>N94/N116</f>
        <v>0.0012263919548687761</v>
      </c>
      <c r="P94" s="104">
        <f>L94+N94</f>
        <v>8</v>
      </c>
      <c r="Q94" s="101">
        <f>P94/P116</f>
        <v>0.001025772534940377</v>
      </c>
    </row>
    <row r="95" spans="11:17" ht="13.5">
      <c r="K95" s="87" t="s">
        <v>113</v>
      </c>
      <c r="L95" s="102">
        <f>'地区別5歳毎'!V47</f>
        <v>9</v>
      </c>
      <c r="M95" s="101">
        <f>L95/L116</f>
        <v>0.0024180548092423426</v>
      </c>
      <c r="N95" s="103">
        <f>'地区別5歳毎'!V48</f>
        <v>17</v>
      </c>
      <c r="O95" s="101">
        <f>N95/N116</f>
        <v>0.004169732646553839</v>
      </c>
      <c r="P95" s="104">
        <f aca="true" t="shared" si="3" ref="P95:P114">L95+N95</f>
        <v>26</v>
      </c>
      <c r="Q95" s="101">
        <f>P95/P116</f>
        <v>0.003333760738556225</v>
      </c>
    </row>
    <row r="96" spans="11:17" ht="13.5">
      <c r="K96" s="87" t="s">
        <v>114</v>
      </c>
      <c r="L96" s="102">
        <f>'地区別5歳毎'!U47</f>
        <v>19</v>
      </c>
      <c r="M96" s="101">
        <f>L96/L116</f>
        <v>0.005104782375067168</v>
      </c>
      <c r="N96" s="103">
        <f>'地区別5歳毎'!U48</f>
        <v>75</v>
      </c>
      <c r="O96" s="101">
        <f>N96/N116</f>
        <v>0.01839587932303164</v>
      </c>
      <c r="P96" s="104">
        <f t="shared" si="3"/>
        <v>94</v>
      </c>
      <c r="Q96" s="101">
        <f>P96/P116</f>
        <v>0.01205282728554943</v>
      </c>
    </row>
    <row r="97" spans="11:17" ht="13.5">
      <c r="K97" s="87" t="s">
        <v>115</v>
      </c>
      <c r="L97" s="102">
        <f>'地区別5歳毎'!T47</f>
        <v>85</v>
      </c>
      <c r="M97" s="101">
        <f>L97/L116</f>
        <v>0.022837184309511014</v>
      </c>
      <c r="N97" s="103">
        <f>'地区別5歳毎'!T48</f>
        <v>186</v>
      </c>
      <c r="O97" s="101">
        <f>N97/N116</f>
        <v>0.04562178072111847</v>
      </c>
      <c r="P97" s="104">
        <f t="shared" si="3"/>
        <v>271</v>
      </c>
      <c r="Q97" s="101">
        <f>P97/P116</f>
        <v>0.03474804462110527</v>
      </c>
    </row>
    <row r="98" spans="11:17" ht="13.5">
      <c r="K98" s="87" t="s">
        <v>116</v>
      </c>
      <c r="L98" s="102">
        <f>'地区別5歳毎'!S47</f>
        <v>151</v>
      </c>
      <c r="M98" s="101">
        <f>L98/L116</f>
        <v>0.04056958624395486</v>
      </c>
      <c r="N98" s="103">
        <f>'地区別5歳毎'!S48</f>
        <v>250</v>
      </c>
      <c r="O98" s="101">
        <f>N98/N116</f>
        <v>0.0613195977434388</v>
      </c>
      <c r="P98" s="104">
        <f t="shared" si="3"/>
        <v>401</v>
      </c>
      <c r="Q98" s="101">
        <f>P98/P116</f>
        <v>0.0514168483138864</v>
      </c>
    </row>
    <row r="99" spans="11:17" ht="13.5">
      <c r="K99" s="87" t="s">
        <v>117</v>
      </c>
      <c r="L99" s="102">
        <f>'地区別5歳毎'!R47</f>
        <v>178</v>
      </c>
      <c r="M99" s="101">
        <f>L99/L116</f>
        <v>0.04782375067168189</v>
      </c>
      <c r="N99" s="103">
        <f>'地区別5歳毎'!R48</f>
        <v>240</v>
      </c>
      <c r="O99" s="101">
        <f>N99/N116</f>
        <v>0.05886681383370125</v>
      </c>
      <c r="P99" s="104">
        <f t="shared" si="3"/>
        <v>418</v>
      </c>
      <c r="Q99" s="101">
        <f>P99/P116</f>
        <v>0.0535966149506347</v>
      </c>
    </row>
    <row r="100" spans="11:17" ht="13.5">
      <c r="K100" s="87" t="s">
        <v>118</v>
      </c>
      <c r="L100" s="102">
        <f>'地区別5歳毎'!Q47</f>
        <v>215</v>
      </c>
      <c r="M100" s="101">
        <f>L100/L116</f>
        <v>0.05776464266523375</v>
      </c>
      <c r="N100" s="103">
        <f>'地区別5歳毎'!Q48</f>
        <v>261</v>
      </c>
      <c r="O100" s="101">
        <f>N100/N116</f>
        <v>0.0640176600441501</v>
      </c>
      <c r="P100" s="104">
        <f t="shared" si="3"/>
        <v>476</v>
      </c>
      <c r="Q100" s="101">
        <f>P100/P116</f>
        <v>0.06103346582895243</v>
      </c>
    </row>
    <row r="101" spans="11:17" ht="13.5">
      <c r="K101" s="87" t="s">
        <v>119</v>
      </c>
      <c r="L101" s="102">
        <f>'地区別5歳毎'!P47</f>
        <v>197</v>
      </c>
      <c r="M101" s="101">
        <f>L101/L116</f>
        <v>0.05292853304674906</v>
      </c>
      <c r="N101" s="103">
        <f>'地区別5歳毎'!P48</f>
        <v>242</v>
      </c>
      <c r="O101" s="101">
        <f>N101/N116</f>
        <v>0.05935737061564876</v>
      </c>
      <c r="P101" s="104">
        <f t="shared" si="3"/>
        <v>439</v>
      </c>
      <c r="Q101" s="101">
        <f>P101/P116</f>
        <v>0.056289267854853185</v>
      </c>
    </row>
    <row r="102" spans="11:17" ht="13.5">
      <c r="K102" s="87" t="s">
        <v>120</v>
      </c>
      <c r="L102" s="102">
        <f>'地区別5歳毎'!O47</f>
        <v>384</v>
      </c>
      <c r="M102" s="101">
        <f>L102/L116</f>
        <v>0.1031703385276733</v>
      </c>
      <c r="N102" s="103">
        <f>'地区別5歳毎'!O48</f>
        <v>337</v>
      </c>
      <c r="O102" s="101">
        <f>N102/N116</f>
        <v>0.0826588177581555</v>
      </c>
      <c r="P102" s="104">
        <f t="shared" si="3"/>
        <v>721</v>
      </c>
      <c r="Q102" s="101">
        <f>P102/P116</f>
        <v>0.09244774971150148</v>
      </c>
    </row>
    <row r="103" spans="11:17" ht="13.5">
      <c r="K103" s="87" t="s">
        <v>121</v>
      </c>
      <c r="L103" s="102">
        <f>'地区別5歳毎'!N47</f>
        <v>320</v>
      </c>
      <c r="M103" s="101">
        <f>L103/L116</f>
        <v>0.08597528210639441</v>
      </c>
      <c r="N103" s="103">
        <f>'地区別5歳毎'!N48</f>
        <v>315</v>
      </c>
      <c r="O103" s="101">
        <f>N103/N116</f>
        <v>0.0772626931567329</v>
      </c>
      <c r="P103" s="104">
        <f t="shared" si="3"/>
        <v>635</v>
      </c>
      <c r="Q103" s="101">
        <f>P103/P116</f>
        <v>0.08142069496089242</v>
      </c>
    </row>
    <row r="104" spans="11:17" ht="13.5">
      <c r="K104" s="87" t="s">
        <v>122</v>
      </c>
      <c r="L104" s="102">
        <f>'地区別5歳毎'!M47</f>
        <v>274</v>
      </c>
      <c r="M104" s="101">
        <f>L104/L116</f>
        <v>0.07361633530360022</v>
      </c>
      <c r="N104" s="103">
        <f>'地区別5歳毎'!M48</f>
        <v>254</v>
      </c>
      <c r="O104" s="101">
        <f>N104/N116</f>
        <v>0.06230071130733383</v>
      </c>
      <c r="P104" s="104">
        <f t="shared" si="3"/>
        <v>528</v>
      </c>
      <c r="Q104" s="101">
        <f>P104/P116</f>
        <v>0.06770098730606489</v>
      </c>
    </row>
    <row r="105" spans="11:17" ht="13.5">
      <c r="K105" s="87" t="s">
        <v>123</v>
      </c>
      <c r="L105" s="102">
        <f>'地区別5歳毎'!L47</f>
        <v>232</v>
      </c>
      <c r="M105" s="101">
        <f>L105/L116</f>
        <v>0.06233207952713595</v>
      </c>
      <c r="N105" s="103">
        <f>'地区別5歳毎'!L48</f>
        <v>241</v>
      </c>
      <c r="O105" s="101">
        <f>N105/N116</f>
        <v>0.059112092224675006</v>
      </c>
      <c r="P105" s="104">
        <f t="shared" si="3"/>
        <v>473</v>
      </c>
      <c r="Q105" s="101">
        <f>P105/P116</f>
        <v>0.06064880112834979</v>
      </c>
    </row>
    <row r="106" spans="11:17" ht="13.5">
      <c r="K106" s="87" t="s">
        <v>124</v>
      </c>
      <c r="L106" s="102">
        <f>'地区別5歳毎'!K47</f>
        <v>226</v>
      </c>
      <c r="M106" s="101">
        <f>L106/L116</f>
        <v>0.060720042987641054</v>
      </c>
      <c r="N106" s="103">
        <f>'地区別5歳毎'!K48</f>
        <v>212</v>
      </c>
      <c r="O106" s="101">
        <f>N106/N116</f>
        <v>0.051999018886436106</v>
      </c>
      <c r="P106" s="104">
        <f t="shared" si="3"/>
        <v>438</v>
      </c>
      <c r="Q106" s="101">
        <f>P106/P116</f>
        <v>0.05616104628798564</v>
      </c>
    </row>
    <row r="107" spans="11:17" ht="13.5">
      <c r="K107" s="87" t="s">
        <v>125</v>
      </c>
      <c r="L107" s="102">
        <f>'地区別5歳毎'!J47</f>
        <v>214</v>
      </c>
      <c r="M107" s="101">
        <f>L107/L116</f>
        <v>0.05749596990865126</v>
      </c>
      <c r="N107" s="103">
        <f>'地区別5歳毎'!J48</f>
        <v>190</v>
      </c>
      <c r="O107" s="101">
        <f>N107/N116</f>
        <v>0.04660289428501349</v>
      </c>
      <c r="P107" s="104">
        <f t="shared" si="3"/>
        <v>404</v>
      </c>
      <c r="Q107" s="101">
        <f>P107/P116</f>
        <v>0.051801513014489035</v>
      </c>
    </row>
    <row r="108" spans="11:17" ht="13.5">
      <c r="K108" s="87" t="s">
        <v>126</v>
      </c>
      <c r="L108" s="102">
        <f>'地区別5歳毎'!I47</f>
        <v>195</v>
      </c>
      <c r="M108" s="101">
        <f>L108/L116</f>
        <v>0.05239118753358409</v>
      </c>
      <c r="N108" s="103">
        <f>'地区別5歳毎'!I48</f>
        <v>185</v>
      </c>
      <c r="O108" s="101">
        <f>N108/N116</f>
        <v>0.045376502330144716</v>
      </c>
      <c r="P108" s="104">
        <f t="shared" si="3"/>
        <v>380</v>
      </c>
      <c r="Q108" s="101">
        <f>P108/P116</f>
        <v>0.04872419540966791</v>
      </c>
    </row>
    <row r="109" spans="11:17" ht="13.5">
      <c r="K109" s="87" t="s">
        <v>127</v>
      </c>
      <c r="L109" s="102">
        <f>'地区別5歳毎'!H47</f>
        <v>167</v>
      </c>
      <c r="M109" s="101">
        <f>L109/L116</f>
        <v>0.04486835034927458</v>
      </c>
      <c r="N109" s="103">
        <f>'地区別5歳毎'!H48</f>
        <v>179</v>
      </c>
      <c r="O109" s="101">
        <f>N109/N116</f>
        <v>0.04390483198430218</v>
      </c>
      <c r="P109" s="104">
        <f t="shared" si="3"/>
        <v>346</v>
      </c>
      <c r="Q109" s="101">
        <f>P109/P116</f>
        <v>0.0443646621361713</v>
      </c>
    </row>
    <row r="110" spans="11:17" ht="13.5">
      <c r="K110" s="87" t="s">
        <v>128</v>
      </c>
      <c r="L110" s="102">
        <f>'地区別5歳毎'!G47</f>
        <v>178</v>
      </c>
      <c r="M110" s="101">
        <f>L110/L116</f>
        <v>0.04782375067168189</v>
      </c>
      <c r="N110" s="103">
        <f>'地区別5歳毎'!G48</f>
        <v>189</v>
      </c>
      <c r="O110" s="101">
        <f>N110/N116</f>
        <v>0.046357615894039736</v>
      </c>
      <c r="P110" s="104">
        <f t="shared" si="3"/>
        <v>367</v>
      </c>
      <c r="Q110" s="101">
        <f>P110/P116</f>
        <v>0.04705731504038979</v>
      </c>
    </row>
    <row r="111" spans="11:17" ht="13.5">
      <c r="K111" s="87" t="s">
        <v>129</v>
      </c>
      <c r="L111" s="102">
        <f>'地区別5歳毎'!F47</f>
        <v>209</v>
      </c>
      <c r="M111" s="101">
        <f>L111/L116</f>
        <v>0.05615260612573885</v>
      </c>
      <c r="N111" s="103">
        <f>'地区別5歳毎'!F48</f>
        <v>233</v>
      </c>
      <c r="O111" s="101">
        <f>N111/N116</f>
        <v>0.057149865096884966</v>
      </c>
      <c r="P111" s="104">
        <f t="shared" si="3"/>
        <v>442</v>
      </c>
      <c r="Q111" s="101">
        <f>P111/P116</f>
        <v>0.05667393255545583</v>
      </c>
    </row>
    <row r="112" spans="11:17" ht="13.5">
      <c r="K112" s="87" t="s">
        <v>130</v>
      </c>
      <c r="L112" s="102">
        <f>'地区別5歳毎'!E47</f>
        <v>187</v>
      </c>
      <c r="M112" s="101">
        <f>L112/L116</f>
        <v>0.05024180548092423</v>
      </c>
      <c r="N112" s="103">
        <f>'地区別5歳毎'!E48</f>
        <v>181</v>
      </c>
      <c r="O112" s="101">
        <f>N112/N116</f>
        <v>0.0443953887662497</v>
      </c>
      <c r="P112" s="104">
        <f t="shared" si="3"/>
        <v>368</v>
      </c>
      <c r="Q112" s="101">
        <f>P112/P116</f>
        <v>0.04718553660725734</v>
      </c>
    </row>
    <row r="113" spans="11:17" ht="13.5">
      <c r="K113" s="87" t="s">
        <v>131</v>
      </c>
      <c r="L113" s="102">
        <f>'地区別5歳毎'!D47</f>
        <v>152</v>
      </c>
      <c r="M113" s="101">
        <f>L113/L116</f>
        <v>0.04083825900053734</v>
      </c>
      <c r="N113" s="103">
        <f>'地区別5歳毎'!D48</f>
        <v>158</v>
      </c>
      <c r="O113" s="101">
        <f>N113/N116</f>
        <v>0.038753985773853326</v>
      </c>
      <c r="P113" s="104">
        <f t="shared" si="3"/>
        <v>310</v>
      </c>
      <c r="Q113" s="101">
        <f>P113/P116</f>
        <v>0.03974868572893961</v>
      </c>
    </row>
    <row r="114" spans="11:17" ht="13.5">
      <c r="K114" s="87" t="s">
        <v>132</v>
      </c>
      <c r="L114" s="102">
        <f>'地区別5歳毎'!C47</f>
        <v>127</v>
      </c>
      <c r="M114" s="101">
        <f>L114/L116</f>
        <v>0.034121440085975285</v>
      </c>
      <c r="N114" s="103">
        <f>'地区別5歳毎'!C48</f>
        <v>127</v>
      </c>
      <c r="O114" s="101">
        <f>N114/N116</f>
        <v>0.031150355653666913</v>
      </c>
      <c r="P114" s="104">
        <f t="shared" si="3"/>
        <v>254</v>
      </c>
      <c r="Q114" s="101">
        <f>P114/P116</f>
        <v>0.03256827798435697</v>
      </c>
    </row>
    <row r="115" ht="13.5">
      <c r="K115" s="87"/>
    </row>
    <row r="116" spans="11:17" ht="13.5">
      <c r="K116" s="87"/>
      <c r="L116" s="102">
        <f>SUM(L94:L114)</f>
        <v>3722</v>
      </c>
      <c r="M116" s="92"/>
      <c r="N116" s="103">
        <f>SUM(N94:N114)</f>
        <v>4077</v>
      </c>
      <c r="O116" s="92"/>
      <c r="P116" s="104">
        <f>SUM(P94:P114)</f>
        <v>7799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1</v>
      </c>
      <c r="M124" s="101">
        <f>L124/L146</f>
        <v>0.00020096463022508038</v>
      </c>
      <c r="N124" s="103">
        <f>'地区別5歳毎'!W63</f>
        <v>10</v>
      </c>
      <c r="O124" s="101">
        <f>N124/N146</f>
        <v>0.0017930787161556392</v>
      </c>
      <c r="P124" s="104">
        <f>L124+N124</f>
        <v>11</v>
      </c>
      <c r="Q124" s="101">
        <f>P124/P146</f>
        <v>0.0010423576234246186</v>
      </c>
    </row>
    <row r="125" spans="11:17" ht="13.5">
      <c r="K125" s="87" t="s">
        <v>113</v>
      </c>
      <c r="L125" s="102">
        <f>'地区別5歳毎'!V62</f>
        <v>3</v>
      </c>
      <c r="M125" s="101">
        <f>L125/L146</f>
        <v>0.0006028938906752412</v>
      </c>
      <c r="N125" s="103">
        <f>'地区別5歳毎'!V63</f>
        <v>49</v>
      </c>
      <c r="O125" s="101">
        <f>N125/N146</f>
        <v>0.008786085709162632</v>
      </c>
      <c r="P125" s="104">
        <f aca="true" t="shared" si="4" ref="P125:P144">L125+N125</f>
        <v>52</v>
      </c>
      <c r="Q125" s="101">
        <f>P125/P146</f>
        <v>0.004927508765280015</v>
      </c>
    </row>
    <row r="126" spans="11:17" ht="13.5">
      <c r="K126" s="87" t="s">
        <v>114</v>
      </c>
      <c r="L126" s="102">
        <f>'地区別5歳毎'!U62</f>
        <v>42</v>
      </c>
      <c r="M126" s="101">
        <f>L126/L146</f>
        <v>0.008440514469453377</v>
      </c>
      <c r="N126" s="103">
        <f>'地区別5歳毎'!U63</f>
        <v>108</v>
      </c>
      <c r="O126" s="101">
        <f>N126/N146</f>
        <v>0.019365250134480903</v>
      </c>
      <c r="P126" s="104">
        <f t="shared" si="4"/>
        <v>150</v>
      </c>
      <c r="Q126" s="101">
        <f>P126/P146</f>
        <v>0.01421396759215389</v>
      </c>
    </row>
    <row r="127" spans="11:17" ht="13.5">
      <c r="K127" s="87" t="s">
        <v>115</v>
      </c>
      <c r="L127" s="102">
        <f>'地区別5歳毎'!T62</f>
        <v>104</v>
      </c>
      <c r="M127" s="101">
        <f>L127/L146</f>
        <v>0.02090032154340836</v>
      </c>
      <c r="N127" s="103">
        <f>'地区別5歳毎'!T63</f>
        <v>248</v>
      </c>
      <c r="O127" s="101">
        <f>N127/N146</f>
        <v>0.044468352160659856</v>
      </c>
      <c r="P127" s="104">
        <f t="shared" si="4"/>
        <v>352</v>
      </c>
      <c r="Q127" s="101">
        <f>P127/P146</f>
        <v>0.033355443949587796</v>
      </c>
    </row>
    <row r="128" spans="11:17" ht="13.5">
      <c r="K128" s="87" t="s">
        <v>116</v>
      </c>
      <c r="L128" s="102">
        <f>'地区別5歳毎'!S62</f>
        <v>189</v>
      </c>
      <c r="M128" s="101">
        <f>L128/L146</f>
        <v>0.037982315112540195</v>
      </c>
      <c r="N128" s="103">
        <f>'地区別5歳毎'!S63</f>
        <v>343</v>
      </c>
      <c r="O128" s="101">
        <f>N128/N146</f>
        <v>0.06150259996413843</v>
      </c>
      <c r="P128" s="104">
        <f t="shared" si="4"/>
        <v>532</v>
      </c>
      <c r="Q128" s="101">
        <f>P128/P146</f>
        <v>0.050412205060172466</v>
      </c>
    </row>
    <row r="129" spans="11:17" ht="13.5">
      <c r="K129" s="87" t="s">
        <v>117</v>
      </c>
      <c r="L129" s="102">
        <f>'地区別5歳毎'!R62</f>
        <v>258</v>
      </c>
      <c r="M129" s="101">
        <f>L129/L146</f>
        <v>0.05184887459807074</v>
      </c>
      <c r="N129" s="103">
        <f>'地区別5歳毎'!R63</f>
        <v>362</v>
      </c>
      <c r="O129" s="101">
        <f>N129/N146</f>
        <v>0.06490944952483414</v>
      </c>
      <c r="P129" s="104">
        <f t="shared" si="4"/>
        <v>620</v>
      </c>
      <c r="Q129" s="101">
        <f>P129/P146</f>
        <v>0.05875106604756941</v>
      </c>
    </row>
    <row r="130" spans="11:17" ht="13.5">
      <c r="K130" s="87" t="s">
        <v>118</v>
      </c>
      <c r="L130" s="102">
        <f>'地区別5歳毎'!Q62</f>
        <v>270</v>
      </c>
      <c r="M130" s="101">
        <f>L130/L146</f>
        <v>0.0542604501607717</v>
      </c>
      <c r="N130" s="103">
        <f>'地区別5歳毎'!Q63</f>
        <v>334</v>
      </c>
      <c r="O130" s="101">
        <f>N130/N146</f>
        <v>0.05988882911959835</v>
      </c>
      <c r="P130" s="104">
        <f t="shared" si="4"/>
        <v>604</v>
      </c>
      <c r="Q130" s="101">
        <f>P130/P146</f>
        <v>0.05723490950440633</v>
      </c>
    </row>
    <row r="131" spans="11:17" ht="13.5">
      <c r="K131" s="87" t="s">
        <v>119</v>
      </c>
      <c r="L131" s="102">
        <f>'地区別5歳毎'!P62</f>
        <v>308</v>
      </c>
      <c r="M131" s="101">
        <f>L131/L146</f>
        <v>0.06189710610932476</v>
      </c>
      <c r="N131" s="103">
        <f>'地区別5歳毎'!P63</f>
        <v>325</v>
      </c>
      <c r="O131" s="101">
        <f>N131/N146</f>
        <v>0.05827505827505827</v>
      </c>
      <c r="P131" s="104">
        <f t="shared" si="4"/>
        <v>633</v>
      </c>
      <c r="Q131" s="101">
        <f>P131/P146</f>
        <v>0.05998294323888941</v>
      </c>
    </row>
    <row r="132" spans="11:17" ht="13.5">
      <c r="K132" s="87" t="s">
        <v>120</v>
      </c>
      <c r="L132" s="102">
        <f>'地区別5歳毎'!O62</f>
        <v>460</v>
      </c>
      <c r="M132" s="101">
        <f>L132/L146</f>
        <v>0.09244372990353698</v>
      </c>
      <c r="N132" s="103">
        <f>'地区別5歳毎'!O63</f>
        <v>447</v>
      </c>
      <c r="O132" s="101">
        <f>N132/N146</f>
        <v>0.08015061861215707</v>
      </c>
      <c r="P132" s="104">
        <f t="shared" si="4"/>
        <v>907</v>
      </c>
      <c r="Q132" s="101">
        <f>P132/P146</f>
        <v>0.08594712404055718</v>
      </c>
    </row>
    <row r="133" spans="11:17" ht="13.5">
      <c r="K133" s="87" t="s">
        <v>121</v>
      </c>
      <c r="L133" s="102">
        <f>'地区別5歳毎'!N62</f>
        <v>433</v>
      </c>
      <c r="M133" s="101">
        <f>L133/L146</f>
        <v>0.08701768488745981</v>
      </c>
      <c r="N133" s="103">
        <f>'地区別5歳毎'!N63</f>
        <v>372</v>
      </c>
      <c r="O133" s="101">
        <f>N133/N146</f>
        <v>0.06670252824098978</v>
      </c>
      <c r="P133" s="104">
        <f t="shared" si="4"/>
        <v>805</v>
      </c>
      <c r="Q133" s="101">
        <f>P133/P146</f>
        <v>0.07628162607789254</v>
      </c>
    </row>
    <row r="134" spans="11:17" ht="13.5">
      <c r="K134" s="87" t="s">
        <v>122</v>
      </c>
      <c r="L134" s="102">
        <f>'地区別5歳毎'!M62</f>
        <v>377</v>
      </c>
      <c r="M134" s="101">
        <f>L134/L146</f>
        <v>0.07576366559485531</v>
      </c>
      <c r="N134" s="103">
        <f>'地区別5歳毎'!M63</f>
        <v>430</v>
      </c>
      <c r="O134" s="101">
        <f>N134/N146</f>
        <v>0.07710238479469249</v>
      </c>
      <c r="P134" s="104">
        <f t="shared" si="4"/>
        <v>807</v>
      </c>
      <c r="Q134" s="101">
        <f>P134/P146</f>
        <v>0.07647114564578793</v>
      </c>
    </row>
    <row r="135" spans="11:17" ht="13.5">
      <c r="K135" s="87" t="s">
        <v>123</v>
      </c>
      <c r="L135" s="102">
        <f>'地区別5歳毎'!L62</f>
        <v>334</v>
      </c>
      <c r="M135" s="101">
        <f>L135/L146</f>
        <v>0.06712218649517684</v>
      </c>
      <c r="N135" s="103">
        <f>'地区別5歳毎'!L63</f>
        <v>321</v>
      </c>
      <c r="O135" s="101">
        <f>N135/N146</f>
        <v>0.05755782678859602</v>
      </c>
      <c r="P135" s="104">
        <f t="shared" si="4"/>
        <v>655</v>
      </c>
      <c r="Q135" s="101">
        <f>P135/P146</f>
        <v>0.062067658485738655</v>
      </c>
    </row>
    <row r="136" spans="11:17" ht="13.5">
      <c r="K136" s="87" t="s">
        <v>124</v>
      </c>
      <c r="L136" s="102">
        <f>'地区別5歳毎'!K62</f>
        <v>268</v>
      </c>
      <c r="M136" s="101">
        <f>L136/L146</f>
        <v>0.053858520900321546</v>
      </c>
      <c r="N136" s="103">
        <f>'地区別5歳毎'!K63</f>
        <v>280</v>
      </c>
      <c r="O136" s="101">
        <f>N136/N146</f>
        <v>0.0502062040523579</v>
      </c>
      <c r="P136" s="104">
        <f t="shared" si="4"/>
        <v>548</v>
      </c>
      <c r="Q136" s="101">
        <f>P136/P146</f>
        <v>0.05192836160333555</v>
      </c>
    </row>
    <row r="137" spans="11:17" ht="13.5">
      <c r="K137" s="87" t="s">
        <v>125</v>
      </c>
      <c r="L137" s="102">
        <f>'地区別5歳毎'!J62</f>
        <v>269</v>
      </c>
      <c r="M137" s="101">
        <f>L137/L146</f>
        <v>0.054059485530546625</v>
      </c>
      <c r="N137" s="103">
        <f>'地区別5歳毎'!J63</f>
        <v>282</v>
      </c>
      <c r="O137" s="101">
        <f>N137/N146</f>
        <v>0.05056481979558903</v>
      </c>
      <c r="P137" s="104">
        <f t="shared" si="4"/>
        <v>551</v>
      </c>
      <c r="Q137" s="101">
        <f>P137/P146</f>
        <v>0.05221264095517862</v>
      </c>
    </row>
    <row r="138" spans="11:17" ht="13.5">
      <c r="K138" s="87" t="s">
        <v>126</v>
      </c>
      <c r="L138" s="102">
        <f>'地区別5歳毎'!I62</f>
        <v>267</v>
      </c>
      <c r="M138" s="101">
        <f>L138/L146</f>
        <v>0.05365755627009646</v>
      </c>
      <c r="N138" s="103">
        <f>'地区別5歳毎'!I63</f>
        <v>267</v>
      </c>
      <c r="O138" s="101">
        <f>N138/N146</f>
        <v>0.047875201721355565</v>
      </c>
      <c r="P138" s="104">
        <f t="shared" si="4"/>
        <v>534</v>
      </c>
      <c r="Q138" s="101">
        <f>P138/P146</f>
        <v>0.05060172462806785</v>
      </c>
    </row>
    <row r="139" spans="11:17" ht="13.5">
      <c r="K139" s="87" t="s">
        <v>127</v>
      </c>
      <c r="L139" s="102">
        <f>'地区別5歳毎'!H62</f>
        <v>211</v>
      </c>
      <c r="M139" s="101">
        <f>L139/L146</f>
        <v>0.04240353697749196</v>
      </c>
      <c r="N139" s="103">
        <f>'地区別5歳毎'!H63</f>
        <v>217</v>
      </c>
      <c r="O139" s="101">
        <f>N139/N146</f>
        <v>0.03890980814057737</v>
      </c>
      <c r="P139" s="104">
        <f t="shared" si="4"/>
        <v>428</v>
      </c>
      <c r="Q139" s="101">
        <f>P139/P146</f>
        <v>0.04055718752961243</v>
      </c>
    </row>
    <row r="140" spans="11:17" ht="13.5">
      <c r="K140" s="87" t="s">
        <v>128</v>
      </c>
      <c r="L140" s="102">
        <f>'地区別5歳毎'!G62</f>
        <v>212</v>
      </c>
      <c r="M140" s="101">
        <f>L140/L146</f>
        <v>0.04260450160771704</v>
      </c>
      <c r="N140" s="103">
        <f>'地区別5歳毎'!G63</f>
        <v>288</v>
      </c>
      <c r="O140" s="101">
        <f>N140/N146</f>
        <v>0.05164066702528241</v>
      </c>
      <c r="P140" s="104">
        <f t="shared" si="4"/>
        <v>500</v>
      </c>
      <c r="Q140" s="101">
        <f>P140/P146</f>
        <v>0.0473798919738463</v>
      </c>
    </row>
    <row r="141" spans="11:17" ht="13.5">
      <c r="K141" s="87" t="s">
        <v>129</v>
      </c>
      <c r="L141" s="102">
        <f>'地区別5歳毎'!F62</f>
        <v>309</v>
      </c>
      <c r="M141" s="101">
        <f>L141/L146</f>
        <v>0.062098070739549836</v>
      </c>
      <c r="N141" s="103">
        <f>'地区別5歳毎'!F63</f>
        <v>288</v>
      </c>
      <c r="O141" s="101">
        <f>N141/N146</f>
        <v>0.05164066702528241</v>
      </c>
      <c r="P141" s="104">
        <f t="shared" si="4"/>
        <v>597</v>
      </c>
      <c r="Q141" s="101">
        <f>P141/P146</f>
        <v>0.056571591016772484</v>
      </c>
    </row>
    <row r="142" spans="11:17" ht="13.5">
      <c r="K142" s="87" t="s">
        <v>130</v>
      </c>
      <c r="L142" s="102">
        <f>'地区別5歳毎'!E62</f>
        <v>242</v>
      </c>
      <c r="M142" s="101">
        <f>L142/L146</f>
        <v>0.04863344051446945</v>
      </c>
      <c r="N142" s="103">
        <f>'地区別5歳毎'!E63</f>
        <v>263</v>
      </c>
      <c r="O142" s="101">
        <f>N142/N146</f>
        <v>0.047157970234893314</v>
      </c>
      <c r="P142" s="104">
        <f t="shared" si="4"/>
        <v>505</v>
      </c>
      <c r="Q142" s="101">
        <f>P142/P146</f>
        <v>0.047853690893584766</v>
      </c>
    </row>
    <row r="143" spans="11:17" ht="13.5">
      <c r="K143" s="87" t="s">
        <v>131</v>
      </c>
      <c r="L143" s="102">
        <f>'地区別5歳毎'!D62</f>
        <v>220</v>
      </c>
      <c r="M143" s="101">
        <f>L143/L146</f>
        <v>0.04421221864951769</v>
      </c>
      <c r="N143" s="103">
        <f>'地区別5歳毎'!D63</f>
        <v>165</v>
      </c>
      <c r="O143" s="101">
        <f>N143/N146</f>
        <v>0.029585798816568046</v>
      </c>
      <c r="P143" s="104">
        <f t="shared" si="4"/>
        <v>385</v>
      </c>
      <c r="Q143" s="101">
        <f>P143/P146</f>
        <v>0.03648251681986165</v>
      </c>
    </row>
    <row r="144" spans="11:17" ht="13.5">
      <c r="K144" s="87" t="s">
        <v>132</v>
      </c>
      <c r="L144" s="102">
        <f>'地区別5歳毎'!C62</f>
        <v>199</v>
      </c>
      <c r="M144" s="101">
        <f>L144/L146</f>
        <v>0.039991961414791</v>
      </c>
      <c r="N144" s="103">
        <f>'地区別5歳毎'!C63</f>
        <v>178</v>
      </c>
      <c r="O144" s="101">
        <f>N144/N146</f>
        <v>0.03191680114757038</v>
      </c>
      <c r="P144" s="104">
        <f t="shared" si="4"/>
        <v>377</v>
      </c>
      <c r="Q144" s="101">
        <f>P144/P146</f>
        <v>0.03572443854828011</v>
      </c>
    </row>
    <row r="145" ht="13.5">
      <c r="K145" s="87"/>
    </row>
    <row r="146" spans="11:17" ht="13.5">
      <c r="K146" s="87"/>
      <c r="L146" s="102">
        <f>SUM(L124:L144)</f>
        <v>4976</v>
      </c>
      <c r="M146" s="92"/>
      <c r="N146" s="103">
        <f>SUM(N124:N144)</f>
        <v>5577</v>
      </c>
      <c r="O146" s="92"/>
      <c r="P146" s="104">
        <f>SUM(P124:P144)</f>
        <v>10553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0.002471424158171146</v>
      </c>
      <c r="P154" s="104">
        <f>L154+N154</f>
        <v>8</v>
      </c>
      <c r="Q154" s="101">
        <f>P154/P176</f>
        <v>0.0013513513513513514</v>
      </c>
    </row>
    <row r="155" spans="11:17" ht="13.5">
      <c r="K155" s="87" t="s">
        <v>113</v>
      </c>
      <c r="L155" s="102">
        <f>'地区別5歳毎'!V65</f>
        <v>5</v>
      </c>
      <c r="M155" s="101">
        <f>L155/L176</f>
        <v>0.0018635855385762206</v>
      </c>
      <c r="N155" s="103">
        <f>'地区別5歳毎'!V66</f>
        <v>26</v>
      </c>
      <c r="O155" s="101">
        <f>N155/N176</f>
        <v>0.008032128514056224</v>
      </c>
      <c r="P155" s="104">
        <f aca="true" t="shared" si="5" ref="P155:P174">L155+N155</f>
        <v>31</v>
      </c>
      <c r="Q155" s="101">
        <f>P155/P176</f>
        <v>0.005236486486486487</v>
      </c>
    </row>
    <row r="156" spans="11:17" ht="13.5">
      <c r="K156" s="87" t="s">
        <v>114</v>
      </c>
      <c r="L156" s="102">
        <f>'地区別5歳毎'!U65</f>
        <v>16</v>
      </c>
      <c r="M156" s="101">
        <f>L156/L176</f>
        <v>0.005963473723443906</v>
      </c>
      <c r="N156" s="103">
        <f>'地区別5歳毎'!U66</f>
        <v>59</v>
      </c>
      <c r="O156" s="101">
        <f>N156/N176</f>
        <v>0.0182267531665122</v>
      </c>
      <c r="P156" s="104">
        <f t="shared" si="5"/>
        <v>75</v>
      </c>
      <c r="Q156" s="101">
        <f>P156/P176</f>
        <v>0.01266891891891892</v>
      </c>
    </row>
    <row r="157" spans="11:17" ht="13.5">
      <c r="K157" s="87" t="s">
        <v>115</v>
      </c>
      <c r="L157" s="102">
        <f>'地区別5歳毎'!T65</f>
        <v>66</v>
      </c>
      <c r="M157" s="101">
        <f>L157/L176</f>
        <v>0.024599329109206113</v>
      </c>
      <c r="N157" s="103">
        <f>'地区別5歳毎'!T66</f>
        <v>130</v>
      </c>
      <c r="O157" s="101">
        <f>N157/N176</f>
        <v>0.040160642570281124</v>
      </c>
      <c r="P157" s="104">
        <f t="shared" si="5"/>
        <v>196</v>
      </c>
      <c r="Q157" s="101">
        <f>P157/P176</f>
        <v>0.03310810810810811</v>
      </c>
    </row>
    <row r="158" spans="11:17" ht="13.5">
      <c r="K158" s="87" t="s">
        <v>116</v>
      </c>
      <c r="L158" s="102">
        <f>'地区別5歳毎'!S65</f>
        <v>107</v>
      </c>
      <c r="M158" s="101">
        <f>L158/L176</f>
        <v>0.03988073052553112</v>
      </c>
      <c r="N158" s="103">
        <f>'地区別5歳毎'!S66</f>
        <v>249</v>
      </c>
      <c r="O158" s="101">
        <f>N158/N176</f>
        <v>0.07692307692307693</v>
      </c>
      <c r="P158" s="104">
        <f t="shared" si="5"/>
        <v>356</v>
      </c>
      <c r="Q158" s="101">
        <f>P158/P176</f>
        <v>0.06013513513513514</v>
      </c>
    </row>
    <row r="159" spans="11:17" ht="13.5">
      <c r="K159" s="87" t="s">
        <v>117</v>
      </c>
      <c r="L159" s="102">
        <f>'地区別5歳毎'!R65</f>
        <v>137</v>
      </c>
      <c r="M159" s="101">
        <f>L159/L176</f>
        <v>0.051062243756988444</v>
      </c>
      <c r="N159" s="103">
        <f>'地区別5歳毎'!R66</f>
        <v>229</v>
      </c>
      <c r="O159" s="101">
        <f>N159/N176</f>
        <v>0.07074451652764906</v>
      </c>
      <c r="P159" s="104">
        <f t="shared" si="5"/>
        <v>366</v>
      </c>
      <c r="Q159" s="101">
        <f>P159/P176</f>
        <v>0.061824324324324324</v>
      </c>
    </row>
    <row r="160" spans="11:17" ht="13.5">
      <c r="K160" s="87" t="s">
        <v>118</v>
      </c>
      <c r="L160" s="102">
        <f>'地区別5歳毎'!Q65</f>
        <v>117</v>
      </c>
      <c r="M160" s="101">
        <f>L160/L176</f>
        <v>0.04360790160268356</v>
      </c>
      <c r="N160" s="103">
        <f>'地区別5歳毎'!Q66</f>
        <v>169</v>
      </c>
      <c r="O160" s="101">
        <f>N160/N176</f>
        <v>0.05220883534136546</v>
      </c>
      <c r="P160" s="104">
        <f t="shared" si="5"/>
        <v>286</v>
      </c>
      <c r="Q160" s="101">
        <f>P160/P176</f>
        <v>0.04831081081081081</v>
      </c>
    </row>
    <row r="161" spans="11:17" ht="13.5">
      <c r="K161" s="87" t="s">
        <v>119</v>
      </c>
      <c r="L161" s="102">
        <f>'地区別5歳毎'!P65</f>
        <v>145</v>
      </c>
      <c r="M161" s="101">
        <f>L161/L176</f>
        <v>0.0540439806187104</v>
      </c>
      <c r="N161" s="103">
        <f>'地区別5歳毎'!P66</f>
        <v>175</v>
      </c>
      <c r="O161" s="101">
        <f>N161/N176</f>
        <v>0.05406240345999382</v>
      </c>
      <c r="P161" s="104">
        <f t="shared" si="5"/>
        <v>320</v>
      </c>
      <c r="Q161" s="101">
        <f>P161/P176</f>
        <v>0.05405405405405406</v>
      </c>
    </row>
    <row r="162" spans="11:17" ht="13.5">
      <c r="K162" s="87" t="s">
        <v>120</v>
      </c>
      <c r="L162" s="102">
        <f>'地区別5歳毎'!O65</f>
        <v>254</v>
      </c>
      <c r="M162" s="101">
        <f>L162/L176</f>
        <v>0.09467014535967201</v>
      </c>
      <c r="N162" s="103">
        <f>'地区別5歳毎'!O66</f>
        <v>272</v>
      </c>
      <c r="O162" s="101">
        <f>N162/N176</f>
        <v>0.08402842137781896</v>
      </c>
      <c r="P162" s="104">
        <f t="shared" si="5"/>
        <v>526</v>
      </c>
      <c r="Q162" s="101">
        <f>P162/P176</f>
        <v>0.08885135135135135</v>
      </c>
    </row>
    <row r="163" spans="11:17" ht="13.5">
      <c r="K163" s="87" t="s">
        <v>121</v>
      </c>
      <c r="L163" s="102">
        <f>'地区別5歳毎'!N65</f>
        <v>243</v>
      </c>
      <c r="M163" s="101">
        <f>L163/L176</f>
        <v>0.09057025717480433</v>
      </c>
      <c r="N163" s="103">
        <f>'地区別5歳毎'!N66</f>
        <v>268</v>
      </c>
      <c r="O163" s="101">
        <f>N163/N176</f>
        <v>0.08279270929873339</v>
      </c>
      <c r="P163" s="104">
        <f t="shared" si="5"/>
        <v>511</v>
      </c>
      <c r="Q163" s="101">
        <f>P163/P176</f>
        <v>0.08631756756756757</v>
      </c>
    </row>
    <row r="164" spans="11:17" ht="13.5">
      <c r="K164" s="87" t="s">
        <v>122</v>
      </c>
      <c r="L164" s="102">
        <f>'地区別5歳毎'!M65</f>
        <v>243</v>
      </c>
      <c r="M164" s="101">
        <f>L164/L176</f>
        <v>0.09057025717480433</v>
      </c>
      <c r="N164" s="103">
        <f>'地区別5歳毎'!M66</f>
        <v>262</v>
      </c>
      <c r="O164" s="101">
        <f>N164/N176</f>
        <v>0.08093914118010503</v>
      </c>
      <c r="P164" s="104">
        <f t="shared" si="5"/>
        <v>505</v>
      </c>
      <c r="Q164" s="101">
        <f>P164/P176</f>
        <v>0.08530405405405406</v>
      </c>
    </row>
    <row r="165" spans="11:17" ht="13.5">
      <c r="K165" s="87" t="s">
        <v>123</v>
      </c>
      <c r="L165" s="102">
        <f>'地区別5歳毎'!L65</f>
        <v>199</v>
      </c>
      <c r="M165" s="101">
        <f>L165/L176</f>
        <v>0.07417070443533358</v>
      </c>
      <c r="N165" s="103">
        <f>'地区別5歳毎'!L66</f>
        <v>221</v>
      </c>
      <c r="O165" s="101">
        <f>N165/N176</f>
        <v>0.06827309236947791</v>
      </c>
      <c r="P165" s="104">
        <f t="shared" si="5"/>
        <v>420</v>
      </c>
      <c r="Q165" s="101">
        <f>P165/P176</f>
        <v>0.07094594594594594</v>
      </c>
    </row>
    <row r="166" spans="11:17" ht="13.5">
      <c r="K166" s="87" t="s">
        <v>124</v>
      </c>
      <c r="L166" s="102">
        <f>'地区別5歳毎'!K65</f>
        <v>140</v>
      </c>
      <c r="M166" s="101">
        <f>L166/L176</f>
        <v>0.05218039508013418</v>
      </c>
      <c r="N166" s="103">
        <f>'地区別5歳毎'!K66</f>
        <v>174</v>
      </c>
      <c r="O166" s="101">
        <f>N166/N176</f>
        <v>0.05375347544022243</v>
      </c>
      <c r="P166" s="104">
        <f t="shared" si="5"/>
        <v>314</v>
      </c>
      <c r="Q166" s="101">
        <f>P166/P176</f>
        <v>0.05304054054054054</v>
      </c>
    </row>
    <row r="167" spans="11:17" ht="13.5">
      <c r="K167" s="87" t="s">
        <v>125</v>
      </c>
      <c r="L167" s="102">
        <f>'地区別5歳毎'!J65</f>
        <v>135</v>
      </c>
      <c r="M167" s="101">
        <f>L167/L176</f>
        <v>0.050316809541557955</v>
      </c>
      <c r="N167" s="103">
        <f>'地区別5歳毎'!J66</f>
        <v>149</v>
      </c>
      <c r="O167" s="101">
        <f>N167/N176</f>
        <v>0.046030274945937595</v>
      </c>
      <c r="P167" s="104">
        <f t="shared" si="5"/>
        <v>284</v>
      </c>
      <c r="Q167" s="101">
        <f>P167/P176</f>
        <v>0.047972972972972976</v>
      </c>
    </row>
    <row r="168" spans="11:17" ht="13.5">
      <c r="K168" s="87" t="s">
        <v>126</v>
      </c>
      <c r="L168" s="102">
        <f>'地区別5歳毎'!I65</f>
        <v>141</v>
      </c>
      <c r="M168" s="101">
        <f>L168/L176</f>
        <v>0.05255311218784942</v>
      </c>
      <c r="N168" s="103">
        <f>'地区別5歳毎'!I66</f>
        <v>114</v>
      </c>
      <c r="O168" s="101">
        <f>N168/N176</f>
        <v>0.03521779425393883</v>
      </c>
      <c r="P168" s="104">
        <f t="shared" si="5"/>
        <v>255</v>
      </c>
      <c r="Q168" s="101">
        <f>P168/P176</f>
        <v>0.04307432432432432</v>
      </c>
    </row>
    <row r="169" spans="11:17" ht="13.5">
      <c r="K169" s="87" t="s">
        <v>127</v>
      </c>
      <c r="L169" s="102">
        <f>'地区別5歳毎'!H65</f>
        <v>109</v>
      </c>
      <c r="M169" s="101">
        <f>L169/L176</f>
        <v>0.04062616474096161</v>
      </c>
      <c r="N169" s="103">
        <f>'地区別5歳毎'!H66</f>
        <v>124</v>
      </c>
      <c r="O169" s="101">
        <f>N169/N176</f>
        <v>0.03830707445165277</v>
      </c>
      <c r="P169" s="104">
        <f t="shared" si="5"/>
        <v>233</v>
      </c>
      <c r="Q169" s="101">
        <f>P169/P176</f>
        <v>0.03935810810810811</v>
      </c>
    </row>
    <row r="170" spans="11:17" ht="13.5">
      <c r="K170" s="87" t="s">
        <v>128</v>
      </c>
      <c r="L170" s="102">
        <f>'地区別5歳毎'!G65</f>
        <v>102</v>
      </c>
      <c r="M170" s="101">
        <f>L170/L176</f>
        <v>0.0380171449869549</v>
      </c>
      <c r="N170" s="103">
        <f>'地区別5歳毎'!G66</f>
        <v>110</v>
      </c>
      <c r="O170" s="101">
        <f>N170/N176</f>
        <v>0.03398208217485326</v>
      </c>
      <c r="P170" s="104">
        <f t="shared" si="5"/>
        <v>212</v>
      </c>
      <c r="Q170" s="101">
        <f>P170/P176</f>
        <v>0.03581081081081081</v>
      </c>
    </row>
    <row r="171" spans="11:17" ht="13.5">
      <c r="K171" s="87" t="s">
        <v>129</v>
      </c>
      <c r="L171" s="102">
        <f>'地区別5歳毎'!F65</f>
        <v>173</v>
      </c>
      <c r="M171" s="101">
        <f>L171/L176</f>
        <v>0.06448005963473724</v>
      </c>
      <c r="N171" s="103">
        <f>'地区別5歳毎'!F66</f>
        <v>185</v>
      </c>
      <c r="O171" s="101">
        <f>N171/N176</f>
        <v>0.05715168365770775</v>
      </c>
      <c r="P171" s="104">
        <f t="shared" si="5"/>
        <v>358</v>
      </c>
      <c r="Q171" s="101">
        <f>P171/P176</f>
        <v>0.06047297297297297</v>
      </c>
    </row>
    <row r="172" spans="11:17" ht="13.5">
      <c r="K172" s="87" t="s">
        <v>130</v>
      </c>
      <c r="L172" s="102">
        <f>'地区別5歳毎'!E65</f>
        <v>153</v>
      </c>
      <c r="M172" s="101">
        <f>L172/L176</f>
        <v>0.05702571748043235</v>
      </c>
      <c r="N172" s="103">
        <f>'地区別5歳毎'!E66</f>
        <v>134</v>
      </c>
      <c r="O172" s="101">
        <f>N172/N176</f>
        <v>0.041396354649366696</v>
      </c>
      <c r="P172" s="104">
        <f t="shared" si="5"/>
        <v>287</v>
      </c>
      <c r="Q172" s="101">
        <f>P172/P176</f>
        <v>0.04847972972972973</v>
      </c>
    </row>
    <row r="173" spans="11:17" ht="13.5">
      <c r="K173" s="87" t="s">
        <v>131</v>
      </c>
      <c r="L173" s="102">
        <f>'地区別5歳毎'!D65</f>
        <v>108</v>
      </c>
      <c r="M173" s="101">
        <f>L173/L176</f>
        <v>0.04025344763324636</v>
      </c>
      <c r="N173" s="103">
        <f>'地区別5歳毎'!D66</f>
        <v>99</v>
      </c>
      <c r="O173" s="101">
        <f>N173/N176</f>
        <v>0.030583873957367932</v>
      </c>
      <c r="P173" s="104">
        <f t="shared" si="5"/>
        <v>207</v>
      </c>
      <c r="Q173" s="101">
        <f>P173/P176</f>
        <v>0.03496621621621621</v>
      </c>
    </row>
    <row r="174" spans="11:17" ht="13.5">
      <c r="K174" s="87" t="s">
        <v>132</v>
      </c>
      <c r="L174" s="102">
        <f>'地区別5歳毎'!C65</f>
        <v>90</v>
      </c>
      <c r="M174" s="101">
        <f>L174/L176</f>
        <v>0.033544539694371975</v>
      </c>
      <c r="N174" s="103">
        <f>'地区別5歳毎'!C66</f>
        <v>80</v>
      </c>
      <c r="O174" s="101">
        <f>N174/N176</f>
        <v>0.02471424158171146</v>
      </c>
      <c r="P174" s="104">
        <f t="shared" si="5"/>
        <v>170</v>
      </c>
      <c r="Q174" s="101">
        <f>P174/P176</f>
        <v>0.028716216216216218</v>
      </c>
    </row>
    <row r="175" ht="13.5">
      <c r="K175" s="87"/>
    </row>
    <row r="176" spans="11:17" ht="13.5">
      <c r="K176" s="87"/>
      <c r="L176" s="102">
        <f>SUM(L154:L174)</f>
        <v>2683</v>
      </c>
      <c r="M176" s="92"/>
      <c r="N176" s="103">
        <f>SUM(N154:N174)</f>
        <v>3237</v>
      </c>
      <c r="O176" s="92"/>
      <c r="P176" s="104">
        <f>SUM(P154:P174)</f>
        <v>5920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10</v>
      </c>
      <c r="M184" s="101">
        <f>L184/L206</f>
        <v>0.00014982844642883898</v>
      </c>
      <c r="N184" s="103">
        <f>'地区別5歳毎'!W69</f>
        <v>73</v>
      </c>
      <c r="O184" s="101">
        <f>N184/N206</f>
        <v>0.000978932829115876</v>
      </c>
      <c r="P184" s="104">
        <f>L184+N184</f>
        <v>83</v>
      </c>
      <c r="Q184" s="101">
        <f>P184/P206</f>
        <v>0.0005873444952375561</v>
      </c>
    </row>
    <row r="185" spans="11:17" ht="13.5">
      <c r="K185" s="87" t="s">
        <v>113</v>
      </c>
      <c r="L185" s="102">
        <f>'地区別5歳毎'!V68</f>
        <v>59</v>
      </c>
      <c r="M185" s="101">
        <f>L185/L206</f>
        <v>0.00088398783393015</v>
      </c>
      <c r="N185" s="103">
        <f>'地区別5歳毎'!V69</f>
        <v>377</v>
      </c>
      <c r="O185" s="101">
        <f>N185/N206</f>
        <v>0.005055584610639525</v>
      </c>
      <c r="P185" s="104">
        <f aca="true" t="shared" si="6" ref="P185:P204">L185+N185</f>
        <v>436</v>
      </c>
      <c r="Q185" s="101">
        <f>P185/P206</f>
        <v>0.003085327709922584</v>
      </c>
    </row>
    <row r="186" spans="11:17" ht="13.5">
      <c r="K186" s="87" t="s">
        <v>114</v>
      </c>
      <c r="L186" s="102">
        <f>'地区別5歳毎'!U68</f>
        <v>291</v>
      </c>
      <c r="M186" s="101">
        <f>L186/L206</f>
        <v>0.004360007791079214</v>
      </c>
      <c r="N186" s="103">
        <f>'地区別5歳毎'!U69</f>
        <v>1105</v>
      </c>
      <c r="O186" s="101">
        <f>N186/N206</f>
        <v>0.014818092824288262</v>
      </c>
      <c r="P186" s="104">
        <f t="shared" si="6"/>
        <v>1396</v>
      </c>
      <c r="Q186" s="101">
        <f>P186/P206</f>
        <v>0.009878709823513594</v>
      </c>
    </row>
    <row r="187" spans="11:17" ht="13.5">
      <c r="K187" s="87" t="s">
        <v>115</v>
      </c>
      <c r="L187" s="102">
        <f>'地区別5歳毎'!T68</f>
        <v>1086</v>
      </c>
      <c r="M187" s="101">
        <f>L187/L206</f>
        <v>0.01627136928217191</v>
      </c>
      <c r="N187" s="103">
        <f>'地区別5歳毎'!T69</f>
        <v>2431</v>
      </c>
      <c r="O187" s="101">
        <f>N187/N206</f>
        <v>0.032599804213434176</v>
      </c>
      <c r="P187" s="104">
        <f t="shared" si="6"/>
        <v>3517</v>
      </c>
      <c r="Q187" s="101">
        <f>P187/P206</f>
        <v>0.024887838430728733</v>
      </c>
    </row>
    <row r="188" spans="11:17" ht="13.5">
      <c r="K188" s="87" t="s">
        <v>116</v>
      </c>
      <c r="L188" s="102">
        <f>'地区別5歳毎'!S68</f>
        <v>1998</v>
      </c>
      <c r="M188" s="101">
        <f>L188/L206</f>
        <v>0.029935723596482028</v>
      </c>
      <c r="N188" s="103">
        <f>'地区別5歳毎'!S69</f>
        <v>3422</v>
      </c>
      <c r="O188" s="101">
        <f>N188/N206</f>
        <v>0.04588915261965107</v>
      </c>
      <c r="P188" s="104">
        <f t="shared" si="6"/>
        <v>5420</v>
      </c>
      <c r="Q188" s="101">
        <f>P188/P206</f>
        <v>0.03835430318298258</v>
      </c>
    </row>
    <row r="189" spans="11:17" ht="13.5">
      <c r="K189" s="87" t="s">
        <v>117</v>
      </c>
      <c r="L189" s="102">
        <f>'地区別5歳毎'!R68</f>
        <v>2975</v>
      </c>
      <c r="M189" s="101">
        <f>L189/L206</f>
        <v>0.044573962812579596</v>
      </c>
      <c r="N189" s="103">
        <f>'地区別5歳毎'!R69</f>
        <v>3940</v>
      </c>
      <c r="O189" s="101">
        <f>N189/N206</f>
        <v>0.05283555269474729</v>
      </c>
      <c r="P189" s="104">
        <f t="shared" si="6"/>
        <v>6915</v>
      </c>
      <c r="Q189" s="101">
        <f>P189/P206</f>
        <v>0.048933580536960244</v>
      </c>
    </row>
    <row r="190" spans="11:17" ht="13.5">
      <c r="K190" s="87" t="s">
        <v>118</v>
      </c>
      <c r="L190" s="102">
        <f>'地区別5歳毎'!Q68</f>
        <v>3438</v>
      </c>
      <c r="M190" s="101">
        <f>L190/L206</f>
        <v>0.05151101988223484</v>
      </c>
      <c r="N190" s="103">
        <f>'地区別5歳毎'!Q69</f>
        <v>4292</v>
      </c>
      <c r="O190" s="101">
        <f>N190/N206</f>
        <v>0.057555886336511514</v>
      </c>
      <c r="P190" s="104">
        <f t="shared" si="6"/>
        <v>7730</v>
      </c>
      <c r="Q190" s="101">
        <f>P190/P206</f>
        <v>0.05470087889381094</v>
      </c>
    </row>
    <row r="191" spans="11:17" ht="13.5">
      <c r="K191" s="87" t="s">
        <v>119</v>
      </c>
      <c r="L191" s="102">
        <f>'地区別5歳毎'!P68</f>
        <v>4010</v>
      </c>
      <c r="M191" s="101">
        <f>L191/L206</f>
        <v>0.06008120701796443</v>
      </c>
      <c r="N191" s="103">
        <f>'地区別5歳毎'!P69</f>
        <v>4435</v>
      </c>
      <c r="O191" s="101">
        <f>N191/N206</f>
        <v>0.05947352187847823</v>
      </c>
      <c r="P191" s="104">
        <f t="shared" si="6"/>
        <v>8445</v>
      </c>
      <c r="Q191" s="101">
        <f>P191/P206</f>
        <v>0.059760533280495916</v>
      </c>
    </row>
    <row r="192" spans="11:17" ht="13.5">
      <c r="K192" s="87" t="s">
        <v>120</v>
      </c>
      <c r="L192" s="102">
        <f>'地区別5歳毎'!O68</f>
        <v>5681</v>
      </c>
      <c r="M192" s="101">
        <f>L192/L206</f>
        <v>0.08511754041622342</v>
      </c>
      <c r="N192" s="103">
        <f>'地区別5歳毎'!O69</f>
        <v>6044</v>
      </c>
      <c r="O192" s="101">
        <f>N192/N206</f>
        <v>0.08105027423529254</v>
      </c>
      <c r="P192" s="104">
        <f t="shared" si="6"/>
        <v>11725</v>
      </c>
      <c r="Q192" s="101">
        <f>P192/P206</f>
        <v>0.08297125550193186</v>
      </c>
    </row>
    <row r="193" spans="11:17" ht="13.5">
      <c r="K193" s="87" t="s">
        <v>121</v>
      </c>
      <c r="L193" s="102">
        <f>'地区別5歳毎'!N68</f>
        <v>4970</v>
      </c>
      <c r="M193" s="101">
        <f>L193/L206</f>
        <v>0.07446473787513297</v>
      </c>
      <c r="N193" s="103">
        <f>'地区別5歳毎'!N69</f>
        <v>5043</v>
      </c>
      <c r="O193" s="101">
        <f>N193/N206</f>
        <v>0.06762682544152553</v>
      </c>
      <c r="P193" s="104">
        <f t="shared" si="6"/>
        <v>10013</v>
      </c>
      <c r="Q193" s="101">
        <f>P193/P206</f>
        <v>0.07085639073269456</v>
      </c>
    </row>
    <row r="194" spans="11:17" ht="13.5">
      <c r="K194" s="87" t="s">
        <v>122</v>
      </c>
      <c r="L194" s="102">
        <f>'地区別5歳毎'!M68</f>
        <v>4512</v>
      </c>
      <c r="M194" s="101">
        <f>L194/L206</f>
        <v>0.06760259502869215</v>
      </c>
      <c r="N194" s="103">
        <f>'地区別5歳毎'!M69</f>
        <v>4873</v>
      </c>
      <c r="O194" s="101">
        <f>N194/N206</f>
        <v>0.06534711885317349</v>
      </c>
      <c r="P194" s="104">
        <f t="shared" si="6"/>
        <v>9385</v>
      </c>
      <c r="Q194" s="101">
        <f>P194/P206</f>
        <v>0.06641238660005377</v>
      </c>
    </row>
    <row r="195" spans="11:17" ht="13.5">
      <c r="K195" s="87" t="s">
        <v>123</v>
      </c>
      <c r="L195" s="102">
        <f>'地区別5歳毎'!L68</f>
        <v>4121</v>
      </c>
      <c r="M195" s="101">
        <f>L195/L206</f>
        <v>0.061744302773324544</v>
      </c>
      <c r="N195" s="103">
        <f>'地区別5歳毎'!L69</f>
        <v>4616</v>
      </c>
      <c r="O195" s="101">
        <f>N195/N206</f>
        <v>0.0619007388931354</v>
      </c>
      <c r="P195" s="104">
        <f t="shared" si="6"/>
        <v>8737</v>
      </c>
      <c r="Q195" s="101">
        <f>P195/P206</f>
        <v>0.061826853673379846</v>
      </c>
    </row>
    <row r="196" spans="11:17" ht="13.5">
      <c r="K196" s="87" t="s">
        <v>124</v>
      </c>
      <c r="L196" s="102">
        <f>'地区別5歳毎'!K68</f>
        <v>4405</v>
      </c>
      <c r="M196" s="101">
        <f>L196/L206</f>
        <v>0.06599943065190357</v>
      </c>
      <c r="N196" s="103">
        <f>'地区別5歳毎'!K69</f>
        <v>4770</v>
      </c>
      <c r="O196" s="101">
        <f>N196/N206</f>
        <v>0.06396588486140725</v>
      </c>
      <c r="P196" s="104">
        <f t="shared" si="6"/>
        <v>9175</v>
      </c>
      <c r="Q196" s="101">
        <f>P196/P206</f>
        <v>0.06492633426270575</v>
      </c>
    </row>
    <row r="197" spans="11:17" ht="13.5">
      <c r="K197" s="87" t="s">
        <v>125</v>
      </c>
      <c r="L197" s="102">
        <f>'地区別5歳毎'!J68</f>
        <v>4508</v>
      </c>
      <c r="M197" s="101">
        <f>L197/L206</f>
        <v>0.06754266365012061</v>
      </c>
      <c r="N197" s="103">
        <f>'地区別5歳毎'!J69</f>
        <v>4623</v>
      </c>
      <c r="O197" s="101">
        <f>N197/N206</f>
        <v>0.06199460916442048</v>
      </c>
      <c r="P197" s="104">
        <f t="shared" si="6"/>
        <v>9131</v>
      </c>
      <c r="Q197" s="101">
        <f>P197/P206</f>
        <v>0.06461497091583282</v>
      </c>
    </row>
    <row r="198" spans="11:17" ht="13.5">
      <c r="K198" s="87" t="s">
        <v>126</v>
      </c>
      <c r="L198" s="102">
        <f>'地区別5歳毎'!I68</f>
        <v>3916</v>
      </c>
      <c r="M198" s="101">
        <f>L198/L206</f>
        <v>0.05867281962153335</v>
      </c>
      <c r="N198" s="103">
        <f>'地区別5歳毎'!I69</f>
        <v>4089</v>
      </c>
      <c r="O198" s="101">
        <f>N198/N206</f>
        <v>0.05483364846924407</v>
      </c>
      <c r="P198" s="104">
        <f t="shared" si="6"/>
        <v>8005</v>
      </c>
      <c r="Q198" s="101">
        <f>P198/P206</f>
        <v>0.0566468998117667</v>
      </c>
    </row>
    <row r="199" spans="11:17" ht="13.5">
      <c r="K199" s="87" t="s">
        <v>127</v>
      </c>
      <c r="L199" s="102">
        <f>'地区別5歳毎'!H68</f>
        <v>3468</v>
      </c>
      <c r="M199" s="101">
        <f>L199/L206</f>
        <v>0.05196050522152136</v>
      </c>
      <c r="N199" s="103">
        <f>'地区別5歳毎'!H69</f>
        <v>3593</v>
      </c>
      <c r="O199" s="101">
        <f>N199/N206</f>
        <v>0.04818226924675812</v>
      </c>
      <c r="P199" s="104">
        <f t="shared" si="6"/>
        <v>7061</v>
      </c>
      <c r="Q199" s="101">
        <f>P199/P206</f>
        <v>0.04996674073340221</v>
      </c>
    </row>
    <row r="200" spans="11:17" ht="13.5">
      <c r="K200" s="87" t="s">
        <v>128</v>
      </c>
      <c r="L200" s="102">
        <f>'地区別5歳毎'!G68</f>
        <v>3154</v>
      </c>
      <c r="M200" s="101">
        <f>L200/L206</f>
        <v>0.04725589200365581</v>
      </c>
      <c r="N200" s="103">
        <f>'地区別5歳毎'!G69</f>
        <v>3368</v>
      </c>
      <c r="O200" s="101">
        <f>N200/N206</f>
        <v>0.04516501052688042</v>
      </c>
      <c r="P200" s="104">
        <f t="shared" si="6"/>
        <v>6522</v>
      </c>
      <c r="Q200" s="101">
        <f>P200/P206</f>
        <v>0.04615253973420892</v>
      </c>
    </row>
    <row r="201" spans="11:17" ht="13.5">
      <c r="K201" s="87" t="s">
        <v>129</v>
      </c>
      <c r="L201" s="102">
        <f>'地区別5歳毎'!F68</f>
        <v>3858</v>
      </c>
      <c r="M201" s="101">
        <f>L201/L206</f>
        <v>0.05780381463224608</v>
      </c>
      <c r="N201" s="103">
        <f>'地区別5歳毎'!F69</f>
        <v>3804</v>
      </c>
      <c r="O201" s="101">
        <f>N201/N206</f>
        <v>0.051011787424065654</v>
      </c>
      <c r="P201" s="104">
        <f t="shared" si="6"/>
        <v>7662</v>
      </c>
      <c r="Q201" s="101">
        <f>P201/P206</f>
        <v>0.05421968099409825</v>
      </c>
    </row>
    <row r="202" spans="11:17" ht="13.5">
      <c r="K202" s="87" t="s">
        <v>130</v>
      </c>
      <c r="L202" s="102">
        <f>'地区別5歳毎'!E68</f>
        <v>3630</v>
      </c>
      <c r="M202" s="101">
        <f>L202/L206</f>
        <v>0.054387726053668546</v>
      </c>
      <c r="N202" s="103">
        <f>'地区別5歳毎'!E69</f>
        <v>3563</v>
      </c>
      <c r="O202" s="101">
        <f>N202/N206</f>
        <v>0.04777996808410776</v>
      </c>
      <c r="P202" s="104">
        <f t="shared" si="6"/>
        <v>7193</v>
      </c>
      <c r="Q202" s="101">
        <f>P202/P206</f>
        <v>0.05090083077402097</v>
      </c>
    </row>
    <row r="203" spans="11:17" ht="13.5">
      <c r="K203" s="87" t="s">
        <v>131</v>
      </c>
      <c r="L203" s="102">
        <f>'地区別5歳毎'!D68</f>
        <v>3373</v>
      </c>
      <c r="M203" s="101">
        <f>L203/L206</f>
        <v>0.05053713498044739</v>
      </c>
      <c r="N203" s="103">
        <f>'地区別5歳毎'!D69</f>
        <v>3150</v>
      </c>
      <c r="O203" s="101">
        <f>N203/N206</f>
        <v>0.042241622078287806</v>
      </c>
      <c r="P203" s="104">
        <f t="shared" si="6"/>
        <v>6523</v>
      </c>
      <c r="Q203" s="101">
        <f>P203/P206</f>
        <v>0.04615961617391058</v>
      </c>
    </row>
    <row r="204" spans="11:17" ht="13.5">
      <c r="K204" s="87" t="s">
        <v>132</v>
      </c>
      <c r="L204" s="102">
        <f>'地区別5歳毎'!C68</f>
        <v>3280</v>
      </c>
      <c r="M204" s="101">
        <f>L204/L206</f>
        <v>0.04914373042865919</v>
      </c>
      <c r="N204" s="103">
        <f>'地区別5歳毎'!C69</f>
        <v>2960</v>
      </c>
      <c r="O204" s="101">
        <f>N204/N206</f>
        <v>0.03969371471483553</v>
      </c>
      <c r="P204" s="104">
        <f t="shared" si="6"/>
        <v>6240</v>
      </c>
      <c r="Q204" s="101">
        <f>P204/P206</f>
        <v>0.044156983738341565</v>
      </c>
    </row>
    <row r="205" ht="13.5">
      <c r="K205" s="87"/>
    </row>
    <row r="206" spans="11:17" ht="13.5">
      <c r="K206" s="87"/>
      <c r="L206" s="102">
        <f>SUM(L184:L204)</f>
        <v>66743</v>
      </c>
      <c r="M206" s="92"/>
      <c r="N206" s="103">
        <f>SUM(N184:N204)</f>
        <v>74571</v>
      </c>
      <c r="O206" s="92"/>
      <c r="P206" s="104">
        <f>SUM(P184:P204)</f>
        <v>141314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2</v>
      </c>
      <c r="M4" s="96">
        <f>L4/L26</f>
        <v>4.471871925588051E-05</v>
      </c>
      <c r="N4" s="93">
        <f>'地区別5歳毎'!W24</f>
        <v>42</v>
      </c>
      <c r="O4" s="94">
        <f>N4/N26</f>
        <v>0.000843136467659694</v>
      </c>
      <c r="P4" s="93">
        <f aca="true" t="shared" si="0" ref="P4:P24">L4+N4</f>
        <v>44</v>
      </c>
      <c r="Q4" s="97">
        <f>P4/P26</f>
        <v>0.0004654213120649897</v>
      </c>
      <c r="S4" s="87" t="s">
        <v>1</v>
      </c>
      <c r="T4" s="93">
        <f>SUM(L4:L4)</f>
        <v>2</v>
      </c>
      <c r="U4" s="96">
        <f>T4/L26</f>
        <v>4.471871925588051E-05</v>
      </c>
      <c r="V4" s="93">
        <f>SUM(N4:N4)</f>
        <v>42</v>
      </c>
      <c r="W4" s="94">
        <f>V4/N26</f>
        <v>0.000843136467659694</v>
      </c>
      <c r="X4" s="93">
        <f>SUM(P4:P4)</f>
        <v>44</v>
      </c>
      <c r="Y4" s="97">
        <f>X4/P26</f>
        <v>0.0004654213120649897</v>
      </c>
    </row>
    <row r="5" spans="11:25" ht="13.5">
      <c r="K5" s="87" t="s">
        <v>113</v>
      </c>
      <c r="L5" s="93">
        <f>'地区別5歳毎'!V23</f>
        <v>33</v>
      </c>
      <c r="M5" s="96">
        <f>L5/L26</f>
        <v>0.0007378588677220284</v>
      </c>
      <c r="N5" s="93">
        <f>'地区別5歳毎'!V24</f>
        <v>217</v>
      </c>
      <c r="O5" s="94">
        <f>N5/N26</f>
        <v>0.004356205082908419</v>
      </c>
      <c r="P5" s="93">
        <f t="shared" si="0"/>
        <v>250</v>
      </c>
      <c r="Q5" s="97">
        <f>P5/P26</f>
        <v>0.0026444392730965325</v>
      </c>
      <c r="S5" s="87" t="s">
        <v>138</v>
      </c>
      <c r="T5" s="93">
        <f>SUM(L4:L5)</f>
        <v>35</v>
      </c>
      <c r="U5" s="96">
        <f>T5/L26</f>
        <v>0.000782577586977909</v>
      </c>
      <c r="V5" s="93">
        <f>SUM(N4:N5)</f>
        <v>259</v>
      </c>
      <c r="W5" s="94">
        <f>V5/N26</f>
        <v>0.005199341550568113</v>
      </c>
      <c r="X5" s="93">
        <f>SUM(P4:P5)</f>
        <v>294</v>
      </c>
      <c r="Y5" s="97">
        <f>X5/P26</f>
        <v>0.0031098605851615224</v>
      </c>
    </row>
    <row r="6" spans="11:25" ht="13.5">
      <c r="K6" s="87" t="s">
        <v>114</v>
      </c>
      <c r="L6" s="93">
        <f>'地区別5歳毎'!U23</f>
        <v>163</v>
      </c>
      <c r="M6" s="96">
        <f>L6/L26</f>
        <v>0.0036445756193542616</v>
      </c>
      <c r="N6" s="93">
        <f>'地区別5歳毎'!U24</f>
        <v>670</v>
      </c>
      <c r="O6" s="94">
        <f>N6/N26</f>
        <v>0.013450034126952263</v>
      </c>
      <c r="P6" s="93">
        <f t="shared" si="0"/>
        <v>833</v>
      </c>
      <c r="Q6" s="97">
        <f>P6/P26</f>
        <v>0.008811271657957647</v>
      </c>
      <c r="S6" s="87" t="s">
        <v>139</v>
      </c>
      <c r="T6" s="93">
        <f>SUM(L4:L6)</f>
        <v>198</v>
      </c>
      <c r="U6" s="96">
        <f>T6/L26</f>
        <v>0.004427153206332171</v>
      </c>
      <c r="V6" s="93">
        <f>SUM(N4:N6)</f>
        <v>929</v>
      </c>
      <c r="W6" s="94">
        <f>V6/N26</f>
        <v>0.018649375677520376</v>
      </c>
      <c r="X6" s="93">
        <f>SUM(P4:P6)</f>
        <v>1127</v>
      </c>
      <c r="Y6" s="97">
        <f>X6/P26</f>
        <v>0.01192113224311917</v>
      </c>
    </row>
    <row r="7" spans="11:25" ht="13.5">
      <c r="K7" s="87" t="s">
        <v>115</v>
      </c>
      <c r="L7" s="93">
        <f>'地区別5歳毎'!T23</f>
        <v>669</v>
      </c>
      <c r="M7" s="96">
        <f>L7/L26</f>
        <v>0.01495841159109203</v>
      </c>
      <c r="N7" s="93">
        <f>'地区別5歳毎'!T24</f>
        <v>1446</v>
      </c>
      <c r="O7" s="94">
        <f>N7/N26</f>
        <v>0.02902798410085518</v>
      </c>
      <c r="P7" s="93">
        <f t="shared" si="0"/>
        <v>2115</v>
      </c>
      <c r="Q7" s="97">
        <f>P7/P26</f>
        <v>0.022371956250396667</v>
      </c>
      <c r="S7" s="87" t="s">
        <v>140</v>
      </c>
      <c r="T7" s="93">
        <f>SUM(L4:L7)</f>
        <v>867</v>
      </c>
      <c r="U7" s="96">
        <f>T7/L26</f>
        <v>0.0193855647974242</v>
      </c>
      <c r="V7" s="93">
        <f>SUM(N4:N7)</f>
        <v>2375</v>
      </c>
      <c r="W7" s="94">
        <f>V7/N26</f>
        <v>0.047677359778375554</v>
      </c>
      <c r="X7" s="93">
        <f>SUM(P4:P7)</f>
        <v>3242</v>
      </c>
      <c r="Y7" s="97">
        <f>X7/P26</f>
        <v>0.03429308849351583</v>
      </c>
    </row>
    <row r="8" spans="11:25" ht="13.5">
      <c r="K8" s="87" t="s">
        <v>116</v>
      </c>
      <c r="L8" s="93">
        <f>'地区別5歳毎'!S23</f>
        <v>1256</v>
      </c>
      <c r="M8" s="96">
        <f>L8/L26</f>
        <v>0.028083355692692963</v>
      </c>
      <c r="N8" s="93">
        <f>'地区別5歳毎'!S24</f>
        <v>2051</v>
      </c>
      <c r="O8" s="94">
        <f>N8/N26</f>
        <v>0.04117316417071506</v>
      </c>
      <c r="P8" s="93">
        <f t="shared" si="0"/>
        <v>3307</v>
      </c>
      <c r="Q8" s="97">
        <f>P8/P26</f>
        <v>0.034980642704520934</v>
      </c>
      <c r="S8" s="87" t="s">
        <v>141</v>
      </c>
      <c r="T8" s="93">
        <f>SUM(L4:L8)</f>
        <v>2123</v>
      </c>
      <c r="U8" s="96">
        <f>T8/L26</f>
        <v>0.04746892049011716</v>
      </c>
      <c r="V8" s="93">
        <f>SUM(N4:N8)</f>
        <v>4426</v>
      </c>
      <c r="W8" s="94">
        <f>V8/N26</f>
        <v>0.08885052394909061</v>
      </c>
      <c r="X8" s="93">
        <f>SUM(P4:P8)</f>
        <v>6549</v>
      </c>
      <c r="Y8" s="97">
        <f>X8/P26</f>
        <v>0.06927373119803677</v>
      </c>
    </row>
    <row r="9" spans="11:25" ht="13.5">
      <c r="K9" s="87" t="s">
        <v>117</v>
      </c>
      <c r="L9" s="93">
        <f>'地区別5歳毎'!R23</f>
        <v>1977</v>
      </c>
      <c r="M9" s="96">
        <f>L9/L26</f>
        <v>0.04420445398443788</v>
      </c>
      <c r="N9" s="93">
        <f>'地区別5歳毎'!R24</f>
        <v>2488</v>
      </c>
      <c r="O9" s="94">
        <f>N9/N26</f>
        <v>0.049945798369936165</v>
      </c>
      <c r="P9" s="93">
        <f t="shared" si="0"/>
        <v>4465</v>
      </c>
      <c r="Q9" s="97">
        <f>P9/P26</f>
        <v>0.04722968541750407</v>
      </c>
      <c r="S9" s="87" t="s">
        <v>142</v>
      </c>
      <c r="T9" s="93">
        <f>SUM(L4:L9)</f>
        <v>4100</v>
      </c>
      <c r="U9" s="96">
        <f>T9/L26</f>
        <v>0.09167337447455505</v>
      </c>
      <c r="V9" s="93">
        <f>SUM(N4:N9)</f>
        <v>6914</v>
      </c>
      <c r="W9" s="94">
        <f>V9/N26</f>
        <v>0.13879632231902678</v>
      </c>
      <c r="X9" s="93">
        <f>SUM(P4:P9)</f>
        <v>11014</v>
      </c>
      <c r="Y9" s="97">
        <f>X9/P26</f>
        <v>0.11650341661554084</v>
      </c>
    </row>
    <row r="10" spans="11:25" ht="13.5">
      <c r="K10" s="87" t="s">
        <v>118</v>
      </c>
      <c r="L10" s="93">
        <f>'地区別5歳毎'!Q23</f>
        <v>2269</v>
      </c>
      <c r="M10" s="96">
        <f>L10/L26</f>
        <v>0.050733386995796444</v>
      </c>
      <c r="N10" s="93">
        <f>'地区別5歳毎'!Q24</f>
        <v>2894</v>
      </c>
      <c r="O10" s="94">
        <f>N10/N26</f>
        <v>0.058096117557313205</v>
      </c>
      <c r="P10" s="93">
        <f t="shared" si="0"/>
        <v>5163</v>
      </c>
      <c r="Q10" s="97">
        <f>P10/P26</f>
        <v>0.05461295986798959</v>
      </c>
      <c r="S10" s="87" t="s">
        <v>143</v>
      </c>
      <c r="T10" s="93">
        <f>SUM(L4:L10)</f>
        <v>6369</v>
      </c>
      <c r="U10" s="96">
        <f>T10/L26</f>
        <v>0.1424067614703515</v>
      </c>
      <c r="V10" s="93">
        <f>SUM(N4:N10)</f>
        <v>9808</v>
      </c>
      <c r="W10" s="94">
        <f>V10/N26</f>
        <v>0.19689243987633998</v>
      </c>
      <c r="X10" s="93">
        <f>SUM(P4:P10)</f>
        <v>16177</v>
      </c>
      <c r="Y10" s="97">
        <f>X10/P26</f>
        <v>0.17111637648353042</v>
      </c>
    </row>
    <row r="11" spans="11:25" ht="13.5">
      <c r="K11" s="87" t="s">
        <v>119</v>
      </c>
      <c r="L11" s="93">
        <f>'地区別5歳毎'!P23</f>
        <v>2626</v>
      </c>
      <c r="M11" s="96">
        <f>L11/L26</f>
        <v>0.05871567838297111</v>
      </c>
      <c r="N11" s="93">
        <f>'地区別5歳毎'!P24</f>
        <v>2963</v>
      </c>
      <c r="O11" s="94">
        <f>N11/N26</f>
        <v>0.05948127032561128</v>
      </c>
      <c r="P11" s="93">
        <f t="shared" si="0"/>
        <v>5589</v>
      </c>
      <c r="Q11" s="97">
        <f>P11/P26</f>
        <v>0.059119084389346085</v>
      </c>
      <c r="S11" s="87" t="s">
        <v>144</v>
      </c>
      <c r="T11" s="93">
        <f>SUM(L4:L11)</f>
        <v>8995</v>
      </c>
      <c r="U11" s="96">
        <f>T11/L26</f>
        <v>0.2011224398533226</v>
      </c>
      <c r="V11" s="93">
        <f>SUM(N4:N11)</f>
        <v>12771</v>
      </c>
      <c r="W11" s="94">
        <f>V11/N26</f>
        <v>0.25637371020195127</v>
      </c>
      <c r="X11" s="93">
        <f>SUM(P4:P11)</f>
        <v>21766</v>
      </c>
      <c r="Y11" s="97">
        <f>X11/P26</f>
        <v>0.23023546087287652</v>
      </c>
    </row>
    <row r="12" spans="11:25" ht="13.5">
      <c r="K12" s="87" t="s">
        <v>120</v>
      </c>
      <c r="L12" s="93">
        <f>'地区別5歳毎'!O23</f>
        <v>3494</v>
      </c>
      <c r="M12" s="96">
        <f>L12/L26</f>
        <v>0.07812360254002325</v>
      </c>
      <c r="N12" s="93">
        <f>'地区別5歳毎'!O24</f>
        <v>3863</v>
      </c>
      <c r="O12" s="94">
        <f>N12/N26</f>
        <v>0.07754848034689044</v>
      </c>
      <c r="P12" s="93">
        <f t="shared" si="0"/>
        <v>7357</v>
      </c>
      <c r="Q12" s="97">
        <f>P12/P26</f>
        <v>0.07782055892868477</v>
      </c>
      <c r="S12" s="87" t="s">
        <v>145</v>
      </c>
      <c r="T12" s="93">
        <f>SUM(L4:L12)</f>
        <v>12489</v>
      </c>
      <c r="U12" s="96">
        <f>T12/L26</f>
        <v>0.27924604239334583</v>
      </c>
      <c r="V12" s="93">
        <f>SUM(N4:N12)</f>
        <v>16634</v>
      </c>
      <c r="W12" s="94">
        <f>V12/N26</f>
        <v>0.3339221905488417</v>
      </c>
      <c r="X12" s="93">
        <f>SUM(P4:P12)</f>
        <v>29123</v>
      </c>
      <c r="Y12" s="97">
        <f>X12/P26</f>
        <v>0.3080560198015613</v>
      </c>
    </row>
    <row r="13" spans="11:25" ht="13.5">
      <c r="K13" s="87" t="s">
        <v>121</v>
      </c>
      <c r="L13" s="93">
        <f>'地区別5歳毎'!N23</f>
        <v>3106</v>
      </c>
      <c r="M13" s="96">
        <f>L13/L26</f>
        <v>0.06944817100438243</v>
      </c>
      <c r="N13" s="93">
        <f>'地区別5歳毎'!N24</f>
        <v>3207</v>
      </c>
      <c r="O13" s="94">
        <f>N13/N26</f>
        <v>0.06437949170915806</v>
      </c>
      <c r="P13" s="93">
        <f t="shared" si="0"/>
        <v>6313</v>
      </c>
      <c r="Q13" s="97">
        <f>P13/P26</f>
        <v>0.06677738052423364</v>
      </c>
      <c r="S13" s="87" t="s">
        <v>146</v>
      </c>
      <c r="T13" s="93">
        <f>SUM(L4:L13)</f>
        <v>15595</v>
      </c>
      <c r="U13" s="96">
        <f>T13/L26</f>
        <v>0.34869421339772827</v>
      </c>
      <c r="V13" s="93">
        <f>SUM(N4:N13)</f>
        <v>19841</v>
      </c>
      <c r="W13" s="94">
        <f>V13/N26</f>
        <v>0.3983016822579998</v>
      </c>
      <c r="X13" s="93">
        <f>SUM(P4:P13)</f>
        <v>35436</v>
      </c>
      <c r="Y13" s="97">
        <f>X13/P26</f>
        <v>0.37483340032579493</v>
      </c>
    </row>
    <row r="14" spans="11:25" ht="13.5">
      <c r="K14" s="87" t="s">
        <v>122</v>
      </c>
      <c r="L14" s="93">
        <f>'地区別5歳毎'!M23</f>
        <v>2905</v>
      </c>
      <c r="M14" s="96">
        <f>L14/L26</f>
        <v>0.06495393971916644</v>
      </c>
      <c r="N14" s="93">
        <f>'地区別5歳毎'!M24</f>
        <v>3164</v>
      </c>
      <c r="O14" s="94">
        <f>N14/N26</f>
        <v>0.06351628056369696</v>
      </c>
      <c r="P14" s="93">
        <f t="shared" si="0"/>
        <v>6069</v>
      </c>
      <c r="Q14" s="97">
        <f>P14/P26</f>
        <v>0.06419640779369143</v>
      </c>
      <c r="S14" s="87" t="s">
        <v>147</v>
      </c>
      <c r="T14" s="93">
        <f>SUM(L4:L14)</f>
        <v>18500</v>
      </c>
      <c r="U14" s="96">
        <f>T14/L26</f>
        <v>0.41364815311689473</v>
      </c>
      <c r="V14" s="93">
        <f>SUM(N4:N14)</f>
        <v>23005</v>
      </c>
      <c r="W14" s="94">
        <f>V14/N26</f>
        <v>0.46181796282169674</v>
      </c>
      <c r="X14" s="93">
        <f>SUM(P4:P14)</f>
        <v>41505</v>
      </c>
      <c r="Y14" s="97">
        <f>X14/P26</f>
        <v>0.43902980811948633</v>
      </c>
    </row>
    <row r="15" spans="11:25" ht="13.5">
      <c r="K15" s="87" t="s">
        <v>123</v>
      </c>
      <c r="L15" s="93">
        <f>'地区別5歳毎'!L23</f>
        <v>2807</v>
      </c>
      <c r="M15" s="96">
        <f>L15/L26</f>
        <v>0.0627627224756283</v>
      </c>
      <c r="N15" s="93">
        <f>'地区別5歳毎'!L24</f>
        <v>3202</v>
      </c>
      <c r="O15" s="94">
        <f>N15/N26</f>
        <v>0.06427911832015096</v>
      </c>
      <c r="P15" s="93">
        <f t="shared" si="0"/>
        <v>6009</v>
      </c>
      <c r="Q15" s="97">
        <f>P15/P26</f>
        <v>0.06356174236814825</v>
      </c>
      <c r="S15" s="87" t="s">
        <v>148</v>
      </c>
      <c r="T15" s="93">
        <f>SUM(L4:L15)</f>
        <v>21307</v>
      </c>
      <c r="U15" s="96">
        <f>T15/L26</f>
        <v>0.47641087559252304</v>
      </c>
      <c r="V15" s="93">
        <f>SUM(N4:N15)</f>
        <v>26207</v>
      </c>
      <c r="W15" s="94">
        <f>V15/N26</f>
        <v>0.5260970811418477</v>
      </c>
      <c r="X15" s="93">
        <f>SUM(P4:P15)</f>
        <v>47514</v>
      </c>
      <c r="Y15" s="97">
        <f>X15/P26</f>
        <v>0.5025915504876346</v>
      </c>
    </row>
    <row r="16" spans="11:25" ht="13.5">
      <c r="K16" s="87" t="s">
        <v>124</v>
      </c>
      <c r="L16" s="93">
        <f>'地区別5歳毎'!K23</f>
        <v>3113</v>
      </c>
      <c r="M16" s="96">
        <f>L16/L26</f>
        <v>0.06960468652177802</v>
      </c>
      <c r="N16" s="93">
        <f>'地区別5歳毎'!K24</f>
        <v>3375</v>
      </c>
      <c r="O16" s="94">
        <f>N16/N26</f>
        <v>0.06775203757979685</v>
      </c>
      <c r="P16" s="93">
        <f t="shared" si="0"/>
        <v>6488</v>
      </c>
      <c r="Q16" s="97">
        <f>P16/P26</f>
        <v>0.06862848801540121</v>
      </c>
      <c r="S16" s="87" t="s">
        <v>105</v>
      </c>
      <c r="T16" s="93">
        <f>SUM(L16:L24)</f>
        <v>23417</v>
      </c>
      <c r="U16" s="96">
        <f>T16/L26</f>
        <v>0.523589124407477</v>
      </c>
      <c r="V16" s="93">
        <f>SUM(N16:N24)</f>
        <v>23607</v>
      </c>
      <c r="W16" s="94">
        <f>V16/N26</f>
        <v>0.47390291885815233</v>
      </c>
      <c r="X16" s="93">
        <f>SUM(P16:P24)</f>
        <v>47024</v>
      </c>
      <c r="Y16" s="97">
        <f>X16/P26</f>
        <v>0.4974084495123654</v>
      </c>
    </row>
    <row r="17" spans="11:25" ht="13.5">
      <c r="K17" s="87" t="s">
        <v>125</v>
      </c>
      <c r="L17" s="93">
        <f>'地区別5歳毎'!J23</f>
        <v>3184</v>
      </c>
      <c r="M17" s="96">
        <f>L17/L26</f>
        <v>0.07119220105536178</v>
      </c>
      <c r="N17" s="93">
        <f>'地区別5歳毎'!J24</f>
        <v>3302</v>
      </c>
      <c r="O17" s="94">
        <f>N17/N26</f>
        <v>0.06628658610029309</v>
      </c>
      <c r="P17" s="93">
        <f t="shared" si="0"/>
        <v>6486</v>
      </c>
      <c r="Q17" s="97">
        <f>P17/P26</f>
        <v>0.06860733250121644</v>
      </c>
      <c r="S17" s="87" t="s">
        <v>106</v>
      </c>
      <c r="T17" s="93">
        <f>SUM(L17:L24)</f>
        <v>20304</v>
      </c>
      <c r="U17" s="96">
        <f>T17/L26</f>
        <v>0.453984437885699</v>
      </c>
      <c r="V17" s="93">
        <f>SUM(N17:N24)</f>
        <v>20232</v>
      </c>
      <c r="W17" s="94">
        <f>V17/N26</f>
        <v>0.40615088127835547</v>
      </c>
      <c r="X17" s="93">
        <f>SUM(P17:P24)</f>
        <v>40536</v>
      </c>
      <c r="Y17" s="97">
        <f>X17/P26</f>
        <v>0.4287799614969642</v>
      </c>
    </row>
    <row r="18" spans="11:25" ht="13.5">
      <c r="K18" s="87" t="s">
        <v>126</v>
      </c>
      <c r="L18" s="93">
        <f>'地区別5歳毎'!I23</f>
        <v>2705</v>
      </c>
      <c r="M18" s="96">
        <f>L18/L26</f>
        <v>0.06048206779357839</v>
      </c>
      <c r="N18" s="93">
        <f>'地区別5歳毎'!I24</f>
        <v>2863</v>
      </c>
      <c r="O18" s="94">
        <f>N18/N26</f>
        <v>0.057473802545469146</v>
      </c>
      <c r="P18" s="93">
        <f t="shared" si="0"/>
        <v>5568</v>
      </c>
      <c r="Q18" s="97">
        <f>P18/P26</f>
        <v>0.058896951490405976</v>
      </c>
      <c r="S18" s="87" t="s">
        <v>107</v>
      </c>
      <c r="T18" s="93">
        <f>SUM(L18:L24)</f>
        <v>17120</v>
      </c>
      <c r="U18" s="96">
        <f>T18/L26</f>
        <v>0.3827922368303372</v>
      </c>
      <c r="V18" s="93">
        <f>SUM(N18:N24)</f>
        <v>16930</v>
      </c>
      <c r="W18" s="94">
        <f>V18/N26</f>
        <v>0.3398642951780624</v>
      </c>
      <c r="X18" s="93">
        <f>SUM(P18:P24)</f>
        <v>34050</v>
      </c>
      <c r="Y18" s="97">
        <f>X18/P26</f>
        <v>0.36017262899574776</v>
      </c>
    </row>
    <row r="19" spans="11:25" ht="13.5">
      <c r="K19" s="87" t="s">
        <v>127</v>
      </c>
      <c r="L19" s="93">
        <f>'地区別5歳毎'!H23</f>
        <v>2431</v>
      </c>
      <c r="M19" s="96">
        <f>L19/L26</f>
        <v>0.054355603255522765</v>
      </c>
      <c r="N19" s="93">
        <f>'地区別5歳毎'!H24</f>
        <v>2455</v>
      </c>
      <c r="O19" s="94">
        <f>N19/N26</f>
        <v>0.04928333400248926</v>
      </c>
      <c r="P19" s="93">
        <f t="shared" si="0"/>
        <v>4886</v>
      </c>
      <c r="Q19" s="97">
        <f>P19/P26</f>
        <v>0.051682921153398634</v>
      </c>
      <c r="S19" s="87" t="s">
        <v>108</v>
      </c>
      <c r="T19" s="93">
        <f>SUM(L19:L24)</f>
        <v>14415</v>
      </c>
      <c r="U19" s="96">
        <f>T19/L26</f>
        <v>0.3223101690367588</v>
      </c>
      <c r="V19" s="93">
        <f>SUM(N19:N24)</f>
        <v>14067</v>
      </c>
      <c r="W19" s="94">
        <f>V19/N26</f>
        <v>0.28239049263259325</v>
      </c>
      <c r="X19" s="93">
        <f>SUM(P19:P24)</f>
        <v>28482</v>
      </c>
      <c r="Y19" s="97">
        <f>X19/P26</f>
        <v>0.3012756775053418</v>
      </c>
    </row>
    <row r="20" spans="11:25" ht="13.5">
      <c r="K20" s="87" t="s">
        <v>128</v>
      </c>
      <c r="L20" s="93">
        <f>'地区別5歳毎'!G23</f>
        <v>2185</v>
      </c>
      <c r="M20" s="96">
        <f>L20/L26</f>
        <v>0.04885520078704946</v>
      </c>
      <c r="N20" s="93">
        <f>'地区別5歳毎'!G24</f>
        <v>2220</v>
      </c>
      <c r="O20" s="94">
        <f>N20/N26</f>
        <v>0.04456578471915526</v>
      </c>
      <c r="P20" s="93">
        <f t="shared" si="0"/>
        <v>4405</v>
      </c>
      <c r="Q20" s="97">
        <f>P20/P26</f>
        <v>0.046595019991960904</v>
      </c>
      <c r="S20" s="87" t="s">
        <v>109</v>
      </c>
      <c r="T20" s="93">
        <f>SUM(L20:L24)</f>
        <v>11984</v>
      </c>
      <c r="U20" s="96">
        <f>T20/L26</f>
        <v>0.267954565781236</v>
      </c>
      <c r="V20" s="93">
        <f>SUM(N20:N24)</f>
        <v>11612</v>
      </c>
      <c r="W20" s="94">
        <f>V20/N26</f>
        <v>0.23310715863010398</v>
      </c>
      <c r="X20" s="93">
        <f>SUM(P20:P24)</f>
        <v>23596</v>
      </c>
      <c r="Y20" s="97">
        <f>X20/P26</f>
        <v>0.24959275635194314</v>
      </c>
    </row>
    <row r="21" spans="11:25" ht="13.5">
      <c r="K21" s="87" t="s">
        <v>129</v>
      </c>
      <c r="L21" s="93">
        <f>'地区別5歳毎'!F23</f>
        <v>2579</v>
      </c>
      <c r="M21" s="96">
        <f>L21/L26</f>
        <v>0.05766478848045792</v>
      </c>
      <c r="N21" s="93">
        <f>'地区別5歳毎'!F24</f>
        <v>2556</v>
      </c>
      <c r="O21" s="94">
        <f>N21/N26</f>
        <v>0.05131087646043281</v>
      </c>
      <c r="P21" s="93">
        <f t="shared" si="0"/>
        <v>5135</v>
      </c>
      <c r="Q21" s="97">
        <f>P21/P26</f>
        <v>0.05431678266940278</v>
      </c>
      <c r="S21" s="87" t="s">
        <v>110</v>
      </c>
      <c r="T21" s="93">
        <f>SUM(L21:L24)</f>
        <v>9799</v>
      </c>
      <c r="U21" s="96">
        <f>T21/L26</f>
        <v>0.21909936499418656</v>
      </c>
      <c r="V21" s="93">
        <f>SUM(N21:N24)</f>
        <v>9392</v>
      </c>
      <c r="W21" s="94">
        <f>V21/N26</f>
        <v>0.18854137391094872</v>
      </c>
      <c r="X21" s="93">
        <f>SUM(P21:P24)</f>
        <v>19191</v>
      </c>
      <c r="Y21" s="97">
        <f>X21/P26</f>
        <v>0.20299773635998222</v>
      </c>
    </row>
    <row r="22" spans="11:25" ht="13.5">
      <c r="K22" s="87" t="s">
        <v>130</v>
      </c>
      <c r="L22" s="93">
        <f>'地区別5歳毎'!E23</f>
        <v>2519</v>
      </c>
      <c r="M22" s="96">
        <f>L22/L26</f>
        <v>0.056323226902781506</v>
      </c>
      <c r="N22" s="93">
        <f>'地区別5歳毎'!E24</f>
        <v>2448</v>
      </c>
      <c r="O22" s="94">
        <f>N22/N26</f>
        <v>0.04914281125787931</v>
      </c>
      <c r="P22" s="93">
        <f t="shared" si="0"/>
        <v>4967</v>
      </c>
      <c r="Q22" s="97">
        <f>P22/P26</f>
        <v>0.05253971947788191</v>
      </c>
      <c r="S22" s="87" t="s">
        <v>111</v>
      </c>
      <c r="T22" s="93">
        <f>SUM(L22:L24)</f>
        <v>7220</v>
      </c>
      <c r="U22" s="96">
        <f>T22/L26</f>
        <v>0.16143457651372864</v>
      </c>
      <c r="V22" s="93">
        <f>SUM(N22:N24)</f>
        <v>6836</v>
      </c>
      <c r="W22" s="94">
        <f>V22/N26</f>
        <v>0.1372304974505159</v>
      </c>
      <c r="X22" s="93">
        <f>SUM(P22:P24)</f>
        <v>14056</v>
      </c>
      <c r="Y22" s="97">
        <f>X22/P26</f>
        <v>0.14868095369057946</v>
      </c>
    </row>
    <row r="23" spans="11:25" ht="13.5">
      <c r="K23" s="87" t="s">
        <v>131</v>
      </c>
      <c r="L23" s="93">
        <f>'地区別5歳毎'!D23</f>
        <v>2344</v>
      </c>
      <c r="M23" s="96">
        <f>L23/L26</f>
        <v>0.05241033896789196</v>
      </c>
      <c r="N23" s="93">
        <f>'地区別5歳毎'!D24</f>
        <v>2260</v>
      </c>
      <c r="O23" s="94">
        <f>N23/N26</f>
        <v>0.04536877183121211</v>
      </c>
      <c r="P23" s="93">
        <f t="shared" si="0"/>
        <v>4604</v>
      </c>
      <c r="Q23" s="97">
        <f>P23/P26</f>
        <v>0.04869999365334574</v>
      </c>
      <c r="S23" s="87" t="s">
        <v>3</v>
      </c>
      <c r="T23" s="93">
        <f>SUM(L23:L24)</f>
        <v>4701</v>
      </c>
      <c r="U23" s="96">
        <f>T23/L26</f>
        <v>0.10511134961094715</v>
      </c>
      <c r="V23" s="93">
        <f>SUM(N23:N24)</f>
        <v>4388</v>
      </c>
      <c r="W23" s="94">
        <f>V23/N26</f>
        <v>0.08808768619263661</v>
      </c>
      <c r="X23" s="93">
        <f>SUM(P23:P24)</f>
        <v>9089</v>
      </c>
      <c r="Y23" s="97">
        <f>X23/P26</f>
        <v>0.09614123421269755</v>
      </c>
    </row>
    <row r="24" spans="11:25" ht="13.5">
      <c r="K24" s="87" t="s">
        <v>132</v>
      </c>
      <c r="L24" s="93">
        <f>'地区別5歳毎'!C23</f>
        <v>2357</v>
      </c>
      <c r="M24" s="96">
        <f>L24/L26</f>
        <v>0.052701010643055185</v>
      </c>
      <c r="N24" s="93">
        <f>'地区別5歳毎'!C24</f>
        <v>2128</v>
      </c>
      <c r="O24" s="94">
        <f>N24/N26</f>
        <v>0.0427189143614245</v>
      </c>
      <c r="P24" s="93">
        <f t="shared" si="0"/>
        <v>4485</v>
      </c>
      <c r="Q24" s="97">
        <f>P24/P26</f>
        <v>0.0474412405593518</v>
      </c>
      <c r="S24" s="87" t="s">
        <v>112</v>
      </c>
      <c r="T24" s="93">
        <f>SUM(L24:L24)</f>
        <v>2357</v>
      </c>
      <c r="U24" s="96">
        <f>T24/L26</f>
        <v>0.052701010643055185</v>
      </c>
      <c r="V24" s="93">
        <f>SUM(N24:N24)</f>
        <v>2128</v>
      </c>
      <c r="W24" s="94">
        <f>V24/N26</f>
        <v>0.0427189143614245</v>
      </c>
      <c r="X24" s="93">
        <f>SUM(P24:P24)</f>
        <v>4485</v>
      </c>
      <c r="Y24" s="97">
        <f>X24/P26</f>
        <v>0.0474412405593518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44724</v>
      </c>
      <c r="M26" s="92"/>
      <c r="N26" s="93">
        <f>SUM(N4:N24)</f>
        <v>49814</v>
      </c>
      <c r="O26" s="88"/>
      <c r="P26" s="93">
        <f>SUM(P4:P24)</f>
        <v>94538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2</v>
      </c>
      <c r="M34" s="96">
        <f>L34/L56</f>
        <v>0.00025075225677031093</v>
      </c>
      <c r="N34" s="93">
        <f>'地区別5歳毎'!W36</f>
        <v>6</v>
      </c>
      <c r="O34" s="94">
        <f>N34/N56</f>
        <v>0.0006768953068592057</v>
      </c>
      <c r="P34" s="93">
        <f aca="true" t="shared" si="1" ref="P34:P54">L34+N34</f>
        <v>8</v>
      </c>
      <c r="Q34" s="97">
        <f>P34/P56</f>
        <v>0.00047505938242280285</v>
      </c>
      <c r="S34" s="87" t="s">
        <v>1</v>
      </c>
      <c r="T34" s="93">
        <f>SUM(L34:L34)</f>
        <v>2</v>
      </c>
      <c r="U34" s="96">
        <f>T34/L56</f>
        <v>0.00025075225677031093</v>
      </c>
      <c r="V34" s="93">
        <f>SUM(N34:N34)</f>
        <v>6</v>
      </c>
      <c r="W34" s="94">
        <f>V34/N56</f>
        <v>0.0006768953068592057</v>
      </c>
      <c r="X34" s="93">
        <f>SUM(P34:P34)</f>
        <v>8</v>
      </c>
      <c r="Y34" s="97">
        <f>X34/P56</f>
        <v>0.00047505938242280285</v>
      </c>
    </row>
    <row r="35" spans="11:25" ht="13.5">
      <c r="K35" s="87" t="s">
        <v>113</v>
      </c>
      <c r="L35" s="93">
        <f>'地区別5歳毎'!V35</f>
        <v>6</v>
      </c>
      <c r="M35" s="96">
        <f>L35/L56</f>
        <v>0.0007522567703109327</v>
      </c>
      <c r="N35" s="93">
        <f>'地区別5歳毎'!V36</f>
        <v>52</v>
      </c>
      <c r="O35" s="94">
        <f>N35/N56</f>
        <v>0.0058664259927797835</v>
      </c>
      <c r="P35" s="93">
        <f t="shared" si="1"/>
        <v>58</v>
      </c>
      <c r="Q35" s="97">
        <f>P35/P56</f>
        <v>0.0034441805225653207</v>
      </c>
      <c r="S35" s="87" t="s">
        <v>138</v>
      </c>
      <c r="T35" s="93">
        <f>SUM(L34:L35)</f>
        <v>8</v>
      </c>
      <c r="U35" s="96">
        <f>T35/L56</f>
        <v>0.0010030090270812437</v>
      </c>
      <c r="V35" s="93">
        <f>SUM(N34:N35)</f>
        <v>58</v>
      </c>
      <c r="W35" s="94">
        <f>V35/N56</f>
        <v>0.006543321299638989</v>
      </c>
      <c r="X35" s="93">
        <f>SUM(P34:P35)</f>
        <v>66</v>
      </c>
      <c r="Y35" s="97">
        <f>X35/P56</f>
        <v>0.003919239904988123</v>
      </c>
    </row>
    <row r="36" spans="11:25" ht="13.5">
      <c r="K36" s="87" t="s">
        <v>114</v>
      </c>
      <c r="L36" s="93">
        <f>'地区別5歳毎'!U35</f>
        <v>38</v>
      </c>
      <c r="M36" s="96">
        <f>L36/L56</f>
        <v>0.004764292878635908</v>
      </c>
      <c r="N36" s="93">
        <f>'地区別5歳毎'!U36</f>
        <v>125</v>
      </c>
      <c r="O36" s="94">
        <f>N36/N56</f>
        <v>0.014101985559566786</v>
      </c>
      <c r="P36" s="93">
        <f t="shared" si="1"/>
        <v>163</v>
      </c>
      <c r="Q36" s="97">
        <f>P36/P56</f>
        <v>0.009679334916864608</v>
      </c>
      <c r="S36" s="87" t="s">
        <v>139</v>
      </c>
      <c r="T36" s="93">
        <f>SUM(L34:L36)</f>
        <v>46</v>
      </c>
      <c r="U36" s="96">
        <f>T36/L56</f>
        <v>0.005767301905717151</v>
      </c>
      <c r="V36" s="93">
        <f>SUM(N34:N36)</f>
        <v>183</v>
      </c>
      <c r="W36" s="94">
        <f>V36/N56</f>
        <v>0.020645306859205775</v>
      </c>
      <c r="X36" s="93">
        <f>SUM(P34:P36)</f>
        <v>229</v>
      </c>
      <c r="Y36" s="97">
        <f>X36/P56</f>
        <v>0.013598574821852732</v>
      </c>
    </row>
    <row r="37" spans="11:25" ht="13.5">
      <c r="K37" s="87" t="s">
        <v>115</v>
      </c>
      <c r="L37" s="93">
        <f>'地区別5歳毎'!T35</f>
        <v>122</v>
      </c>
      <c r="M37" s="96">
        <f>L37/L56</f>
        <v>0.015295887662988967</v>
      </c>
      <c r="N37" s="93">
        <f>'地区別5歳毎'!T36</f>
        <v>291</v>
      </c>
      <c r="O37" s="94">
        <f>N37/N56</f>
        <v>0.03282942238267148</v>
      </c>
      <c r="P37" s="93">
        <f t="shared" si="1"/>
        <v>413</v>
      </c>
      <c r="Q37" s="97">
        <f>P37/P56</f>
        <v>0.024524940617577196</v>
      </c>
      <c r="S37" s="87" t="s">
        <v>140</v>
      </c>
      <c r="T37" s="93">
        <f>SUM(L34:L37)</f>
        <v>168</v>
      </c>
      <c r="U37" s="96">
        <f>T37/L56</f>
        <v>0.02106318956870612</v>
      </c>
      <c r="V37" s="93">
        <f>SUM(N34:N37)</f>
        <v>474</v>
      </c>
      <c r="W37" s="94">
        <f>V37/N56</f>
        <v>0.05347472924187725</v>
      </c>
      <c r="X37" s="93">
        <f>SUM(P34:P37)</f>
        <v>642</v>
      </c>
      <c r="Y37" s="97">
        <f>X37/P56</f>
        <v>0.03812351543942993</v>
      </c>
    </row>
    <row r="38" spans="11:25" ht="13.5">
      <c r="K38" s="87" t="s">
        <v>116</v>
      </c>
      <c r="L38" s="93">
        <f>'地区別5歳毎'!S35</f>
        <v>215</v>
      </c>
      <c r="M38" s="96">
        <f>L38/L56</f>
        <v>0.026955867602808426</v>
      </c>
      <c r="N38" s="93">
        <f>'地区別5歳毎'!S36</f>
        <v>358</v>
      </c>
      <c r="O38" s="94">
        <f>N38/N56</f>
        <v>0.040388086642599276</v>
      </c>
      <c r="P38" s="93">
        <f t="shared" si="1"/>
        <v>573</v>
      </c>
      <c r="Q38" s="97">
        <f>P38/P56</f>
        <v>0.034026128266033254</v>
      </c>
      <c r="S38" s="87" t="s">
        <v>141</v>
      </c>
      <c r="T38" s="93">
        <f>SUM(L34:L38)</f>
        <v>383</v>
      </c>
      <c r="U38" s="96">
        <f>T38/L56</f>
        <v>0.04801905717151454</v>
      </c>
      <c r="V38" s="93">
        <f>SUM(N34:N38)</f>
        <v>832</v>
      </c>
      <c r="W38" s="94">
        <f>V38/N56</f>
        <v>0.09386281588447654</v>
      </c>
      <c r="X38" s="93">
        <f>SUM(P34:P38)</f>
        <v>1215</v>
      </c>
      <c r="Y38" s="97">
        <f>X38/P56</f>
        <v>0.07214964370546319</v>
      </c>
    </row>
    <row r="39" spans="11:25" ht="13.5">
      <c r="K39" s="87" t="s">
        <v>117</v>
      </c>
      <c r="L39" s="93">
        <f>'地区別5歳毎'!R35</f>
        <v>291</v>
      </c>
      <c r="M39" s="96">
        <f>L39/L56</f>
        <v>0.03648445336008024</v>
      </c>
      <c r="N39" s="93">
        <f>'地区別5歳毎'!R36</f>
        <v>414</v>
      </c>
      <c r="O39" s="94">
        <f>N39/N56</f>
        <v>0.046705776173285196</v>
      </c>
      <c r="P39" s="93">
        <f t="shared" si="1"/>
        <v>705</v>
      </c>
      <c r="Q39" s="97">
        <f>P39/P56</f>
        <v>0.0418646080760095</v>
      </c>
      <c r="S39" s="87" t="s">
        <v>142</v>
      </c>
      <c r="T39" s="93">
        <f>SUM(L34:L39)</f>
        <v>674</v>
      </c>
      <c r="U39" s="96">
        <f>T39/L56</f>
        <v>0.08450351053159479</v>
      </c>
      <c r="V39" s="93">
        <f>SUM(N34:N39)</f>
        <v>1246</v>
      </c>
      <c r="W39" s="94">
        <f>V39/N56</f>
        <v>0.14056859205776173</v>
      </c>
      <c r="X39" s="93">
        <f>SUM(P34:P39)</f>
        <v>1920</v>
      </c>
      <c r="Y39" s="97">
        <f>X39/P56</f>
        <v>0.11401425178147269</v>
      </c>
    </row>
    <row r="40" spans="11:25" ht="13.5">
      <c r="K40" s="87" t="s">
        <v>118</v>
      </c>
      <c r="L40" s="93">
        <f>'地区別5歳毎'!Q35</f>
        <v>424</v>
      </c>
      <c r="M40" s="96">
        <f>L40/L56</f>
        <v>0.05315947843530592</v>
      </c>
      <c r="N40" s="93">
        <f>'地区別5歳毎'!Q36</f>
        <v>451</v>
      </c>
      <c r="O40" s="94">
        <f>N40/N56</f>
        <v>0.05087996389891697</v>
      </c>
      <c r="P40" s="93">
        <f t="shared" si="1"/>
        <v>875</v>
      </c>
      <c r="Q40" s="97">
        <f>P40/P56</f>
        <v>0.05195961995249406</v>
      </c>
      <c r="S40" s="87" t="s">
        <v>143</v>
      </c>
      <c r="T40" s="93">
        <f>SUM(L34:L40)</f>
        <v>1098</v>
      </c>
      <c r="U40" s="96">
        <f>T40/L56</f>
        <v>0.1376629889669007</v>
      </c>
      <c r="V40" s="93">
        <f>SUM(N34:N40)</f>
        <v>1697</v>
      </c>
      <c r="W40" s="94">
        <f>V40/N56</f>
        <v>0.1914485559566787</v>
      </c>
      <c r="X40" s="93">
        <f>SUM(P34:P40)</f>
        <v>2795</v>
      </c>
      <c r="Y40" s="97">
        <f>X40/P56</f>
        <v>0.16597387173396674</v>
      </c>
    </row>
    <row r="41" spans="11:25" ht="13.5">
      <c r="K41" s="87" t="s">
        <v>119</v>
      </c>
      <c r="L41" s="93">
        <f>'地区別5歳毎'!P35</f>
        <v>561</v>
      </c>
      <c r="M41" s="96">
        <f>L41/L56</f>
        <v>0.07033600802407222</v>
      </c>
      <c r="N41" s="93">
        <f>'地区別5歳毎'!P36</f>
        <v>568</v>
      </c>
      <c r="O41" s="94">
        <f>N41/N56</f>
        <v>0.06407942238267147</v>
      </c>
      <c r="P41" s="93">
        <f t="shared" si="1"/>
        <v>1129</v>
      </c>
      <c r="Q41" s="97">
        <f>P41/P56</f>
        <v>0.06704275534441806</v>
      </c>
      <c r="S41" s="87" t="s">
        <v>144</v>
      </c>
      <c r="T41" s="93">
        <f>SUM(L34:L41)</f>
        <v>1659</v>
      </c>
      <c r="U41" s="96">
        <f>T41/L56</f>
        <v>0.2079989969909729</v>
      </c>
      <c r="V41" s="93">
        <f>SUM(N34:N41)</f>
        <v>2265</v>
      </c>
      <c r="W41" s="94">
        <f>V41/N56</f>
        <v>0.2555279783393502</v>
      </c>
      <c r="X41" s="93">
        <f>SUM(P34:P41)</f>
        <v>3924</v>
      </c>
      <c r="Y41" s="97">
        <f>X41/P56</f>
        <v>0.2330166270783848</v>
      </c>
    </row>
    <row r="42" spans="11:25" ht="13.5">
      <c r="K42" s="87" t="s">
        <v>120</v>
      </c>
      <c r="L42" s="93">
        <f>'地区別5歳毎'!O35</f>
        <v>852</v>
      </c>
      <c r="M42" s="96">
        <f>L42/L56</f>
        <v>0.10682046138415245</v>
      </c>
      <c r="N42" s="93">
        <f>'地区別5歳毎'!O36</f>
        <v>885</v>
      </c>
      <c r="O42" s="94">
        <f>N42/N56</f>
        <v>0.09984205776173286</v>
      </c>
      <c r="P42" s="93">
        <f t="shared" si="1"/>
        <v>1737</v>
      </c>
      <c r="Q42" s="97">
        <f>P42/P56</f>
        <v>0.10314726840855107</v>
      </c>
      <c r="S42" s="87" t="s">
        <v>145</v>
      </c>
      <c r="T42" s="93">
        <f>SUM(L34:L42)</f>
        <v>2511</v>
      </c>
      <c r="U42" s="96">
        <f>T42/L56</f>
        <v>0.31481945837512537</v>
      </c>
      <c r="V42" s="93">
        <f>SUM(N34:N42)</f>
        <v>3150</v>
      </c>
      <c r="W42" s="94">
        <f>V42/N56</f>
        <v>0.35537003610108303</v>
      </c>
      <c r="X42" s="93">
        <f>SUM(P34:P42)</f>
        <v>5661</v>
      </c>
      <c r="Y42" s="97">
        <f>X42/P56</f>
        <v>0.33616389548693587</v>
      </c>
    </row>
    <row r="43" spans="11:25" ht="13.5">
      <c r="K43" s="87" t="s">
        <v>121</v>
      </c>
      <c r="L43" s="93">
        <f>'地区別5歳毎'!N35</f>
        <v>637</v>
      </c>
      <c r="M43" s="96">
        <f>L43/L56</f>
        <v>0.07986459378134403</v>
      </c>
      <c r="N43" s="93">
        <f>'地区別5歳毎'!N36</f>
        <v>663</v>
      </c>
      <c r="O43" s="94">
        <f>N43/N56</f>
        <v>0.07479693140794223</v>
      </c>
      <c r="P43" s="93">
        <f t="shared" si="1"/>
        <v>1300</v>
      </c>
      <c r="Q43" s="97">
        <f>P43/P56</f>
        <v>0.07719714964370546</v>
      </c>
      <c r="S43" s="87" t="s">
        <v>146</v>
      </c>
      <c r="T43" s="93">
        <f>SUM(L34:L43)</f>
        <v>3148</v>
      </c>
      <c r="U43" s="96">
        <f>T43/L56</f>
        <v>0.3946840521564694</v>
      </c>
      <c r="V43" s="93">
        <f>SUM(N34:N43)</f>
        <v>3813</v>
      </c>
      <c r="W43" s="94">
        <f>V43/N56</f>
        <v>0.4301669675090253</v>
      </c>
      <c r="X43" s="93">
        <f>SUM(P34:P43)</f>
        <v>6961</v>
      </c>
      <c r="Y43" s="97">
        <f>X43/P56</f>
        <v>0.4133610451306413</v>
      </c>
    </row>
    <row r="44" spans="11:25" ht="13.5">
      <c r="K44" s="87" t="s">
        <v>122</v>
      </c>
      <c r="L44" s="93">
        <f>'地区別5歳毎'!M35</f>
        <v>478</v>
      </c>
      <c r="M44" s="96">
        <f>L44/L56</f>
        <v>0.059929789368104315</v>
      </c>
      <c r="N44" s="93">
        <f>'地区別5歳毎'!M36</f>
        <v>549</v>
      </c>
      <c r="O44" s="94">
        <f>N44/N56</f>
        <v>0.06193592057761733</v>
      </c>
      <c r="P44" s="93">
        <f t="shared" si="1"/>
        <v>1027</v>
      </c>
      <c r="Q44" s="97">
        <f>P44/P56</f>
        <v>0.060985748218527314</v>
      </c>
      <c r="S44" s="87" t="s">
        <v>147</v>
      </c>
      <c r="T44" s="93">
        <f>SUM(L34:L44)</f>
        <v>3626</v>
      </c>
      <c r="U44" s="96">
        <f>T44/L56</f>
        <v>0.45461384152457374</v>
      </c>
      <c r="V44" s="93">
        <f>SUM(N34:N44)</f>
        <v>4362</v>
      </c>
      <c r="W44" s="94">
        <f>V44/N56</f>
        <v>0.4921028880866426</v>
      </c>
      <c r="X44" s="93">
        <f>SUM(P34:P44)</f>
        <v>7988</v>
      </c>
      <c r="Y44" s="97">
        <f>X44/P56</f>
        <v>0.4743467933491686</v>
      </c>
    </row>
    <row r="45" spans="11:25" ht="13.5">
      <c r="K45" s="87" t="s">
        <v>123</v>
      </c>
      <c r="L45" s="93">
        <f>'地区別5歳毎'!L35</f>
        <v>409</v>
      </c>
      <c r="M45" s="96">
        <f>L45/L56</f>
        <v>0.05127883650952859</v>
      </c>
      <c r="N45" s="93">
        <f>'地区別5歳毎'!L36</f>
        <v>453</v>
      </c>
      <c r="O45" s="94">
        <f>N45/N56</f>
        <v>0.051105595667870034</v>
      </c>
      <c r="P45" s="93">
        <f t="shared" si="1"/>
        <v>862</v>
      </c>
      <c r="Q45" s="97">
        <f>P45/P56</f>
        <v>0.05118764845605701</v>
      </c>
      <c r="S45" s="87" t="s">
        <v>148</v>
      </c>
      <c r="T45" s="93">
        <f>SUM(L34:L45)</f>
        <v>4035</v>
      </c>
      <c r="U45" s="96">
        <f>T45/L56</f>
        <v>0.5058926780341023</v>
      </c>
      <c r="V45" s="93">
        <f>SUM(N34:N45)</f>
        <v>4815</v>
      </c>
      <c r="W45" s="94">
        <f>V45/N56</f>
        <v>0.5432084837545126</v>
      </c>
      <c r="X45" s="93">
        <f>SUM(P34:P45)</f>
        <v>8850</v>
      </c>
      <c r="Y45" s="97">
        <f>X45/P56</f>
        <v>0.5255344418052257</v>
      </c>
    </row>
    <row r="46" spans="11:25" ht="13.5">
      <c r="K46" s="87" t="s">
        <v>124</v>
      </c>
      <c r="L46" s="93">
        <f>'地区別5歳毎'!K35</f>
        <v>511</v>
      </c>
      <c r="M46" s="96">
        <f>L46/L56</f>
        <v>0.06406720160481444</v>
      </c>
      <c r="N46" s="93">
        <f>'地区別5歳毎'!K36</f>
        <v>548</v>
      </c>
      <c r="O46" s="94">
        <f>N46/N56</f>
        <v>0.06182310469314079</v>
      </c>
      <c r="P46" s="93">
        <f t="shared" si="1"/>
        <v>1059</v>
      </c>
      <c r="Q46" s="97">
        <f>P46/P56</f>
        <v>0.06288598574821853</v>
      </c>
      <c r="S46" s="87" t="s">
        <v>105</v>
      </c>
      <c r="T46" s="93">
        <f>SUM(L46:L54)</f>
        <v>3941</v>
      </c>
      <c r="U46" s="96">
        <f>T46/L56</f>
        <v>0.4941073219658977</v>
      </c>
      <c r="V46" s="93">
        <f>SUM(N46:N54)</f>
        <v>4049</v>
      </c>
      <c r="W46" s="94">
        <f>V46/N56</f>
        <v>0.45679151624548736</v>
      </c>
      <c r="X46" s="93">
        <f>SUM(P46:P54)</f>
        <v>7990</v>
      </c>
      <c r="Y46" s="97">
        <f>X46/P56</f>
        <v>0.4744655581947744</v>
      </c>
    </row>
    <row r="47" spans="11:25" ht="13.5">
      <c r="K47" s="87" t="s">
        <v>125</v>
      </c>
      <c r="L47" s="93">
        <f>'地区別5歳毎'!J35</f>
        <v>545</v>
      </c>
      <c r="M47" s="96">
        <f>L47/L56</f>
        <v>0.06832998996990973</v>
      </c>
      <c r="N47" s="93">
        <f>'地区別5歳毎'!J36</f>
        <v>567</v>
      </c>
      <c r="O47" s="94">
        <f>N47/N56</f>
        <v>0.06396660649819494</v>
      </c>
      <c r="P47" s="93">
        <f t="shared" si="1"/>
        <v>1112</v>
      </c>
      <c r="Q47" s="97">
        <f>P47/P56</f>
        <v>0.0660332541567696</v>
      </c>
      <c r="S47" s="87" t="s">
        <v>106</v>
      </c>
      <c r="T47" s="93">
        <f>SUM(L47:L54)</f>
        <v>3430</v>
      </c>
      <c r="U47" s="96">
        <f>T47/L56</f>
        <v>0.43004012036108324</v>
      </c>
      <c r="V47" s="93">
        <f>SUM(N47:N54)</f>
        <v>3501</v>
      </c>
      <c r="W47" s="94">
        <f>V47/N56</f>
        <v>0.3949684115523466</v>
      </c>
      <c r="X47" s="93">
        <f>SUM(P47:P54)</f>
        <v>6931</v>
      </c>
      <c r="Y47" s="97">
        <f>X47/P56</f>
        <v>0.4115795724465558</v>
      </c>
    </row>
    <row r="48" spans="11:25" ht="13.5">
      <c r="K48" s="87" t="s">
        <v>126</v>
      </c>
      <c r="L48" s="93">
        <f>'地区別5歳毎'!I35</f>
        <v>480</v>
      </c>
      <c r="M48" s="96">
        <f>L48/L56</f>
        <v>0.06018054162487462</v>
      </c>
      <c r="N48" s="93">
        <f>'地区別5歳毎'!I36</f>
        <v>529</v>
      </c>
      <c r="O48" s="94">
        <f>N48/N56</f>
        <v>0.059679602888086644</v>
      </c>
      <c r="P48" s="93">
        <f t="shared" si="1"/>
        <v>1009</v>
      </c>
      <c r="Q48" s="97">
        <f>P48/P56</f>
        <v>0.059916864608076006</v>
      </c>
      <c r="S48" s="87" t="s">
        <v>107</v>
      </c>
      <c r="T48" s="93">
        <f>SUM(L48:L54)</f>
        <v>2885</v>
      </c>
      <c r="U48" s="96">
        <f>T48/L56</f>
        <v>0.3617101303911735</v>
      </c>
      <c r="V48" s="93">
        <f>SUM(N48:N54)</f>
        <v>2934</v>
      </c>
      <c r="W48" s="94">
        <f>V48/N56</f>
        <v>0.3310018050541516</v>
      </c>
      <c r="X48" s="93">
        <f>SUM(P48:P54)</f>
        <v>5819</v>
      </c>
      <c r="Y48" s="97">
        <f>X48/P56</f>
        <v>0.3455463182897862</v>
      </c>
    </row>
    <row r="49" spans="11:25" ht="13.5">
      <c r="K49" s="87" t="s">
        <v>127</v>
      </c>
      <c r="L49" s="93">
        <f>'地区別5歳毎'!H35</f>
        <v>429</v>
      </c>
      <c r="M49" s="96">
        <f>L49/L56</f>
        <v>0.05378635907723169</v>
      </c>
      <c r="N49" s="93">
        <f>'地区別5歳毎'!H36</f>
        <v>494</v>
      </c>
      <c r="O49" s="94">
        <f>N49/N56</f>
        <v>0.05573104693140794</v>
      </c>
      <c r="P49" s="93">
        <f t="shared" si="1"/>
        <v>923</v>
      </c>
      <c r="Q49" s="97">
        <f>P49/P56</f>
        <v>0.05480997624703088</v>
      </c>
      <c r="S49" s="87" t="s">
        <v>108</v>
      </c>
      <c r="T49" s="93">
        <f>SUM(L49:L54)</f>
        <v>2405</v>
      </c>
      <c r="U49" s="96">
        <f>T49/L56</f>
        <v>0.3015295887662989</v>
      </c>
      <c r="V49" s="93">
        <f>SUM(N49:N54)</f>
        <v>2405</v>
      </c>
      <c r="W49" s="94">
        <f>V49/N56</f>
        <v>0.271322202166065</v>
      </c>
      <c r="X49" s="93">
        <f>SUM(P49:P54)</f>
        <v>4810</v>
      </c>
      <c r="Y49" s="97">
        <f>X49/P56</f>
        <v>0.2856294536817102</v>
      </c>
    </row>
    <row r="50" spans="11:25" ht="13.5">
      <c r="K50" s="87" t="s">
        <v>128</v>
      </c>
      <c r="L50" s="93">
        <f>'地区別5歳毎'!G35</f>
        <v>371</v>
      </c>
      <c r="M50" s="96">
        <f>L50/L56</f>
        <v>0.04651454363089268</v>
      </c>
      <c r="N50" s="93">
        <f>'地区別5歳毎'!G36</f>
        <v>413</v>
      </c>
      <c r="O50" s="94">
        <f>N50/N56</f>
        <v>0.04659296028880867</v>
      </c>
      <c r="P50" s="93">
        <f t="shared" si="1"/>
        <v>784</v>
      </c>
      <c r="Q50" s="97">
        <f>P50/P56</f>
        <v>0.04655581947743468</v>
      </c>
      <c r="S50" s="87" t="s">
        <v>109</v>
      </c>
      <c r="T50" s="93">
        <f>SUM(L50:L54)</f>
        <v>1976</v>
      </c>
      <c r="U50" s="96">
        <f>T50/L56</f>
        <v>0.2477432296890672</v>
      </c>
      <c r="V50" s="93">
        <f>SUM(N50:N54)</f>
        <v>1911</v>
      </c>
      <c r="W50" s="94">
        <f>V50/N56</f>
        <v>0.21559115523465705</v>
      </c>
      <c r="X50" s="93">
        <f>SUM(P50:P54)</f>
        <v>3887</v>
      </c>
      <c r="Y50" s="97">
        <f>X50/P56</f>
        <v>0.23081947743467934</v>
      </c>
    </row>
    <row r="51" spans="11:25" ht="13.5">
      <c r="K51" s="87" t="s">
        <v>129</v>
      </c>
      <c r="L51" s="93">
        <f>'地区別5歳毎'!F35</f>
        <v>412</v>
      </c>
      <c r="M51" s="96">
        <f>L51/L56</f>
        <v>0.051654964894684054</v>
      </c>
      <c r="N51" s="93">
        <f>'地区別5歳毎'!F36</f>
        <v>396</v>
      </c>
      <c r="O51" s="94">
        <f>N51/N56</f>
        <v>0.044675090252707585</v>
      </c>
      <c r="P51" s="93">
        <f t="shared" si="1"/>
        <v>808</v>
      </c>
      <c r="Q51" s="97">
        <f>P51/P56</f>
        <v>0.047980997624703085</v>
      </c>
      <c r="S51" s="87" t="s">
        <v>110</v>
      </c>
      <c r="T51" s="93">
        <f>SUM(L51:L54)</f>
        <v>1605</v>
      </c>
      <c r="U51" s="96">
        <f>T51/L56</f>
        <v>0.2012286860581745</v>
      </c>
      <c r="V51" s="93">
        <f>SUM(N51:N54)</f>
        <v>1498</v>
      </c>
      <c r="W51" s="94">
        <f>V51/N56</f>
        <v>0.16899819494584836</v>
      </c>
      <c r="X51" s="93">
        <f>SUM(P51:P54)</f>
        <v>3103</v>
      </c>
      <c r="Y51" s="97">
        <f>X51/P56</f>
        <v>0.18426365795724464</v>
      </c>
    </row>
    <row r="52" spans="11:25" ht="13.5">
      <c r="K52" s="87" t="s">
        <v>130</v>
      </c>
      <c r="L52" s="93">
        <f>'地区別5歳毎'!E35</f>
        <v>400</v>
      </c>
      <c r="M52" s="96">
        <f>L52/L56</f>
        <v>0.05015045135406219</v>
      </c>
      <c r="N52" s="93">
        <f>'地区別5歳毎'!E36</f>
        <v>407</v>
      </c>
      <c r="O52" s="94">
        <f>N52/N56</f>
        <v>0.04591606498194946</v>
      </c>
      <c r="P52" s="93">
        <f t="shared" si="1"/>
        <v>807</v>
      </c>
      <c r="Q52" s="97">
        <f>P52/P56</f>
        <v>0.04792161520190024</v>
      </c>
      <c r="S52" s="87" t="s">
        <v>111</v>
      </c>
      <c r="T52" s="93">
        <f>SUM(L52:L54)</f>
        <v>1193</v>
      </c>
      <c r="U52" s="96">
        <f>T52/L56</f>
        <v>0.14957372116349046</v>
      </c>
      <c r="V52" s="93">
        <f>SUM(N52:N54)</f>
        <v>1102</v>
      </c>
      <c r="W52" s="94">
        <f>V52/N56</f>
        <v>0.1243231046931408</v>
      </c>
      <c r="X52" s="93">
        <f>SUM(P52:P54)</f>
        <v>2295</v>
      </c>
      <c r="Y52" s="97">
        <f>X52/P56</f>
        <v>0.13628266033254158</v>
      </c>
    </row>
    <row r="53" spans="11:25" ht="13.5">
      <c r="K53" s="87" t="s">
        <v>131</v>
      </c>
      <c r="L53" s="93">
        <f>'地区別5歳毎'!D35</f>
        <v>406</v>
      </c>
      <c r="M53" s="96">
        <f>L53/L56</f>
        <v>0.05090270812437312</v>
      </c>
      <c r="N53" s="93">
        <f>'地区別5歳毎'!D36</f>
        <v>346</v>
      </c>
      <c r="O53" s="94">
        <f>N53/N56</f>
        <v>0.039034296028880866</v>
      </c>
      <c r="P53" s="93">
        <f t="shared" si="1"/>
        <v>752</v>
      </c>
      <c r="Q53" s="97">
        <f>P53/P56</f>
        <v>0.04465558194774347</v>
      </c>
      <c r="S53" s="87" t="s">
        <v>3</v>
      </c>
      <c r="T53" s="93">
        <f>SUM(L53:L54)</f>
        <v>793</v>
      </c>
      <c r="U53" s="96">
        <f>T53/L56</f>
        <v>0.09942326980942828</v>
      </c>
      <c r="V53" s="93">
        <f>SUM(N53:N54)</f>
        <v>695</v>
      </c>
      <c r="W53" s="94">
        <f>V53/N56</f>
        <v>0.07840703971119134</v>
      </c>
      <c r="X53" s="93">
        <f>SUM(P53:P54)</f>
        <v>1488</v>
      </c>
      <c r="Y53" s="97">
        <f>X53/P56</f>
        <v>0.08836104513064133</v>
      </c>
    </row>
    <row r="54" spans="11:25" ht="13.5">
      <c r="K54" s="87" t="s">
        <v>132</v>
      </c>
      <c r="L54" s="93">
        <f>'地区別5歳毎'!C35</f>
        <v>387</v>
      </c>
      <c r="M54" s="96">
        <f>L54/L56</f>
        <v>0.04852056168505516</v>
      </c>
      <c r="N54" s="93">
        <f>'地区別5歳毎'!C36</f>
        <v>349</v>
      </c>
      <c r="O54" s="94">
        <f>N54/N56</f>
        <v>0.03937274368231047</v>
      </c>
      <c r="P54" s="93">
        <f t="shared" si="1"/>
        <v>736</v>
      </c>
      <c r="Q54" s="97">
        <f>P54/P56</f>
        <v>0.043705463182897863</v>
      </c>
      <c r="S54" s="87" t="s">
        <v>112</v>
      </c>
      <c r="T54" s="93">
        <f>SUM(L54:L54)</f>
        <v>387</v>
      </c>
      <c r="U54" s="96">
        <f>T54/L56</f>
        <v>0.04852056168505516</v>
      </c>
      <c r="V54" s="93">
        <f>SUM(N54:N54)</f>
        <v>349</v>
      </c>
      <c r="W54" s="94">
        <f>V54/N56</f>
        <v>0.03937274368231047</v>
      </c>
      <c r="X54" s="93">
        <f>SUM(P54:P54)</f>
        <v>736</v>
      </c>
      <c r="Y54" s="97">
        <f>X54/P56</f>
        <v>0.043705463182897863</v>
      </c>
    </row>
    <row r="55" ht="13.5">
      <c r="K55" s="87"/>
    </row>
    <row r="56" spans="11:17" ht="13.5">
      <c r="K56" s="87"/>
      <c r="L56" s="93">
        <f>SUM(L34:L54)</f>
        <v>7976</v>
      </c>
      <c r="M56" s="92"/>
      <c r="N56" s="93">
        <f>SUM(N34:N54)</f>
        <v>8864</v>
      </c>
      <c r="O56" s="88"/>
      <c r="P56" s="93">
        <f>SUM(P34:P54)</f>
        <v>16840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0.0007513148009015778</v>
      </c>
      <c r="N64" s="93">
        <f>'地区別5歳毎'!W39</f>
        <v>2</v>
      </c>
      <c r="O64" s="94">
        <f>N64/N86</f>
        <v>0.0006662225183211193</v>
      </c>
      <c r="P64" s="93">
        <f aca="true" t="shared" si="2" ref="P64:P84">L64+N64</f>
        <v>4</v>
      </c>
      <c r="Q64" s="97">
        <f>P64/P86</f>
        <v>0.0007062146892655367</v>
      </c>
      <c r="S64" s="87" t="s">
        <v>1</v>
      </c>
      <c r="T64" s="93">
        <f>SUM(L64:L64)</f>
        <v>2</v>
      </c>
      <c r="U64" s="96">
        <f>T64/L86</f>
        <v>0.0007513148009015778</v>
      </c>
      <c r="V64" s="93">
        <f>SUM(N64:N64)</f>
        <v>2</v>
      </c>
      <c r="W64" s="94">
        <f>V64/N86</f>
        <v>0.0006662225183211193</v>
      </c>
      <c r="X64" s="93">
        <f>SUM(P64:P64)</f>
        <v>4</v>
      </c>
      <c r="Y64" s="97">
        <f>X64/P86</f>
        <v>0.0007062146892655367</v>
      </c>
    </row>
    <row r="65" spans="11:25" ht="13.5">
      <c r="K65" s="87" t="s">
        <v>113</v>
      </c>
      <c r="L65" s="93">
        <f>'地区別5歳毎'!V38</f>
        <v>3</v>
      </c>
      <c r="M65" s="96">
        <f>L65/L86</f>
        <v>0.0011269722013523666</v>
      </c>
      <c r="N65" s="93">
        <f>'地区別5歳毎'!V39</f>
        <v>16</v>
      </c>
      <c r="O65" s="94">
        <f>N65/N86</f>
        <v>0.005329780146568954</v>
      </c>
      <c r="P65" s="93">
        <f t="shared" si="2"/>
        <v>19</v>
      </c>
      <c r="Q65" s="97">
        <f>P65/P86</f>
        <v>0.0033545197740112993</v>
      </c>
      <c r="S65" s="87" t="s">
        <v>138</v>
      </c>
      <c r="T65" s="93">
        <f>SUM(L64:L65)</f>
        <v>5</v>
      </c>
      <c r="U65" s="96">
        <f>T65/L86</f>
        <v>0.0018782870022539444</v>
      </c>
      <c r="V65" s="93">
        <f>SUM(N64:N65)</f>
        <v>18</v>
      </c>
      <c r="W65" s="94">
        <f>V65/N86</f>
        <v>0.005996002664890073</v>
      </c>
      <c r="X65" s="93">
        <f>SUM(P64:P65)</f>
        <v>23</v>
      </c>
      <c r="Y65" s="97">
        <f>X65/P86</f>
        <v>0.004060734463276836</v>
      </c>
    </row>
    <row r="66" spans="11:25" ht="13.5">
      <c r="K66" s="87" t="s">
        <v>114</v>
      </c>
      <c r="L66" s="93">
        <f>'地区別5歳毎'!U38</f>
        <v>13</v>
      </c>
      <c r="M66" s="96">
        <f>L66/L86</f>
        <v>0.004883546205860256</v>
      </c>
      <c r="N66" s="93">
        <f>'地区別5歳毎'!U39</f>
        <v>68</v>
      </c>
      <c r="O66" s="94">
        <f>N66/N86</f>
        <v>0.022651565622918056</v>
      </c>
      <c r="P66" s="93">
        <f t="shared" si="2"/>
        <v>81</v>
      </c>
      <c r="Q66" s="97">
        <f>P66/P86</f>
        <v>0.014300847457627119</v>
      </c>
      <c r="S66" s="87" t="s">
        <v>139</v>
      </c>
      <c r="T66" s="93">
        <f>SUM(L64:L66)</f>
        <v>18</v>
      </c>
      <c r="U66" s="96">
        <f>T66/L86</f>
        <v>0.0067618332081141996</v>
      </c>
      <c r="V66" s="93">
        <f>SUM(N64:N66)</f>
        <v>86</v>
      </c>
      <c r="W66" s="94">
        <f>V66/N86</f>
        <v>0.028647568287808126</v>
      </c>
      <c r="X66" s="93">
        <f>SUM(P64:P66)</f>
        <v>104</v>
      </c>
      <c r="Y66" s="97">
        <f>X66/P86</f>
        <v>0.018361581920903956</v>
      </c>
    </row>
    <row r="67" spans="11:25" ht="13.5">
      <c r="K67" s="87" t="s">
        <v>115</v>
      </c>
      <c r="L67" s="93">
        <f>'地区別5歳毎'!T38</f>
        <v>40</v>
      </c>
      <c r="M67" s="96">
        <f>L67/L86</f>
        <v>0.015026296018031555</v>
      </c>
      <c r="N67" s="93">
        <f>'地区別5歳毎'!T39</f>
        <v>130</v>
      </c>
      <c r="O67" s="94">
        <f>N67/N86</f>
        <v>0.04330446369087275</v>
      </c>
      <c r="P67" s="93">
        <f t="shared" si="2"/>
        <v>170</v>
      </c>
      <c r="Q67" s="97">
        <f>P67/P86</f>
        <v>0.03001412429378531</v>
      </c>
      <c r="S67" s="87" t="s">
        <v>140</v>
      </c>
      <c r="T67" s="93">
        <f>SUM(L64:L67)</f>
        <v>58</v>
      </c>
      <c r="U67" s="96">
        <f>T67/L86</f>
        <v>0.021788129226145755</v>
      </c>
      <c r="V67" s="93">
        <f>SUM(N64:N67)</f>
        <v>216</v>
      </c>
      <c r="W67" s="94">
        <f>V67/N86</f>
        <v>0.07195203197868089</v>
      </c>
      <c r="X67" s="93">
        <f>SUM(P64:P67)</f>
        <v>274</v>
      </c>
      <c r="Y67" s="97">
        <f>X67/P86</f>
        <v>0.048375706214689264</v>
      </c>
    </row>
    <row r="68" spans="11:25" ht="13.5">
      <c r="K68" s="87" t="s">
        <v>116</v>
      </c>
      <c r="L68" s="93">
        <f>'地区別5歳毎'!S38</f>
        <v>80</v>
      </c>
      <c r="M68" s="96">
        <f>L68/L86</f>
        <v>0.03005259203606311</v>
      </c>
      <c r="N68" s="93">
        <f>'地区別5歳毎'!S39</f>
        <v>171</v>
      </c>
      <c r="O68" s="94">
        <f>N68/N86</f>
        <v>0.056962025316455694</v>
      </c>
      <c r="P68" s="93">
        <f t="shared" si="2"/>
        <v>251</v>
      </c>
      <c r="Q68" s="97">
        <f>P68/P86</f>
        <v>0.04431497175141243</v>
      </c>
      <c r="S68" s="87" t="s">
        <v>141</v>
      </c>
      <c r="T68" s="93">
        <f>SUM(L64:L68)</f>
        <v>138</v>
      </c>
      <c r="U68" s="96">
        <f>T68/L86</f>
        <v>0.051840721262208865</v>
      </c>
      <c r="V68" s="93">
        <f>SUM(N64:N68)</f>
        <v>387</v>
      </c>
      <c r="W68" s="94">
        <f>V68/N86</f>
        <v>0.12891405729513658</v>
      </c>
      <c r="X68" s="93">
        <f>SUM(P64:P68)</f>
        <v>525</v>
      </c>
      <c r="Y68" s="97">
        <f>X68/P86</f>
        <v>0.0926906779661017</v>
      </c>
    </row>
    <row r="69" spans="11:25" ht="13.5">
      <c r="K69" s="87" t="s">
        <v>117</v>
      </c>
      <c r="L69" s="93">
        <f>'地区別5歳毎'!R38</f>
        <v>134</v>
      </c>
      <c r="M69" s="96">
        <f>L69/L86</f>
        <v>0.05033809166040571</v>
      </c>
      <c r="N69" s="93">
        <f>'地区別5歳毎'!R39</f>
        <v>207</v>
      </c>
      <c r="O69" s="94">
        <f>N69/N86</f>
        <v>0.06895403064623584</v>
      </c>
      <c r="P69" s="93">
        <f t="shared" si="2"/>
        <v>341</v>
      </c>
      <c r="Q69" s="97">
        <f>P69/P86</f>
        <v>0.060204802259887</v>
      </c>
      <c r="S69" s="87" t="s">
        <v>142</v>
      </c>
      <c r="T69" s="93">
        <f>SUM(L64:L69)</f>
        <v>272</v>
      </c>
      <c r="U69" s="96">
        <f>T69/L86</f>
        <v>0.10217881292261458</v>
      </c>
      <c r="V69" s="93">
        <f>SUM(N64:N69)</f>
        <v>594</v>
      </c>
      <c r="W69" s="94">
        <f>V69/N86</f>
        <v>0.19786808794137242</v>
      </c>
      <c r="X69" s="93">
        <f>SUM(P64:P69)</f>
        <v>866</v>
      </c>
      <c r="Y69" s="97">
        <f>X69/P86</f>
        <v>0.1528954802259887</v>
      </c>
    </row>
    <row r="70" spans="11:25" ht="13.5">
      <c r="K70" s="87" t="s">
        <v>118</v>
      </c>
      <c r="L70" s="93">
        <f>'地区別5歳毎'!Q38</f>
        <v>143</v>
      </c>
      <c r="M70" s="96">
        <f>L70/L86</f>
        <v>0.05371900826446281</v>
      </c>
      <c r="N70" s="93">
        <f>'地区別5歳毎'!Q39</f>
        <v>183</v>
      </c>
      <c r="O70" s="94">
        <f>N70/N86</f>
        <v>0.06095936042638241</v>
      </c>
      <c r="P70" s="93">
        <f t="shared" si="2"/>
        <v>326</v>
      </c>
      <c r="Q70" s="97">
        <f>P70/P86</f>
        <v>0.05755649717514124</v>
      </c>
      <c r="S70" s="87" t="s">
        <v>143</v>
      </c>
      <c r="T70" s="93">
        <f>SUM(L64:L70)</f>
        <v>415</v>
      </c>
      <c r="U70" s="96">
        <f>T70/L86</f>
        <v>0.15589782118707737</v>
      </c>
      <c r="V70" s="93">
        <f>SUM(N64:N70)</f>
        <v>777</v>
      </c>
      <c r="W70" s="94">
        <f>V70/N86</f>
        <v>0.25882744836775484</v>
      </c>
      <c r="X70" s="93">
        <f>SUM(P64:P70)</f>
        <v>1192</v>
      </c>
      <c r="Y70" s="97">
        <f>X70/P86</f>
        <v>0.21045197740112995</v>
      </c>
    </row>
    <row r="71" spans="11:25" ht="13.5">
      <c r="K71" s="87" t="s">
        <v>119</v>
      </c>
      <c r="L71" s="93">
        <f>'地区別5歳毎'!P38</f>
        <v>173</v>
      </c>
      <c r="M71" s="96">
        <f>L71/L86</f>
        <v>0.06498873027798648</v>
      </c>
      <c r="N71" s="93">
        <f>'地区別5歳毎'!P39</f>
        <v>162</v>
      </c>
      <c r="O71" s="94">
        <f>N71/N86</f>
        <v>0.05396402398401066</v>
      </c>
      <c r="P71" s="93">
        <f t="shared" si="2"/>
        <v>335</v>
      </c>
      <c r="Q71" s="97">
        <f>P71/P86</f>
        <v>0.0591454802259887</v>
      </c>
      <c r="S71" s="87" t="s">
        <v>144</v>
      </c>
      <c r="T71" s="93">
        <f>SUM(L64:L71)</f>
        <v>588</v>
      </c>
      <c r="U71" s="96">
        <f>T71/L86</f>
        <v>0.22088655146506386</v>
      </c>
      <c r="V71" s="93">
        <f>SUM(N64:N71)</f>
        <v>939</v>
      </c>
      <c r="W71" s="94">
        <f>V71/N86</f>
        <v>0.31279147235176546</v>
      </c>
      <c r="X71" s="93">
        <f>SUM(P64:P71)</f>
        <v>1527</v>
      </c>
      <c r="Y71" s="97">
        <f>X71/P86</f>
        <v>0.2695974576271186</v>
      </c>
    </row>
    <row r="72" spans="11:25" ht="13.5">
      <c r="K72" s="87" t="s">
        <v>120</v>
      </c>
      <c r="L72" s="93">
        <f>'地区別5歳毎'!O38</f>
        <v>237</v>
      </c>
      <c r="M72" s="96">
        <f>L72/L86</f>
        <v>0.08903080390683696</v>
      </c>
      <c r="N72" s="93">
        <f>'地区別5歳毎'!O39</f>
        <v>240</v>
      </c>
      <c r="O72" s="94">
        <f>N72/N86</f>
        <v>0.07994670219853431</v>
      </c>
      <c r="P72" s="93">
        <f t="shared" si="2"/>
        <v>477</v>
      </c>
      <c r="Q72" s="97">
        <f>P72/P86</f>
        <v>0.08421610169491525</v>
      </c>
      <c r="S72" s="87" t="s">
        <v>145</v>
      </c>
      <c r="T72" s="93">
        <f>SUM(L64:L72)</f>
        <v>825</v>
      </c>
      <c r="U72" s="96">
        <f>T72/L86</f>
        <v>0.30991735537190085</v>
      </c>
      <c r="V72" s="93">
        <f>SUM(N64:N72)</f>
        <v>1179</v>
      </c>
      <c r="W72" s="94">
        <f>V72/N86</f>
        <v>0.3927381745502998</v>
      </c>
      <c r="X72" s="93">
        <f>SUM(P64:P72)</f>
        <v>2004</v>
      </c>
      <c r="Y72" s="97">
        <f>X72/P86</f>
        <v>0.3538135593220339</v>
      </c>
    </row>
    <row r="73" spans="11:25" ht="13.5">
      <c r="K73" s="87" t="s">
        <v>121</v>
      </c>
      <c r="L73" s="93">
        <f>'地区別5歳毎'!N38</f>
        <v>231</v>
      </c>
      <c r="M73" s="96">
        <f>L73/L86</f>
        <v>0.08677685950413223</v>
      </c>
      <c r="N73" s="93">
        <f>'地区別5歳毎'!N39</f>
        <v>218</v>
      </c>
      <c r="O73" s="94">
        <f>N73/N86</f>
        <v>0.072618254497002</v>
      </c>
      <c r="P73" s="93">
        <f t="shared" si="2"/>
        <v>449</v>
      </c>
      <c r="Q73" s="97">
        <f>P73/P86</f>
        <v>0.0792725988700565</v>
      </c>
      <c r="S73" s="87" t="s">
        <v>146</v>
      </c>
      <c r="T73" s="93">
        <f>SUM(L64:L73)</f>
        <v>1056</v>
      </c>
      <c r="U73" s="96">
        <f>T73/L86</f>
        <v>0.39669421487603307</v>
      </c>
      <c r="V73" s="93">
        <f>SUM(N64:N73)</f>
        <v>1397</v>
      </c>
      <c r="W73" s="94">
        <f>V73/N86</f>
        <v>0.4653564290473018</v>
      </c>
      <c r="X73" s="93">
        <f>SUM(P64:P73)</f>
        <v>2453</v>
      </c>
      <c r="Y73" s="97">
        <f>X73/P86</f>
        <v>0.4330861581920904</v>
      </c>
    </row>
    <row r="74" spans="11:25" ht="13.5">
      <c r="K74" s="87" t="s">
        <v>122</v>
      </c>
      <c r="L74" s="93">
        <f>'地区別5歳毎'!M38</f>
        <v>235</v>
      </c>
      <c r="M74" s="96">
        <f>L74/L86</f>
        <v>0.08827948910593539</v>
      </c>
      <c r="N74" s="93">
        <f>'地区別5歳毎'!M39</f>
        <v>214</v>
      </c>
      <c r="O74" s="94">
        <f>N74/N86</f>
        <v>0.07128580946035976</v>
      </c>
      <c r="P74" s="93">
        <f t="shared" si="2"/>
        <v>449</v>
      </c>
      <c r="Q74" s="97">
        <f>P74/P86</f>
        <v>0.0792725988700565</v>
      </c>
      <c r="S74" s="87" t="s">
        <v>147</v>
      </c>
      <c r="T74" s="93">
        <f>SUM(L64:L74)</f>
        <v>1291</v>
      </c>
      <c r="U74" s="96">
        <f>T74/L86</f>
        <v>0.48497370398196843</v>
      </c>
      <c r="V74" s="93">
        <f>SUM(N64:N74)</f>
        <v>1611</v>
      </c>
      <c r="W74" s="94">
        <f>V74/N86</f>
        <v>0.5366422385076616</v>
      </c>
      <c r="X74" s="93">
        <f>SUM(P64:P74)</f>
        <v>2902</v>
      </c>
      <c r="Y74" s="97">
        <f>X74/P86</f>
        <v>0.5123587570621468</v>
      </c>
    </row>
    <row r="75" spans="11:25" ht="13.5">
      <c r="K75" s="87" t="s">
        <v>123</v>
      </c>
      <c r="L75" s="93">
        <f>'地区別5歳毎'!L38</f>
        <v>140</v>
      </c>
      <c r="M75" s="96">
        <f>L75/L86</f>
        <v>0.05259203606311044</v>
      </c>
      <c r="N75" s="93">
        <f>'地区別5歳毎'!L39</f>
        <v>178</v>
      </c>
      <c r="O75" s="94">
        <f>N75/N86</f>
        <v>0.059293804130579615</v>
      </c>
      <c r="P75" s="93">
        <f t="shared" si="2"/>
        <v>318</v>
      </c>
      <c r="Q75" s="97">
        <f>P75/P86</f>
        <v>0.05614406779661017</v>
      </c>
      <c r="S75" s="87" t="s">
        <v>148</v>
      </c>
      <c r="T75" s="93">
        <f>SUM(L64:L75)</f>
        <v>1431</v>
      </c>
      <c r="U75" s="96">
        <f>T75/L86</f>
        <v>0.5375657400450788</v>
      </c>
      <c r="V75" s="93">
        <f>SUM(N64:N75)</f>
        <v>1789</v>
      </c>
      <c r="W75" s="94">
        <f>V75/N86</f>
        <v>0.5959360426382412</v>
      </c>
      <c r="X75" s="93">
        <f>SUM(P64:P75)</f>
        <v>3220</v>
      </c>
      <c r="Y75" s="97">
        <f>X75/P86</f>
        <v>0.568502824858757</v>
      </c>
    </row>
    <row r="76" spans="11:25" ht="13.5">
      <c r="K76" s="87" t="s">
        <v>124</v>
      </c>
      <c r="L76" s="93">
        <f>'地区別5歳毎'!K38</f>
        <v>147</v>
      </c>
      <c r="M76" s="96">
        <f>L76/L86</f>
        <v>0.055221637866265966</v>
      </c>
      <c r="N76" s="93">
        <f>'地区別5歳毎'!K39</f>
        <v>181</v>
      </c>
      <c r="O76" s="94">
        <f>N76/N86</f>
        <v>0.06029313790806129</v>
      </c>
      <c r="P76" s="93">
        <f t="shared" si="2"/>
        <v>328</v>
      </c>
      <c r="Q76" s="97">
        <f>P76/P86</f>
        <v>0.05790960451977401</v>
      </c>
      <c r="S76" s="87" t="s">
        <v>105</v>
      </c>
      <c r="T76" s="93">
        <f>SUM(L76:L84)</f>
        <v>1231</v>
      </c>
      <c r="U76" s="96">
        <f>T76/L86</f>
        <v>0.4624342599549211</v>
      </c>
      <c r="V76" s="93">
        <f>SUM(N76:N84)</f>
        <v>1213</v>
      </c>
      <c r="W76" s="94">
        <f>V76/N86</f>
        <v>0.4040639573617588</v>
      </c>
      <c r="X76" s="93">
        <f>SUM(P76:P84)</f>
        <v>2444</v>
      </c>
      <c r="Y76" s="97">
        <f>X76/P86</f>
        <v>0.4314971751412429</v>
      </c>
    </row>
    <row r="77" spans="11:25" ht="13.5">
      <c r="K77" s="87" t="s">
        <v>125</v>
      </c>
      <c r="L77" s="93">
        <f>'地区別5歳毎'!J38</f>
        <v>161</v>
      </c>
      <c r="M77" s="96">
        <f>L77/L86</f>
        <v>0.06048084147257701</v>
      </c>
      <c r="N77" s="93">
        <f>'地区別5歳毎'!J39</f>
        <v>133</v>
      </c>
      <c r="O77" s="94">
        <f>N77/N86</f>
        <v>0.04430379746835443</v>
      </c>
      <c r="P77" s="93">
        <f t="shared" si="2"/>
        <v>294</v>
      </c>
      <c r="Q77" s="97">
        <f>P77/P86</f>
        <v>0.05190677966101695</v>
      </c>
      <c r="S77" s="87" t="s">
        <v>106</v>
      </c>
      <c r="T77" s="93">
        <f>SUM(L77:L84)</f>
        <v>1084</v>
      </c>
      <c r="U77" s="96">
        <f>T77/L86</f>
        <v>0.40721262208865516</v>
      </c>
      <c r="V77" s="93">
        <f>SUM(N77:N84)</f>
        <v>1032</v>
      </c>
      <c r="W77" s="94">
        <f>V77/N86</f>
        <v>0.34377081945369753</v>
      </c>
      <c r="X77" s="93">
        <f>SUM(P77:P84)</f>
        <v>2116</v>
      </c>
      <c r="Y77" s="97">
        <f>X77/P86</f>
        <v>0.3735875706214689</v>
      </c>
    </row>
    <row r="78" spans="11:25" ht="13.5">
      <c r="K78" s="87" t="s">
        <v>126</v>
      </c>
      <c r="L78" s="93">
        <f>'地区別5歳毎'!I38</f>
        <v>128</v>
      </c>
      <c r="M78" s="96">
        <f>L78/L86</f>
        <v>0.04808414725770098</v>
      </c>
      <c r="N78" s="93">
        <f>'地区別5歳毎'!I39</f>
        <v>131</v>
      </c>
      <c r="O78" s="94">
        <f>N78/N86</f>
        <v>0.043637574950033314</v>
      </c>
      <c r="P78" s="93">
        <f t="shared" si="2"/>
        <v>259</v>
      </c>
      <c r="Q78" s="97">
        <f>P78/P86</f>
        <v>0.0457274011299435</v>
      </c>
      <c r="S78" s="87" t="s">
        <v>107</v>
      </c>
      <c r="T78" s="93">
        <f>SUM(L78:L84)</f>
        <v>923</v>
      </c>
      <c r="U78" s="96">
        <f>T78/L86</f>
        <v>0.3467317806160781</v>
      </c>
      <c r="V78" s="93">
        <f>SUM(N78:N84)</f>
        <v>899</v>
      </c>
      <c r="W78" s="94">
        <f>V78/N86</f>
        <v>0.2994670219853431</v>
      </c>
      <c r="X78" s="93">
        <f>SUM(P78:P84)</f>
        <v>1822</v>
      </c>
      <c r="Y78" s="97">
        <f>X78/P86</f>
        <v>0.321680790960452</v>
      </c>
    </row>
    <row r="79" spans="11:25" ht="13.5">
      <c r="K79" s="87" t="s">
        <v>127</v>
      </c>
      <c r="L79" s="93">
        <f>'地区別5歳毎'!H38</f>
        <v>121</v>
      </c>
      <c r="M79" s="96">
        <f>L79/L86</f>
        <v>0.045454545454545456</v>
      </c>
      <c r="N79" s="93">
        <f>'地区別5歳毎'!H39</f>
        <v>124</v>
      </c>
      <c r="O79" s="94">
        <f>N79/N86</f>
        <v>0.041305796135909394</v>
      </c>
      <c r="P79" s="93">
        <f t="shared" si="2"/>
        <v>245</v>
      </c>
      <c r="Q79" s="97">
        <f>P79/P86</f>
        <v>0.043255649717514125</v>
      </c>
      <c r="S79" s="87" t="s">
        <v>108</v>
      </c>
      <c r="T79" s="93">
        <f>SUM(L79:L84)</f>
        <v>795</v>
      </c>
      <c r="U79" s="96">
        <f>T79/L86</f>
        <v>0.2986476333583772</v>
      </c>
      <c r="V79" s="93">
        <f>SUM(N79:N84)</f>
        <v>768</v>
      </c>
      <c r="W79" s="94">
        <f>V79/N86</f>
        <v>0.2558294470353098</v>
      </c>
      <c r="X79" s="93">
        <f>SUM(P79:P84)</f>
        <v>1563</v>
      </c>
      <c r="Y79" s="97">
        <f>X79/P86</f>
        <v>0.2759533898305085</v>
      </c>
    </row>
    <row r="80" spans="11:25" ht="13.5">
      <c r="K80" s="87" t="s">
        <v>128</v>
      </c>
      <c r="L80" s="93">
        <f>'地区別5歳毎'!G38</f>
        <v>106</v>
      </c>
      <c r="M80" s="96">
        <f>L80/L86</f>
        <v>0.039819684447783624</v>
      </c>
      <c r="N80" s="93">
        <f>'地区別5歳毎'!G39</f>
        <v>148</v>
      </c>
      <c r="O80" s="94">
        <f>N80/N86</f>
        <v>0.04930046635576282</v>
      </c>
      <c r="P80" s="93">
        <f t="shared" si="2"/>
        <v>254</v>
      </c>
      <c r="Q80" s="97">
        <f>P80/P86</f>
        <v>0.044844632768361585</v>
      </c>
      <c r="S80" s="87" t="s">
        <v>109</v>
      </c>
      <c r="T80" s="93">
        <f>SUM(L80:L84)</f>
        <v>674</v>
      </c>
      <c r="U80" s="96">
        <f>T80/L86</f>
        <v>0.2531930879038317</v>
      </c>
      <c r="V80" s="93">
        <f>SUM(N80:N84)</f>
        <v>644</v>
      </c>
      <c r="W80" s="94">
        <f>V80/N86</f>
        <v>0.2145236508994004</v>
      </c>
      <c r="X80" s="93">
        <f>SUM(P80:P84)</f>
        <v>1318</v>
      </c>
      <c r="Y80" s="97">
        <f>X80/P86</f>
        <v>0.23269774011299435</v>
      </c>
    </row>
    <row r="81" spans="11:25" ht="13.5">
      <c r="K81" s="87" t="s">
        <v>129</v>
      </c>
      <c r="L81" s="93">
        <f>'地区別5歳毎'!F38</f>
        <v>176</v>
      </c>
      <c r="M81" s="96">
        <f>L81/L86</f>
        <v>0.06611570247933884</v>
      </c>
      <c r="N81" s="93">
        <f>'地区別5歳毎'!F39</f>
        <v>146</v>
      </c>
      <c r="O81" s="94">
        <f>N81/N86</f>
        <v>0.04863424383744171</v>
      </c>
      <c r="P81" s="93">
        <f t="shared" si="2"/>
        <v>322</v>
      </c>
      <c r="Q81" s="97">
        <f>P81/P86</f>
        <v>0.0568502824858757</v>
      </c>
      <c r="S81" s="87" t="s">
        <v>110</v>
      </c>
      <c r="T81" s="93">
        <f>SUM(L81:L84)</f>
        <v>568</v>
      </c>
      <c r="U81" s="96">
        <f>T81/L86</f>
        <v>0.21337340345604808</v>
      </c>
      <c r="V81" s="93">
        <f>SUM(N81:N84)</f>
        <v>496</v>
      </c>
      <c r="W81" s="94">
        <f>V81/N86</f>
        <v>0.16522318454363757</v>
      </c>
      <c r="X81" s="93">
        <f>SUM(P81:P84)</f>
        <v>1064</v>
      </c>
      <c r="Y81" s="97">
        <f>X81/P86</f>
        <v>0.18785310734463276</v>
      </c>
    </row>
    <row r="82" spans="11:25" ht="13.5">
      <c r="K82" s="87" t="s">
        <v>130</v>
      </c>
      <c r="L82" s="93">
        <f>'地区別5歳毎'!E38</f>
        <v>129</v>
      </c>
      <c r="M82" s="96">
        <f>L82/L86</f>
        <v>0.048459804658151764</v>
      </c>
      <c r="N82" s="93">
        <f>'地区別5歳毎'!E39</f>
        <v>130</v>
      </c>
      <c r="O82" s="94">
        <f>N82/N86</f>
        <v>0.04330446369087275</v>
      </c>
      <c r="P82" s="93">
        <f t="shared" si="2"/>
        <v>259</v>
      </c>
      <c r="Q82" s="97">
        <f>P82/P86</f>
        <v>0.0457274011299435</v>
      </c>
      <c r="S82" s="87" t="s">
        <v>111</v>
      </c>
      <c r="T82" s="93">
        <f>SUM(L82:L84)</f>
        <v>392</v>
      </c>
      <c r="U82" s="96">
        <f>T82/L86</f>
        <v>0.14725770097670923</v>
      </c>
      <c r="V82" s="93">
        <f>SUM(N82:N84)</f>
        <v>350</v>
      </c>
      <c r="W82" s="94">
        <f>V82/N86</f>
        <v>0.11658894070619587</v>
      </c>
      <c r="X82" s="93">
        <f>SUM(P82:P84)</f>
        <v>742</v>
      </c>
      <c r="Y82" s="97">
        <f>X82/P86</f>
        <v>0.13100282485875706</v>
      </c>
    </row>
    <row r="83" spans="11:25" ht="13.5">
      <c r="K83" s="87" t="s">
        <v>131</v>
      </c>
      <c r="L83" s="93">
        <f>'地区別5歳毎'!D38</f>
        <v>143</v>
      </c>
      <c r="M83" s="96">
        <f>L83/L86</f>
        <v>0.05371900826446281</v>
      </c>
      <c r="N83" s="93">
        <f>'地区別5歳毎'!D39</f>
        <v>122</v>
      </c>
      <c r="O83" s="94">
        <f>N83/N86</f>
        <v>0.04063957361758828</v>
      </c>
      <c r="P83" s="93">
        <f t="shared" si="2"/>
        <v>265</v>
      </c>
      <c r="Q83" s="97">
        <f>P83/P86</f>
        <v>0.04678672316384181</v>
      </c>
      <c r="S83" s="87" t="s">
        <v>3</v>
      </c>
      <c r="T83" s="93">
        <f>SUM(L83:L84)</f>
        <v>263</v>
      </c>
      <c r="U83" s="96">
        <f>T83/L86</f>
        <v>0.09879789631855748</v>
      </c>
      <c r="V83" s="93">
        <f>SUM(N83:N84)</f>
        <v>220</v>
      </c>
      <c r="W83" s="94">
        <f>V83/N86</f>
        <v>0.07328447701532312</v>
      </c>
      <c r="X83" s="93">
        <f>SUM(P83:P84)</f>
        <v>483</v>
      </c>
      <c r="Y83" s="97">
        <f>X83/P86</f>
        <v>0.08527542372881355</v>
      </c>
    </row>
    <row r="84" spans="11:25" ht="13.5">
      <c r="K84" s="87" t="s">
        <v>132</v>
      </c>
      <c r="L84" s="93">
        <f>'地区別5歳毎'!C38</f>
        <v>120</v>
      </c>
      <c r="M84" s="96">
        <f>L84/L86</f>
        <v>0.045078888054094664</v>
      </c>
      <c r="N84" s="93">
        <f>'地区別5歳毎'!C39</f>
        <v>98</v>
      </c>
      <c r="O84" s="94">
        <f>N84/N86</f>
        <v>0.03264490339773484</v>
      </c>
      <c r="P84" s="93">
        <f t="shared" si="2"/>
        <v>218</v>
      </c>
      <c r="Q84" s="97">
        <f>P84/P86</f>
        <v>0.03848870056497175</v>
      </c>
      <c r="S84" s="87" t="s">
        <v>112</v>
      </c>
      <c r="T84" s="93">
        <f>SUM(L84:L84)</f>
        <v>120</v>
      </c>
      <c r="U84" s="96">
        <f>T84/L86</f>
        <v>0.045078888054094664</v>
      </c>
      <c r="V84" s="93">
        <f>SUM(N84:N84)</f>
        <v>98</v>
      </c>
      <c r="W84" s="94">
        <f>V84/N86</f>
        <v>0.03264490339773484</v>
      </c>
      <c r="X84" s="93">
        <f>SUM(P84:P84)</f>
        <v>218</v>
      </c>
      <c r="Y84" s="97">
        <f>X84/P86</f>
        <v>0.03848870056497175</v>
      </c>
    </row>
    <row r="85" ht="13.5">
      <c r="K85" s="87"/>
    </row>
    <row r="86" spans="11:17" ht="13.5">
      <c r="K86" s="87"/>
      <c r="L86" s="93">
        <f>SUM(L64:L84)</f>
        <v>2662</v>
      </c>
      <c r="M86" s="92"/>
      <c r="N86" s="93">
        <f>SUM(N64:N84)</f>
        <v>3002</v>
      </c>
      <c r="O86" s="88"/>
      <c r="P86" s="93">
        <f>SUM(P64:P84)</f>
        <v>5664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3</v>
      </c>
      <c r="M94" s="96">
        <f>L94/L116</f>
        <v>0.0008060182697474476</v>
      </c>
      <c r="N94" s="93">
        <f>'地区別5歳毎'!W48</f>
        <v>5</v>
      </c>
      <c r="O94" s="94">
        <f>N94/N116</f>
        <v>0.0012263919548687761</v>
      </c>
      <c r="P94" s="93">
        <f aca="true" t="shared" si="3" ref="P94:P114">L94+N94</f>
        <v>8</v>
      </c>
      <c r="Q94" s="97">
        <f>P94/P116</f>
        <v>0.001025772534940377</v>
      </c>
      <c r="S94" s="87" t="s">
        <v>1</v>
      </c>
      <c r="T94" s="93">
        <f>SUM(L94:L94)</f>
        <v>3</v>
      </c>
      <c r="U94" s="96">
        <f>T94/L116</f>
        <v>0.0008060182697474476</v>
      </c>
      <c r="V94" s="93">
        <f>SUM(N94:N94)</f>
        <v>5</v>
      </c>
      <c r="W94" s="94">
        <f>V94/N116</f>
        <v>0.0012263919548687761</v>
      </c>
      <c r="X94" s="93">
        <f>SUM(P94:P94)</f>
        <v>8</v>
      </c>
      <c r="Y94" s="97">
        <f>X94/P116</f>
        <v>0.001025772534940377</v>
      </c>
    </row>
    <row r="95" spans="11:25" ht="13.5">
      <c r="K95" s="87" t="s">
        <v>113</v>
      </c>
      <c r="L95" s="93">
        <f>'地区別5歳毎'!V47</f>
        <v>9</v>
      </c>
      <c r="M95" s="96">
        <f>L95/L116</f>
        <v>0.0024180548092423426</v>
      </c>
      <c r="N95" s="93">
        <f>'地区別5歳毎'!V48</f>
        <v>17</v>
      </c>
      <c r="O95" s="94">
        <f>N95/N116</f>
        <v>0.004169732646553839</v>
      </c>
      <c r="P95" s="93">
        <f t="shared" si="3"/>
        <v>26</v>
      </c>
      <c r="Q95" s="97">
        <f>P95/P116</f>
        <v>0.003333760738556225</v>
      </c>
      <c r="S95" s="87" t="s">
        <v>138</v>
      </c>
      <c r="T95" s="93">
        <f>SUM(L94:L95)</f>
        <v>12</v>
      </c>
      <c r="U95" s="96">
        <f>T95/L116</f>
        <v>0.0032240730789897904</v>
      </c>
      <c r="V95" s="93">
        <f>SUM(N94:N95)</f>
        <v>22</v>
      </c>
      <c r="W95" s="94">
        <f>V95/N116</f>
        <v>0.005396124601422614</v>
      </c>
      <c r="X95" s="93">
        <f>SUM(P94:P95)</f>
        <v>34</v>
      </c>
      <c r="Y95" s="97">
        <f>X95/P116</f>
        <v>0.004359533273496602</v>
      </c>
    </row>
    <row r="96" spans="11:25" ht="13.5">
      <c r="K96" s="87" t="s">
        <v>114</v>
      </c>
      <c r="L96" s="93">
        <f>'地区別5歳毎'!U47</f>
        <v>19</v>
      </c>
      <c r="M96" s="96">
        <f>L96/L116</f>
        <v>0.005104782375067168</v>
      </c>
      <c r="N96" s="93">
        <f>'地区別5歳毎'!U48</f>
        <v>75</v>
      </c>
      <c r="O96" s="94">
        <f>N96/N116</f>
        <v>0.01839587932303164</v>
      </c>
      <c r="P96" s="93">
        <f t="shared" si="3"/>
        <v>94</v>
      </c>
      <c r="Q96" s="97">
        <f>P96/P116</f>
        <v>0.01205282728554943</v>
      </c>
      <c r="S96" s="87" t="s">
        <v>139</v>
      </c>
      <c r="T96" s="93">
        <f>SUM(L94:L96)</f>
        <v>31</v>
      </c>
      <c r="U96" s="96">
        <f>T96/L116</f>
        <v>0.008328855454056958</v>
      </c>
      <c r="V96" s="93">
        <f>SUM(N94:N96)</f>
        <v>97</v>
      </c>
      <c r="W96" s="94">
        <f>V96/N116</f>
        <v>0.023792003924454255</v>
      </c>
      <c r="X96" s="93">
        <f>SUM(P94:P96)</f>
        <v>128</v>
      </c>
      <c r="Y96" s="97">
        <f>X96/P116</f>
        <v>0.016412360559046033</v>
      </c>
    </row>
    <row r="97" spans="11:25" ht="13.5">
      <c r="K97" s="87" t="s">
        <v>115</v>
      </c>
      <c r="L97" s="93">
        <f>'地区別5歳毎'!T47</f>
        <v>85</v>
      </c>
      <c r="M97" s="96">
        <f>L97/L116</f>
        <v>0.022837184309511014</v>
      </c>
      <c r="N97" s="93">
        <f>'地区別5歳毎'!T48</f>
        <v>186</v>
      </c>
      <c r="O97" s="94">
        <f>N97/N116</f>
        <v>0.04562178072111847</v>
      </c>
      <c r="P97" s="93">
        <f t="shared" si="3"/>
        <v>271</v>
      </c>
      <c r="Q97" s="97">
        <f>P97/P116</f>
        <v>0.03474804462110527</v>
      </c>
      <c r="S97" s="87" t="s">
        <v>140</v>
      </c>
      <c r="T97" s="93">
        <f>SUM(L94:L97)</f>
        <v>116</v>
      </c>
      <c r="U97" s="96">
        <f>T97/L116</f>
        <v>0.031166039763567976</v>
      </c>
      <c r="V97" s="93">
        <f>SUM(N94:N97)</f>
        <v>283</v>
      </c>
      <c r="W97" s="94">
        <f>V97/N116</f>
        <v>0.06941378464557273</v>
      </c>
      <c r="X97" s="93">
        <f>SUM(P94:P97)</f>
        <v>399</v>
      </c>
      <c r="Y97" s="97">
        <f>X97/P116</f>
        <v>0.0511604051801513</v>
      </c>
    </row>
    <row r="98" spans="11:25" ht="13.5">
      <c r="K98" s="87" t="s">
        <v>116</v>
      </c>
      <c r="L98" s="93">
        <f>'地区別5歳毎'!S47</f>
        <v>151</v>
      </c>
      <c r="M98" s="96">
        <f>L98/L116</f>
        <v>0.04056958624395486</v>
      </c>
      <c r="N98" s="93">
        <f>'地区別5歳毎'!S48</f>
        <v>250</v>
      </c>
      <c r="O98" s="94">
        <f>N98/N116</f>
        <v>0.0613195977434388</v>
      </c>
      <c r="P98" s="93">
        <f t="shared" si="3"/>
        <v>401</v>
      </c>
      <c r="Q98" s="97">
        <f>P98/P116</f>
        <v>0.0514168483138864</v>
      </c>
      <c r="S98" s="87" t="s">
        <v>141</v>
      </c>
      <c r="T98" s="93">
        <f>SUM(L94:L98)</f>
        <v>267</v>
      </c>
      <c r="U98" s="96">
        <f>T98/L116</f>
        <v>0.07173562600752284</v>
      </c>
      <c r="V98" s="93">
        <f>SUM(N94:N98)</f>
        <v>533</v>
      </c>
      <c r="W98" s="94">
        <f>V98/N116</f>
        <v>0.13073338238901153</v>
      </c>
      <c r="X98" s="93">
        <f>SUM(P94:P98)</f>
        <v>800</v>
      </c>
      <c r="Y98" s="97">
        <f>X98/P116</f>
        <v>0.10257725349403769</v>
      </c>
    </row>
    <row r="99" spans="11:25" ht="13.5">
      <c r="K99" s="87" t="s">
        <v>117</v>
      </c>
      <c r="L99" s="93">
        <f>'地区別5歳毎'!R47</f>
        <v>178</v>
      </c>
      <c r="M99" s="96">
        <f>L99/L116</f>
        <v>0.04782375067168189</v>
      </c>
      <c r="N99" s="93">
        <f>'地区別5歳毎'!R48</f>
        <v>240</v>
      </c>
      <c r="O99" s="94">
        <f>N99/N116</f>
        <v>0.05886681383370125</v>
      </c>
      <c r="P99" s="93">
        <f t="shared" si="3"/>
        <v>418</v>
      </c>
      <c r="Q99" s="97">
        <f>P99/P116</f>
        <v>0.0535966149506347</v>
      </c>
      <c r="S99" s="87" t="s">
        <v>142</v>
      </c>
      <c r="T99" s="93">
        <f>SUM(L94:L99)</f>
        <v>445</v>
      </c>
      <c r="U99" s="96">
        <f>T99/L116</f>
        <v>0.11955937667920473</v>
      </c>
      <c r="V99" s="93">
        <f>SUM(N94:N99)</f>
        <v>773</v>
      </c>
      <c r="W99" s="94">
        <f>V99/N116</f>
        <v>0.1896001962227128</v>
      </c>
      <c r="X99" s="93">
        <f>SUM(P94:P99)</f>
        <v>1218</v>
      </c>
      <c r="Y99" s="97">
        <f>X99/P116</f>
        <v>0.1561738684446724</v>
      </c>
    </row>
    <row r="100" spans="11:25" ht="13.5">
      <c r="K100" s="87" t="s">
        <v>118</v>
      </c>
      <c r="L100" s="93">
        <f>'地区別5歳毎'!Q47</f>
        <v>215</v>
      </c>
      <c r="M100" s="96">
        <f>L100/L116</f>
        <v>0.05776464266523375</v>
      </c>
      <c r="N100" s="93">
        <f>'地区別5歳毎'!Q48</f>
        <v>261</v>
      </c>
      <c r="O100" s="94">
        <f>N100/N116</f>
        <v>0.0640176600441501</v>
      </c>
      <c r="P100" s="93">
        <f t="shared" si="3"/>
        <v>476</v>
      </c>
      <c r="Q100" s="97">
        <f>P100/P116</f>
        <v>0.06103346582895243</v>
      </c>
      <c r="S100" s="87" t="s">
        <v>143</v>
      </c>
      <c r="T100" s="93">
        <f>SUM(L94:L100)</f>
        <v>660</v>
      </c>
      <c r="U100" s="96">
        <f>T100/L116</f>
        <v>0.17732401934443848</v>
      </c>
      <c r="V100" s="93">
        <f>SUM(N94:N100)</f>
        <v>1034</v>
      </c>
      <c r="W100" s="94">
        <f>V100/N116</f>
        <v>0.2536178562668629</v>
      </c>
      <c r="X100" s="93">
        <f>SUM(P94:P100)</f>
        <v>1694</v>
      </c>
      <c r="Y100" s="97">
        <f>X100/P116</f>
        <v>0.21720733427362482</v>
      </c>
    </row>
    <row r="101" spans="11:25" ht="13.5">
      <c r="K101" s="87" t="s">
        <v>119</v>
      </c>
      <c r="L101" s="93">
        <f>'地区別5歳毎'!P47</f>
        <v>197</v>
      </c>
      <c r="M101" s="96">
        <f>L101/L116</f>
        <v>0.05292853304674906</v>
      </c>
      <c r="N101" s="93">
        <f>'地区別5歳毎'!P48</f>
        <v>242</v>
      </c>
      <c r="O101" s="94">
        <f>N101/N116</f>
        <v>0.05935737061564876</v>
      </c>
      <c r="P101" s="93">
        <f t="shared" si="3"/>
        <v>439</v>
      </c>
      <c r="Q101" s="97">
        <f>P101/P116</f>
        <v>0.056289267854853185</v>
      </c>
      <c r="S101" s="87" t="s">
        <v>144</v>
      </c>
      <c r="T101" s="93">
        <f>SUM(L94:L101)</f>
        <v>857</v>
      </c>
      <c r="U101" s="96">
        <f>T101/L116</f>
        <v>0.23025255239118753</v>
      </c>
      <c r="V101" s="93">
        <f>SUM(N94:N101)</f>
        <v>1276</v>
      </c>
      <c r="W101" s="94">
        <f>V101/N116</f>
        <v>0.31297522688251167</v>
      </c>
      <c r="X101" s="93">
        <f>SUM(P94:P101)</f>
        <v>2133</v>
      </c>
      <c r="Y101" s="97">
        <f>X101/P116</f>
        <v>0.273496602128478</v>
      </c>
    </row>
    <row r="102" spans="11:25" ht="13.5">
      <c r="K102" s="87" t="s">
        <v>120</v>
      </c>
      <c r="L102" s="93">
        <f>'地区別5歳毎'!O47</f>
        <v>384</v>
      </c>
      <c r="M102" s="96">
        <f>L102/L116</f>
        <v>0.1031703385276733</v>
      </c>
      <c r="N102" s="93">
        <f>'地区別5歳毎'!O48</f>
        <v>337</v>
      </c>
      <c r="O102" s="94">
        <f>N102/N116</f>
        <v>0.0826588177581555</v>
      </c>
      <c r="P102" s="93">
        <f t="shared" si="3"/>
        <v>721</v>
      </c>
      <c r="Q102" s="97">
        <f>P102/P116</f>
        <v>0.09244774971150148</v>
      </c>
      <c r="S102" s="87" t="s">
        <v>145</v>
      </c>
      <c r="T102" s="93">
        <f>SUM(L94:L102)</f>
        <v>1241</v>
      </c>
      <c r="U102" s="96">
        <f>T102/L116</f>
        <v>0.33342289091886085</v>
      </c>
      <c r="V102" s="93">
        <f>SUM(N94:N102)</f>
        <v>1613</v>
      </c>
      <c r="W102" s="94">
        <f>V102/N116</f>
        <v>0.39563404464066715</v>
      </c>
      <c r="X102" s="93">
        <f>SUM(P94:P102)</f>
        <v>2854</v>
      </c>
      <c r="Y102" s="97">
        <f>X102/P116</f>
        <v>0.3659443518399795</v>
      </c>
    </row>
    <row r="103" spans="11:25" ht="13.5">
      <c r="K103" s="87" t="s">
        <v>121</v>
      </c>
      <c r="L103" s="93">
        <f>'地区別5歳毎'!N47</f>
        <v>320</v>
      </c>
      <c r="M103" s="96">
        <f>L103/L116</f>
        <v>0.08597528210639441</v>
      </c>
      <c r="N103" s="93">
        <f>'地区別5歳毎'!N48</f>
        <v>315</v>
      </c>
      <c r="O103" s="94">
        <f>N103/N116</f>
        <v>0.0772626931567329</v>
      </c>
      <c r="P103" s="93">
        <f t="shared" si="3"/>
        <v>635</v>
      </c>
      <c r="Q103" s="97">
        <f>P103/P116</f>
        <v>0.08142069496089242</v>
      </c>
      <c r="S103" s="87" t="s">
        <v>146</v>
      </c>
      <c r="T103" s="93">
        <f>SUM(L94:L103)</f>
        <v>1561</v>
      </c>
      <c r="U103" s="96">
        <f>T103/L116</f>
        <v>0.4193981730252552</v>
      </c>
      <c r="V103" s="93">
        <f>SUM(N94:N103)</f>
        <v>1928</v>
      </c>
      <c r="W103" s="94">
        <f>V103/N116</f>
        <v>0.47289673779740005</v>
      </c>
      <c r="X103" s="93">
        <f>SUM(P94:P103)</f>
        <v>3489</v>
      </c>
      <c r="Y103" s="97">
        <f>X103/P116</f>
        <v>0.4473650468008719</v>
      </c>
    </row>
    <row r="104" spans="11:25" ht="13.5">
      <c r="K104" s="87" t="s">
        <v>122</v>
      </c>
      <c r="L104" s="93">
        <f>'地区別5歳毎'!M47</f>
        <v>274</v>
      </c>
      <c r="M104" s="96">
        <f>L104/L116</f>
        <v>0.07361633530360022</v>
      </c>
      <c r="N104" s="93">
        <f>'地区別5歳毎'!M48</f>
        <v>254</v>
      </c>
      <c r="O104" s="94">
        <f>N104/N116</f>
        <v>0.06230071130733383</v>
      </c>
      <c r="P104" s="93">
        <f t="shared" si="3"/>
        <v>528</v>
      </c>
      <c r="Q104" s="97">
        <f>P104/P116</f>
        <v>0.06770098730606489</v>
      </c>
      <c r="S104" s="87" t="s">
        <v>147</v>
      </c>
      <c r="T104" s="93">
        <f>SUM(L94:L104)</f>
        <v>1835</v>
      </c>
      <c r="U104" s="96">
        <f>T104/L116</f>
        <v>0.49301450832885546</v>
      </c>
      <c r="V104" s="93">
        <f>SUM(N94:N104)</f>
        <v>2182</v>
      </c>
      <c r="W104" s="94">
        <f>V104/N116</f>
        <v>0.5351974491047339</v>
      </c>
      <c r="X104" s="93">
        <f>SUM(P94:P104)</f>
        <v>4017</v>
      </c>
      <c r="Y104" s="97">
        <f>X104/P116</f>
        <v>0.5150660341069367</v>
      </c>
    </row>
    <row r="105" spans="11:25" ht="13.5">
      <c r="K105" s="87" t="s">
        <v>123</v>
      </c>
      <c r="L105" s="93">
        <f>'地区別5歳毎'!L47</f>
        <v>232</v>
      </c>
      <c r="M105" s="96">
        <f>L105/L116</f>
        <v>0.06233207952713595</v>
      </c>
      <c r="N105" s="93">
        <f>'地区別5歳毎'!L48</f>
        <v>241</v>
      </c>
      <c r="O105" s="94">
        <f>N105/N116</f>
        <v>0.059112092224675006</v>
      </c>
      <c r="P105" s="93">
        <f t="shared" si="3"/>
        <v>473</v>
      </c>
      <c r="Q105" s="97">
        <f>P105/P116</f>
        <v>0.06064880112834979</v>
      </c>
      <c r="S105" s="87" t="s">
        <v>148</v>
      </c>
      <c r="T105" s="93">
        <f>SUM(L94:L105)</f>
        <v>2067</v>
      </c>
      <c r="U105" s="96">
        <f>T105/L116</f>
        <v>0.5553465878559914</v>
      </c>
      <c r="V105" s="93">
        <f>SUM(N94:N105)</f>
        <v>2423</v>
      </c>
      <c r="W105" s="94">
        <f>V105/N116</f>
        <v>0.5943095413294088</v>
      </c>
      <c r="X105" s="93">
        <f>SUM(P94:P105)</f>
        <v>4490</v>
      </c>
      <c r="Y105" s="97">
        <f>X105/P116</f>
        <v>0.5757148352352865</v>
      </c>
    </row>
    <row r="106" spans="11:25" ht="13.5">
      <c r="K106" s="87" t="s">
        <v>124</v>
      </c>
      <c r="L106" s="93">
        <f>'地区別5歳毎'!K47</f>
        <v>226</v>
      </c>
      <c r="M106" s="96">
        <f>L106/L116</f>
        <v>0.060720042987641054</v>
      </c>
      <c r="N106" s="93">
        <f>'地区別5歳毎'!K48</f>
        <v>212</v>
      </c>
      <c r="O106" s="94">
        <f>N106/N116</f>
        <v>0.051999018886436106</v>
      </c>
      <c r="P106" s="93">
        <f t="shared" si="3"/>
        <v>438</v>
      </c>
      <c r="Q106" s="97">
        <f>P106/P116</f>
        <v>0.05616104628798564</v>
      </c>
      <c r="S106" s="87" t="s">
        <v>105</v>
      </c>
      <c r="T106" s="93">
        <f>SUM(L106:L114)</f>
        <v>1655</v>
      </c>
      <c r="U106" s="96">
        <f>T106/L116</f>
        <v>0.4446534121440086</v>
      </c>
      <c r="V106" s="93">
        <f>SUM(N106:N114)</f>
        <v>1654</v>
      </c>
      <c r="W106" s="94">
        <f>V106/N116</f>
        <v>0.4056904586705911</v>
      </c>
      <c r="X106" s="93">
        <f>SUM(P106:P114)</f>
        <v>3309</v>
      </c>
      <c r="Y106" s="97">
        <f>X106/P116</f>
        <v>0.42428516476471345</v>
      </c>
    </row>
    <row r="107" spans="11:25" ht="13.5">
      <c r="K107" s="87" t="s">
        <v>125</v>
      </c>
      <c r="L107" s="93">
        <f>'地区別5歳毎'!J47</f>
        <v>214</v>
      </c>
      <c r="M107" s="96">
        <f>L107/L116</f>
        <v>0.05749596990865126</v>
      </c>
      <c r="N107" s="93">
        <f>'地区別5歳毎'!J48</f>
        <v>190</v>
      </c>
      <c r="O107" s="94">
        <f>N107/N116</f>
        <v>0.04660289428501349</v>
      </c>
      <c r="P107" s="93">
        <f t="shared" si="3"/>
        <v>404</v>
      </c>
      <c r="Q107" s="97">
        <f>P107/P116</f>
        <v>0.051801513014489035</v>
      </c>
      <c r="S107" s="87" t="s">
        <v>106</v>
      </c>
      <c r="T107" s="93">
        <f>SUM(L107:L114)</f>
        <v>1429</v>
      </c>
      <c r="U107" s="96">
        <f>T107/L116</f>
        <v>0.38393336915636755</v>
      </c>
      <c r="V107" s="93">
        <f>SUM(N107:N114)</f>
        <v>1442</v>
      </c>
      <c r="W107" s="94">
        <f>V107/N116</f>
        <v>0.353691439784155</v>
      </c>
      <c r="X107" s="93">
        <f>SUM(P107:P114)</f>
        <v>2871</v>
      </c>
      <c r="Y107" s="97">
        <f>X107/P116</f>
        <v>0.36812411847672777</v>
      </c>
    </row>
    <row r="108" spans="11:25" ht="13.5">
      <c r="K108" s="87" t="s">
        <v>126</v>
      </c>
      <c r="L108" s="93">
        <f>'地区別5歳毎'!I47</f>
        <v>195</v>
      </c>
      <c r="M108" s="96">
        <f>L108/L116</f>
        <v>0.05239118753358409</v>
      </c>
      <c r="N108" s="93">
        <f>'地区別5歳毎'!I48</f>
        <v>185</v>
      </c>
      <c r="O108" s="94">
        <f>N108/N116</f>
        <v>0.045376502330144716</v>
      </c>
      <c r="P108" s="93">
        <f t="shared" si="3"/>
        <v>380</v>
      </c>
      <c r="Q108" s="97">
        <f>P108/P116</f>
        <v>0.04872419540966791</v>
      </c>
      <c r="S108" s="87" t="s">
        <v>107</v>
      </c>
      <c r="T108" s="93">
        <f>SUM(L108:L114)</f>
        <v>1215</v>
      </c>
      <c r="U108" s="96">
        <f>T108/L116</f>
        <v>0.3264373992477163</v>
      </c>
      <c r="V108" s="93">
        <f>SUM(N108:N114)</f>
        <v>1252</v>
      </c>
      <c r="W108" s="94">
        <f>V108/N116</f>
        <v>0.30708854549914155</v>
      </c>
      <c r="X108" s="93">
        <f>SUM(P108:P114)</f>
        <v>2467</v>
      </c>
      <c r="Y108" s="97">
        <f>X108/P116</f>
        <v>0.3163226054622387</v>
      </c>
    </row>
    <row r="109" spans="11:25" ht="13.5">
      <c r="K109" s="87" t="s">
        <v>127</v>
      </c>
      <c r="L109" s="93">
        <f>'地区別5歳毎'!H47</f>
        <v>167</v>
      </c>
      <c r="M109" s="96">
        <f>L109/L116</f>
        <v>0.04486835034927458</v>
      </c>
      <c r="N109" s="93">
        <f>'地区別5歳毎'!H48</f>
        <v>179</v>
      </c>
      <c r="O109" s="94">
        <f>N109/N116</f>
        <v>0.04390483198430218</v>
      </c>
      <c r="P109" s="93">
        <f t="shared" si="3"/>
        <v>346</v>
      </c>
      <c r="Q109" s="97">
        <f>P109/P116</f>
        <v>0.0443646621361713</v>
      </c>
      <c r="S109" s="87" t="s">
        <v>108</v>
      </c>
      <c r="T109" s="93">
        <f>SUM(L109:L114)</f>
        <v>1020</v>
      </c>
      <c r="U109" s="96">
        <f>T109/L116</f>
        <v>0.2740462117141322</v>
      </c>
      <c r="V109" s="93">
        <f>SUM(N109:N114)</f>
        <v>1067</v>
      </c>
      <c r="W109" s="94">
        <f>V109/N116</f>
        <v>0.2617120431689968</v>
      </c>
      <c r="X109" s="93">
        <f>SUM(P109:P114)</f>
        <v>2087</v>
      </c>
      <c r="Y109" s="97">
        <f>X109/P116</f>
        <v>0.26759841005257085</v>
      </c>
    </row>
    <row r="110" spans="11:25" ht="13.5">
      <c r="K110" s="87" t="s">
        <v>128</v>
      </c>
      <c r="L110" s="93">
        <f>'地区別5歳毎'!G47</f>
        <v>178</v>
      </c>
      <c r="M110" s="96">
        <f>L110/L116</f>
        <v>0.04782375067168189</v>
      </c>
      <c r="N110" s="93">
        <f>'地区別5歳毎'!G48</f>
        <v>189</v>
      </c>
      <c r="O110" s="94">
        <f>N110/N116</f>
        <v>0.046357615894039736</v>
      </c>
      <c r="P110" s="93">
        <f t="shared" si="3"/>
        <v>367</v>
      </c>
      <c r="Q110" s="97">
        <f>P110/P116</f>
        <v>0.04705731504038979</v>
      </c>
      <c r="S110" s="87" t="s">
        <v>109</v>
      </c>
      <c r="T110" s="93">
        <f>SUM(L110:L114)</f>
        <v>853</v>
      </c>
      <c r="U110" s="96">
        <f>T110/L116</f>
        <v>0.2291778613648576</v>
      </c>
      <c r="V110" s="93">
        <f>SUM(N110:N114)</f>
        <v>888</v>
      </c>
      <c r="W110" s="94">
        <f>V110/N116</f>
        <v>0.21780721118469462</v>
      </c>
      <c r="X110" s="93">
        <f>SUM(P110:P114)</f>
        <v>1741</v>
      </c>
      <c r="Y110" s="97">
        <f>X110/P116</f>
        <v>0.22323374791639955</v>
      </c>
    </row>
    <row r="111" spans="11:25" ht="13.5">
      <c r="K111" s="87" t="s">
        <v>129</v>
      </c>
      <c r="L111" s="93">
        <f>'地区別5歳毎'!F47</f>
        <v>209</v>
      </c>
      <c r="M111" s="96">
        <f>L111/L116</f>
        <v>0.05615260612573885</v>
      </c>
      <c r="N111" s="93">
        <f>'地区別5歳毎'!F48</f>
        <v>233</v>
      </c>
      <c r="O111" s="94">
        <f>N111/N116</f>
        <v>0.057149865096884966</v>
      </c>
      <c r="P111" s="93">
        <f t="shared" si="3"/>
        <v>442</v>
      </c>
      <c r="Q111" s="97">
        <f>P111/P116</f>
        <v>0.05667393255545583</v>
      </c>
      <c r="S111" s="87" t="s">
        <v>110</v>
      </c>
      <c r="T111" s="93">
        <f>SUM(L111:L114)</f>
        <v>675</v>
      </c>
      <c r="U111" s="96">
        <f>T111/L116</f>
        <v>0.18135411069317572</v>
      </c>
      <c r="V111" s="93">
        <f>SUM(N111:N114)</f>
        <v>699</v>
      </c>
      <c r="W111" s="94">
        <f>V111/N116</f>
        <v>0.1714495952906549</v>
      </c>
      <c r="X111" s="93">
        <f>SUM(P111:P114)</f>
        <v>1374</v>
      </c>
      <c r="Y111" s="97">
        <f>X111/P116</f>
        <v>0.17617643287600976</v>
      </c>
    </row>
    <row r="112" spans="11:25" ht="13.5">
      <c r="K112" s="87" t="s">
        <v>130</v>
      </c>
      <c r="L112" s="93">
        <f>'地区別5歳毎'!E47</f>
        <v>187</v>
      </c>
      <c r="M112" s="96">
        <f>L112/L116</f>
        <v>0.05024180548092423</v>
      </c>
      <c r="N112" s="93">
        <f>'地区別5歳毎'!E48</f>
        <v>181</v>
      </c>
      <c r="O112" s="94">
        <f>N112/N116</f>
        <v>0.0443953887662497</v>
      </c>
      <c r="P112" s="93">
        <f t="shared" si="3"/>
        <v>368</v>
      </c>
      <c r="Q112" s="97">
        <f>P112/P116</f>
        <v>0.04718553660725734</v>
      </c>
      <c r="S112" s="87" t="s">
        <v>111</v>
      </c>
      <c r="T112" s="93">
        <f>SUM(L112:L114)</f>
        <v>466</v>
      </c>
      <c r="U112" s="96">
        <f>T112/L116</f>
        <v>0.12520150456743687</v>
      </c>
      <c r="V112" s="93">
        <f>SUM(N112:N114)</f>
        <v>466</v>
      </c>
      <c r="W112" s="94">
        <f>V112/N116</f>
        <v>0.11429973019376993</v>
      </c>
      <c r="X112" s="93">
        <f>SUM(P112:P114)</f>
        <v>932</v>
      </c>
      <c r="Y112" s="97">
        <f>X112/P116</f>
        <v>0.11950250032055391</v>
      </c>
    </row>
    <row r="113" spans="11:25" ht="13.5">
      <c r="K113" s="87" t="s">
        <v>131</v>
      </c>
      <c r="L113" s="93">
        <f>'地区別5歳毎'!D47</f>
        <v>152</v>
      </c>
      <c r="M113" s="96">
        <f>L113/L116</f>
        <v>0.04083825900053734</v>
      </c>
      <c r="N113" s="93">
        <f>'地区別5歳毎'!D48</f>
        <v>158</v>
      </c>
      <c r="O113" s="94">
        <f>N113/N116</f>
        <v>0.038753985773853326</v>
      </c>
      <c r="P113" s="93">
        <f t="shared" si="3"/>
        <v>310</v>
      </c>
      <c r="Q113" s="97">
        <f>P113/P116</f>
        <v>0.03974868572893961</v>
      </c>
      <c r="S113" s="87" t="s">
        <v>3</v>
      </c>
      <c r="T113" s="93">
        <f>SUM(L113:L114)</f>
        <v>279</v>
      </c>
      <c r="U113" s="96">
        <f>T113/L116</f>
        <v>0.07495969908651262</v>
      </c>
      <c r="V113" s="93">
        <f>SUM(N113:N114)</f>
        <v>285</v>
      </c>
      <c r="W113" s="94">
        <f>V113/N116</f>
        <v>0.06990434142752024</v>
      </c>
      <c r="X113" s="93">
        <f>SUM(P113:P114)</f>
        <v>564</v>
      </c>
      <c r="Y113" s="97">
        <f>X113/P116</f>
        <v>0.07231696371329657</v>
      </c>
    </row>
    <row r="114" spans="11:25" ht="13.5">
      <c r="K114" s="87" t="s">
        <v>132</v>
      </c>
      <c r="L114" s="93">
        <f>'地区別5歳毎'!C47</f>
        <v>127</v>
      </c>
      <c r="M114" s="96">
        <f>L114/L116</f>
        <v>0.034121440085975285</v>
      </c>
      <c r="N114" s="93">
        <f>'地区別5歳毎'!C48</f>
        <v>127</v>
      </c>
      <c r="O114" s="94">
        <f>N114/N116</f>
        <v>0.031150355653666913</v>
      </c>
      <c r="P114" s="93">
        <f t="shared" si="3"/>
        <v>254</v>
      </c>
      <c r="Q114" s="97">
        <f>P114/P116</f>
        <v>0.03256827798435697</v>
      </c>
      <c r="S114" s="87" t="s">
        <v>112</v>
      </c>
      <c r="T114" s="93">
        <f>SUM(L114:L114)</f>
        <v>127</v>
      </c>
      <c r="U114" s="96">
        <f>T114/L116</f>
        <v>0.034121440085975285</v>
      </c>
      <c r="V114" s="93">
        <f>SUM(N114:N114)</f>
        <v>127</v>
      </c>
      <c r="W114" s="94">
        <f>V114/N116</f>
        <v>0.031150355653666913</v>
      </c>
      <c r="X114" s="93">
        <f>SUM(P114:P114)</f>
        <v>254</v>
      </c>
      <c r="Y114" s="97">
        <f>X114/P116</f>
        <v>0.03256827798435697</v>
      </c>
    </row>
    <row r="115" ht="13.5">
      <c r="K115" s="87"/>
    </row>
    <row r="116" spans="11:17" ht="13.5">
      <c r="K116" s="87"/>
      <c r="L116" s="93">
        <f>SUM(L94:L114)</f>
        <v>3722</v>
      </c>
      <c r="M116" s="92"/>
      <c r="N116" s="93">
        <f>SUM(N94:N114)</f>
        <v>4077</v>
      </c>
      <c r="O116" s="88"/>
      <c r="P116" s="93">
        <f>SUM(P94:P114)</f>
        <v>7799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1</v>
      </c>
      <c r="M124" s="96">
        <f>L124/L146</f>
        <v>0.00020096463022508038</v>
      </c>
      <c r="N124" s="93">
        <f>'地区別5歳毎'!W63</f>
        <v>10</v>
      </c>
      <c r="O124" s="94">
        <f>N124/N146</f>
        <v>0.0017930787161556392</v>
      </c>
      <c r="P124" s="93">
        <f aca="true" t="shared" si="4" ref="P124:P144">L124+N124</f>
        <v>11</v>
      </c>
      <c r="Q124" s="97">
        <f>P124/P146</f>
        <v>0.0010423576234246186</v>
      </c>
      <c r="S124" s="87" t="s">
        <v>1</v>
      </c>
      <c r="T124" s="93">
        <f>SUM(L124:L124)</f>
        <v>1</v>
      </c>
      <c r="U124" s="96">
        <f>T124/L146</f>
        <v>0.00020096463022508038</v>
      </c>
      <c r="V124" s="93">
        <f>SUM(N124:N124)</f>
        <v>10</v>
      </c>
      <c r="W124" s="94">
        <f>V124/N146</f>
        <v>0.0017930787161556392</v>
      </c>
      <c r="X124" s="93">
        <f>SUM(P124:P124)</f>
        <v>11</v>
      </c>
      <c r="Y124" s="97">
        <f>X124/P146</f>
        <v>0.0010423576234246186</v>
      </c>
    </row>
    <row r="125" spans="11:25" ht="13.5">
      <c r="K125" s="87" t="s">
        <v>113</v>
      </c>
      <c r="L125" s="93">
        <f>'地区別5歳毎'!V62</f>
        <v>3</v>
      </c>
      <c r="M125" s="96">
        <f>L125/L146</f>
        <v>0.0006028938906752412</v>
      </c>
      <c r="N125" s="93">
        <f>'地区別5歳毎'!V63</f>
        <v>49</v>
      </c>
      <c r="O125" s="94">
        <f>N125/N146</f>
        <v>0.008786085709162632</v>
      </c>
      <c r="P125" s="93">
        <f t="shared" si="4"/>
        <v>52</v>
      </c>
      <c r="Q125" s="97">
        <f>P125/P146</f>
        <v>0.004927508765280015</v>
      </c>
      <c r="S125" s="87" t="s">
        <v>138</v>
      </c>
      <c r="T125" s="93">
        <f>SUM(L124:L125)</f>
        <v>4</v>
      </c>
      <c r="U125" s="96">
        <f>T125/L146</f>
        <v>0.0008038585209003215</v>
      </c>
      <c r="V125" s="93">
        <f>SUM(N124:N125)</f>
        <v>59</v>
      </c>
      <c r="W125" s="94">
        <f>V125/N146</f>
        <v>0.010579164425318272</v>
      </c>
      <c r="X125" s="93">
        <f>SUM(P124:P125)</f>
        <v>63</v>
      </c>
      <c r="Y125" s="97">
        <f>X125/P146</f>
        <v>0.0059698663887046335</v>
      </c>
    </row>
    <row r="126" spans="11:25" ht="13.5">
      <c r="K126" s="87" t="s">
        <v>114</v>
      </c>
      <c r="L126" s="93">
        <f>'地区別5歳毎'!U62</f>
        <v>42</v>
      </c>
      <c r="M126" s="96">
        <f>L126/L146</f>
        <v>0.008440514469453377</v>
      </c>
      <c r="N126" s="93">
        <f>'地区別5歳毎'!U63</f>
        <v>108</v>
      </c>
      <c r="O126" s="94">
        <f>N126/N146</f>
        <v>0.019365250134480903</v>
      </c>
      <c r="P126" s="93">
        <f t="shared" si="4"/>
        <v>150</v>
      </c>
      <c r="Q126" s="97">
        <f>P126/P146</f>
        <v>0.01421396759215389</v>
      </c>
      <c r="S126" s="87" t="s">
        <v>139</v>
      </c>
      <c r="T126" s="93">
        <f>SUM(L124:L126)</f>
        <v>46</v>
      </c>
      <c r="U126" s="96">
        <f>T126/L146</f>
        <v>0.009244372990353697</v>
      </c>
      <c r="V126" s="93">
        <f>SUM(N124:N126)</f>
        <v>167</v>
      </c>
      <c r="W126" s="94">
        <f>V126/N146</f>
        <v>0.029944414559799175</v>
      </c>
      <c r="X126" s="93">
        <f>SUM(P124:P126)</f>
        <v>213</v>
      </c>
      <c r="Y126" s="97">
        <f>X126/P146</f>
        <v>0.020183833980858525</v>
      </c>
    </row>
    <row r="127" spans="11:25" ht="13.5">
      <c r="K127" s="87" t="s">
        <v>115</v>
      </c>
      <c r="L127" s="93">
        <f>'地区別5歳毎'!T62</f>
        <v>104</v>
      </c>
      <c r="M127" s="96">
        <f>L127/L146</f>
        <v>0.02090032154340836</v>
      </c>
      <c r="N127" s="93">
        <f>'地区別5歳毎'!T63</f>
        <v>248</v>
      </c>
      <c r="O127" s="94">
        <f>N127/N146</f>
        <v>0.044468352160659856</v>
      </c>
      <c r="P127" s="93">
        <f t="shared" si="4"/>
        <v>352</v>
      </c>
      <c r="Q127" s="97">
        <f>P127/P146</f>
        <v>0.033355443949587796</v>
      </c>
      <c r="S127" s="87" t="s">
        <v>140</v>
      </c>
      <c r="T127" s="93">
        <f>SUM(L124:L127)</f>
        <v>150</v>
      </c>
      <c r="U127" s="96">
        <f>T127/L146</f>
        <v>0.03014469453376206</v>
      </c>
      <c r="V127" s="93">
        <f>SUM(N124:N127)</f>
        <v>415</v>
      </c>
      <c r="W127" s="94">
        <f>V127/N146</f>
        <v>0.07441276672045903</v>
      </c>
      <c r="X127" s="93">
        <f>SUM(P124:P127)</f>
        <v>565</v>
      </c>
      <c r="Y127" s="97">
        <f>X127/P146</f>
        <v>0.05353927793044632</v>
      </c>
    </row>
    <row r="128" spans="11:25" ht="13.5">
      <c r="K128" s="87" t="s">
        <v>116</v>
      </c>
      <c r="L128" s="93">
        <f>'地区別5歳毎'!S62</f>
        <v>189</v>
      </c>
      <c r="M128" s="96">
        <f>L128/L146</f>
        <v>0.037982315112540195</v>
      </c>
      <c r="N128" s="93">
        <f>'地区別5歳毎'!S63</f>
        <v>343</v>
      </c>
      <c r="O128" s="94">
        <f>N128/N146</f>
        <v>0.06150259996413843</v>
      </c>
      <c r="P128" s="93">
        <f t="shared" si="4"/>
        <v>532</v>
      </c>
      <c r="Q128" s="97">
        <f>P128/P146</f>
        <v>0.050412205060172466</v>
      </c>
      <c r="S128" s="87" t="s">
        <v>141</v>
      </c>
      <c r="T128" s="93">
        <f>SUM(L124:L128)</f>
        <v>339</v>
      </c>
      <c r="U128" s="96">
        <f>T128/L146</f>
        <v>0.06812700964630225</v>
      </c>
      <c r="V128" s="93">
        <f>SUM(N124:N128)</f>
        <v>758</v>
      </c>
      <c r="W128" s="94">
        <f>V128/N146</f>
        <v>0.13591536668459744</v>
      </c>
      <c r="X128" s="93">
        <f>SUM(P124:P128)</f>
        <v>1097</v>
      </c>
      <c r="Y128" s="97">
        <f>X128/P146</f>
        <v>0.10395148299061878</v>
      </c>
    </row>
    <row r="129" spans="11:25" ht="13.5">
      <c r="K129" s="87" t="s">
        <v>117</v>
      </c>
      <c r="L129" s="93">
        <f>'地区別5歳毎'!R62</f>
        <v>258</v>
      </c>
      <c r="M129" s="96">
        <f>L129/L146</f>
        <v>0.05184887459807074</v>
      </c>
      <c r="N129" s="93">
        <f>'地区別5歳毎'!R63</f>
        <v>362</v>
      </c>
      <c r="O129" s="94">
        <f>N129/N146</f>
        <v>0.06490944952483414</v>
      </c>
      <c r="P129" s="93">
        <f t="shared" si="4"/>
        <v>620</v>
      </c>
      <c r="Q129" s="97">
        <f>P129/P146</f>
        <v>0.05875106604756941</v>
      </c>
      <c r="S129" s="87" t="s">
        <v>142</v>
      </c>
      <c r="T129" s="93">
        <f>SUM(L124:L129)</f>
        <v>597</v>
      </c>
      <c r="U129" s="96">
        <f>T129/L146</f>
        <v>0.11997588424437299</v>
      </c>
      <c r="V129" s="93">
        <f>SUM(N124:N129)</f>
        <v>1120</v>
      </c>
      <c r="W129" s="94">
        <f>V129/N146</f>
        <v>0.2008248162094316</v>
      </c>
      <c r="X129" s="93">
        <f>SUM(P124:P129)</f>
        <v>1717</v>
      </c>
      <c r="Y129" s="97">
        <f>X129/P146</f>
        <v>0.1627025490381882</v>
      </c>
    </row>
    <row r="130" spans="11:25" ht="13.5">
      <c r="K130" s="87" t="s">
        <v>118</v>
      </c>
      <c r="L130" s="93">
        <f>'地区別5歳毎'!Q62</f>
        <v>270</v>
      </c>
      <c r="M130" s="96">
        <f>L130/L146</f>
        <v>0.0542604501607717</v>
      </c>
      <c r="N130" s="93">
        <f>'地区別5歳毎'!Q63</f>
        <v>334</v>
      </c>
      <c r="O130" s="94">
        <f>N130/N146</f>
        <v>0.05988882911959835</v>
      </c>
      <c r="P130" s="93">
        <f t="shared" si="4"/>
        <v>604</v>
      </c>
      <c r="Q130" s="97">
        <f>P130/P146</f>
        <v>0.05723490950440633</v>
      </c>
      <c r="S130" s="87" t="s">
        <v>143</v>
      </c>
      <c r="T130" s="93">
        <f>SUM(L124:L130)</f>
        <v>867</v>
      </c>
      <c r="U130" s="96">
        <f>T130/L146</f>
        <v>0.1742363344051447</v>
      </c>
      <c r="V130" s="93">
        <f>SUM(N124:N130)</f>
        <v>1454</v>
      </c>
      <c r="W130" s="94">
        <f>V130/N146</f>
        <v>0.26071364532902996</v>
      </c>
      <c r="X130" s="93">
        <f>SUM(P124:P130)</f>
        <v>2321</v>
      </c>
      <c r="Y130" s="97">
        <f>X130/P146</f>
        <v>0.21993745854259453</v>
      </c>
    </row>
    <row r="131" spans="11:25" ht="13.5">
      <c r="K131" s="87" t="s">
        <v>119</v>
      </c>
      <c r="L131" s="93">
        <f>'地区別5歳毎'!P62</f>
        <v>308</v>
      </c>
      <c r="M131" s="96">
        <f>L131/L146</f>
        <v>0.06189710610932476</v>
      </c>
      <c r="N131" s="93">
        <f>'地区別5歳毎'!P63</f>
        <v>325</v>
      </c>
      <c r="O131" s="94">
        <f>N131/N146</f>
        <v>0.05827505827505827</v>
      </c>
      <c r="P131" s="93">
        <f t="shared" si="4"/>
        <v>633</v>
      </c>
      <c r="Q131" s="97">
        <f>P131/P146</f>
        <v>0.05998294323888941</v>
      </c>
      <c r="S131" s="87" t="s">
        <v>144</v>
      </c>
      <c r="T131" s="93">
        <f>SUM(L124:L131)</f>
        <v>1175</v>
      </c>
      <c r="U131" s="96">
        <f>T131/L146</f>
        <v>0.23613344051446947</v>
      </c>
      <c r="V131" s="93">
        <f>SUM(N124:N131)</f>
        <v>1779</v>
      </c>
      <c r="W131" s="94">
        <f>V131/N146</f>
        <v>0.3189887036040882</v>
      </c>
      <c r="X131" s="93">
        <f>SUM(P124:P131)</f>
        <v>2954</v>
      </c>
      <c r="Y131" s="97">
        <f>X131/P146</f>
        <v>0.2799204017814839</v>
      </c>
    </row>
    <row r="132" spans="11:25" ht="13.5">
      <c r="K132" s="87" t="s">
        <v>120</v>
      </c>
      <c r="L132" s="93">
        <f>'地区別5歳毎'!O62</f>
        <v>460</v>
      </c>
      <c r="M132" s="96">
        <f>L132/L146</f>
        <v>0.09244372990353698</v>
      </c>
      <c r="N132" s="93">
        <f>'地区別5歳毎'!O63</f>
        <v>447</v>
      </c>
      <c r="O132" s="94">
        <f>N132/N146</f>
        <v>0.08015061861215707</v>
      </c>
      <c r="P132" s="93">
        <f t="shared" si="4"/>
        <v>907</v>
      </c>
      <c r="Q132" s="97">
        <f>P132/P146</f>
        <v>0.08594712404055718</v>
      </c>
      <c r="S132" s="87" t="s">
        <v>145</v>
      </c>
      <c r="T132" s="93">
        <f>SUM(L124:L132)</f>
        <v>1635</v>
      </c>
      <c r="U132" s="96">
        <f>T132/L146</f>
        <v>0.32857717041800644</v>
      </c>
      <c r="V132" s="93">
        <f>SUM(N124:N132)</f>
        <v>2226</v>
      </c>
      <c r="W132" s="94">
        <f>V132/N146</f>
        <v>0.3991393222162453</v>
      </c>
      <c r="X132" s="93">
        <f>SUM(P124:P132)</f>
        <v>3861</v>
      </c>
      <c r="Y132" s="97">
        <f>X132/P146</f>
        <v>0.36586752582204113</v>
      </c>
    </row>
    <row r="133" spans="11:25" ht="13.5">
      <c r="K133" s="87" t="s">
        <v>121</v>
      </c>
      <c r="L133" s="93">
        <f>'地区別5歳毎'!N62</f>
        <v>433</v>
      </c>
      <c r="M133" s="96">
        <f>L133/L146</f>
        <v>0.08701768488745981</v>
      </c>
      <c r="N133" s="93">
        <f>'地区別5歳毎'!N63</f>
        <v>372</v>
      </c>
      <c r="O133" s="94">
        <f>N133/N146</f>
        <v>0.06670252824098978</v>
      </c>
      <c r="P133" s="93">
        <f t="shared" si="4"/>
        <v>805</v>
      </c>
      <c r="Q133" s="97">
        <f>P133/P146</f>
        <v>0.07628162607789254</v>
      </c>
      <c r="S133" s="87" t="s">
        <v>146</v>
      </c>
      <c r="T133" s="93">
        <f>SUM(L124:L133)</f>
        <v>2068</v>
      </c>
      <c r="U133" s="96">
        <f>T133/L146</f>
        <v>0.41559485530546625</v>
      </c>
      <c r="V133" s="93">
        <f>SUM(N124:N133)</f>
        <v>2598</v>
      </c>
      <c r="W133" s="94">
        <f>V133/N146</f>
        <v>0.4658418504572351</v>
      </c>
      <c r="X133" s="93">
        <f>SUM(P124:P133)</f>
        <v>4666</v>
      </c>
      <c r="Y133" s="97">
        <f>X133/P146</f>
        <v>0.44214915189993365</v>
      </c>
    </row>
    <row r="134" spans="11:25" ht="13.5">
      <c r="K134" s="87" t="s">
        <v>122</v>
      </c>
      <c r="L134" s="93">
        <f>'地区別5歳毎'!M62</f>
        <v>377</v>
      </c>
      <c r="M134" s="96">
        <f>L134/L146</f>
        <v>0.07576366559485531</v>
      </c>
      <c r="N134" s="93">
        <f>'地区別5歳毎'!M63</f>
        <v>430</v>
      </c>
      <c r="O134" s="94">
        <f>N134/N146</f>
        <v>0.07710238479469249</v>
      </c>
      <c r="P134" s="93">
        <f t="shared" si="4"/>
        <v>807</v>
      </c>
      <c r="Q134" s="97">
        <f>P134/P146</f>
        <v>0.07647114564578793</v>
      </c>
      <c r="S134" s="87" t="s">
        <v>147</v>
      </c>
      <c r="T134" s="93">
        <f>SUM(L124:L134)</f>
        <v>2445</v>
      </c>
      <c r="U134" s="96">
        <f>T134/L146</f>
        <v>0.49135852090032156</v>
      </c>
      <c r="V134" s="93">
        <f>SUM(N124:N134)</f>
        <v>3028</v>
      </c>
      <c r="W134" s="94">
        <f>V134/N146</f>
        <v>0.5429442352519276</v>
      </c>
      <c r="X134" s="93">
        <f>SUM(P124:P134)</f>
        <v>5473</v>
      </c>
      <c r="Y134" s="97">
        <f>X134/P146</f>
        <v>0.5186202975457216</v>
      </c>
    </row>
    <row r="135" spans="11:25" ht="13.5">
      <c r="K135" s="87" t="s">
        <v>123</v>
      </c>
      <c r="L135" s="93">
        <f>'地区別5歳毎'!L62</f>
        <v>334</v>
      </c>
      <c r="M135" s="96">
        <f>L135/L146</f>
        <v>0.06712218649517684</v>
      </c>
      <c r="N135" s="93">
        <f>'地区別5歳毎'!L63</f>
        <v>321</v>
      </c>
      <c r="O135" s="94">
        <f>N135/N146</f>
        <v>0.05755782678859602</v>
      </c>
      <c r="P135" s="93">
        <f t="shared" si="4"/>
        <v>655</v>
      </c>
      <c r="Q135" s="97">
        <f>P135/P146</f>
        <v>0.062067658485738655</v>
      </c>
      <c r="S135" s="87" t="s">
        <v>148</v>
      </c>
      <c r="T135" s="93">
        <f>SUM(L124:L135)</f>
        <v>2779</v>
      </c>
      <c r="U135" s="96">
        <f>T135/L146</f>
        <v>0.5584807073954984</v>
      </c>
      <c r="V135" s="93">
        <f>SUM(N124:N135)</f>
        <v>3349</v>
      </c>
      <c r="W135" s="94">
        <f>V135/N146</f>
        <v>0.6005020620405236</v>
      </c>
      <c r="X135" s="93">
        <f>SUM(P124:P135)</f>
        <v>6128</v>
      </c>
      <c r="Y135" s="97">
        <f>X135/P146</f>
        <v>0.5806879560314603</v>
      </c>
    </row>
    <row r="136" spans="11:25" ht="13.5">
      <c r="K136" s="87" t="s">
        <v>124</v>
      </c>
      <c r="L136" s="93">
        <f>'地区別5歳毎'!K62</f>
        <v>268</v>
      </c>
      <c r="M136" s="96">
        <f>L136/L146</f>
        <v>0.053858520900321546</v>
      </c>
      <c r="N136" s="93">
        <f>'地区別5歳毎'!K63</f>
        <v>280</v>
      </c>
      <c r="O136" s="94">
        <f>N136/N146</f>
        <v>0.0502062040523579</v>
      </c>
      <c r="P136" s="93">
        <f t="shared" si="4"/>
        <v>548</v>
      </c>
      <c r="Q136" s="97">
        <f>P136/P146</f>
        <v>0.05192836160333555</v>
      </c>
      <c r="S136" s="87" t="s">
        <v>105</v>
      </c>
      <c r="T136" s="93">
        <f>SUM(L136:L144)</f>
        <v>2197</v>
      </c>
      <c r="U136" s="96">
        <f>T136/L146</f>
        <v>0.4415192926045016</v>
      </c>
      <c r="V136" s="93">
        <f>SUM(N136:N144)</f>
        <v>2228</v>
      </c>
      <c r="W136" s="94">
        <f>V136/N146</f>
        <v>0.3994979379594764</v>
      </c>
      <c r="X136" s="93">
        <f>SUM(P136:P144)</f>
        <v>4425</v>
      </c>
      <c r="Y136" s="97">
        <f>X136/P146</f>
        <v>0.41931204396853977</v>
      </c>
    </row>
    <row r="137" spans="11:25" ht="13.5">
      <c r="K137" s="87" t="s">
        <v>125</v>
      </c>
      <c r="L137" s="93">
        <f>'地区別5歳毎'!J62</f>
        <v>269</v>
      </c>
      <c r="M137" s="96">
        <f>L137/L146</f>
        <v>0.054059485530546625</v>
      </c>
      <c r="N137" s="93">
        <f>'地区別5歳毎'!J63</f>
        <v>282</v>
      </c>
      <c r="O137" s="94">
        <f>N137/N146</f>
        <v>0.05056481979558903</v>
      </c>
      <c r="P137" s="93">
        <f t="shared" si="4"/>
        <v>551</v>
      </c>
      <c r="Q137" s="97">
        <f>P137/P146</f>
        <v>0.05221264095517862</v>
      </c>
      <c r="S137" s="87" t="s">
        <v>106</v>
      </c>
      <c r="T137" s="93">
        <f>SUM(L137:L144)</f>
        <v>1929</v>
      </c>
      <c r="U137" s="96">
        <f>T137/L146</f>
        <v>0.38766077170418006</v>
      </c>
      <c r="V137" s="93">
        <f>SUM(N137:N144)</f>
        <v>1948</v>
      </c>
      <c r="W137" s="94">
        <f>V137/N146</f>
        <v>0.34929173390711854</v>
      </c>
      <c r="X137" s="93">
        <f>SUM(P137:P144)</f>
        <v>3877</v>
      </c>
      <c r="Y137" s="97">
        <f>X137/P146</f>
        <v>0.3673836823652042</v>
      </c>
    </row>
    <row r="138" spans="11:25" ht="13.5">
      <c r="K138" s="87" t="s">
        <v>126</v>
      </c>
      <c r="L138" s="93">
        <f>'地区別5歳毎'!I62</f>
        <v>267</v>
      </c>
      <c r="M138" s="96">
        <f>L138/L146</f>
        <v>0.05365755627009646</v>
      </c>
      <c r="N138" s="93">
        <f>'地区別5歳毎'!I63</f>
        <v>267</v>
      </c>
      <c r="O138" s="94">
        <f>N138/N146</f>
        <v>0.047875201721355565</v>
      </c>
      <c r="P138" s="93">
        <f t="shared" si="4"/>
        <v>534</v>
      </c>
      <c r="Q138" s="97">
        <f>P138/P146</f>
        <v>0.05060172462806785</v>
      </c>
      <c r="S138" s="87" t="s">
        <v>107</v>
      </c>
      <c r="T138" s="93">
        <f>SUM(L138:L144)</f>
        <v>1660</v>
      </c>
      <c r="U138" s="96">
        <f>T138/L146</f>
        <v>0.33360128617363344</v>
      </c>
      <c r="V138" s="93">
        <f>SUM(N138:N144)</f>
        <v>1666</v>
      </c>
      <c r="W138" s="94">
        <f>V138/N146</f>
        <v>0.2987269141115295</v>
      </c>
      <c r="X138" s="93">
        <f>SUM(P138:P144)</f>
        <v>3326</v>
      </c>
      <c r="Y138" s="97">
        <f>X138/P146</f>
        <v>0.3151710414100256</v>
      </c>
    </row>
    <row r="139" spans="11:25" ht="13.5">
      <c r="K139" s="87" t="s">
        <v>127</v>
      </c>
      <c r="L139" s="93">
        <f>'地区別5歳毎'!H62</f>
        <v>211</v>
      </c>
      <c r="M139" s="96">
        <f>L139/L146</f>
        <v>0.04240353697749196</v>
      </c>
      <c r="N139" s="93">
        <f>'地区別5歳毎'!H63</f>
        <v>217</v>
      </c>
      <c r="O139" s="94">
        <f>N139/N146</f>
        <v>0.03890980814057737</v>
      </c>
      <c r="P139" s="93">
        <f t="shared" si="4"/>
        <v>428</v>
      </c>
      <c r="Q139" s="97">
        <f>P139/P146</f>
        <v>0.04055718752961243</v>
      </c>
      <c r="S139" s="87" t="s">
        <v>108</v>
      </c>
      <c r="T139" s="93">
        <f>SUM(L139:L144)</f>
        <v>1393</v>
      </c>
      <c r="U139" s="96">
        <f>T139/L146</f>
        <v>0.279943729903537</v>
      </c>
      <c r="V139" s="93">
        <f>SUM(N139:N144)</f>
        <v>1399</v>
      </c>
      <c r="W139" s="94">
        <f>V139/N146</f>
        <v>0.25085171239017395</v>
      </c>
      <c r="X139" s="93">
        <f>SUM(P139:P144)</f>
        <v>2792</v>
      </c>
      <c r="Y139" s="97">
        <f>X139/P146</f>
        <v>0.2645693167819577</v>
      </c>
    </row>
    <row r="140" spans="11:25" ht="13.5">
      <c r="K140" s="87" t="s">
        <v>128</v>
      </c>
      <c r="L140" s="93">
        <f>'地区別5歳毎'!G62</f>
        <v>212</v>
      </c>
      <c r="M140" s="96">
        <f>L140/L146</f>
        <v>0.04260450160771704</v>
      </c>
      <c r="N140" s="93">
        <f>'地区別5歳毎'!G63</f>
        <v>288</v>
      </c>
      <c r="O140" s="94">
        <f>N140/N146</f>
        <v>0.05164066702528241</v>
      </c>
      <c r="P140" s="93">
        <f t="shared" si="4"/>
        <v>500</v>
      </c>
      <c r="Q140" s="97">
        <f>P140/P146</f>
        <v>0.0473798919738463</v>
      </c>
      <c r="S140" s="87" t="s">
        <v>109</v>
      </c>
      <c r="T140" s="93">
        <f>SUM(L140:L144)</f>
        <v>1182</v>
      </c>
      <c r="U140" s="96">
        <f>T140/L146</f>
        <v>0.23754019292604503</v>
      </c>
      <c r="V140" s="93">
        <f>SUM(N140:N144)</f>
        <v>1182</v>
      </c>
      <c r="W140" s="94">
        <f>V140/N146</f>
        <v>0.21194190424959655</v>
      </c>
      <c r="X140" s="93">
        <f>SUM(P140:P144)</f>
        <v>2364</v>
      </c>
      <c r="Y140" s="97">
        <f>X140/P146</f>
        <v>0.22401212925234532</v>
      </c>
    </row>
    <row r="141" spans="11:25" ht="13.5">
      <c r="K141" s="87" t="s">
        <v>129</v>
      </c>
      <c r="L141" s="93">
        <f>'地区別5歳毎'!F62</f>
        <v>309</v>
      </c>
      <c r="M141" s="96">
        <f>L141/L146</f>
        <v>0.062098070739549836</v>
      </c>
      <c r="N141" s="93">
        <f>'地区別5歳毎'!F63</f>
        <v>288</v>
      </c>
      <c r="O141" s="94">
        <f>N141/N146</f>
        <v>0.05164066702528241</v>
      </c>
      <c r="P141" s="93">
        <f t="shared" si="4"/>
        <v>597</v>
      </c>
      <c r="Q141" s="97">
        <f>P141/P146</f>
        <v>0.056571591016772484</v>
      </c>
      <c r="S141" s="87" t="s">
        <v>110</v>
      </c>
      <c r="T141" s="93">
        <f>SUM(L141:L144)</f>
        <v>970</v>
      </c>
      <c r="U141" s="96">
        <f>T141/L146</f>
        <v>0.19493569131832797</v>
      </c>
      <c r="V141" s="93">
        <f>SUM(N141:N144)</f>
        <v>894</v>
      </c>
      <c r="W141" s="94">
        <f>V141/N146</f>
        <v>0.16030123722431414</v>
      </c>
      <c r="X141" s="93">
        <f>SUM(P141:P144)</f>
        <v>1864</v>
      </c>
      <c r="Y141" s="97">
        <f>X141/P146</f>
        <v>0.176632237278499</v>
      </c>
    </row>
    <row r="142" spans="11:25" ht="13.5">
      <c r="K142" s="87" t="s">
        <v>130</v>
      </c>
      <c r="L142" s="93">
        <f>'地区別5歳毎'!E62</f>
        <v>242</v>
      </c>
      <c r="M142" s="96">
        <f>L142/L146</f>
        <v>0.04863344051446945</v>
      </c>
      <c r="N142" s="93">
        <f>'地区別5歳毎'!E63</f>
        <v>263</v>
      </c>
      <c r="O142" s="94">
        <f>N142/N146</f>
        <v>0.047157970234893314</v>
      </c>
      <c r="P142" s="93">
        <f t="shared" si="4"/>
        <v>505</v>
      </c>
      <c r="Q142" s="97">
        <f>P142/P146</f>
        <v>0.047853690893584766</v>
      </c>
      <c r="S142" s="87" t="s">
        <v>111</v>
      </c>
      <c r="T142" s="93">
        <f>SUM(L142:L144)</f>
        <v>661</v>
      </c>
      <c r="U142" s="96">
        <f>T142/L146</f>
        <v>0.13283762057877813</v>
      </c>
      <c r="V142" s="93">
        <f>SUM(N142:N144)</f>
        <v>606</v>
      </c>
      <c r="W142" s="94">
        <f>V142/N146</f>
        <v>0.10866057019903173</v>
      </c>
      <c r="X142" s="93">
        <f>SUM(P142:P144)</f>
        <v>1267</v>
      </c>
      <c r="Y142" s="97">
        <f>X142/P146</f>
        <v>0.12006064626172652</v>
      </c>
    </row>
    <row r="143" spans="11:25" ht="13.5">
      <c r="K143" s="87" t="s">
        <v>131</v>
      </c>
      <c r="L143" s="93">
        <f>'地区別5歳毎'!D62</f>
        <v>220</v>
      </c>
      <c r="M143" s="96">
        <f>L143/L146</f>
        <v>0.04421221864951769</v>
      </c>
      <c r="N143" s="93">
        <f>'地区別5歳毎'!D63</f>
        <v>165</v>
      </c>
      <c r="O143" s="94">
        <f>N143/N146</f>
        <v>0.029585798816568046</v>
      </c>
      <c r="P143" s="93">
        <f t="shared" si="4"/>
        <v>385</v>
      </c>
      <c r="Q143" s="97">
        <f>P143/P146</f>
        <v>0.03648251681986165</v>
      </c>
      <c r="S143" s="87" t="s">
        <v>3</v>
      </c>
      <c r="T143" s="93">
        <f>SUM(L143:L144)</f>
        <v>419</v>
      </c>
      <c r="U143" s="96">
        <f>T143/L146</f>
        <v>0.08420418006430869</v>
      </c>
      <c r="V143" s="93">
        <f>SUM(N143:N144)</f>
        <v>343</v>
      </c>
      <c r="W143" s="94">
        <f>V143/N146</f>
        <v>0.06150259996413843</v>
      </c>
      <c r="X143" s="93">
        <f>SUM(P143:P144)</f>
        <v>762</v>
      </c>
      <c r="Y143" s="97">
        <f>X143/P146</f>
        <v>0.07220695536814176</v>
      </c>
    </row>
    <row r="144" spans="11:25" ht="13.5">
      <c r="K144" s="87" t="s">
        <v>132</v>
      </c>
      <c r="L144" s="93">
        <f>'地区別5歳毎'!C62</f>
        <v>199</v>
      </c>
      <c r="M144" s="96">
        <f>L144/L146</f>
        <v>0.039991961414791</v>
      </c>
      <c r="N144" s="93">
        <f>'地区別5歳毎'!C63</f>
        <v>178</v>
      </c>
      <c r="O144" s="94">
        <f>N144/N146</f>
        <v>0.03191680114757038</v>
      </c>
      <c r="P144" s="93">
        <f t="shared" si="4"/>
        <v>377</v>
      </c>
      <c r="Q144" s="97">
        <f>P144/P146</f>
        <v>0.03572443854828011</v>
      </c>
      <c r="S144" s="87" t="s">
        <v>112</v>
      </c>
      <c r="T144" s="93">
        <f>SUM(L144:L144)</f>
        <v>199</v>
      </c>
      <c r="U144" s="96">
        <f>T144/L146</f>
        <v>0.039991961414791</v>
      </c>
      <c r="V144" s="93">
        <f>SUM(N144:N144)</f>
        <v>178</v>
      </c>
      <c r="W144" s="94">
        <f>V144/N146</f>
        <v>0.03191680114757038</v>
      </c>
      <c r="X144" s="93">
        <f>SUM(P144:P144)</f>
        <v>377</v>
      </c>
      <c r="Y144" s="97">
        <f>X144/P146</f>
        <v>0.03572443854828011</v>
      </c>
    </row>
    <row r="145" ht="13.5">
      <c r="K145" s="87"/>
    </row>
    <row r="146" spans="11:17" ht="13.5">
      <c r="K146" s="87"/>
      <c r="L146" s="93">
        <f>SUM(L124:L144)</f>
        <v>4976</v>
      </c>
      <c r="M146" s="92"/>
      <c r="N146" s="93">
        <f>SUM(N124:N144)</f>
        <v>5577</v>
      </c>
      <c r="O146" s="88"/>
      <c r="P146" s="93">
        <f>SUM(P124:P144)</f>
        <v>10553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0.002471424158171146</v>
      </c>
      <c r="P154" s="93">
        <f aca="true" t="shared" si="5" ref="P154:P174">L154+N154</f>
        <v>8</v>
      </c>
      <c r="Q154" s="97">
        <f>P154/P176</f>
        <v>0.0013513513513513514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0.002471424158171146</v>
      </c>
      <c r="X154" s="93">
        <f>SUM(P154:P154)</f>
        <v>8</v>
      </c>
      <c r="Y154" s="97">
        <f>X154/P176</f>
        <v>0.0013513513513513514</v>
      </c>
    </row>
    <row r="155" spans="11:25" ht="13.5">
      <c r="K155" s="87" t="s">
        <v>113</v>
      </c>
      <c r="L155" s="93">
        <f>'地区別5歳毎'!V65</f>
        <v>5</v>
      </c>
      <c r="M155" s="96">
        <f>L155/L176</f>
        <v>0.0018635855385762206</v>
      </c>
      <c r="N155" s="93">
        <f>'地区別5歳毎'!V66</f>
        <v>26</v>
      </c>
      <c r="O155" s="94">
        <f>N155/N176</f>
        <v>0.008032128514056224</v>
      </c>
      <c r="P155" s="93">
        <f t="shared" si="5"/>
        <v>31</v>
      </c>
      <c r="Q155" s="97">
        <f>P155/P176</f>
        <v>0.005236486486486487</v>
      </c>
      <c r="S155" s="87" t="s">
        <v>138</v>
      </c>
      <c r="T155" s="93">
        <f>SUM(L154:L155)</f>
        <v>5</v>
      </c>
      <c r="U155" s="96">
        <f>T155/L176</f>
        <v>0.0018635855385762206</v>
      </c>
      <c r="V155" s="93">
        <f>SUM(N154:N155)</f>
        <v>34</v>
      </c>
      <c r="W155" s="94">
        <f>V155/N176</f>
        <v>0.01050355267222737</v>
      </c>
      <c r="X155" s="93">
        <f>SUM(P154:P155)</f>
        <v>39</v>
      </c>
      <c r="Y155" s="97">
        <f>X155/P176</f>
        <v>0.006587837837837838</v>
      </c>
    </row>
    <row r="156" spans="11:25" ht="13.5">
      <c r="K156" s="87" t="s">
        <v>114</v>
      </c>
      <c r="L156" s="93">
        <f>'地区別5歳毎'!U65</f>
        <v>16</v>
      </c>
      <c r="M156" s="96">
        <f>L156/L176</f>
        <v>0.005963473723443906</v>
      </c>
      <c r="N156" s="93">
        <f>'地区別5歳毎'!U66</f>
        <v>59</v>
      </c>
      <c r="O156" s="94">
        <f>N156/N176</f>
        <v>0.0182267531665122</v>
      </c>
      <c r="P156" s="93">
        <f t="shared" si="5"/>
        <v>75</v>
      </c>
      <c r="Q156" s="97">
        <f>P156/P176</f>
        <v>0.01266891891891892</v>
      </c>
      <c r="S156" s="87" t="s">
        <v>139</v>
      </c>
      <c r="T156" s="93">
        <f>SUM(L154:L156)</f>
        <v>21</v>
      </c>
      <c r="U156" s="96">
        <f>T156/L176</f>
        <v>0.007827059262020127</v>
      </c>
      <c r="V156" s="93">
        <f>SUM(N154:N156)</f>
        <v>93</v>
      </c>
      <c r="W156" s="94">
        <f>V156/N176</f>
        <v>0.028730305838739572</v>
      </c>
      <c r="X156" s="93">
        <f>SUM(P154:P156)</f>
        <v>114</v>
      </c>
      <c r="Y156" s="97">
        <f>X156/P176</f>
        <v>0.019256756756756758</v>
      </c>
    </row>
    <row r="157" spans="11:25" ht="13.5">
      <c r="K157" s="87" t="s">
        <v>115</v>
      </c>
      <c r="L157" s="93">
        <f>'地区別5歳毎'!T65</f>
        <v>66</v>
      </c>
      <c r="M157" s="96">
        <f>L157/L176</f>
        <v>0.024599329109206113</v>
      </c>
      <c r="N157" s="93">
        <f>'地区別5歳毎'!T66</f>
        <v>130</v>
      </c>
      <c r="O157" s="94">
        <f>N157/N176</f>
        <v>0.040160642570281124</v>
      </c>
      <c r="P157" s="93">
        <f t="shared" si="5"/>
        <v>196</v>
      </c>
      <c r="Q157" s="97">
        <f>P157/P176</f>
        <v>0.03310810810810811</v>
      </c>
      <c r="S157" s="87" t="s">
        <v>140</v>
      </c>
      <c r="T157" s="93">
        <f>SUM(L154:L157)</f>
        <v>87</v>
      </c>
      <c r="U157" s="96">
        <f>T157/L176</f>
        <v>0.03242638837122624</v>
      </c>
      <c r="V157" s="93">
        <f>SUM(N154:N157)</f>
        <v>223</v>
      </c>
      <c r="W157" s="94">
        <f>V157/N176</f>
        <v>0.0688909484090207</v>
      </c>
      <c r="X157" s="93">
        <f>SUM(P154:P157)</f>
        <v>310</v>
      </c>
      <c r="Y157" s="97">
        <f>X157/P176</f>
        <v>0.052364864864864864</v>
      </c>
    </row>
    <row r="158" spans="11:25" ht="13.5">
      <c r="K158" s="87" t="s">
        <v>116</v>
      </c>
      <c r="L158" s="93">
        <f>'地区別5歳毎'!S65</f>
        <v>107</v>
      </c>
      <c r="M158" s="96">
        <f>L158/L176</f>
        <v>0.03988073052553112</v>
      </c>
      <c r="N158" s="93">
        <f>'地区別5歳毎'!S66</f>
        <v>249</v>
      </c>
      <c r="O158" s="94">
        <f>N158/N176</f>
        <v>0.07692307692307693</v>
      </c>
      <c r="P158" s="93">
        <f t="shared" si="5"/>
        <v>356</v>
      </c>
      <c r="Q158" s="97">
        <f>P158/P176</f>
        <v>0.06013513513513514</v>
      </c>
      <c r="S158" s="87" t="s">
        <v>141</v>
      </c>
      <c r="T158" s="93">
        <f>SUM(L154:L158)</f>
        <v>194</v>
      </c>
      <c r="U158" s="96">
        <f>T158/L176</f>
        <v>0.07230711889675737</v>
      </c>
      <c r="V158" s="93">
        <f>SUM(N154:N158)</f>
        <v>472</v>
      </c>
      <c r="W158" s="94">
        <f>V158/N176</f>
        <v>0.1458140253320976</v>
      </c>
      <c r="X158" s="93">
        <f>SUM(P154:P158)</f>
        <v>666</v>
      </c>
      <c r="Y158" s="97">
        <f>X158/P176</f>
        <v>0.1125</v>
      </c>
    </row>
    <row r="159" spans="11:25" ht="13.5">
      <c r="K159" s="87" t="s">
        <v>117</v>
      </c>
      <c r="L159" s="93">
        <f>'地区別5歳毎'!R65</f>
        <v>137</v>
      </c>
      <c r="M159" s="96">
        <f>L159/L176</f>
        <v>0.051062243756988444</v>
      </c>
      <c r="N159" s="93">
        <f>'地区別5歳毎'!R66</f>
        <v>229</v>
      </c>
      <c r="O159" s="94">
        <f>N159/N176</f>
        <v>0.07074451652764906</v>
      </c>
      <c r="P159" s="93">
        <f t="shared" si="5"/>
        <v>366</v>
      </c>
      <c r="Q159" s="97">
        <f>P159/P176</f>
        <v>0.061824324324324324</v>
      </c>
      <c r="S159" s="87" t="s">
        <v>142</v>
      </c>
      <c r="T159" s="93">
        <f>SUM(L154:L159)</f>
        <v>331</v>
      </c>
      <c r="U159" s="96">
        <f>T159/L176</f>
        <v>0.1233693626537458</v>
      </c>
      <c r="V159" s="93">
        <f>SUM(N154:N159)</f>
        <v>701</v>
      </c>
      <c r="W159" s="94">
        <f>V159/N176</f>
        <v>0.21655854185974668</v>
      </c>
      <c r="X159" s="93">
        <f>SUM(P154:P159)</f>
        <v>1032</v>
      </c>
      <c r="Y159" s="97">
        <f>X159/P176</f>
        <v>0.17432432432432432</v>
      </c>
    </row>
    <row r="160" spans="11:25" ht="13.5">
      <c r="K160" s="87" t="s">
        <v>118</v>
      </c>
      <c r="L160" s="93">
        <f>'地区別5歳毎'!Q65</f>
        <v>117</v>
      </c>
      <c r="M160" s="96">
        <f>L160/L176</f>
        <v>0.04360790160268356</v>
      </c>
      <c r="N160" s="93">
        <f>'地区別5歳毎'!Q66</f>
        <v>169</v>
      </c>
      <c r="O160" s="94">
        <f>N160/N176</f>
        <v>0.05220883534136546</v>
      </c>
      <c r="P160" s="93">
        <f t="shared" si="5"/>
        <v>286</v>
      </c>
      <c r="Q160" s="97">
        <f>P160/P176</f>
        <v>0.04831081081081081</v>
      </c>
      <c r="S160" s="87" t="s">
        <v>143</v>
      </c>
      <c r="T160" s="93">
        <f>SUM(L154:L160)</f>
        <v>448</v>
      </c>
      <c r="U160" s="96">
        <f>T160/L176</f>
        <v>0.16697726425642936</v>
      </c>
      <c r="V160" s="93">
        <f>SUM(N154:N160)</f>
        <v>870</v>
      </c>
      <c r="W160" s="94">
        <f>V160/N176</f>
        <v>0.26876737720111216</v>
      </c>
      <c r="X160" s="93">
        <f>SUM(P154:P160)</f>
        <v>1318</v>
      </c>
      <c r="Y160" s="97">
        <f>X160/P176</f>
        <v>0.22263513513513514</v>
      </c>
    </row>
    <row r="161" spans="11:25" ht="13.5">
      <c r="K161" s="87" t="s">
        <v>119</v>
      </c>
      <c r="L161" s="93">
        <f>'地区別5歳毎'!P65</f>
        <v>145</v>
      </c>
      <c r="M161" s="96">
        <f>L161/L176</f>
        <v>0.0540439806187104</v>
      </c>
      <c r="N161" s="93">
        <f>'地区別5歳毎'!P66</f>
        <v>175</v>
      </c>
      <c r="O161" s="94">
        <f>N161/N176</f>
        <v>0.05406240345999382</v>
      </c>
      <c r="P161" s="93">
        <f t="shared" si="5"/>
        <v>320</v>
      </c>
      <c r="Q161" s="97">
        <f>P161/P176</f>
        <v>0.05405405405405406</v>
      </c>
      <c r="S161" s="87" t="s">
        <v>144</v>
      </c>
      <c r="T161" s="93">
        <f>SUM(L154:L161)</f>
        <v>593</v>
      </c>
      <c r="U161" s="96">
        <f>T161/L176</f>
        <v>0.22102124487513977</v>
      </c>
      <c r="V161" s="93">
        <f>SUM(N154:N161)</f>
        <v>1045</v>
      </c>
      <c r="W161" s="94">
        <f>V161/N176</f>
        <v>0.32282978066110596</v>
      </c>
      <c r="X161" s="93">
        <f>SUM(P154:P161)</f>
        <v>1638</v>
      </c>
      <c r="Y161" s="97">
        <f>X161/P176</f>
        <v>0.27668918918918917</v>
      </c>
    </row>
    <row r="162" spans="11:25" ht="13.5">
      <c r="K162" s="87" t="s">
        <v>120</v>
      </c>
      <c r="L162" s="93">
        <f>'地区別5歳毎'!O65</f>
        <v>254</v>
      </c>
      <c r="M162" s="96">
        <f>L162/L176</f>
        <v>0.09467014535967201</v>
      </c>
      <c r="N162" s="93">
        <f>'地区別5歳毎'!O66</f>
        <v>272</v>
      </c>
      <c r="O162" s="94">
        <f>N162/N176</f>
        <v>0.08402842137781896</v>
      </c>
      <c r="P162" s="93">
        <f t="shared" si="5"/>
        <v>526</v>
      </c>
      <c r="Q162" s="97">
        <f>P162/P176</f>
        <v>0.08885135135135135</v>
      </c>
      <c r="S162" s="87" t="s">
        <v>145</v>
      </c>
      <c r="T162" s="93">
        <f>SUM(L154:L162)</f>
        <v>847</v>
      </c>
      <c r="U162" s="96">
        <f>T162/L176</f>
        <v>0.3156913902348118</v>
      </c>
      <c r="V162" s="93">
        <f>SUM(N154:N162)</f>
        <v>1317</v>
      </c>
      <c r="W162" s="94">
        <f>V162/N176</f>
        <v>0.4068582020389249</v>
      </c>
      <c r="X162" s="93">
        <f>SUM(P154:P162)</f>
        <v>2164</v>
      </c>
      <c r="Y162" s="97">
        <f>X162/P176</f>
        <v>0.3655405405405405</v>
      </c>
    </row>
    <row r="163" spans="11:25" ht="13.5">
      <c r="K163" s="87" t="s">
        <v>121</v>
      </c>
      <c r="L163" s="93">
        <f>'地区別5歳毎'!N65</f>
        <v>243</v>
      </c>
      <c r="M163" s="96">
        <f>L163/L176</f>
        <v>0.09057025717480433</v>
      </c>
      <c r="N163" s="93">
        <f>'地区別5歳毎'!N66</f>
        <v>268</v>
      </c>
      <c r="O163" s="94">
        <f>N163/N176</f>
        <v>0.08279270929873339</v>
      </c>
      <c r="P163" s="93">
        <f t="shared" si="5"/>
        <v>511</v>
      </c>
      <c r="Q163" s="97">
        <f>P163/P176</f>
        <v>0.08631756756756757</v>
      </c>
      <c r="S163" s="87" t="s">
        <v>146</v>
      </c>
      <c r="T163" s="93">
        <f>SUM(L154:L163)</f>
        <v>1090</v>
      </c>
      <c r="U163" s="96">
        <f>T163/L176</f>
        <v>0.4062616474096161</v>
      </c>
      <c r="V163" s="93">
        <f>SUM(N154:N163)</f>
        <v>1585</v>
      </c>
      <c r="W163" s="94">
        <f>V163/N176</f>
        <v>0.4896509113376583</v>
      </c>
      <c r="X163" s="93">
        <f>SUM(P154:P163)</f>
        <v>2675</v>
      </c>
      <c r="Y163" s="97">
        <f>X163/P176</f>
        <v>0.4518581081081081</v>
      </c>
    </row>
    <row r="164" spans="11:25" ht="13.5">
      <c r="K164" s="87" t="s">
        <v>122</v>
      </c>
      <c r="L164" s="93">
        <f>'地区別5歳毎'!M65</f>
        <v>243</v>
      </c>
      <c r="M164" s="96">
        <f>L164/L176</f>
        <v>0.09057025717480433</v>
      </c>
      <c r="N164" s="93">
        <f>'地区別5歳毎'!M66</f>
        <v>262</v>
      </c>
      <c r="O164" s="94">
        <f>N164/N176</f>
        <v>0.08093914118010503</v>
      </c>
      <c r="P164" s="93">
        <f t="shared" si="5"/>
        <v>505</v>
      </c>
      <c r="Q164" s="97">
        <f>P164/P176</f>
        <v>0.08530405405405406</v>
      </c>
      <c r="S164" s="87" t="s">
        <v>147</v>
      </c>
      <c r="T164" s="93">
        <f>SUM(L154:L164)</f>
        <v>1333</v>
      </c>
      <c r="U164" s="96">
        <f>T164/L176</f>
        <v>0.49683190458442045</v>
      </c>
      <c r="V164" s="93">
        <f>SUM(N154:N164)</f>
        <v>1847</v>
      </c>
      <c r="W164" s="94">
        <f>V164/N176</f>
        <v>0.5705900525177634</v>
      </c>
      <c r="X164" s="93">
        <f>SUM(P154:P164)</f>
        <v>3180</v>
      </c>
      <c r="Y164" s="97">
        <f>X164/P176</f>
        <v>0.5371621621621622</v>
      </c>
    </row>
    <row r="165" spans="11:25" ht="13.5">
      <c r="K165" s="87" t="s">
        <v>123</v>
      </c>
      <c r="L165" s="93">
        <f>'地区別5歳毎'!L65</f>
        <v>199</v>
      </c>
      <c r="M165" s="96">
        <f>L165/L176</f>
        <v>0.07417070443533358</v>
      </c>
      <c r="N165" s="93">
        <f>'地区別5歳毎'!L66</f>
        <v>221</v>
      </c>
      <c r="O165" s="94">
        <f>N165/N176</f>
        <v>0.06827309236947791</v>
      </c>
      <c r="P165" s="93">
        <f t="shared" si="5"/>
        <v>420</v>
      </c>
      <c r="Q165" s="97">
        <f>P165/P176</f>
        <v>0.07094594594594594</v>
      </c>
      <c r="S165" s="87" t="s">
        <v>148</v>
      </c>
      <c r="T165" s="93">
        <f>SUM(L154:L165)</f>
        <v>1532</v>
      </c>
      <c r="U165" s="96">
        <f>T165/L176</f>
        <v>0.571002609019754</v>
      </c>
      <c r="V165" s="93">
        <f>SUM(N154:N165)</f>
        <v>2068</v>
      </c>
      <c r="W165" s="94">
        <f>V165/N176</f>
        <v>0.6388631448872413</v>
      </c>
      <c r="X165" s="93">
        <f>SUM(P154:P165)</f>
        <v>3600</v>
      </c>
      <c r="Y165" s="97">
        <f>X165/P176</f>
        <v>0.6081081081081081</v>
      </c>
    </row>
    <row r="166" spans="11:25" ht="13.5">
      <c r="K166" s="87" t="s">
        <v>124</v>
      </c>
      <c r="L166" s="93">
        <f>'地区別5歳毎'!K65</f>
        <v>140</v>
      </c>
      <c r="M166" s="96">
        <f>L166/L176</f>
        <v>0.05218039508013418</v>
      </c>
      <c r="N166" s="93">
        <f>'地区別5歳毎'!K66</f>
        <v>174</v>
      </c>
      <c r="O166" s="94">
        <f>N166/N176</f>
        <v>0.05375347544022243</v>
      </c>
      <c r="P166" s="93">
        <f t="shared" si="5"/>
        <v>314</v>
      </c>
      <c r="Q166" s="97">
        <f>P166/P176</f>
        <v>0.05304054054054054</v>
      </c>
      <c r="S166" s="87" t="s">
        <v>105</v>
      </c>
      <c r="T166" s="93">
        <f>SUM(L166:L174)</f>
        <v>1151</v>
      </c>
      <c r="U166" s="96">
        <f>T166/L176</f>
        <v>0.428997390980246</v>
      </c>
      <c r="V166" s="93">
        <f>SUM(N166:N174)</f>
        <v>1169</v>
      </c>
      <c r="W166" s="94">
        <f>V166/N176</f>
        <v>0.3611368551127587</v>
      </c>
      <c r="X166" s="93">
        <f>SUM(P166:P174)</f>
        <v>2320</v>
      </c>
      <c r="Y166" s="97">
        <f>X166/P176</f>
        <v>0.3918918918918919</v>
      </c>
    </row>
    <row r="167" spans="11:25" ht="13.5">
      <c r="K167" s="87" t="s">
        <v>125</v>
      </c>
      <c r="L167" s="93">
        <f>'地区別5歳毎'!J65</f>
        <v>135</v>
      </c>
      <c r="M167" s="96">
        <f>L167/L176</f>
        <v>0.050316809541557955</v>
      </c>
      <c r="N167" s="93">
        <f>'地区別5歳毎'!J66</f>
        <v>149</v>
      </c>
      <c r="O167" s="94">
        <f>N167/N176</f>
        <v>0.046030274945937595</v>
      </c>
      <c r="P167" s="93">
        <f t="shared" si="5"/>
        <v>284</v>
      </c>
      <c r="Q167" s="97">
        <f>P167/P176</f>
        <v>0.047972972972972976</v>
      </c>
      <c r="S167" s="87" t="s">
        <v>106</v>
      </c>
      <c r="T167" s="93">
        <f>SUM(L167:L174)</f>
        <v>1011</v>
      </c>
      <c r="U167" s="96">
        <f>T167/L176</f>
        <v>0.3768169959001118</v>
      </c>
      <c r="V167" s="93">
        <f>SUM(N167:N174)</f>
        <v>995</v>
      </c>
      <c r="W167" s="94">
        <f>V167/N176</f>
        <v>0.3073833796725363</v>
      </c>
      <c r="X167" s="93">
        <f>SUM(P167:P174)</f>
        <v>2006</v>
      </c>
      <c r="Y167" s="97">
        <f>X167/P176</f>
        <v>0.33885135135135136</v>
      </c>
    </row>
    <row r="168" spans="11:25" ht="13.5">
      <c r="K168" s="87" t="s">
        <v>126</v>
      </c>
      <c r="L168" s="93">
        <f>'地区別5歳毎'!I65</f>
        <v>141</v>
      </c>
      <c r="M168" s="96">
        <f>L168/L176</f>
        <v>0.05255311218784942</v>
      </c>
      <c r="N168" s="93">
        <f>'地区別5歳毎'!I66</f>
        <v>114</v>
      </c>
      <c r="O168" s="94">
        <f>N168/N176</f>
        <v>0.03521779425393883</v>
      </c>
      <c r="P168" s="93">
        <f t="shared" si="5"/>
        <v>255</v>
      </c>
      <c r="Q168" s="97">
        <f>P168/P176</f>
        <v>0.04307432432432432</v>
      </c>
      <c r="S168" s="87" t="s">
        <v>107</v>
      </c>
      <c r="T168" s="93">
        <f>SUM(L168:L174)</f>
        <v>876</v>
      </c>
      <c r="U168" s="96">
        <f>T168/L176</f>
        <v>0.3265001863585539</v>
      </c>
      <c r="V168" s="93">
        <f>SUM(N168:N174)</f>
        <v>846</v>
      </c>
      <c r="W168" s="94">
        <f>V168/N176</f>
        <v>0.26135310472659873</v>
      </c>
      <c r="X168" s="93">
        <f>SUM(P168:P174)</f>
        <v>1722</v>
      </c>
      <c r="Y168" s="97">
        <f>X168/P176</f>
        <v>0.2908783783783784</v>
      </c>
    </row>
    <row r="169" spans="11:25" ht="13.5">
      <c r="K169" s="87" t="s">
        <v>127</v>
      </c>
      <c r="L169" s="93">
        <f>'地区別5歳毎'!H65</f>
        <v>109</v>
      </c>
      <c r="M169" s="96">
        <f>L169/L176</f>
        <v>0.04062616474096161</v>
      </c>
      <c r="N169" s="93">
        <f>'地区別5歳毎'!H66</f>
        <v>124</v>
      </c>
      <c r="O169" s="94">
        <f>N169/N176</f>
        <v>0.03830707445165277</v>
      </c>
      <c r="P169" s="93">
        <f t="shared" si="5"/>
        <v>233</v>
      </c>
      <c r="Q169" s="97">
        <f>P169/P176</f>
        <v>0.03935810810810811</v>
      </c>
      <c r="S169" s="87" t="s">
        <v>108</v>
      </c>
      <c r="T169" s="93">
        <f>SUM(L169:L174)</f>
        <v>735</v>
      </c>
      <c r="U169" s="96">
        <f>T169/L176</f>
        <v>0.2739470741707044</v>
      </c>
      <c r="V169" s="93">
        <f>SUM(N169:N174)</f>
        <v>732</v>
      </c>
      <c r="W169" s="94">
        <f>V169/N176</f>
        <v>0.22613531047265986</v>
      </c>
      <c r="X169" s="93">
        <f>SUM(P169:P174)</f>
        <v>1467</v>
      </c>
      <c r="Y169" s="97">
        <f>X169/P176</f>
        <v>0.24780405405405406</v>
      </c>
    </row>
    <row r="170" spans="11:25" ht="13.5">
      <c r="K170" s="87" t="s">
        <v>128</v>
      </c>
      <c r="L170" s="93">
        <f>'地区別5歳毎'!G65</f>
        <v>102</v>
      </c>
      <c r="M170" s="96">
        <f>L170/L176</f>
        <v>0.0380171449869549</v>
      </c>
      <c r="N170" s="93">
        <f>'地区別5歳毎'!G66</f>
        <v>110</v>
      </c>
      <c r="O170" s="94">
        <f>N170/N176</f>
        <v>0.03398208217485326</v>
      </c>
      <c r="P170" s="93">
        <f t="shared" si="5"/>
        <v>212</v>
      </c>
      <c r="Q170" s="97">
        <f>P170/P176</f>
        <v>0.03581081081081081</v>
      </c>
      <c r="S170" s="87" t="s">
        <v>109</v>
      </c>
      <c r="T170" s="93">
        <f>SUM(L170:L174)</f>
        <v>626</v>
      </c>
      <c r="U170" s="96">
        <f>T170/L176</f>
        <v>0.23332090942974282</v>
      </c>
      <c r="V170" s="93">
        <f>SUM(N170:N174)</f>
        <v>608</v>
      </c>
      <c r="W170" s="94">
        <f>V170/N176</f>
        <v>0.1878282360210071</v>
      </c>
      <c r="X170" s="93">
        <f>SUM(P170:P174)</f>
        <v>1234</v>
      </c>
      <c r="Y170" s="97">
        <f>X170/P176</f>
        <v>0.20844594594594595</v>
      </c>
    </row>
    <row r="171" spans="11:25" ht="13.5">
      <c r="K171" s="87" t="s">
        <v>129</v>
      </c>
      <c r="L171" s="93">
        <f>'地区別5歳毎'!F65</f>
        <v>173</v>
      </c>
      <c r="M171" s="96">
        <f>L171/L176</f>
        <v>0.06448005963473724</v>
      </c>
      <c r="N171" s="93">
        <f>'地区別5歳毎'!F66</f>
        <v>185</v>
      </c>
      <c r="O171" s="94">
        <f>N171/N176</f>
        <v>0.05715168365770775</v>
      </c>
      <c r="P171" s="93">
        <f t="shared" si="5"/>
        <v>358</v>
      </c>
      <c r="Q171" s="97">
        <f>P171/P176</f>
        <v>0.06047297297297297</v>
      </c>
      <c r="S171" s="87" t="s">
        <v>110</v>
      </c>
      <c r="T171" s="93">
        <f>SUM(L171:L174)</f>
        <v>524</v>
      </c>
      <c r="U171" s="96">
        <f>T171/L176</f>
        <v>0.19530376444278794</v>
      </c>
      <c r="V171" s="93">
        <f>SUM(N171:N174)</f>
        <v>498</v>
      </c>
      <c r="W171" s="94">
        <f>V171/N176</f>
        <v>0.15384615384615385</v>
      </c>
      <c r="X171" s="93">
        <f>SUM(P171:P174)</f>
        <v>1022</v>
      </c>
      <c r="Y171" s="97">
        <f>X171/P176</f>
        <v>0.17263513513513515</v>
      </c>
    </row>
    <row r="172" spans="11:25" ht="13.5">
      <c r="K172" s="87" t="s">
        <v>130</v>
      </c>
      <c r="L172" s="93">
        <f>'地区別5歳毎'!E65</f>
        <v>153</v>
      </c>
      <c r="M172" s="96">
        <f>L172/L176</f>
        <v>0.05702571748043235</v>
      </c>
      <c r="N172" s="93">
        <f>'地区別5歳毎'!E66</f>
        <v>134</v>
      </c>
      <c r="O172" s="94">
        <f>N172/N176</f>
        <v>0.041396354649366696</v>
      </c>
      <c r="P172" s="93">
        <f t="shared" si="5"/>
        <v>287</v>
      </c>
      <c r="Q172" s="97">
        <f>P172/P176</f>
        <v>0.04847972972972973</v>
      </c>
      <c r="S172" s="87" t="s">
        <v>111</v>
      </c>
      <c r="T172" s="93">
        <f>SUM(L172:L174)</f>
        <v>351</v>
      </c>
      <c r="U172" s="96">
        <f>T172/L176</f>
        <v>0.1308237048080507</v>
      </c>
      <c r="V172" s="93">
        <f>SUM(N172:N174)</f>
        <v>313</v>
      </c>
      <c r="W172" s="94">
        <f>V172/N176</f>
        <v>0.0966944701884461</v>
      </c>
      <c r="X172" s="93">
        <f>SUM(P172:P174)</f>
        <v>664</v>
      </c>
      <c r="Y172" s="97">
        <f>X172/P176</f>
        <v>0.11216216216216217</v>
      </c>
    </row>
    <row r="173" spans="11:25" ht="13.5">
      <c r="K173" s="87" t="s">
        <v>131</v>
      </c>
      <c r="L173" s="93">
        <f>'地区別5歳毎'!D65</f>
        <v>108</v>
      </c>
      <c r="M173" s="96">
        <f>L173/L176</f>
        <v>0.04025344763324636</v>
      </c>
      <c r="N173" s="93">
        <f>'地区別5歳毎'!D66</f>
        <v>99</v>
      </c>
      <c r="O173" s="94">
        <f>N173/N176</f>
        <v>0.030583873957367932</v>
      </c>
      <c r="P173" s="93">
        <f t="shared" si="5"/>
        <v>207</v>
      </c>
      <c r="Q173" s="97">
        <f>P173/P176</f>
        <v>0.03496621621621621</v>
      </c>
      <c r="S173" s="87" t="s">
        <v>3</v>
      </c>
      <c r="T173" s="93">
        <f>SUM(L173:L174)</f>
        <v>198</v>
      </c>
      <c r="U173" s="96">
        <f>T173/L176</f>
        <v>0.07379798732761834</v>
      </c>
      <c r="V173" s="93">
        <f>SUM(N173:N174)</f>
        <v>179</v>
      </c>
      <c r="W173" s="94">
        <f>V173/N176</f>
        <v>0.055298115539079394</v>
      </c>
      <c r="X173" s="93">
        <f>SUM(P173:P174)</f>
        <v>377</v>
      </c>
      <c r="Y173" s="97">
        <f>X173/P176</f>
        <v>0.06368243243243243</v>
      </c>
    </row>
    <row r="174" spans="11:25" ht="13.5">
      <c r="K174" s="87" t="s">
        <v>132</v>
      </c>
      <c r="L174" s="93">
        <f>'地区別5歳毎'!C65</f>
        <v>90</v>
      </c>
      <c r="M174" s="96">
        <f>L174/L176</f>
        <v>0.033544539694371975</v>
      </c>
      <c r="N174" s="93">
        <f>'地区別5歳毎'!C66</f>
        <v>80</v>
      </c>
      <c r="O174" s="94">
        <f>N174/N176</f>
        <v>0.02471424158171146</v>
      </c>
      <c r="P174" s="93">
        <f t="shared" si="5"/>
        <v>170</v>
      </c>
      <c r="Q174" s="97">
        <f>P174/P176</f>
        <v>0.028716216216216218</v>
      </c>
      <c r="S174" s="87" t="s">
        <v>112</v>
      </c>
      <c r="T174" s="93">
        <f>SUM(L174:L174)</f>
        <v>90</v>
      </c>
      <c r="U174" s="96">
        <f>T174/L176</f>
        <v>0.033544539694371975</v>
      </c>
      <c r="V174" s="93">
        <f>SUM(N174:N174)</f>
        <v>80</v>
      </c>
      <c r="W174" s="94">
        <f>V174/N176</f>
        <v>0.02471424158171146</v>
      </c>
      <c r="X174" s="93">
        <f>SUM(P174:P174)</f>
        <v>170</v>
      </c>
      <c r="Y174" s="97">
        <f>X174/P176</f>
        <v>0.028716216216216218</v>
      </c>
    </row>
    <row r="175" ht="13.5">
      <c r="K175" s="87"/>
    </row>
    <row r="176" spans="11:17" ht="13.5">
      <c r="K176" s="87"/>
      <c r="L176" s="93">
        <f>SUM(L154:L174)</f>
        <v>2683</v>
      </c>
      <c r="M176" s="92"/>
      <c r="N176" s="93">
        <f>SUM(N154:N174)</f>
        <v>3237</v>
      </c>
      <c r="O176" s="88"/>
      <c r="P176" s="93">
        <f>SUM(P154:P174)</f>
        <v>5920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10</v>
      </c>
      <c r="M184" s="96">
        <f>L184/L206</f>
        <v>0.00014982844642883898</v>
      </c>
      <c r="N184" s="93">
        <f>'地区別5歳毎'!W69</f>
        <v>73</v>
      </c>
      <c r="O184" s="94">
        <f>N184/N206</f>
        <v>0.000978932829115876</v>
      </c>
      <c r="P184" s="93">
        <f aca="true" t="shared" si="6" ref="P184:P204">L184+N184</f>
        <v>83</v>
      </c>
      <c r="Q184" s="97">
        <f>P184/P206</f>
        <v>0.0005873444952375561</v>
      </c>
      <c r="S184" s="87" t="s">
        <v>1</v>
      </c>
      <c r="T184" s="93">
        <f>SUM(L184:L184)</f>
        <v>10</v>
      </c>
      <c r="U184" s="96">
        <f>T184/L206</f>
        <v>0.00014982844642883898</v>
      </c>
      <c r="V184" s="93">
        <f>SUM(N184:N184)</f>
        <v>73</v>
      </c>
      <c r="W184" s="94">
        <f>V184/N206</f>
        <v>0.000978932829115876</v>
      </c>
      <c r="X184" s="93">
        <f>SUM(P184:P184)</f>
        <v>83</v>
      </c>
      <c r="Y184" s="97">
        <f>X184/P206</f>
        <v>0.0005873444952375561</v>
      </c>
    </row>
    <row r="185" spans="11:25" ht="13.5">
      <c r="K185" s="87" t="s">
        <v>113</v>
      </c>
      <c r="L185" s="93">
        <f>'地区別5歳毎'!V68</f>
        <v>59</v>
      </c>
      <c r="M185" s="96">
        <f>L185/L206</f>
        <v>0.00088398783393015</v>
      </c>
      <c r="N185" s="93">
        <f>'地区別5歳毎'!V69</f>
        <v>377</v>
      </c>
      <c r="O185" s="94">
        <f>N185/N206</f>
        <v>0.005055584610639525</v>
      </c>
      <c r="P185" s="93">
        <f t="shared" si="6"/>
        <v>436</v>
      </c>
      <c r="Q185" s="97">
        <f>P185/P206</f>
        <v>0.003085327709922584</v>
      </c>
      <c r="S185" s="87" t="s">
        <v>138</v>
      </c>
      <c r="T185" s="93">
        <f>SUM(L184:L185)</f>
        <v>69</v>
      </c>
      <c r="U185" s="96">
        <f>T185/L206</f>
        <v>0.001033816280358989</v>
      </c>
      <c r="V185" s="93">
        <f>SUM(N184:N185)</f>
        <v>450</v>
      </c>
      <c r="W185" s="94">
        <f>V185/N206</f>
        <v>0.006034517439755401</v>
      </c>
      <c r="X185" s="93">
        <f>SUM(P184:P185)</f>
        <v>519</v>
      </c>
      <c r="Y185" s="97">
        <f>X185/P206</f>
        <v>0.00367267220516014</v>
      </c>
    </row>
    <row r="186" spans="11:25" ht="13.5">
      <c r="K186" s="87" t="s">
        <v>114</v>
      </c>
      <c r="L186" s="93">
        <f>'地区別5歳毎'!U68</f>
        <v>291</v>
      </c>
      <c r="M186" s="96">
        <f>L186/L206</f>
        <v>0.004360007791079214</v>
      </c>
      <c r="N186" s="93">
        <f>'地区別5歳毎'!U69</f>
        <v>1105</v>
      </c>
      <c r="O186" s="94">
        <f>N186/N206</f>
        <v>0.014818092824288262</v>
      </c>
      <c r="P186" s="93">
        <f t="shared" si="6"/>
        <v>1396</v>
      </c>
      <c r="Q186" s="97">
        <f>P186/P206</f>
        <v>0.009878709823513594</v>
      </c>
      <c r="S186" s="87" t="s">
        <v>139</v>
      </c>
      <c r="T186" s="93">
        <f>SUM(L184:L186)</f>
        <v>360</v>
      </c>
      <c r="U186" s="96">
        <f>T186/L206</f>
        <v>0.005393824071438204</v>
      </c>
      <c r="V186" s="93">
        <f>SUM(N184:N186)</f>
        <v>1555</v>
      </c>
      <c r="W186" s="94">
        <f>V186/N206</f>
        <v>0.020852610264043663</v>
      </c>
      <c r="X186" s="93">
        <f>SUM(P184:P186)</f>
        <v>1915</v>
      </c>
      <c r="Y186" s="97">
        <f>X186/P206</f>
        <v>0.013551382028673734</v>
      </c>
    </row>
    <row r="187" spans="11:25" ht="13.5">
      <c r="K187" s="87" t="s">
        <v>115</v>
      </c>
      <c r="L187" s="93">
        <f>'地区別5歳毎'!T68</f>
        <v>1086</v>
      </c>
      <c r="M187" s="96">
        <f>L187/L206</f>
        <v>0.01627136928217191</v>
      </c>
      <c r="N187" s="93">
        <f>'地区別5歳毎'!T69</f>
        <v>2431</v>
      </c>
      <c r="O187" s="94">
        <f>N187/N206</f>
        <v>0.032599804213434176</v>
      </c>
      <c r="P187" s="93">
        <f t="shared" si="6"/>
        <v>3517</v>
      </c>
      <c r="Q187" s="97">
        <f>P187/P206</f>
        <v>0.024887838430728733</v>
      </c>
      <c r="S187" s="87" t="s">
        <v>140</v>
      </c>
      <c r="T187" s="93">
        <f>SUM(L184:L187)</f>
        <v>1446</v>
      </c>
      <c r="U187" s="96">
        <f>T187/L206</f>
        <v>0.021665193353610116</v>
      </c>
      <c r="V187" s="93">
        <f>SUM(N184:N187)</f>
        <v>3986</v>
      </c>
      <c r="W187" s="94">
        <f>V187/N206</f>
        <v>0.05345241447747784</v>
      </c>
      <c r="X187" s="93">
        <f>SUM(P184:P187)</f>
        <v>5432</v>
      </c>
      <c r="Y187" s="97">
        <f>X187/P206</f>
        <v>0.038439220459402464</v>
      </c>
    </row>
    <row r="188" spans="11:25" ht="13.5">
      <c r="K188" s="87" t="s">
        <v>116</v>
      </c>
      <c r="L188" s="93">
        <f>'地区別5歳毎'!S68</f>
        <v>1998</v>
      </c>
      <c r="M188" s="96">
        <f>L188/L206</f>
        <v>0.029935723596482028</v>
      </c>
      <c r="N188" s="93">
        <f>'地区別5歳毎'!S69</f>
        <v>3422</v>
      </c>
      <c r="O188" s="94">
        <f>N188/N206</f>
        <v>0.04588915261965107</v>
      </c>
      <c r="P188" s="93">
        <f t="shared" si="6"/>
        <v>5420</v>
      </c>
      <c r="Q188" s="97">
        <f>P188/P206</f>
        <v>0.03835430318298258</v>
      </c>
      <c r="S188" s="87" t="s">
        <v>141</v>
      </c>
      <c r="T188" s="93">
        <f>SUM(L184:L188)</f>
        <v>3444</v>
      </c>
      <c r="U188" s="96">
        <f>T188/L206</f>
        <v>0.05160091695009215</v>
      </c>
      <c r="V188" s="93">
        <f>SUM(N184:N188)</f>
        <v>7408</v>
      </c>
      <c r="W188" s="94">
        <f>V188/N206</f>
        <v>0.09934156709712891</v>
      </c>
      <c r="X188" s="93">
        <f>SUM(P184:P188)</f>
        <v>10852</v>
      </c>
      <c r="Y188" s="97">
        <f>X188/P206</f>
        <v>0.07679352364238504</v>
      </c>
    </row>
    <row r="189" spans="11:25" ht="13.5">
      <c r="K189" s="87" t="s">
        <v>117</v>
      </c>
      <c r="L189" s="93">
        <f>'地区別5歳毎'!R68</f>
        <v>2975</v>
      </c>
      <c r="M189" s="96">
        <f>L189/L206</f>
        <v>0.044573962812579596</v>
      </c>
      <c r="N189" s="93">
        <f>'地区別5歳毎'!R69</f>
        <v>3940</v>
      </c>
      <c r="O189" s="94">
        <f>N189/N206</f>
        <v>0.05283555269474729</v>
      </c>
      <c r="P189" s="93">
        <f t="shared" si="6"/>
        <v>6915</v>
      </c>
      <c r="Q189" s="97">
        <f>P189/P206</f>
        <v>0.048933580536960244</v>
      </c>
      <c r="S189" s="87" t="s">
        <v>142</v>
      </c>
      <c r="T189" s="93">
        <f>SUM(L184:L189)</f>
        <v>6419</v>
      </c>
      <c r="U189" s="96">
        <f>T189/L206</f>
        <v>0.09617487976267174</v>
      </c>
      <c r="V189" s="93">
        <f>SUM(N184:N189)</f>
        <v>11348</v>
      </c>
      <c r="W189" s="94">
        <f>V189/N206</f>
        <v>0.1521771197918762</v>
      </c>
      <c r="X189" s="93">
        <f>SUM(P184:P189)</f>
        <v>17767</v>
      </c>
      <c r="Y189" s="97">
        <f>X189/P206</f>
        <v>0.1257271041793453</v>
      </c>
    </row>
    <row r="190" spans="11:25" ht="13.5">
      <c r="K190" s="87" t="s">
        <v>118</v>
      </c>
      <c r="L190" s="93">
        <f>'地区別5歳毎'!Q68</f>
        <v>3438</v>
      </c>
      <c r="M190" s="96">
        <f>L190/L206</f>
        <v>0.05151101988223484</v>
      </c>
      <c r="N190" s="93">
        <f>'地区別5歳毎'!Q69</f>
        <v>4292</v>
      </c>
      <c r="O190" s="94">
        <f>N190/N206</f>
        <v>0.057555886336511514</v>
      </c>
      <c r="P190" s="93">
        <f t="shared" si="6"/>
        <v>7730</v>
      </c>
      <c r="Q190" s="97">
        <f>P190/P206</f>
        <v>0.05470087889381094</v>
      </c>
      <c r="S190" s="87" t="s">
        <v>143</v>
      </c>
      <c r="T190" s="93">
        <f>SUM(L184:L190)</f>
        <v>9857</v>
      </c>
      <c r="U190" s="96">
        <f>T190/L206</f>
        <v>0.14768589964490658</v>
      </c>
      <c r="V190" s="93">
        <f>SUM(N184:N190)</f>
        <v>15640</v>
      </c>
      <c r="W190" s="94">
        <f>V190/N206</f>
        <v>0.20973300612838772</v>
      </c>
      <c r="X190" s="93">
        <f>SUM(P184:P190)</f>
        <v>25497</v>
      </c>
      <c r="Y190" s="97">
        <f>X190/P206</f>
        <v>0.18042798307315625</v>
      </c>
    </row>
    <row r="191" spans="11:25" ht="13.5">
      <c r="K191" s="87" t="s">
        <v>119</v>
      </c>
      <c r="L191" s="93">
        <f>'地区別5歳毎'!P68</f>
        <v>4010</v>
      </c>
      <c r="M191" s="96">
        <f>L191/L206</f>
        <v>0.06008120701796443</v>
      </c>
      <c r="N191" s="93">
        <f>'地区別5歳毎'!P69</f>
        <v>4435</v>
      </c>
      <c r="O191" s="94">
        <f>N191/N206</f>
        <v>0.05947352187847823</v>
      </c>
      <c r="P191" s="93">
        <f t="shared" si="6"/>
        <v>8445</v>
      </c>
      <c r="Q191" s="97">
        <f>P191/P206</f>
        <v>0.059760533280495916</v>
      </c>
      <c r="S191" s="87" t="s">
        <v>144</v>
      </c>
      <c r="T191" s="93">
        <f>SUM(L184:L191)</f>
        <v>13867</v>
      </c>
      <c r="U191" s="96">
        <f>T191/L206</f>
        <v>0.20776710666287102</v>
      </c>
      <c r="V191" s="93">
        <f>SUM(N184:N191)</f>
        <v>20075</v>
      </c>
      <c r="W191" s="94">
        <f>V191/N206</f>
        <v>0.26920652800686595</v>
      </c>
      <c r="X191" s="93">
        <f>SUM(P184:P191)</f>
        <v>33942</v>
      </c>
      <c r="Y191" s="97">
        <f>X191/P206</f>
        <v>0.24018851635365215</v>
      </c>
    </row>
    <row r="192" spans="11:25" ht="13.5">
      <c r="K192" s="87" t="s">
        <v>120</v>
      </c>
      <c r="L192" s="93">
        <f>'地区別5歳毎'!O68</f>
        <v>5681</v>
      </c>
      <c r="M192" s="96">
        <f>L192/L206</f>
        <v>0.08511754041622342</v>
      </c>
      <c r="N192" s="93">
        <f>'地区別5歳毎'!O69</f>
        <v>6044</v>
      </c>
      <c r="O192" s="94">
        <f>N192/N206</f>
        <v>0.08105027423529254</v>
      </c>
      <c r="P192" s="93">
        <f t="shared" si="6"/>
        <v>11725</v>
      </c>
      <c r="Q192" s="97">
        <f>P192/P206</f>
        <v>0.08297125550193186</v>
      </c>
      <c r="S192" s="87" t="s">
        <v>145</v>
      </c>
      <c r="T192" s="93">
        <f>SUM(L184:L192)</f>
        <v>19548</v>
      </c>
      <c r="U192" s="96">
        <f>T192/L206</f>
        <v>0.29288464707909445</v>
      </c>
      <c r="V192" s="93">
        <f>SUM(N184:N192)</f>
        <v>26119</v>
      </c>
      <c r="W192" s="94">
        <f>V192/N206</f>
        <v>0.3502568022421585</v>
      </c>
      <c r="X192" s="93">
        <f>SUM(P184:P192)</f>
        <v>45667</v>
      </c>
      <c r="Y192" s="97">
        <f>X192/P206</f>
        <v>0.32315977185558403</v>
      </c>
    </row>
    <row r="193" spans="11:25" ht="13.5">
      <c r="K193" s="87" t="s">
        <v>121</v>
      </c>
      <c r="L193" s="93">
        <f>'地区別5歳毎'!N68</f>
        <v>4970</v>
      </c>
      <c r="M193" s="96">
        <f>L193/L206</f>
        <v>0.07446473787513297</v>
      </c>
      <c r="N193" s="93">
        <f>'地区別5歳毎'!N69</f>
        <v>5043</v>
      </c>
      <c r="O193" s="94">
        <f>N193/N206</f>
        <v>0.06762682544152553</v>
      </c>
      <c r="P193" s="93">
        <f t="shared" si="6"/>
        <v>10013</v>
      </c>
      <c r="Q193" s="97">
        <f>P193/P206</f>
        <v>0.07085639073269456</v>
      </c>
      <c r="S193" s="87" t="s">
        <v>146</v>
      </c>
      <c r="T193" s="93">
        <f>SUM(L184:L193)</f>
        <v>24518</v>
      </c>
      <c r="U193" s="96">
        <f>T193/L206</f>
        <v>0.3673493849542274</v>
      </c>
      <c r="V193" s="93">
        <f>SUM(N184:N193)</f>
        <v>31162</v>
      </c>
      <c r="W193" s="94">
        <f>V193/N206</f>
        <v>0.41788362768368403</v>
      </c>
      <c r="X193" s="93">
        <f>SUM(P184:P193)</f>
        <v>55680</v>
      </c>
      <c r="Y193" s="97">
        <f>X193/P206</f>
        <v>0.3940161625882786</v>
      </c>
    </row>
    <row r="194" spans="11:25" ht="13.5">
      <c r="K194" s="87" t="s">
        <v>122</v>
      </c>
      <c r="L194" s="93">
        <f>'地区別5歳毎'!M68</f>
        <v>4512</v>
      </c>
      <c r="M194" s="96">
        <f>L194/L206</f>
        <v>0.06760259502869215</v>
      </c>
      <c r="N194" s="93">
        <f>'地区別5歳毎'!M69</f>
        <v>4873</v>
      </c>
      <c r="O194" s="94">
        <f>N194/N206</f>
        <v>0.06534711885317349</v>
      </c>
      <c r="P194" s="93">
        <f t="shared" si="6"/>
        <v>9385</v>
      </c>
      <c r="Q194" s="97">
        <f>P194/P206</f>
        <v>0.06641238660005377</v>
      </c>
      <c r="S194" s="87" t="s">
        <v>147</v>
      </c>
      <c r="T194" s="93">
        <f>SUM(L184:L194)</f>
        <v>29030</v>
      </c>
      <c r="U194" s="96">
        <f>T194/L206</f>
        <v>0.43495197998291957</v>
      </c>
      <c r="V194" s="93">
        <f>SUM(N184:N194)</f>
        <v>36035</v>
      </c>
      <c r="W194" s="94">
        <f>V194/N206</f>
        <v>0.4832307465368575</v>
      </c>
      <c r="X194" s="93">
        <f>SUM(P184:P194)</f>
        <v>65065</v>
      </c>
      <c r="Y194" s="97">
        <f>X194/P206</f>
        <v>0.46042854918833237</v>
      </c>
    </row>
    <row r="195" spans="11:25" ht="13.5">
      <c r="K195" s="87" t="s">
        <v>123</v>
      </c>
      <c r="L195" s="93">
        <f>'地区別5歳毎'!L68</f>
        <v>4121</v>
      </c>
      <c r="M195" s="96">
        <f>L195/L206</f>
        <v>0.061744302773324544</v>
      </c>
      <c r="N195" s="93">
        <f>'地区別5歳毎'!L69</f>
        <v>4616</v>
      </c>
      <c r="O195" s="94">
        <f>N195/N206</f>
        <v>0.0619007388931354</v>
      </c>
      <c r="P195" s="93">
        <f t="shared" si="6"/>
        <v>8737</v>
      </c>
      <c r="Q195" s="97">
        <f>P195/P206</f>
        <v>0.061826853673379846</v>
      </c>
      <c r="S195" s="87" t="s">
        <v>148</v>
      </c>
      <c r="T195" s="93">
        <f>SUM(L184:L195)</f>
        <v>33151</v>
      </c>
      <c r="U195" s="96">
        <f>T195/L206</f>
        <v>0.4966962827562441</v>
      </c>
      <c r="V195" s="93">
        <f>SUM(N184:N195)</f>
        <v>40651</v>
      </c>
      <c r="W195" s="94">
        <f>V195/N206</f>
        <v>0.5451314854299929</v>
      </c>
      <c r="X195" s="93">
        <f>SUM(P184:P195)</f>
        <v>73802</v>
      </c>
      <c r="Y195" s="97">
        <f>X195/P206</f>
        <v>0.5222554028617122</v>
      </c>
    </row>
    <row r="196" spans="11:25" ht="13.5">
      <c r="K196" s="87" t="s">
        <v>124</v>
      </c>
      <c r="L196" s="93">
        <f>'地区別5歳毎'!K68</f>
        <v>4405</v>
      </c>
      <c r="M196" s="96">
        <f>L196/L206</f>
        <v>0.06599943065190357</v>
      </c>
      <c r="N196" s="93">
        <f>'地区別5歳毎'!K69</f>
        <v>4770</v>
      </c>
      <c r="O196" s="94">
        <f>N196/N206</f>
        <v>0.06396588486140725</v>
      </c>
      <c r="P196" s="93">
        <f t="shared" si="6"/>
        <v>9175</v>
      </c>
      <c r="Q196" s="97">
        <f>P196/P206</f>
        <v>0.06492633426270575</v>
      </c>
      <c r="S196" s="87" t="s">
        <v>105</v>
      </c>
      <c r="T196" s="93">
        <f>SUM(L196:L204)</f>
        <v>33592</v>
      </c>
      <c r="U196" s="96">
        <f>T196/L206</f>
        <v>0.5033037172437559</v>
      </c>
      <c r="V196" s="93">
        <f>SUM(N196:N204)</f>
        <v>33920</v>
      </c>
      <c r="W196" s="94">
        <f>V196/N206</f>
        <v>0.4548685145700071</v>
      </c>
      <c r="X196" s="93">
        <f>SUM(P196:P204)</f>
        <v>67512</v>
      </c>
      <c r="Y196" s="97">
        <f>X196/P206</f>
        <v>0.47774459713828776</v>
      </c>
    </row>
    <row r="197" spans="11:25" ht="13.5">
      <c r="K197" s="87" t="s">
        <v>125</v>
      </c>
      <c r="L197" s="93">
        <f>'地区別5歳毎'!J68</f>
        <v>4508</v>
      </c>
      <c r="M197" s="96">
        <f>L197/L206</f>
        <v>0.06754266365012061</v>
      </c>
      <c r="N197" s="93">
        <f>'地区別5歳毎'!J69</f>
        <v>4623</v>
      </c>
      <c r="O197" s="94">
        <f>N197/N206</f>
        <v>0.06199460916442048</v>
      </c>
      <c r="P197" s="93">
        <f t="shared" si="6"/>
        <v>9131</v>
      </c>
      <c r="Q197" s="97">
        <f>P197/P206</f>
        <v>0.06461497091583282</v>
      </c>
      <c r="S197" s="87" t="s">
        <v>106</v>
      </c>
      <c r="T197" s="93">
        <f>SUM(L197:L204)</f>
        <v>29187</v>
      </c>
      <c r="U197" s="96">
        <f>T197/L206</f>
        <v>0.43730428659185233</v>
      </c>
      <c r="V197" s="93">
        <f>SUM(N197:N204)</f>
        <v>29150</v>
      </c>
      <c r="W197" s="94">
        <f>V197/N206</f>
        <v>0.39090262970859985</v>
      </c>
      <c r="X197" s="93">
        <f>SUM(P197:P204)</f>
        <v>58337</v>
      </c>
      <c r="Y197" s="97">
        <f>X197/P206</f>
        <v>0.41281826287558204</v>
      </c>
    </row>
    <row r="198" spans="11:25" ht="13.5">
      <c r="K198" s="87" t="s">
        <v>126</v>
      </c>
      <c r="L198" s="93">
        <f>'地区別5歳毎'!I68</f>
        <v>3916</v>
      </c>
      <c r="M198" s="96">
        <f>L198/L206</f>
        <v>0.05867281962153335</v>
      </c>
      <c r="N198" s="93">
        <f>'地区別5歳毎'!I69</f>
        <v>4089</v>
      </c>
      <c r="O198" s="94">
        <f>N198/N206</f>
        <v>0.05483364846924407</v>
      </c>
      <c r="P198" s="93">
        <f t="shared" si="6"/>
        <v>8005</v>
      </c>
      <c r="Q198" s="97">
        <f>P198/P206</f>
        <v>0.0566468998117667</v>
      </c>
      <c r="S198" s="87" t="s">
        <v>107</v>
      </c>
      <c r="T198" s="93">
        <f>SUM(L198:L204)</f>
        <v>24679</v>
      </c>
      <c r="U198" s="96">
        <f>T198/L206</f>
        <v>0.3697616229417317</v>
      </c>
      <c r="V198" s="93">
        <f>SUM(N198:N204)</f>
        <v>24527</v>
      </c>
      <c r="W198" s="94">
        <f>V198/N206</f>
        <v>0.3289080205441794</v>
      </c>
      <c r="X198" s="93">
        <f>SUM(P198:P204)</f>
        <v>49206</v>
      </c>
      <c r="Y198" s="97">
        <f>X198/P206</f>
        <v>0.3482032919597492</v>
      </c>
    </row>
    <row r="199" spans="11:25" ht="13.5">
      <c r="K199" s="87" t="s">
        <v>127</v>
      </c>
      <c r="L199" s="93">
        <f>'地区別5歳毎'!H68</f>
        <v>3468</v>
      </c>
      <c r="M199" s="96">
        <f>L199/L206</f>
        <v>0.05196050522152136</v>
      </c>
      <c r="N199" s="93">
        <f>'地区別5歳毎'!H69</f>
        <v>3593</v>
      </c>
      <c r="O199" s="94">
        <f>N199/N206</f>
        <v>0.04818226924675812</v>
      </c>
      <c r="P199" s="93">
        <f t="shared" si="6"/>
        <v>7061</v>
      </c>
      <c r="Q199" s="97">
        <f>P199/P206</f>
        <v>0.04996674073340221</v>
      </c>
      <c r="S199" s="87" t="s">
        <v>108</v>
      </c>
      <c r="T199" s="93">
        <f>SUM(L199:L204)</f>
        <v>20763</v>
      </c>
      <c r="U199" s="96">
        <f>T199/L206</f>
        <v>0.3110888033201984</v>
      </c>
      <c r="V199" s="93">
        <f>SUM(N199:N204)</f>
        <v>20438</v>
      </c>
      <c r="W199" s="94">
        <f>V199/N206</f>
        <v>0.2740743720749353</v>
      </c>
      <c r="X199" s="93">
        <f>SUM(P199:P204)</f>
        <v>41201</v>
      </c>
      <c r="Y199" s="97">
        <f>X199/P206</f>
        <v>0.2915563921479825</v>
      </c>
    </row>
    <row r="200" spans="11:25" ht="13.5">
      <c r="K200" s="87" t="s">
        <v>128</v>
      </c>
      <c r="L200" s="93">
        <f>'地区別5歳毎'!G68</f>
        <v>3154</v>
      </c>
      <c r="M200" s="96">
        <f>L200/L206</f>
        <v>0.04725589200365581</v>
      </c>
      <c r="N200" s="93">
        <f>'地区別5歳毎'!G69</f>
        <v>3368</v>
      </c>
      <c r="O200" s="94">
        <f>N200/N206</f>
        <v>0.04516501052688042</v>
      </c>
      <c r="P200" s="93">
        <f t="shared" si="6"/>
        <v>6522</v>
      </c>
      <c r="Q200" s="97">
        <f>P200/P206</f>
        <v>0.04615253973420892</v>
      </c>
      <c r="S200" s="87" t="s">
        <v>109</v>
      </c>
      <c r="T200" s="93">
        <f>SUM(L200:L204)</f>
        <v>17295</v>
      </c>
      <c r="U200" s="96">
        <f>T200/L206</f>
        <v>0.259128298098677</v>
      </c>
      <c r="V200" s="93">
        <f>SUM(N200:N204)</f>
        <v>16845</v>
      </c>
      <c r="W200" s="94">
        <f>V200/N206</f>
        <v>0.22589210282817718</v>
      </c>
      <c r="X200" s="93">
        <f>SUM(P200:P204)</f>
        <v>34140</v>
      </c>
      <c r="Y200" s="97">
        <f>X200/P206</f>
        <v>0.2415896514145803</v>
      </c>
    </row>
    <row r="201" spans="11:25" ht="13.5">
      <c r="K201" s="87" t="s">
        <v>129</v>
      </c>
      <c r="L201" s="93">
        <f>'地区別5歳毎'!F68</f>
        <v>3858</v>
      </c>
      <c r="M201" s="96">
        <f>L201/L206</f>
        <v>0.05780381463224608</v>
      </c>
      <c r="N201" s="93">
        <f>'地区別5歳毎'!F69</f>
        <v>3804</v>
      </c>
      <c r="O201" s="94">
        <f>N201/N206</f>
        <v>0.051011787424065654</v>
      </c>
      <c r="P201" s="93">
        <f t="shared" si="6"/>
        <v>7662</v>
      </c>
      <c r="Q201" s="97">
        <f>P201/P206</f>
        <v>0.05421968099409825</v>
      </c>
      <c r="S201" s="87" t="s">
        <v>110</v>
      </c>
      <c r="T201" s="93">
        <f>SUM(L201:L204)</f>
        <v>14141</v>
      </c>
      <c r="U201" s="96">
        <f>T201/L206</f>
        <v>0.2118724060950212</v>
      </c>
      <c r="V201" s="93">
        <f>SUM(N201:N204)</f>
        <v>13477</v>
      </c>
      <c r="W201" s="94">
        <f>V201/N206</f>
        <v>0.18072709230129674</v>
      </c>
      <c r="X201" s="93">
        <f>SUM(P201:P204)</f>
        <v>27618</v>
      </c>
      <c r="Y201" s="97">
        <f>X201/P206</f>
        <v>0.19543711168037137</v>
      </c>
    </row>
    <row r="202" spans="11:25" ht="13.5">
      <c r="K202" s="87" t="s">
        <v>130</v>
      </c>
      <c r="L202" s="93">
        <f>'地区別5歳毎'!E68</f>
        <v>3630</v>
      </c>
      <c r="M202" s="96">
        <f>L202/L206</f>
        <v>0.054387726053668546</v>
      </c>
      <c r="N202" s="93">
        <f>'地区別5歳毎'!E69</f>
        <v>3563</v>
      </c>
      <c r="O202" s="94">
        <f>N202/N206</f>
        <v>0.04777996808410776</v>
      </c>
      <c r="P202" s="93">
        <f t="shared" si="6"/>
        <v>7193</v>
      </c>
      <c r="Q202" s="97">
        <f>P202/P206</f>
        <v>0.05090083077402097</v>
      </c>
      <c r="S202" s="87" t="s">
        <v>111</v>
      </c>
      <c r="T202" s="93">
        <f>SUM(L202:L204)</f>
        <v>10283</v>
      </c>
      <c r="U202" s="96">
        <f>T202/L206</f>
        <v>0.15406859146277513</v>
      </c>
      <c r="V202" s="93">
        <f>SUM(N202:N204)</f>
        <v>9673</v>
      </c>
      <c r="W202" s="94">
        <f>V202/N206</f>
        <v>0.1297153048772311</v>
      </c>
      <c r="X202" s="93">
        <f>SUM(P202:P204)</f>
        <v>19956</v>
      </c>
      <c r="Y202" s="97">
        <f>X202/P206</f>
        <v>0.14121743068627313</v>
      </c>
    </row>
    <row r="203" spans="11:25" ht="13.5">
      <c r="K203" s="87" t="s">
        <v>131</v>
      </c>
      <c r="L203" s="93">
        <f>'地区別5歳毎'!D68</f>
        <v>3373</v>
      </c>
      <c r="M203" s="96">
        <f>L203/L206</f>
        <v>0.05053713498044739</v>
      </c>
      <c r="N203" s="93">
        <f>'地区別5歳毎'!D69</f>
        <v>3150</v>
      </c>
      <c r="O203" s="94">
        <f>N203/N206</f>
        <v>0.042241622078287806</v>
      </c>
      <c r="P203" s="93">
        <f t="shared" si="6"/>
        <v>6523</v>
      </c>
      <c r="Q203" s="97">
        <f>P203/P206</f>
        <v>0.04615961617391058</v>
      </c>
      <c r="S203" s="87" t="s">
        <v>3</v>
      </c>
      <c r="T203" s="93">
        <f>SUM(L203:L204)</f>
        <v>6653</v>
      </c>
      <c r="U203" s="96">
        <f>T203/L206</f>
        <v>0.09968086540910658</v>
      </c>
      <c r="V203" s="93">
        <f>SUM(N203:N204)</f>
        <v>6110</v>
      </c>
      <c r="W203" s="94">
        <f>V203/N206</f>
        <v>0.08193533679312333</v>
      </c>
      <c r="X203" s="93">
        <f>SUM(P203:P204)</f>
        <v>12763</v>
      </c>
      <c r="Y203" s="97">
        <f>X203/P206</f>
        <v>0.09031659991225215</v>
      </c>
    </row>
    <row r="204" spans="11:25" ht="13.5">
      <c r="K204" s="87" t="s">
        <v>132</v>
      </c>
      <c r="L204" s="93">
        <f>'地区別5歳毎'!C68</f>
        <v>3280</v>
      </c>
      <c r="M204" s="96">
        <f>L204/L206</f>
        <v>0.04914373042865919</v>
      </c>
      <c r="N204" s="93">
        <f>'地区別5歳毎'!C69</f>
        <v>2960</v>
      </c>
      <c r="O204" s="94">
        <f>N204/N206</f>
        <v>0.03969371471483553</v>
      </c>
      <c r="P204" s="93">
        <f t="shared" si="6"/>
        <v>6240</v>
      </c>
      <c r="Q204" s="97">
        <f>P204/P206</f>
        <v>0.044156983738341565</v>
      </c>
      <c r="S204" s="87" t="s">
        <v>112</v>
      </c>
      <c r="T204" s="93">
        <f>SUM(L204:L204)</f>
        <v>3280</v>
      </c>
      <c r="U204" s="96">
        <f>T204/L206</f>
        <v>0.04914373042865919</v>
      </c>
      <c r="V204" s="93">
        <f>SUM(N204:N204)</f>
        <v>2960</v>
      </c>
      <c r="W204" s="94">
        <f>V204/N206</f>
        <v>0.03969371471483553</v>
      </c>
      <c r="X204" s="93">
        <f>SUM(P204:P204)</f>
        <v>6240</v>
      </c>
      <c r="Y204" s="97">
        <f>X204/P206</f>
        <v>0.044156983738341565</v>
      </c>
    </row>
    <row r="205" ht="13.5">
      <c r="K205" s="87"/>
    </row>
    <row r="206" spans="11:17" ht="13.5">
      <c r="K206" s="87"/>
      <c r="L206" s="93">
        <f>SUM(L184:L204)</f>
        <v>66743</v>
      </c>
      <c r="M206" s="92"/>
      <c r="N206" s="93">
        <f>SUM(N184:N204)</f>
        <v>74571</v>
      </c>
      <c r="O206" s="88"/>
      <c r="P206" s="93">
        <f>SUM(P184:P204)</f>
        <v>141314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30821oa</cp:lastModifiedBy>
  <cp:lastPrinted>2012-01-04T02:47:02Z</cp:lastPrinted>
  <dcterms:created xsi:type="dcterms:W3CDTF">2005-03-14T09:58:22Z</dcterms:created>
  <dcterms:modified xsi:type="dcterms:W3CDTF">2012-11-13T05:44:30Z</dcterms:modified>
  <cp:category/>
  <cp:version/>
  <cp:contentType/>
  <cp:contentStatus/>
</cp:coreProperties>
</file>