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EDDBCFD8-2A5A-43A8-90E8-77A23FBF5DE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計算シート" sheetId="2" r:id="rId1"/>
    <sheet name="入力例" sheetId="1" r:id="rId2"/>
  </sheets>
  <definedNames>
    <definedName name="_xlnm.Print_Area" localSheetId="0">計算シート!$A$1:$E$33</definedName>
    <definedName name="_xlnm.Print_Area" localSheetId="1">入力例!$A$1:$E$33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F18" i="2"/>
  <c r="E12" i="2"/>
  <c r="E16" i="2" s="1"/>
  <c r="E19" i="2" s="1"/>
  <c r="E26" i="2" s="1"/>
  <c r="E30" i="2" l="1"/>
  <c r="E32" i="2" s="1"/>
  <c r="F18" i="1"/>
  <c r="E29" i="1"/>
  <c r="E12" i="1"/>
  <c r="E16" i="1" s="1"/>
  <c r="E19" i="1" s="1"/>
  <c r="E26" i="1" s="1"/>
  <c r="E30" i="1" l="1"/>
  <c r="E32" i="1" s="1"/>
</calcChain>
</file>

<file path=xl/sharedStrings.xml><?xml version="1.0" encoding="utf-8"?>
<sst xmlns="http://schemas.openxmlformats.org/spreadsheetml/2006/main" count="125" uniqueCount="60">
  <si>
    <t>設置年月</t>
    <rPh sb="0" eb="2">
      <t>セッチ</t>
    </rPh>
    <rPh sb="2" eb="4">
      <t>ネンゲツ</t>
    </rPh>
    <phoneticPr fontId="2"/>
  </si>
  <si>
    <t>平成・令和　　年　　月</t>
    <rPh sb="0" eb="2">
      <t>ヘイセイ</t>
    </rPh>
    <rPh sb="3" eb="5">
      <t>レイワ</t>
    </rPh>
    <rPh sb="7" eb="8">
      <t>ネン</t>
    </rPh>
    <rPh sb="10" eb="11">
      <t>ガツ</t>
    </rPh>
    <phoneticPr fontId="2"/>
  </si>
  <si>
    <t>取得費（購入費）</t>
    <rPh sb="0" eb="2">
      <t>シュトク</t>
    </rPh>
    <rPh sb="2" eb="3">
      <t>ヒ</t>
    </rPh>
    <phoneticPr fontId="2"/>
  </si>
  <si>
    <t>補助金等</t>
    <rPh sb="0" eb="3">
      <t>ホジョキン</t>
    </rPh>
    <rPh sb="3" eb="4">
      <t>トウ</t>
    </rPh>
    <phoneticPr fontId="2"/>
  </si>
  <si>
    <t>差引取得費</t>
    <rPh sb="0" eb="2">
      <t>サシヒキ</t>
    </rPh>
    <rPh sb="2" eb="4">
      <t>シュトク</t>
    </rPh>
    <rPh sb="4" eb="5">
      <t>ヒ</t>
    </rPh>
    <phoneticPr fontId="2"/>
  </si>
  <si>
    <t>売電収入</t>
    <rPh sb="0" eb="2">
      <t>バイデン</t>
    </rPh>
    <rPh sb="2" eb="4">
      <t>シュウニュウ</t>
    </rPh>
    <phoneticPr fontId="2"/>
  </si>
  <si>
    <t>取得費</t>
    <rPh sb="0" eb="2">
      <t>シュトク</t>
    </rPh>
    <rPh sb="2" eb="3">
      <t>ヒ</t>
    </rPh>
    <phoneticPr fontId="2"/>
  </si>
  <si>
    <t>償却率</t>
    <rPh sb="0" eb="2">
      <t>ショウキャク</t>
    </rPh>
    <rPh sb="2" eb="3">
      <t>リツ</t>
    </rPh>
    <phoneticPr fontId="2"/>
  </si>
  <si>
    <t>償却月数</t>
    <rPh sb="0" eb="2">
      <t>ショウキャク</t>
    </rPh>
    <rPh sb="2" eb="4">
      <t>ツキスウ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</si>
  <si>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</si>
  <si>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借入金利息</t>
    <rPh sb="0" eb="2">
      <t>カリイレ</t>
    </rPh>
    <rPh sb="2" eb="3">
      <t>キン</t>
    </rPh>
    <rPh sb="3" eb="5">
      <t>リソク</t>
    </rPh>
    <phoneticPr fontId="2"/>
  </si>
  <si>
    <t>メンテナンス費用</t>
    <rPh sb="6" eb="8">
      <t>ヒヨウ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</si>
  <si>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2"/>
  </si>
  <si>
    <t>固定資産税</t>
    <rPh sb="0" eb="2">
      <t>コテイ</t>
    </rPh>
    <rPh sb="2" eb="5">
      <t>シサンゼイ</t>
    </rPh>
    <phoneticPr fontId="2"/>
  </si>
  <si>
    <t>土地等賃料</t>
    <rPh sb="0" eb="2">
      <t>トチ</t>
    </rPh>
    <rPh sb="2" eb="3">
      <t>トウ</t>
    </rPh>
    <rPh sb="3" eb="5">
      <t>チンリョウ</t>
    </rPh>
    <phoneticPr fontId="2"/>
  </si>
  <si>
    <t>その他</t>
    <rPh sb="2" eb="3">
      <t>タ</t>
    </rPh>
    <phoneticPr fontId="2"/>
  </si>
  <si>
    <t>年間売電量</t>
    <rPh sb="0" eb="2">
      <t>ネンカン</t>
    </rPh>
    <rPh sb="2" eb="4">
      <t>バイデン</t>
    </rPh>
    <rPh sb="4" eb="5">
      <t>リョウ</t>
    </rPh>
    <phoneticPr fontId="2"/>
  </si>
  <si>
    <t>年間発電量</t>
    <rPh sb="0" eb="2">
      <t>ネンカン</t>
    </rPh>
    <rPh sb="2" eb="4">
      <t>ハツデン</t>
    </rPh>
    <rPh sb="4" eb="5">
      <t>リョウ</t>
    </rPh>
    <phoneticPr fontId="2"/>
  </si>
  <si>
    <t>必要経費　合計</t>
    <rPh sb="0" eb="2">
      <t>ヒツヨウ</t>
    </rPh>
    <rPh sb="2" eb="4">
      <t>ケイヒ</t>
    </rPh>
    <rPh sb="5" eb="7">
      <t>ゴウケイ</t>
    </rPh>
    <phoneticPr fontId="2"/>
  </si>
  <si>
    <t>必要経費　小計</t>
    <rPh sb="5" eb="7">
      <t>ショウケイ</t>
    </rPh>
    <phoneticPr fontId="2"/>
  </si>
  <si>
    <t>売電所得</t>
    <rPh sb="0" eb="2">
      <t>バイデン</t>
    </rPh>
    <rPh sb="2" eb="4">
      <t>ショトク</t>
    </rPh>
    <phoneticPr fontId="2"/>
  </si>
  <si>
    <t>その他経費</t>
    <rPh sb="2" eb="3">
      <t>タ</t>
    </rPh>
    <rPh sb="3" eb="5">
      <t>ケイヒ</t>
    </rPh>
    <phoneticPr fontId="2"/>
  </si>
  <si>
    <t>収入</t>
    <rPh sb="0" eb="2">
      <t>シュウニュウ</t>
    </rPh>
    <phoneticPr fontId="2"/>
  </si>
  <si>
    <t>必要経費</t>
    <rPh sb="0" eb="2">
      <t>ヒツヨウ</t>
    </rPh>
    <rPh sb="2" eb="4">
      <t>ケイヒ</t>
    </rPh>
    <phoneticPr fontId="2"/>
  </si>
  <si>
    <t>売電量</t>
    <rPh sb="0" eb="2">
      <t>バイデン</t>
    </rPh>
    <rPh sb="2" eb="3">
      <t>リョウ</t>
    </rPh>
    <phoneticPr fontId="2"/>
  </si>
  <si>
    <t>売電割合</t>
    <rPh sb="0" eb="2">
      <t>バイデン</t>
    </rPh>
    <rPh sb="2" eb="4">
      <t>ワリアイ</t>
    </rPh>
    <phoneticPr fontId="2"/>
  </si>
  <si>
    <t>設置概要</t>
    <rPh sb="0" eb="2">
      <t>セッチ</t>
    </rPh>
    <rPh sb="2" eb="4">
      <t>ガイヨウ</t>
    </rPh>
    <phoneticPr fontId="2"/>
  </si>
  <si>
    <t>①</t>
    <phoneticPr fontId="2"/>
  </si>
  <si>
    <t>②</t>
    <phoneticPr fontId="2"/>
  </si>
  <si>
    <t>③=①－②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</si>
  <si>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</si>
  <si>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</si>
  <si>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</si>
  <si>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</si>
  <si>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⑦=③*⑤*(⑥/12)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</si>
  <si>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</si>
  <si>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</si>
  <si>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</si>
  <si>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</si>
  <si>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</si>
  <si>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</si>
  <si>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⑭=⑦～⑬の計</t>
    <rPh sb="6" eb="7">
      <t>ケイ</t>
    </rPh>
    <phoneticPr fontId="2"/>
  </si>
  <si>
    <t>⑮</t>
    <phoneticPr fontId="2"/>
  </si>
  <si>
    <t>⑯</t>
    <phoneticPr fontId="2"/>
  </si>
  <si>
    <t>⑰=⑮/⑯</t>
    <phoneticPr fontId="2"/>
  </si>
  <si>
    <t>⑱=⑭×⑰</t>
    <phoneticPr fontId="2"/>
  </si>
  <si>
    <t>所得</t>
    <rPh sb="0" eb="2">
      <t>ショトク</t>
    </rPh>
    <phoneticPr fontId="2"/>
  </si>
  <si>
    <t>⑲=④－⑱</t>
    <phoneticPr fontId="2"/>
  </si>
  <si>
    <t>太陽光発電の売電収入に係る所得計算シート</t>
    <rPh sb="0" eb="3">
      <t>タイヨウコウ</t>
    </rPh>
    <rPh sb="3" eb="5">
      <t>ハツデン</t>
    </rPh>
    <rPh sb="6" eb="8">
      <t>バイデン</t>
    </rPh>
    <rPh sb="8" eb="10">
      <t>シュウニュウ</t>
    </rPh>
    <rPh sb="11" eb="12">
      <t>カカ</t>
    </rPh>
    <rPh sb="13" eb="15">
      <t>ショトク</t>
    </rPh>
    <rPh sb="15" eb="17">
      <t>ケイサン</t>
    </rPh>
    <phoneticPr fontId="2"/>
  </si>
  <si>
    <t>自動入力</t>
    <rPh sb="0" eb="2">
      <t>ジドウ</t>
    </rPh>
    <rPh sb="2" eb="4">
      <t>ニュウリョク</t>
    </rPh>
    <phoneticPr fontId="2"/>
  </si>
  <si>
    <t>入力不要（耐用年数17年）</t>
    <rPh sb="0" eb="2">
      <t>ニュウリョク</t>
    </rPh>
    <rPh sb="2" eb="4">
      <t>フヨウ</t>
    </rPh>
    <rPh sb="5" eb="7">
      <t>タイヨウ</t>
    </rPh>
    <rPh sb="7" eb="9">
      <t>ネンスウ</t>
    </rPh>
    <rPh sb="11" eb="12">
      <t>ネン</t>
    </rPh>
    <phoneticPr fontId="2"/>
  </si>
  <si>
    <t>住所：　諫早市東小路町○○－○○</t>
    <rPh sb="0" eb="2">
      <t>ジュウショ</t>
    </rPh>
    <rPh sb="4" eb="7">
      <t>イサハヤシ</t>
    </rPh>
    <rPh sb="7" eb="11">
      <t>ヒガシコウジマチ</t>
    </rPh>
    <phoneticPr fontId="2"/>
  </si>
  <si>
    <t>氏名：　諫早　太郎</t>
    <rPh sb="0" eb="2">
      <t>シメイ</t>
    </rPh>
    <rPh sb="4" eb="6">
      <t>イサハヤ</t>
    </rPh>
    <rPh sb="7" eb="9">
      <t>タロウ</t>
    </rPh>
    <phoneticPr fontId="2"/>
  </si>
  <si>
    <t>令和　　年分</t>
    <rPh sb="0" eb="2">
      <t>レイワ</t>
    </rPh>
    <rPh sb="4" eb="6">
      <t>ネンブン</t>
    </rPh>
    <phoneticPr fontId="2"/>
  </si>
  <si>
    <t>住所：　</t>
    <rPh sb="0" eb="2">
      <t>ジュウショ</t>
    </rPh>
    <phoneticPr fontId="2"/>
  </si>
  <si>
    <t>氏名：　</t>
    <rPh sb="0" eb="2">
      <t>シメイ</t>
    </rPh>
    <phoneticPr fontId="2"/>
  </si>
  <si>
    <t>保護pass:1111</t>
    <rPh sb="0" eb="2">
      <t>ホゴ</t>
    </rPh>
    <phoneticPr fontId="2"/>
  </si>
  <si>
    <t>※雑所得の場合、雑所得内でのみ損益通算となります。</t>
    <rPh sb="1" eb="2">
      <t>ザツ</t>
    </rPh>
    <rPh sb="2" eb="4">
      <t>ショトク</t>
    </rPh>
    <rPh sb="5" eb="7">
      <t>バアイ</t>
    </rPh>
    <rPh sb="8" eb="11">
      <t>ザツショトク</t>
    </rPh>
    <rPh sb="11" eb="12">
      <t>ナイ</t>
    </rPh>
    <rPh sb="15" eb="17">
      <t>ソンエキ</t>
    </rPh>
    <rPh sb="17" eb="19">
      <t>ツウサン</t>
    </rPh>
    <phoneticPr fontId="2"/>
  </si>
  <si>
    <t>令和　　　年分</t>
    <rPh sb="0" eb="2">
      <t>レイワ</t>
    </rPh>
    <rPh sb="5" eb="7">
      <t>ネンブン</t>
    </rPh>
    <phoneticPr fontId="2"/>
  </si>
  <si>
    <t>平成・令和　３年　１月</t>
    <rPh sb="0" eb="2">
      <t>ヘイセイ</t>
    </rPh>
    <rPh sb="3" eb="5">
      <t>レイワ</t>
    </rPh>
    <rPh sb="7" eb="8">
      <t>ネン</t>
    </rPh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</si>
</sst>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;[Red]\-#,##0.000\ "/>
    <numFmt numFmtId="177" formatCode="#,##0&quot;円&quot;;[Red]\-#,##0&quot;円&quot;"/>
    <numFmt numFmtId="178" formatCode="#,##0\k\w;[Red]\-#,##0\k\w"/>
    <numFmt numFmtId="179" formatCode="#,##0&quot;月&quot;;[Red]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1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7" fontId="3" fillId="0" borderId="5" xfId="1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3" fillId="0" borderId="7" xfId="1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7" fontId="3" fillId="0" borderId="2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79" fontId="3" fillId="0" borderId="7" xfId="1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77" fontId="3" fillId="0" borderId="6" xfId="1" applyNumberFormat="1" applyFont="1" applyBorder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8" fontId="3" fillId="0" borderId="5" xfId="1" applyNumberFormat="1" applyFont="1" applyBorder="1" applyAlignment="1" applyProtection="1">
      <alignment vertical="center"/>
      <protection locked="0"/>
    </xf>
    <xf numFmtId="178" fontId="3" fillId="0" borderId="6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7" fontId="3" fillId="0" borderId="2" xfId="1" applyNumberFormat="1" applyFont="1" applyBorder="1" applyAlignment="1" applyProtection="1">
      <alignment vertical="center"/>
    </xf>
    <xf numFmtId="177" fontId="3" fillId="0" borderId="5" xfId="1" applyNumberFormat="1" applyFont="1" applyBorder="1" applyAlignment="1" applyProtection="1">
      <alignment vertical="center"/>
    </xf>
    <xf numFmtId="176" fontId="3" fillId="0" borderId="6" xfId="1" applyNumberFormat="1" applyFont="1" applyBorder="1" applyAlignment="1" applyProtection="1">
      <alignment vertical="center"/>
    </xf>
    <xf numFmtId="177" fontId="3" fillId="0" borderId="2" xfId="0" applyNumberFormat="1" applyFont="1" applyBorder="1" applyAlignment="1" applyProtection="1">
      <alignment vertical="center"/>
    </xf>
    <xf numFmtId="176" fontId="3" fillId="0" borderId="7" xfId="1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textRotation="255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836542</xdr:colOff>
      <xdr:row>1</xdr:row>
      <xdr:rowOff>24848</xdr:rowOff>
    </xdr:from>
    <xdr:to>
      <xdr:col>4</xdr:col>
      <xdr:colOff>2103781</xdr:colOff>
      <xdr:row>2</xdr:row>
      <xdr:rowOff>100369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5567EC-DC3B-4551-BAD7-ED2925C364BC}"/>
            </a:ext>
          </a:extLst>
        </xdr:cNvPr>
        <xdr:cNvSpPr txBox="1"/>
      </xdr:nvSpPr>
      <xdr:spPr>
        <a:xfrm>
          <a:off x="4497455" y="273326"/>
          <a:ext cx="1267239" cy="324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03AF-CC99-4A33-B6B3-46668FD0E588}">
  <dimension ref="A1:G33"/>
  <sheetViews>
    <sheetView tabSelected="1" view="pageBreakPreview" zoomScale="115" zoomScaleNormal="100" zoomScaleSheetLayoutView="115" workbookViewId="0">
      <selection activeCell="E33" sqref="E33"/>
    </sheetView>
  </sheetViews>
  <sheetFormatPr defaultRowHeight="14.25"/>
  <cols>
    <col min="1" max="2" width="5.625" style="22" customWidth="1"/>
    <col min="3" max="4" width="18.375" style="22" bestFit="1" customWidth="1"/>
    <col min="5" max="5" width="28.5" style="22" customWidth="1"/>
    <col min="6" max="16384" width="9" style="22"/>
  </cols>
  <sheetData>
    <row r="1" spans="1:6" ht="20.100000000000001" customHeight="1">
      <c r="A1" s="54" t="s">
        <v>48</v>
      </c>
      <c r="B1" s="54"/>
      <c r="C1" s="54"/>
      <c r="D1" s="54"/>
      <c r="E1" s="54"/>
      <c r="F1" s="22" t="s">
        <v>56</v>
      </c>
    </row>
    <row r="2" spans="1:6" ht="20.100000000000001" customHeight="1"/>
    <row r="3" spans="1:6" ht="20.100000000000001" customHeight="1">
      <c r="A3" s="55" t="s">
        <v>53</v>
      </c>
      <c r="B3" s="55"/>
      <c r="C3" s="55"/>
    </row>
    <row r="4" spans="1:6" ht="20.100000000000001" customHeight="1">
      <c r="A4" s="23"/>
      <c r="B4" s="23"/>
      <c r="C4" s="23"/>
    </row>
    <row r="5" spans="1:6" ht="20.100000000000001" customHeight="1">
      <c r="D5" s="24" t="s">
        <v>54</v>
      </c>
      <c r="E5" s="24"/>
    </row>
    <row r="6" spans="1:6" ht="9.9499999999999993" customHeight="1">
      <c r="D6" s="25"/>
      <c r="E6" s="25"/>
    </row>
    <row r="7" spans="1:6" ht="20.100000000000001" customHeight="1">
      <c r="D7" s="24" t="s">
        <v>55</v>
      </c>
      <c r="E7" s="24"/>
    </row>
    <row r="8" spans="1:6" ht="20.100000000000001" customHeight="1"/>
    <row r="9" spans="1:6" ht="20.100000000000001" customHeight="1">
      <c r="A9" s="56" t="s">
        <v>26</v>
      </c>
      <c r="B9" s="56"/>
      <c r="C9" s="26" t="s">
        <v>0</v>
      </c>
      <c r="D9" s="26"/>
      <c r="E9" s="27" t="s">
        <v>1</v>
      </c>
    </row>
    <row r="10" spans="1:6" ht="20.100000000000001" customHeight="1">
      <c r="A10" s="56"/>
      <c r="B10" s="56"/>
      <c r="C10" s="28" t="s">
        <v>2</v>
      </c>
      <c r="D10" s="29" t="s">
        <v>27</v>
      </c>
      <c r="E10" s="30"/>
    </row>
    <row r="11" spans="1:6" ht="20.100000000000001" customHeight="1">
      <c r="A11" s="56"/>
      <c r="B11" s="56"/>
      <c r="C11" s="31" t="s">
        <v>3</v>
      </c>
      <c r="D11" s="32" t="s">
        <v>28</v>
      </c>
      <c r="E11" s="33"/>
    </row>
    <row r="12" spans="1:6" ht="20.100000000000001" customHeight="1">
      <c r="A12" s="56"/>
      <c r="B12" s="56"/>
      <c r="C12" s="26" t="s">
        <v>4</v>
      </c>
      <c r="D12" s="34" t="s">
        <v>29</v>
      </c>
      <c r="E12" s="47">
        <f>E10-E11</f>
        <v>0</v>
      </c>
      <c r="F12" s="22" t="s">
        <v>49</v>
      </c>
    </row>
    <row r="13" spans="1:6">
      <c r="D13" s="36"/>
    </row>
    <row r="14" spans="1:6" ht="20.100000000000001" customHeight="1">
      <c r="A14" s="57" t="s">
        <v>22</v>
      </c>
      <c r="B14" s="57"/>
      <c r="C14" s="26" t="s">
        <v>5</v>
      </c>
      <c r="D14" s="34" t="s">
        <v>30</v>
      </c>
      <c r="E14" s="35"/>
    </row>
    <row r="15" spans="1:6">
      <c r="D15" s="36"/>
      <c r="E15" s="37"/>
    </row>
    <row r="16" spans="1:6" ht="20.100000000000001" customHeight="1">
      <c r="A16" s="58" t="s">
        <v>23</v>
      </c>
      <c r="B16" s="56" t="s">
        <v>9</v>
      </c>
      <c r="C16" s="28" t="s">
        <v>6</v>
      </c>
      <c r="D16" s="29" t="s">
        <v>31</v>
      </c>
      <c r="E16" s="48">
        <f>E12</f>
        <v>0</v>
      </c>
      <c r="F16" s="22" t="s">
        <v>49</v>
      </c>
    </row>
    <row r="17" spans="1:7" ht="20.100000000000001" customHeight="1">
      <c r="A17" s="58"/>
      <c r="B17" s="56"/>
      <c r="C17" s="38" t="s">
        <v>7</v>
      </c>
      <c r="D17" s="39" t="s">
        <v>32</v>
      </c>
      <c r="E17" s="49">
        <v>5.8999999999999997E-2</v>
      </c>
      <c r="F17" s="22" t="s">
        <v>50</v>
      </c>
    </row>
    <row r="18" spans="1:7" ht="20.100000000000001" customHeight="1">
      <c r="A18" s="58"/>
      <c r="B18" s="56"/>
      <c r="C18" s="31" t="s">
        <v>8</v>
      </c>
      <c r="D18" s="32" t="s">
        <v>33</v>
      </c>
      <c r="E18" s="40"/>
      <c r="F18" s="41" t="str">
        <f>IF(E18&gt;12,"12月を超えてる！修正してください！","")</f>
        <v/>
      </c>
    </row>
    <row r="19" spans="1:7" ht="20.100000000000001" customHeight="1">
      <c r="A19" s="58"/>
      <c r="B19" s="56"/>
      <c r="C19" s="26" t="s">
        <v>9</v>
      </c>
      <c r="D19" s="34" t="s">
        <v>34</v>
      </c>
      <c r="E19" s="47">
        <f>ROUNDUP(E16*E17*E18/12,0)</f>
        <v>0</v>
      </c>
      <c r="F19" s="22" t="s">
        <v>49</v>
      </c>
    </row>
    <row r="20" spans="1:7" ht="20.100000000000001" customHeight="1">
      <c r="A20" s="58"/>
      <c r="B20" s="56" t="s">
        <v>21</v>
      </c>
      <c r="C20" s="28" t="s">
        <v>10</v>
      </c>
      <c r="D20" s="29" t="s">
        <v>35</v>
      </c>
      <c r="E20" s="30"/>
    </row>
    <row r="21" spans="1:7" ht="20.100000000000001" customHeight="1">
      <c r="A21" s="58"/>
      <c r="B21" s="56"/>
      <c r="C21" s="38" t="s">
        <v>11</v>
      </c>
      <c r="D21" s="39" t="s">
        <v>36</v>
      </c>
      <c r="E21" s="42"/>
    </row>
    <row r="22" spans="1:7" ht="20.100000000000001" customHeight="1">
      <c r="A22" s="58"/>
      <c r="B22" s="56"/>
      <c r="C22" s="38" t="s">
        <v>12</v>
      </c>
      <c r="D22" s="39" t="s">
        <v>37</v>
      </c>
      <c r="E22" s="42"/>
    </row>
    <row r="23" spans="1:7" ht="20.100000000000001" customHeight="1">
      <c r="A23" s="58"/>
      <c r="B23" s="56"/>
      <c r="C23" s="38" t="s">
        <v>13</v>
      </c>
      <c r="D23" s="39" t="s">
        <v>38</v>
      </c>
      <c r="E23" s="42"/>
    </row>
    <row r="24" spans="1:7" ht="20.100000000000001" customHeight="1">
      <c r="A24" s="58"/>
      <c r="B24" s="56"/>
      <c r="C24" s="38" t="s">
        <v>14</v>
      </c>
      <c r="D24" s="39" t="s">
        <v>39</v>
      </c>
      <c r="E24" s="42"/>
    </row>
    <row r="25" spans="1:7" ht="20.100000000000001" customHeight="1">
      <c r="A25" s="58"/>
      <c r="B25" s="56"/>
      <c r="C25" s="31" t="s">
        <v>15</v>
      </c>
      <c r="D25" s="32" t="s">
        <v>40</v>
      </c>
      <c r="E25" s="43"/>
    </row>
    <row r="26" spans="1:7" ht="20.100000000000001" customHeight="1">
      <c r="A26" s="58"/>
      <c r="B26" s="52" t="s">
        <v>19</v>
      </c>
      <c r="C26" s="53"/>
      <c r="D26" s="34" t="s">
        <v>41</v>
      </c>
      <c r="E26" s="50">
        <f>SUM(E19:E25)</f>
        <v>0</v>
      </c>
      <c r="F26" s="22" t="s">
        <v>49</v>
      </c>
    </row>
    <row r="27" spans="1:7" ht="20.100000000000001" customHeight="1">
      <c r="A27" s="58"/>
      <c r="B27" s="56" t="s">
        <v>24</v>
      </c>
      <c r="C27" s="28" t="s">
        <v>16</v>
      </c>
      <c r="D27" s="29" t="s">
        <v>42</v>
      </c>
      <c r="E27" s="44"/>
    </row>
    <row r="28" spans="1:7" ht="20.100000000000001" customHeight="1">
      <c r="A28" s="58"/>
      <c r="B28" s="56"/>
      <c r="C28" s="38" t="s">
        <v>17</v>
      </c>
      <c r="D28" s="39" t="s">
        <v>43</v>
      </c>
      <c r="E28" s="45"/>
    </row>
    <row r="29" spans="1:7" ht="20.100000000000001" customHeight="1">
      <c r="A29" s="58"/>
      <c r="B29" s="56"/>
      <c r="C29" s="31" t="s">
        <v>25</v>
      </c>
      <c r="D29" s="32" t="s">
        <v>44</v>
      </c>
      <c r="E29" s="51" t="e">
        <f>E27/E28</f>
        <v>#DIV/0!</v>
      </c>
      <c r="F29" s="22" t="s">
        <v>49</v>
      </c>
    </row>
    <row r="30" spans="1:7" ht="20.100000000000001" customHeight="1">
      <c r="A30" s="58"/>
      <c r="B30" s="52" t="s">
        <v>18</v>
      </c>
      <c r="C30" s="53"/>
      <c r="D30" s="34" t="s">
        <v>45</v>
      </c>
      <c r="E30" s="47" t="e">
        <f>ROUNDUP(E26*E29,0)</f>
        <v>#DIV/0!</v>
      </c>
      <c r="F30" s="22" t="s">
        <v>49</v>
      </c>
    </row>
    <row r="31" spans="1:7">
      <c r="D31" s="36"/>
    </row>
    <row r="32" spans="1:7" ht="20.100000000000001" customHeight="1">
      <c r="A32" s="52" t="s">
        <v>46</v>
      </c>
      <c r="B32" s="53"/>
      <c r="C32" s="26" t="s">
        <v>20</v>
      </c>
      <c r="D32" s="34" t="s">
        <v>47</v>
      </c>
      <c r="E32" s="50" t="e">
        <f>E14-E30</f>
        <v>#DIV/0!</v>
      </c>
      <c r="F32" s="22" t="s">
        <v>49</v>
      </c>
      <c r="G32" s="36"/>
    </row>
    <row r="33" spans="5:5">
      <c r="E33" s="46" t="s">
        <v>57</v>
      </c>
    </row>
  </sheetData>
  <sheetProtection algorithmName="SHA-512" hashValue="ZDKEu6YE0I1z9AC9bP52a3SWLUcZy+SojzkcoVWFGnEkXE0FP0vnTUFkAQEcyDkRMg4kOnH3nTI9wbqeTGrEcA==" saltValue="Q7FN/nfJEQ7byiMJzXHasQ==" spinCount="100000" sheet="1" objects="1" scenarios="1"/>
  <mergeCells count="11">
    <mergeCell ref="A32:B32"/>
    <mergeCell ref="A1:E1"/>
    <mergeCell ref="A3:C3"/>
    <mergeCell ref="A9:B12"/>
    <mergeCell ref="A14:B14"/>
    <mergeCell ref="A16:A30"/>
    <mergeCell ref="B16:B19"/>
    <mergeCell ref="B20:B25"/>
    <mergeCell ref="B26:C26"/>
    <mergeCell ref="B27:B29"/>
    <mergeCell ref="B30:C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26" zoomScale="115" zoomScaleNormal="100" zoomScaleSheetLayoutView="115" workbookViewId="0">
      <selection activeCell="E21" sqref="E21"/>
    </sheetView>
  </sheetViews>
  <sheetFormatPr defaultRowHeight="14.25"/>
  <cols>
    <col min="1" max="2" width="5.625" style="2" customWidth="1"/>
    <col min="3" max="4" width="18.375" style="2" bestFit="1" customWidth="1"/>
    <col min="5" max="5" width="28.5" style="2" customWidth="1"/>
    <col min="6" max="16384" width="9" style="2"/>
  </cols>
  <sheetData>
    <row r="1" spans="1:6" ht="20.100000000000001" customHeight="1">
      <c r="A1" s="61" t="s">
        <v>48</v>
      </c>
      <c r="B1" s="61"/>
      <c r="C1" s="61"/>
      <c r="D1" s="61"/>
      <c r="E1" s="61"/>
    </row>
    <row r="2" spans="1:6" ht="20.100000000000001" customHeight="1"/>
    <row r="3" spans="1:6" ht="20.100000000000001" customHeight="1">
      <c r="A3" s="55" t="s">
        <v>58</v>
      </c>
      <c r="B3" s="55"/>
      <c r="C3" s="55"/>
    </row>
    <row r="4" spans="1:6" ht="20.100000000000001" customHeight="1">
      <c r="A4" s="19"/>
      <c r="B4" s="19"/>
      <c r="C4" s="19"/>
    </row>
    <row r="5" spans="1:6" ht="20.100000000000001" customHeight="1">
      <c r="D5" s="24" t="s">
        <v>51</v>
      </c>
      <c r="E5" s="20"/>
    </row>
    <row r="6" spans="1:6" ht="9.9499999999999993" customHeight="1">
      <c r="D6" s="21"/>
      <c r="E6" s="21"/>
    </row>
    <row r="7" spans="1:6" ht="20.100000000000001" customHeight="1">
      <c r="D7" s="24" t="s">
        <v>52</v>
      </c>
      <c r="E7" s="20"/>
    </row>
    <row r="8" spans="1:6" ht="20.100000000000001" customHeight="1"/>
    <row r="9" spans="1:6" ht="20.100000000000001" customHeight="1">
      <c r="A9" s="62" t="s">
        <v>26</v>
      </c>
      <c r="B9" s="62"/>
      <c r="C9" s="1" t="s">
        <v>0</v>
      </c>
      <c r="D9" s="1"/>
      <c r="E9" s="27" t="s">
        <v>59</v>
      </c>
    </row>
    <row r="10" spans="1:6" ht="20.100000000000001" customHeight="1">
      <c r="A10" s="62"/>
      <c r="B10" s="62"/>
      <c r="C10" s="3" t="s">
        <v>2</v>
      </c>
      <c r="D10" s="4" t="s">
        <v>27</v>
      </c>
      <c r="E10" s="30">
        <v>10000000</v>
      </c>
    </row>
    <row r="11" spans="1:6" ht="20.100000000000001" customHeight="1">
      <c r="A11" s="62"/>
      <c r="B11" s="62"/>
      <c r="C11" s="6" t="s">
        <v>3</v>
      </c>
      <c r="D11" s="7" t="s">
        <v>28</v>
      </c>
      <c r="E11" s="33">
        <v>0</v>
      </c>
    </row>
    <row r="12" spans="1:6" ht="20.100000000000001" customHeight="1">
      <c r="A12" s="62"/>
      <c r="B12" s="62"/>
      <c r="C12" s="1" t="s">
        <v>4</v>
      </c>
      <c r="D12" s="8" t="s">
        <v>29</v>
      </c>
      <c r="E12" s="9">
        <f>E10-E11</f>
        <v>10000000</v>
      </c>
      <c r="F12" s="2" t="s">
        <v>49</v>
      </c>
    </row>
    <row r="13" spans="1:6">
      <c r="D13" s="10"/>
    </row>
    <row r="14" spans="1:6" ht="20.100000000000001" customHeight="1">
      <c r="A14" s="64" t="s">
        <v>22</v>
      </c>
      <c r="B14" s="64"/>
      <c r="C14" s="1" t="s">
        <v>5</v>
      </c>
      <c r="D14" s="8" t="s">
        <v>30</v>
      </c>
      <c r="E14" s="35">
        <v>1500000</v>
      </c>
    </row>
    <row r="15" spans="1:6">
      <c r="D15" s="10"/>
      <c r="E15" s="11"/>
    </row>
    <row r="16" spans="1:6" ht="20.100000000000001" customHeight="1">
      <c r="A16" s="63" t="s">
        <v>23</v>
      </c>
      <c r="B16" s="62" t="s">
        <v>9</v>
      </c>
      <c r="C16" s="3" t="s">
        <v>6</v>
      </c>
      <c r="D16" s="4" t="s">
        <v>31</v>
      </c>
      <c r="E16" s="5">
        <f>E12</f>
        <v>10000000</v>
      </c>
      <c r="F16" s="2" t="s">
        <v>49</v>
      </c>
    </row>
    <row r="17" spans="1:7" ht="20.100000000000001" customHeight="1">
      <c r="A17" s="63"/>
      <c r="B17" s="62"/>
      <c r="C17" s="12" t="s">
        <v>7</v>
      </c>
      <c r="D17" s="13" t="s">
        <v>32</v>
      </c>
      <c r="E17" s="14">
        <v>5.8999999999999997E-2</v>
      </c>
      <c r="F17" s="2" t="s">
        <v>50</v>
      </c>
    </row>
    <row r="18" spans="1:7" ht="20.100000000000001" customHeight="1">
      <c r="A18" s="63"/>
      <c r="B18" s="62"/>
      <c r="C18" s="6" t="s">
        <v>8</v>
      </c>
      <c r="D18" s="7" t="s">
        <v>33</v>
      </c>
      <c r="E18" s="40">
        <v>12</v>
      </c>
      <c r="F18" s="17" t="str">
        <f>IF(E18&gt;12,"12月を超えてる！修正してください！","")</f>
        <v/>
      </c>
    </row>
    <row r="19" spans="1:7" ht="20.100000000000001" customHeight="1">
      <c r="A19" s="63"/>
      <c r="B19" s="62"/>
      <c r="C19" s="1" t="s">
        <v>9</v>
      </c>
      <c r="D19" s="8" t="s">
        <v>34</v>
      </c>
      <c r="E19" s="9">
        <f>ROUNDUP(E16*E17*E18/12,0)</f>
        <v>590000</v>
      </c>
      <c r="F19" s="2" t="s">
        <v>49</v>
      </c>
    </row>
    <row r="20" spans="1:7" ht="20.100000000000001" customHeight="1">
      <c r="A20" s="63"/>
      <c r="B20" s="62" t="s">
        <v>21</v>
      </c>
      <c r="C20" s="3" t="s">
        <v>10</v>
      </c>
      <c r="D20" s="4" t="s">
        <v>35</v>
      </c>
      <c r="E20" s="30">
        <v>80000</v>
      </c>
    </row>
    <row r="21" spans="1:7" ht="20.100000000000001" customHeight="1">
      <c r="A21" s="63"/>
      <c r="B21" s="62"/>
      <c r="C21" s="12" t="s">
        <v>11</v>
      </c>
      <c r="D21" s="13" t="s">
        <v>36</v>
      </c>
      <c r="E21" s="42">
        <v>5000</v>
      </c>
    </row>
    <row r="22" spans="1:7" ht="20.100000000000001" customHeight="1">
      <c r="A22" s="63"/>
      <c r="B22" s="62"/>
      <c r="C22" s="12" t="s">
        <v>12</v>
      </c>
      <c r="D22" s="13" t="s">
        <v>37</v>
      </c>
      <c r="E22" s="42">
        <v>5000</v>
      </c>
    </row>
    <row r="23" spans="1:7" ht="20.100000000000001" customHeight="1">
      <c r="A23" s="63"/>
      <c r="B23" s="62"/>
      <c r="C23" s="12" t="s">
        <v>13</v>
      </c>
      <c r="D23" s="13" t="s">
        <v>38</v>
      </c>
      <c r="E23" s="42">
        <v>2000</v>
      </c>
    </row>
    <row r="24" spans="1:7" ht="20.100000000000001" customHeight="1">
      <c r="A24" s="63"/>
      <c r="B24" s="62"/>
      <c r="C24" s="12" t="s">
        <v>14</v>
      </c>
      <c r="D24" s="13" t="s">
        <v>39</v>
      </c>
      <c r="E24" s="42">
        <v>300000</v>
      </c>
    </row>
    <row r="25" spans="1:7" ht="20.100000000000001" customHeight="1">
      <c r="A25" s="63"/>
      <c r="B25" s="62"/>
      <c r="C25" s="6" t="s">
        <v>15</v>
      </c>
      <c r="D25" s="7" t="s">
        <v>40</v>
      </c>
      <c r="E25" s="43"/>
    </row>
    <row r="26" spans="1:7" ht="20.100000000000001" customHeight="1">
      <c r="A26" s="63"/>
      <c r="B26" s="59" t="s">
        <v>19</v>
      </c>
      <c r="C26" s="60"/>
      <c r="D26" s="8" t="s">
        <v>41</v>
      </c>
      <c r="E26" s="15">
        <f>SUM(E19:E25)</f>
        <v>982000</v>
      </c>
      <c r="F26" s="2" t="s">
        <v>49</v>
      </c>
    </row>
    <row r="27" spans="1:7" ht="20.100000000000001" customHeight="1">
      <c r="A27" s="63"/>
      <c r="B27" s="62" t="s">
        <v>24</v>
      </c>
      <c r="C27" s="3" t="s">
        <v>16</v>
      </c>
      <c r="D27" s="4" t="s">
        <v>42</v>
      </c>
      <c r="E27" s="44">
        <v>4000</v>
      </c>
    </row>
    <row r="28" spans="1:7" ht="20.100000000000001" customHeight="1">
      <c r="A28" s="63"/>
      <c r="B28" s="62"/>
      <c r="C28" s="12" t="s">
        <v>17</v>
      </c>
      <c r="D28" s="13" t="s">
        <v>43</v>
      </c>
      <c r="E28" s="45">
        <v>4000</v>
      </c>
    </row>
    <row r="29" spans="1:7" ht="20.100000000000001" customHeight="1">
      <c r="A29" s="63"/>
      <c r="B29" s="62"/>
      <c r="C29" s="6" t="s">
        <v>25</v>
      </c>
      <c r="D29" s="7" t="s">
        <v>44</v>
      </c>
      <c r="E29" s="16">
        <f>E27/E28</f>
        <v>1</v>
      </c>
      <c r="F29" s="2" t="s">
        <v>49</v>
      </c>
    </row>
    <row r="30" spans="1:7" ht="20.100000000000001" customHeight="1">
      <c r="A30" s="63"/>
      <c r="B30" s="59" t="s">
        <v>18</v>
      </c>
      <c r="C30" s="60"/>
      <c r="D30" s="8" t="s">
        <v>45</v>
      </c>
      <c r="E30" s="9">
        <f>ROUNDUP(E26*E29,0)</f>
        <v>982000</v>
      </c>
      <c r="F30" s="2" t="s">
        <v>49</v>
      </c>
    </row>
    <row r="31" spans="1:7">
      <c r="D31" s="10"/>
    </row>
    <row r="32" spans="1:7" ht="20.100000000000001" customHeight="1">
      <c r="A32" s="59" t="s">
        <v>46</v>
      </c>
      <c r="B32" s="60"/>
      <c r="C32" s="1" t="s">
        <v>20</v>
      </c>
      <c r="D32" s="8" t="s">
        <v>47</v>
      </c>
      <c r="E32" s="15">
        <f>E14-E30</f>
        <v>518000</v>
      </c>
      <c r="F32" s="2" t="s">
        <v>49</v>
      </c>
      <c r="G32" s="10"/>
    </row>
    <row r="33" spans="5:5">
      <c r="E33" s="18" t="s">
        <v>57</v>
      </c>
    </row>
  </sheetData>
  <sheetProtection algorithmName="SHA-512" hashValue="GUsMJKxIOXAF+aSj1vmGhQQsvCaY30ly9K/PwtXgFC0meEafhF3im51T48WRTkk+yGI3B6UY98TsxVpPzNiACg==" saltValue="EMzMD4bxR/1NBBwaZSEZjQ==" spinCount="100000" sheet="1" objects="1" scenarios="1"/>
  <mergeCells count="11">
    <mergeCell ref="B26:C26"/>
    <mergeCell ref="B30:C30"/>
    <mergeCell ref="A32:B32"/>
    <mergeCell ref="A1:E1"/>
    <mergeCell ref="A3:C3"/>
    <mergeCell ref="B16:B19"/>
    <mergeCell ref="B20:B25"/>
    <mergeCell ref="A16:A30"/>
    <mergeCell ref="B27:B29"/>
    <mergeCell ref="A9:B12"/>
    <mergeCell ref="A14:B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</vt:lpstr>
      <vt:lpstr>入力例</vt:lpstr>
      <vt:lpstr>計算シート!Print_Area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2022-01-21T06:33:25Z</dcterms:modified>
</cp:coreProperties>
</file>