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28568oa\Desktop\　経営分析表　　04 諫早市\経営比較分析表\工業用水道事業\"/>
    </mc:Choice>
  </mc:AlternateContent>
  <xr:revisionPtr revIDLastSave="0" documentId="13_ncr:1_{0C9F754E-5F0A-4260-9279-B4B1F4F02AB0}" xr6:coauthVersionLast="36" xr6:coauthVersionMax="36" xr10:uidLastSave="{00000000-0000-0000-0000-000000000000}"/>
  <workbookProtection workbookAlgorithmName="SHA-512" workbookHashValue="qVdYzUOePex2EqHI38r3jvXkvQslNRVzQVLc3gznUJo2gEbIVvc+nRJj8pUBZSaWa83Makb263QE4A+LKQGFuA==" workbookSaltValue="vOcZ7nL3wDUR0CKreoIBZ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FI90" i="4"/>
  <c r="DG90" i="4"/>
  <c r="CF90" i="4"/>
  <c r="RA81" i="4"/>
  <c r="PZ81" i="4"/>
  <c r="OY81" i="4"/>
  <c r="NX81" i="4"/>
  <c r="MW81" i="4"/>
  <c r="KO81" i="4"/>
  <c r="JN81" i="4"/>
  <c r="GK81" i="4"/>
  <c r="DB81" i="4"/>
  <c r="CA81" i="4"/>
  <c r="AZ81" i="4"/>
  <c r="Y81" i="4"/>
  <c r="OY80" i="4"/>
  <c r="NX80" i="4"/>
  <c r="MW80" i="4"/>
  <c r="KO80" i="4"/>
  <c r="JN80" i="4"/>
  <c r="IM80" i="4"/>
  <c r="HL80" i="4"/>
  <c r="GK80" i="4"/>
  <c r="EC80" i="4"/>
  <c r="DB80" i="4"/>
  <c r="Y80" i="4"/>
  <c r="RA79" i="4"/>
  <c r="PZ79" i="4"/>
  <c r="OY79" i="4"/>
  <c r="NX79" i="4"/>
  <c r="MW79" i="4"/>
  <c r="KO79" i="4"/>
  <c r="JN79" i="4"/>
  <c r="IM79" i="4"/>
  <c r="HL79" i="4"/>
  <c r="GK79" i="4"/>
  <c r="EC79" i="4"/>
  <c r="DB79" i="4"/>
  <c r="CA79" i="4"/>
  <c r="AZ79" i="4"/>
  <c r="Y79" i="4"/>
  <c r="RH56" i="4"/>
  <c r="QN56" i="4"/>
  <c r="PT56" i="4"/>
  <c r="OZ56" i="4"/>
  <c r="OF56" i="4"/>
  <c r="MN56" i="4"/>
  <c r="KF56" i="4"/>
  <c r="JL56" i="4"/>
  <c r="HT56" i="4"/>
  <c r="GZ56" i="4"/>
  <c r="GF56" i="4"/>
  <c r="FL56" i="4"/>
  <c r="ER56" i="4"/>
  <c r="CZ56" i="4"/>
  <c r="CF56" i="4"/>
  <c r="BL56" i="4"/>
  <c r="RH55" i="4"/>
  <c r="QN55" i="4"/>
  <c r="PT55" i="4"/>
  <c r="OZ55" i="4"/>
  <c r="OF55" i="4"/>
  <c r="MN55" i="4"/>
  <c r="LT55" i="4"/>
  <c r="KZ55" i="4"/>
  <c r="KF55" i="4"/>
  <c r="HT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F33" i="4"/>
  <c r="BL33" i="4"/>
  <c r="AR33" i="4"/>
  <c r="RH32" i="4"/>
  <c r="QN32" i="4"/>
  <c r="PT32" i="4"/>
  <c r="OZ32" i="4"/>
  <c r="OF32" i="4"/>
  <c r="KZ32" i="4"/>
  <c r="KF32" i="4"/>
  <c r="JL32" i="4"/>
  <c r="HT32" i="4"/>
  <c r="GZ32" i="4"/>
  <c r="GF32" i="4"/>
  <c r="ER32" i="4"/>
  <c r="CZ32" i="4"/>
  <c r="CF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56" i="4" l="1"/>
  <c r="RA80" i="4"/>
  <c r="IM81" i="4"/>
  <c r="AR32" i="4"/>
  <c r="FL33" i="4"/>
  <c r="HL81" i="4"/>
  <c r="GF55" i="4"/>
  <c r="X56" i="4"/>
  <c r="PZ80" i="4"/>
  <c r="X33" i="4"/>
  <c r="GZ55" i="4"/>
  <c r="KZ56" i="4"/>
  <c r="AZ80" i="4"/>
  <c r="CZ33" i="4"/>
  <c r="BL32" i="4"/>
  <c r="LT32" i="4"/>
  <c r="LT56" i="4"/>
  <c r="CA80" i="4"/>
  <c r="MN32" i="4"/>
  <c r="QN33" i="4"/>
  <c r="JL55" i="4"/>
  <c r="EC81"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<sst xmlns="http://schemas.openxmlformats.org/spreadsheetml/2006/main" count="262" uniqueCount="108">
  <si>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</si>
  <si>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</si>
  <si>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</si>
  <si>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</si>
  <si>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</si>
  <si>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</si>
  <si>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</si>
  <si>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</si>
  <si>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</si>
  <si>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</si>
  <si>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</si>
  <si>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</si>
  <si>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</si>
  <si>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</si>
  <si>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</si>
  <si>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</si>
  <si>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</si>
  <si>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</si>
  <si>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</si>
  <si>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</si>
  <si>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</si>
  <si>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</si>
  <si>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</si>
  <si>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</si>
  <si>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</si>
  <si>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</si>
  <si>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</si>
  <si>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</si>
  <si>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</si>
  <si>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</si>
  <si>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</si>
  <si>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</si>
  <si>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</si>
  <si>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</si>
  <si>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</si>
  <si>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</si>
  <si>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</si>
  <si>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</si>
  <si>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</si>
  <si>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</si>
  <si>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</si>
  <si>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</si>
  <si>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</si>
  <si>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</si>
  <si>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</si>
  <si>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</si>
  <si>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</si>
  <si>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</si>
  <si>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</si>
  <si>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</si>
  <si>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</si>
  <si>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</si>
  <si>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</si>
  <si>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</si>
  <si>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</si>
  <si>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</si>
  <si>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</si>
  <si>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</si>
  <si>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</si>
  <si>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</si>
  <si>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</si>
  <si>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</si>
  <si>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</si>
  <si>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</si>
  <si>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</si>
  <si>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</si>
  <si>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</si>
  <si>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</si>
  <si>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</si>
  <si>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</si>
  <si>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</si>
  <si>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</si>
  <si>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</si>
  <si>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</si>
  <si>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</si>
  <si>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</si>
  <si>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</si>
  <si>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</si>
  <si>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</si>
  <si>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</si>
  <si>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</si>
  <si>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</si>
  <si>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</si>
  <si>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</si>
  <si>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</si>
  <si>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</si>
  <si>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</si>
  <si>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</si>
  <si>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</si>
  <si>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</si>
  <si>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</si>
  <si>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</si>
  <si>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</si>
  <si>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</si>
  <si>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</si>
  <si>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</si>
  <si>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</si>
  <si>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</si>
  <si>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</si>
  <si>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</si>
  <si>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</si>
  <si>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</si>
  <si>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</si>
  <si>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</si>
  <si>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</si>
  <si>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
　正常に稼働しているが、第１期工事のポンプ場、配水池等が昭和60年前後に建設されていることから、減価償却費累計額が年々増加傾向にある。施設の長寿命化または計画的な更新等について、今後検討していく必要がある。
②管路経年化率
　第1期工事に埋設された導水管（L=6.4㎞）、送水管（L=9.9㎞）が30年を超えており、今後、同時期に更新時期を迎えるため、地形、土質等を考慮しながら効率的かつ計画的な更新を進めていく必要がある。
</t>
    <rPh sb="1" eb="3">
      <t>ユウケイ</t>
    </rPh>
    <rPh sb="3" eb="5">
      <t>コテイ</t>
    </rPh>
    <rPh sb="5" eb="7">
      <t>シサン</t>
    </rPh>
    <rPh sb="7" eb="9">
      <t>ゲンカ</t>
    </rPh>
    <rPh sb="9" eb="11">
      <t>ショウキャク</t>
    </rPh>
    <rPh sb="11" eb="12">
      <t>リツ</t>
    </rPh>
    <rPh sb="14" eb="16">
      <t>セイジョウ</t>
    </rPh>
    <rPh sb="17" eb="19">
      <t>カドウ</t>
    </rPh>
    <rPh sb="41" eb="43">
      <t>ショウワ</t>
    </rPh>
    <rPh sb="45" eb="46">
      <t>ネン</t>
    </rPh>
    <rPh sb="46" eb="48">
      <t>ゼンゴ</t>
    </rPh>
    <rPh sb="49" eb="51">
      <t>ケンセツ</t>
    </rPh>
    <rPh sb="61" eb="63">
      <t>ゲンカ</t>
    </rPh>
    <rPh sb="63" eb="65">
      <t>ショウキャク</t>
    </rPh>
    <rPh sb="65" eb="66">
      <t>ヒ</t>
    </rPh>
    <rPh sb="66" eb="68">
      <t>ルイケイ</t>
    </rPh>
    <rPh sb="68" eb="69">
      <t>ガク</t>
    </rPh>
    <rPh sb="70" eb="72">
      <t>ネンネン</t>
    </rPh>
    <rPh sb="72" eb="74">
      <t>ゾウカ</t>
    </rPh>
    <rPh sb="74" eb="76">
      <t>ケイコウ</t>
    </rPh>
    <rPh sb="80" eb="82">
      <t>シセツ</t>
    </rPh>
    <rPh sb="83" eb="87">
      <t>チョウジュミョウカ</t>
    </rPh>
    <rPh sb="90" eb="93">
      <t>ケイカクテキ</t>
    </rPh>
    <rPh sb="94" eb="96">
      <t>コウシン</t>
    </rPh>
    <rPh sb="96" eb="97">
      <t>トウ</t>
    </rPh>
    <rPh sb="102" eb="104">
      <t>コンゴ</t>
    </rPh>
    <rPh sb="104" eb="106">
      <t>ケントウ</t>
    </rPh>
    <rPh sb="110" eb="112">
      <t>ヒツヨウ</t>
    </rPh>
    <rPh sb="118" eb="120">
      <t>カンロ</t>
    </rPh>
    <rPh sb="120" eb="122">
      <t>ケイネン</t>
    </rPh>
    <rPh sb="122" eb="123">
      <t>カ</t>
    </rPh>
    <rPh sb="123" eb="124">
      <t>リツ</t>
    </rPh>
    <rPh sb="126" eb="127">
      <t>ダイ</t>
    </rPh>
    <rPh sb="128" eb="129">
      <t>キ</t>
    </rPh>
    <rPh sb="129" eb="131">
      <t>コウジ</t>
    </rPh>
    <rPh sb="132" eb="134">
      <t>マイセツ</t>
    </rPh>
    <rPh sb="137" eb="139">
      <t>ドウスイ</t>
    </rPh>
    <rPh sb="139" eb="140">
      <t>カン</t>
    </rPh>
    <rPh sb="149" eb="152">
      <t>ソウスイカン</t>
    </rPh>
    <rPh sb="163" eb="164">
      <t>ネン</t>
    </rPh>
    <rPh sb="165" eb="166">
      <t>コ</t>
    </rPh>
    <rPh sb="171" eb="173">
      <t>コンゴ</t>
    </rPh>
    <rPh sb="174" eb="177">
      <t>ドウジキ</t>
    </rPh>
    <rPh sb="178" eb="180">
      <t>コウシン</t>
    </rPh>
    <rPh sb="180" eb="182">
      <t>ジキ</t>
    </rPh>
    <rPh sb="183" eb="184">
      <t>ムカ</t>
    </rPh>
    <rPh sb="189" eb="191">
      <t>チケイ</t>
    </rPh>
    <rPh sb="192" eb="194">
      <t>ドシツ</t>
    </rPh>
    <rPh sb="194" eb="195">
      <t>トウ</t>
    </rPh>
    <rPh sb="196" eb="198">
      <t>コウリョ</t>
    </rPh>
    <rPh sb="202" eb="205">
      <t>コウリツテキ</t>
    </rPh>
    <rPh sb="207" eb="210">
      <t>ケイカクテキ</t>
    </rPh>
    <rPh sb="211" eb="213">
      <t>コウシン</t>
    </rPh>
    <rPh sb="214" eb="215">
      <t>スス</t>
    </rPh>
    <rPh sb="219" eb="221">
      <t>ヒツヨウ</t>
    </rPh>
    <phoneticPr fontId="5"/>
  </si>
  <si>
    <t>①経常収支比率
　類似団体平均値よりも上回っているが、平成30年度は給水収益の減少により低下した。今後は事業所の契約水量増による給水収益の増が見込まれているが、増量に対応するため計画的な修繕、更新を行い経費節減に努めていく。
③流動比率
　事業所の契約水量増量に対応するため新規水源整備等により流動資産が減少傾向にある。今後は、給水収益の増により流動資産は増加傾向になるが、今後の整備に向けては、補助金等を活用していく必要がある。
④企業債残高対給水収益比率
　平成19年度から企業債の借り入れは行っていないため残高は減少傾向にある。今後、拡張事業に併せて企業債を借入予定であるが、事業費と資金残高を考慮して、計画的な借り入れに努めていく。
⑤料金回収率、⑥給水原価
　給水原価は類似団体平均値よりも高いが、料金回収率は100％を上回っていることから適切な料金収入が確保出来ている。今後、削減出来る経費は見直すよう努める。
⑦施設利用率
　平成30年度は70％を超えており、類似団体平均値も上回っていることから適正な施設規模を有している。
⑧契約率
 近年80％代で推移して良好であるが、今後も事業所の状況を見ながら適切な投資に努める。</t>
    <rPh sb="1" eb="3">
      <t>ケイジョウ</t>
    </rPh>
    <rPh sb="3" eb="5">
      <t>シュウシ</t>
    </rPh>
    <rPh sb="5" eb="7">
      <t>ヒリツ</t>
    </rPh>
    <rPh sb="9" eb="11">
      <t>ルイジ</t>
    </rPh>
    <rPh sb="11" eb="13">
      <t>ダンタイ</t>
    </rPh>
    <rPh sb="13" eb="15">
      <t>ヘイキン</t>
    </rPh>
    <rPh sb="15" eb="16">
      <t>チ</t>
    </rPh>
    <rPh sb="19" eb="21">
      <t>ウワマワ</t>
    </rPh>
    <rPh sb="27" eb="29">
      <t>ヘイセイ</t>
    </rPh>
    <rPh sb="31" eb="32">
      <t>ネン</t>
    </rPh>
    <rPh sb="32" eb="33">
      <t>ド</t>
    </rPh>
    <rPh sb="44" eb="46">
      <t>テイカ</t>
    </rPh>
    <rPh sb="49" eb="51">
      <t>コンゴ</t>
    </rPh>
    <rPh sb="52" eb="55">
      <t>ジギョウショ</t>
    </rPh>
    <rPh sb="56" eb="58">
      <t>ケイヤク</t>
    </rPh>
    <rPh sb="58" eb="60">
      <t>スイリョウ</t>
    </rPh>
    <rPh sb="60" eb="61">
      <t>ゾウ</t>
    </rPh>
    <rPh sb="64" eb="66">
      <t>キュウスイ</t>
    </rPh>
    <rPh sb="66" eb="68">
      <t>シュウエキ</t>
    </rPh>
    <rPh sb="69" eb="70">
      <t>ゾウ</t>
    </rPh>
    <rPh sb="71" eb="73">
      <t>ミコ</t>
    </rPh>
    <rPh sb="80" eb="82">
      <t>ゾウリョウ</t>
    </rPh>
    <rPh sb="83" eb="85">
      <t>タイオウ</t>
    </rPh>
    <rPh sb="89" eb="92">
      <t>ケイカクテキ</t>
    </rPh>
    <rPh sb="93" eb="95">
      <t>シュウゼン</t>
    </rPh>
    <rPh sb="96" eb="98">
      <t>コウシン</t>
    </rPh>
    <rPh sb="99" eb="100">
      <t>オコナ</t>
    </rPh>
    <rPh sb="101" eb="103">
      <t>ケイヒ</t>
    </rPh>
    <rPh sb="103" eb="105">
      <t>セツゲン</t>
    </rPh>
    <rPh sb="106" eb="107">
      <t>ツト</t>
    </rPh>
    <rPh sb="114" eb="116">
      <t>リュウドウ</t>
    </rPh>
    <rPh sb="116" eb="118">
      <t>ヒリツ</t>
    </rPh>
    <rPh sb="120" eb="123">
      <t>ジギョウショ</t>
    </rPh>
    <rPh sb="124" eb="126">
      <t>ケイヤク</t>
    </rPh>
    <rPh sb="126" eb="128">
      <t>スイリョウ</t>
    </rPh>
    <rPh sb="128" eb="130">
      <t>ゾウリョウ</t>
    </rPh>
    <rPh sb="131" eb="133">
      <t>タイオウ</t>
    </rPh>
    <rPh sb="137" eb="139">
      <t>シンキ</t>
    </rPh>
    <rPh sb="139" eb="141">
      <t>スイゲン</t>
    </rPh>
    <rPh sb="141" eb="143">
      <t>セイビ</t>
    </rPh>
    <rPh sb="143" eb="144">
      <t>トウ</t>
    </rPh>
    <rPh sb="147" eb="149">
      <t>リュウドウ</t>
    </rPh>
    <rPh sb="149" eb="151">
      <t>シサン</t>
    </rPh>
    <rPh sb="152" eb="154">
      <t>ゲンショウ</t>
    </rPh>
    <rPh sb="154" eb="156">
      <t>ケイコウ</t>
    </rPh>
    <rPh sb="160" eb="162">
      <t>コンゴ</t>
    </rPh>
    <rPh sb="164" eb="166">
      <t>キュウスイ</t>
    </rPh>
    <rPh sb="166" eb="168">
      <t>シュウエキ</t>
    </rPh>
    <rPh sb="169" eb="170">
      <t>ゾウ</t>
    </rPh>
    <rPh sb="173" eb="175">
      <t>リュウドウ</t>
    </rPh>
    <rPh sb="175" eb="177">
      <t>シサン</t>
    </rPh>
    <rPh sb="178" eb="180">
      <t>ゾウカ</t>
    </rPh>
    <rPh sb="180" eb="182">
      <t>ケイコウ</t>
    </rPh>
    <rPh sb="187" eb="189">
      <t>コンゴ</t>
    </rPh>
    <rPh sb="190" eb="192">
      <t>セイビ</t>
    </rPh>
    <rPh sb="193" eb="194">
      <t>ム</t>
    </rPh>
    <rPh sb="198" eb="201">
      <t>ホジョキン</t>
    </rPh>
    <rPh sb="201" eb="202">
      <t>トウ</t>
    </rPh>
    <rPh sb="203" eb="205">
      <t>カツヨウ</t>
    </rPh>
    <rPh sb="209" eb="211">
      <t>ヒツヨウ</t>
    </rPh>
    <rPh sb="217" eb="219">
      <t>キギョウ</t>
    </rPh>
    <rPh sb="219" eb="220">
      <t>サイ</t>
    </rPh>
    <rPh sb="220" eb="222">
      <t>ザンダカ</t>
    </rPh>
    <rPh sb="222" eb="223">
      <t>タイ</t>
    </rPh>
    <rPh sb="223" eb="225">
      <t>キュウスイ</t>
    </rPh>
    <rPh sb="225" eb="227">
      <t>シュウエキ</t>
    </rPh>
    <rPh sb="227" eb="229">
      <t>ヒリツ</t>
    </rPh>
    <rPh sb="231" eb="233">
      <t>ヘイセイ</t>
    </rPh>
    <rPh sb="235" eb="237">
      <t>ネンド</t>
    </rPh>
    <rPh sb="239" eb="241">
      <t>キギョウ</t>
    </rPh>
    <rPh sb="241" eb="242">
      <t>サイ</t>
    </rPh>
    <rPh sb="243" eb="244">
      <t>カ</t>
    </rPh>
    <rPh sb="245" eb="246">
      <t>イ</t>
    </rPh>
    <rPh sb="248" eb="249">
      <t>オコナ</t>
    </rPh>
    <rPh sb="256" eb="258">
      <t>ザンダカ</t>
    </rPh>
    <rPh sb="259" eb="261">
      <t>ゲンショウ</t>
    </rPh>
    <rPh sb="261" eb="263">
      <t>ケイコウ</t>
    </rPh>
    <rPh sb="267" eb="269">
      <t>コンゴ</t>
    </rPh>
    <rPh sb="270" eb="272">
      <t>カクチョウ</t>
    </rPh>
    <rPh sb="272" eb="274">
      <t>ジギョウ</t>
    </rPh>
    <rPh sb="275" eb="276">
      <t>アワ</t>
    </rPh>
    <rPh sb="278" eb="280">
      <t>キギョウ</t>
    </rPh>
    <rPh sb="280" eb="281">
      <t>サイ</t>
    </rPh>
    <rPh sb="282" eb="284">
      <t>カリイレ</t>
    </rPh>
    <rPh sb="284" eb="286">
      <t>ヨテイ</t>
    </rPh>
    <rPh sb="291" eb="294">
      <t>ジギョウヒ</t>
    </rPh>
    <rPh sb="295" eb="297">
      <t>シキン</t>
    </rPh>
    <rPh sb="297" eb="299">
      <t>ザンダカ</t>
    </rPh>
    <rPh sb="300" eb="302">
      <t>コウリョ</t>
    </rPh>
    <rPh sb="305" eb="307">
      <t>ケイカク</t>
    </rPh>
    <rPh sb="307" eb="308">
      <t>テキ</t>
    </rPh>
    <rPh sb="309" eb="310">
      <t>カ</t>
    </rPh>
    <rPh sb="311" eb="312">
      <t>イ</t>
    </rPh>
    <rPh sb="314" eb="315">
      <t>ツト</t>
    </rPh>
    <rPh sb="322" eb="324">
      <t>リョウキン</t>
    </rPh>
    <rPh sb="324" eb="326">
      <t>カイシュウ</t>
    </rPh>
    <rPh sb="326" eb="327">
      <t>リツ</t>
    </rPh>
    <rPh sb="329" eb="331">
      <t>キュウスイ</t>
    </rPh>
    <rPh sb="331" eb="333">
      <t>ゲンカ</t>
    </rPh>
    <rPh sb="335" eb="337">
      <t>キュウスイ</t>
    </rPh>
    <rPh sb="337" eb="339">
      <t>ゲンカ</t>
    </rPh>
    <rPh sb="340" eb="342">
      <t>ルイジ</t>
    </rPh>
    <rPh sb="342" eb="344">
      <t>ダンタイ</t>
    </rPh>
    <rPh sb="344" eb="346">
      <t>ヘイキン</t>
    </rPh>
    <rPh sb="346" eb="347">
      <t>チ</t>
    </rPh>
    <rPh sb="350" eb="351">
      <t>タカ</t>
    </rPh>
    <rPh sb="354" eb="356">
      <t>リョウキン</t>
    </rPh>
    <rPh sb="356" eb="358">
      <t>カイシュウ</t>
    </rPh>
    <rPh sb="358" eb="359">
      <t>リツ</t>
    </rPh>
    <rPh sb="365" eb="367">
      <t>ウワマワ</t>
    </rPh>
    <rPh sb="375" eb="377">
      <t>テキセツ</t>
    </rPh>
    <rPh sb="378" eb="380">
      <t>リョウキン</t>
    </rPh>
    <rPh sb="380" eb="382">
      <t>シュウニュウ</t>
    </rPh>
    <rPh sb="383" eb="385">
      <t>カクホ</t>
    </rPh>
    <rPh sb="385" eb="387">
      <t>デキ</t>
    </rPh>
    <rPh sb="391" eb="393">
      <t>コンゴ</t>
    </rPh>
    <rPh sb="394" eb="396">
      <t>サクゲン</t>
    </rPh>
    <rPh sb="396" eb="398">
      <t>デキ</t>
    </rPh>
    <rPh sb="399" eb="401">
      <t>ケイヒ</t>
    </rPh>
    <rPh sb="402" eb="404">
      <t>ミナオ</t>
    </rPh>
    <rPh sb="407" eb="408">
      <t>ツト</t>
    </rPh>
    <rPh sb="413" eb="415">
      <t>シセツ</t>
    </rPh>
    <rPh sb="415" eb="417">
      <t>リヨウ</t>
    </rPh>
    <rPh sb="417" eb="418">
      <t>リツ</t>
    </rPh>
    <rPh sb="437" eb="439">
      <t>ルイジ</t>
    </rPh>
    <rPh sb="439" eb="441">
      <t>ダンタイ</t>
    </rPh>
    <rPh sb="441" eb="443">
      <t>ヘイキン</t>
    </rPh>
    <rPh sb="443" eb="444">
      <t>アタイ</t>
    </rPh>
    <rPh sb="445" eb="447">
      <t>ウワマワ</t>
    </rPh>
    <rPh sb="455" eb="457">
      <t>テキセイ</t>
    </rPh>
    <rPh sb="458" eb="460">
      <t>シセツ</t>
    </rPh>
    <rPh sb="460" eb="462">
      <t>キボ</t>
    </rPh>
    <rPh sb="463" eb="464">
      <t>ユウ</t>
    </rPh>
    <rPh sb="471" eb="473">
      <t>ケイヤク</t>
    </rPh>
    <rPh sb="473" eb="474">
      <t>リツ</t>
    </rPh>
    <rPh sb="476" eb="478">
      <t>キンネン</t>
    </rPh>
    <rPh sb="481" eb="482">
      <t>ダイ</t>
    </rPh>
    <rPh sb="483" eb="485">
      <t>スイイ</t>
    </rPh>
    <rPh sb="487" eb="489">
      <t>リョウコウ</t>
    </rPh>
    <rPh sb="494" eb="496">
      <t>コンゴ</t>
    </rPh>
    <rPh sb="497" eb="500">
      <t>ジギョウショ</t>
    </rPh>
    <rPh sb="501" eb="503">
      <t>ジョウキョウ</t>
    </rPh>
    <rPh sb="504" eb="505">
      <t>ミ</t>
    </rPh>
    <rPh sb="508" eb="510">
      <t>テキセツ</t>
    </rPh>
    <rPh sb="511" eb="513">
      <t>トウシ</t>
    </rPh>
    <rPh sb="514" eb="515">
      <t>ツト</t>
    </rPh>
    <phoneticPr fontId="5"/>
  </si>
  <si>
    <t>経営状況は現時点において良好であるが、現在、事業所の契約水量増に対応するため、第３期の拡張事業に着手している。将来的な収入増は見込まれるが、拡張事業の財源として企業債を借り入れるため将来に負担を残すこととなる。また、供給する事業所は民間企業であるため、経済情勢により水需要も大きく左右される。そのため、過大投資とならないように適正な投資計画を実施するとともに、長寿命化対策等にも取り組んでいく必要がある。更に大幅な削減は難しいかもしれないが、経費節減にも努めていく。</t>
    <rPh sb="0" eb="2">
      <t>ケイエイ</t>
    </rPh>
    <rPh sb="2" eb="4">
      <t>ジョウキョウ</t>
    </rPh>
    <rPh sb="5" eb="8">
      <t>ゲンジテン</t>
    </rPh>
    <rPh sb="12" eb="14">
      <t>リョウコウ</t>
    </rPh>
    <rPh sb="19" eb="21">
      <t>ゲンザイ</t>
    </rPh>
    <rPh sb="22" eb="24">
      <t>ジギョウ</t>
    </rPh>
    <rPh sb="24" eb="25">
      <t>ショ</t>
    </rPh>
    <rPh sb="26" eb="28">
      <t>ケイヤク</t>
    </rPh>
    <rPh sb="28" eb="30">
      <t>スイリョウ</t>
    </rPh>
    <rPh sb="30" eb="31">
      <t>ゾウ</t>
    </rPh>
    <rPh sb="32" eb="34">
      <t>タイオウ</t>
    </rPh>
    <rPh sb="39" eb="40">
      <t>ダイ</t>
    </rPh>
    <rPh sb="41" eb="42">
      <t>キ</t>
    </rPh>
    <rPh sb="43" eb="45">
      <t>カクチョウ</t>
    </rPh>
    <rPh sb="45" eb="47">
      <t>ジギョウ</t>
    </rPh>
    <rPh sb="48" eb="50">
      <t>チャクシュ</t>
    </rPh>
    <rPh sb="55" eb="57">
      <t>ショウライ</t>
    </rPh>
    <rPh sb="57" eb="58">
      <t>テキ</t>
    </rPh>
    <rPh sb="59" eb="61">
      <t>シュウニュウ</t>
    </rPh>
    <rPh sb="61" eb="62">
      <t>ゾウ</t>
    </rPh>
    <rPh sb="63" eb="65">
      <t>ミコ</t>
    </rPh>
    <rPh sb="70" eb="72">
      <t>カクチョウ</t>
    </rPh>
    <rPh sb="72" eb="74">
      <t>ジギョウ</t>
    </rPh>
    <rPh sb="75" eb="77">
      <t>ザイゲン</t>
    </rPh>
    <rPh sb="80" eb="82">
      <t>キギョウ</t>
    </rPh>
    <rPh sb="82" eb="83">
      <t>サイ</t>
    </rPh>
    <rPh sb="84" eb="85">
      <t>カ</t>
    </rPh>
    <rPh sb="86" eb="87">
      <t>イ</t>
    </rPh>
    <rPh sb="91" eb="93">
      <t>ショウライ</t>
    </rPh>
    <rPh sb="94" eb="96">
      <t>フタン</t>
    </rPh>
    <rPh sb="97" eb="98">
      <t>ノコ</t>
    </rPh>
    <rPh sb="108" eb="110">
      <t>キョウキュウ</t>
    </rPh>
    <rPh sb="112" eb="114">
      <t>ジギョウ</t>
    </rPh>
    <rPh sb="114" eb="115">
      <t>ショ</t>
    </rPh>
    <rPh sb="116" eb="118">
      <t>ミンカン</t>
    </rPh>
    <rPh sb="118" eb="120">
      <t>キギョウ</t>
    </rPh>
    <rPh sb="126" eb="128">
      <t>ケイザイ</t>
    </rPh>
    <rPh sb="128" eb="130">
      <t>ジョウセイ</t>
    </rPh>
    <rPh sb="133" eb="134">
      <t>ミズ</t>
    </rPh>
    <rPh sb="134" eb="136">
      <t>ジュヨウ</t>
    </rPh>
    <rPh sb="137" eb="138">
      <t>オオ</t>
    </rPh>
    <rPh sb="140" eb="142">
      <t>サユウ</t>
    </rPh>
    <rPh sb="151" eb="153">
      <t>カダイ</t>
    </rPh>
    <rPh sb="153" eb="155">
      <t>トウシ</t>
    </rPh>
    <rPh sb="163" eb="165">
      <t>テキセイ</t>
    </rPh>
    <rPh sb="166" eb="168">
      <t>トウシ</t>
    </rPh>
    <rPh sb="168" eb="170">
      <t>ケイカク</t>
    </rPh>
    <rPh sb="171" eb="173">
      <t>ジッシ</t>
    </rPh>
    <rPh sb="180" eb="184">
      <t>チョウジュミョウカ</t>
    </rPh>
    <rPh sb="184" eb="186">
      <t>タイサク</t>
    </rPh>
    <rPh sb="186" eb="187">
      <t>トウ</t>
    </rPh>
    <rPh sb="189" eb="190">
      <t>ト</t>
    </rPh>
    <rPh sb="191" eb="192">
      <t>ク</t>
    </rPh>
    <rPh sb="196" eb="198">
      <t>ヒツヨウ</t>
    </rPh>
    <rPh sb="202" eb="203">
      <t>サラ</t>
    </rPh>
    <rPh sb="204" eb="206">
      <t>オオハバ</t>
    </rPh>
    <rPh sb="207" eb="209">
      <t>サクゲン</t>
    </rPh>
    <rPh sb="210" eb="211">
      <t>ムズカ</t>
    </rPh>
    <rPh sb="221" eb="223">
      <t>ケイヒ</t>
    </rPh>
    <rPh sb="223" eb="225">
      <t>セツゲン</t>
    </rPh>
    <rPh sb="227" eb="22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</si>
</sst>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46.76</c:v>
                </c:pt>
                <c:pt idx="1">
                  <c:v>48.99</c:v>
                </c:pt>
                <c:pt idx="2">
                  <c:v>50.57</c:v>
                </c:pt>
                <c:pt idx="3">
                  <c:v>52.84</c:v>
                </c:pt>
                <c:pt idx="4">
                  <c:v>54.07</c:v>
                </c:pt>
              </c:numCache>
            </c:numRef>
          </c:val>
          <c:extLst>
            <c:ext xmlns:c16="http://schemas.microsoft.com/office/drawing/2014/chart" uri="{C3380CC4-5D6E-409C-BE32-E72D297353CC}">
              <c16:uniqueId val="{00000000-CC21-4251-B5C1-0E8D2546E4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CC21-4251-B5C1-0E8D2546E4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5-4142-82EF-EEC2E4DFA2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2A95-4142-82EF-EEC2E4DFA2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118.96</c:v>
                </c:pt>
                <c:pt idx="1">
                  <c:v>125.06</c:v>
                </c:pt>
                <c:pt idx="2">
                  <c:v>126.89</c:v>
                </c:pt>
                <c:pt idx="3">
                  <c:v>125.21</c:v>
                </c:pt>
                <c:pt idx="4">
                  <c:v>124.17</c:v>
                </c:pt>
              </c:numCache>
            </c:numRef>
          </c:val>
          <c:extLst>
            <c:ext xmlns:c16="http://schemas.microsoft.com/office/drawing/2014/chart" uri="{C3380CC4-5D6E-409C-BE32-E72D297353CC}">
              <c16:uniqueId val="{00000000-0D3B-48B7-B87A-4F18C17250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0D3B-48B7-B87A-4F18C17250F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6-42A8-834C-8663AEFD2F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2896-42A8-834C-8663AEFD2FB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0.54</c:v>
                </c:pt>
                <c:pt idx="3">
                  <c:v>0</c:v>
                </c:pt>
                <c:pt idx="4">
                  <c:v>0</c:v>
                </c:pt>
              </c:numCache>
            </c:numRef>
          </c:val>
          <c:extLst>
            <c:ext xmlns:c16="http://schemas.microsoft.com/office/drawing/2014/chart" uri="{C3380CC4-5D6E-409C-BE32-E72D297353CC}">
              <c16:uniqueId val="{00000000-B352-4CA3-9B04-EAD939D12F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B352-4CA3-9B04-EAD939D12FE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635.28</c:v>
                </c:pt>
                <c:pt idx="1">
                  <c:v>614.36</c:v>
                </c:pt>
                <c:pt idx="2">
                  <c:v>575.04</c:v>
                </c:pt>
                <c:pt idx="3">
                  <c:v>489.86</c:v>
                </c:pt>
                <c:pt idx="4">
                  <c:v>458.38</c:v>
                </c:pt>
              </c:numCache>
            </c:numRef>
          </c:val>
          <c:extLst>
            <c:ext xmlns:c16="http://schemas.microsoft.com/office/drawing/2014/chart" uri="{C3380CC4-5D6E-409C-BE32-E72D297353CC}">
              <c16:uniqueId val="{00000000-204A-4359-B3B5-D906DEBB67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204A-4359-B3B5-D906DEBB673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742.49</c:v>
                </c:pt>
                <c:pt idx="1">
                  <c:v>654.35</c:v>
                </c:pt>
                <c:pt idx="2">
                  <c:v>545.28</c:v>
                </c:pt>
                <c:pt idx="3">
                  <c:v>503</c:v>
                </c:pt>
                <c:pt idx="4">
                  <c:v>474.7</c:v>
                </c:pt>
              </c:numCache>
            </c:numRef>
          </c:val>
          <c:extLst>
            <c:ext xmlns:c16="http://schemas.microsoft.com/office/drawing/2014/chart" uri="{C3380CC4-5D6E-409C-BE32-E72D297353CC}">
              <c16:uniqueId val="{00000000-BB23-4E49-8C54-4F5B85AE93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BB23-4E49-8C54-4F5B85AE93E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97.58</c:v>
                </c:pt>
                <c:pt idx="1">
                  <c:v>106.81</c:v>
                </c:pt>
                <c:pt idx="2">
                  <c:v>108.79</c:v>
                </c:pt>
                <c:pt idx="3">
                  <c:v>106.08</c:v>
                </c:pt>
                <c:pt idx="4">
                  <c:v>105.1</c:v>
                </c:pt>
              </c:numCache>
            </c:numRef>
          </c:val>
          <c:extLst>
            <c:ext xmlns:c16="http://schemas.microsoft.com/office/drawing/2014/chart" uri="{C3380CC4-5D6E-409C-BE32-E72D297353CC}">
              <c16:uniqueId val="{00000000-83A1-4B09-B3C5-B3196B818C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83A1-4B09-B3C5-B3196B818C5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46.11</c:v>
                </c:pt>
                <c:pt idx="1">
                  <c:v>43.12</c:v>
                </c:pt>
                <c:pt idx="2">
                  <c:v>43.18</c:v>
                </c:pt>
                <c:pt idx="3">
                  <c:v>43.91</c:v>
                </c:pt>
                <c:pt idx="4">
                  <c:v>43.41</c:v>
                </c:pt>
              </c:numCache>
            </c:numRef>
          </c:val>
          <c:extLst>
            <c:ext xmlns:c16="http://schemas.microsoft.com/office/drawing/2014/chart" uri="{C3380CC4-5D6E-409C-BE32-E72D297353CC}">
              <c16:uniqueId val="{00000000-E3D7-4292-8A6E-26C2222671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E3D7-4292-8A6E-26C2222671E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68.08</c:v>
                </c:pt>
                <c:pt idx="1">
                  <c:v>76.23</c:v>
                </c:pt>
                <c:pt idx="2">
                  <c:v>82.6</c:v>
                </c:pt>
                <c:pt idx="3">
                  <c:v>78.37</c:v>
                </c:pt>
                <c:pt idx="4">
                  <c:v>77.05</c:v>
                </c:pt>
              </c:numCache>
            </c:numRef>
          </c:val>
          <c:extLst>
            <c:ext xmlns:c16="http://schemas.microsoft.com/office/drawing/2014/chart" uri="{C3380CC4-5D6E-409C-BE32-E72D297353CC}">
              <c16:uniqueId val="{00000000-7290-4849-8EEF-4689CD65B8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7290-4849-8EEF-4689CD65B87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75.81</c:v>
                </c:pt>
                <c:pt idx="1">
                  <c:v>76.209999999999994</c:v>
                </c:pt>
                <c:pt idx="2">
                  <c:v>81.849999999999994</c:v>
                </c:pt>
                <c:pt idx="3">
                  <c:v>81.849999999999994</c:v>
                </c:pt>
                <c:pt idx="4">
                  <c:v>81.849999999999994</c:v>
                </c:pt>
              </c:numCache>
            </c:numRef>
          </c:val>
          <c:extLst>
            <c:ext xmlns:c16="http://schemas.microsoft.com/office/drawing/2014/chart" uri="{C3380CC4-5D6E-409C-BE32-E72D297353CC}">
              <c16:uniqueId val="{00000000-5769-4194-955F-F636FE14C8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5769-4194-955F-F636FE14C8C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V1" zoomScaleNormal="10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長崎県　諫早市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12400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9554</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77.3</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6</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10150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106</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118.96</v>
      </c>
      <c r="Y32" s="128"/>
      <c r="Z32" s="128"/>
      <c r="AA32" s="128"/>
      <c r="AB32" s="128"/>
      <c r="AC32" s="128"/>
      <c r="AD32" s="128"/>
      <c r="AE32" s="128"/>
      <c r="AF32" s="128"/>
      <c r="AG32" s="128"/>
      <c r="AH32" s="128"/>
      <c r="AI32" s="128"/>
      <c r="AJ32" s="128"/>
      <c r="AK32" s="128"/>
      <c r="AL32" s="128"/>
      <c r="AM32" s="128"/>
      <c r="AN32" s="128"/>
      <c r="AO32" s="128"/>
      <c r="AP32" s="128"/>
      <c r="AQ32" s="129"/>
      <c r="AR32" s="127">
        <f>データ!U6</f>
        <v>125.06</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126.89</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125.21</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124.17</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635.28</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614.36</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575.04</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489.86</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458.38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742.49</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654.35</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545.28</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503</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474.7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97.58</v>
      </c>
      <c r="Y55" s="128"/>
      <c r="Z55" s="128"/>
      <c r="AA55" s="128"/>
      <c r="AB55" s="128"/>
      <c r="AC55" s="128"/>
      <c r="AD55" s="128"/>
      <c r="AE55" s="128"/>
      <c r="AF55" s="128"/>
      <c r="AG55" s="128"/>
      <c r="AH55" s="128"/>
      <c r="AI55" s="128"/>
      <c r="AJ55" s="128"/>
      <c r="AK55" s="128"/>
      <c r="AL55" s="128"/>
      <c r="AM55" s="128"/>
      <c r="AN55" s="128"/>
      <c r="AO55" s="128"/>
      <c r="AP55" s="128"/>
      <c r="AQ55" s="129"/>
      <c r="AR55" s="127">
        <f>データ!BM6</f>
        <v>106.81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108.79</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106.08</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105.1</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46.11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43.12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43.18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43.91</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43.41</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68.08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76.23</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82.6</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78.37</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77.05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75.81</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76.209999999999994</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81.849999999999994</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81.849999999999994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81.849999999999994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46.76</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48.99</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50.57</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52.84</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54.07</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0.54</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48.15</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49.38</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51.15</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52.15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52.21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19.010000000000002</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14.92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20.8</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29.43</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32.03</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0.45</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2.36</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0.11</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0.11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0.11</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fE+qRq7B/aNxyDk18RptUxKpBCXAe+00hK6ZAm39bbLvwyMWVE0K2O5066yapq/iZ3xMGMLaGhXfKs1Op+kdA==" saltValue="45Jn9/2zct/6QRaNFu1qy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118.96</v>
      </c>
      <c r="U6" s="52">
        <f>U7</f>
        <v>125.06</v>
      </c>
      <c r="V6" s="52">
        <f>V7</f>
        <v>126.89</v>
      </c>
      <c r="W6" s="52">
        <f>W7</f>
        <v>125.21</v>
      </c>
      <c r="X6" s="52">
        <f t="shared" si="3"/>
        <v>124.17</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635.28</v>
      </c>
      <c r="AQ6" s="52">
        <f>AQ7</f>
        <v>614.36</v>
      </c>
      <c r="AR6" s="52">
        <f>AR7</f>
        <v>575.04</v>
      </c>
      <c r="AS6" s="52">
        <f>AS7</f>
        <v>489.86</v>
      </c>
      <c r="AT6" s="52">
        <f t="shared" si="3"/>
        <v>458.38</v>
      </c>
      <c r="AU6" s="52">
        <f t="shared" si="3"/>
        <v>654.62</v>
      </c>
      <c r="AV6" s="52">
        <f t="shared" si="3"/>
        <v>619</v>
      </c>
      <c r="AW6" s="52">
        <f t="shared" si="3"/>
        <v>688.41</v>
      </c>
      <c r="AX6" s="52">
        <f t="shared" si="3"/>
        <v>649.91999999999996</v>
      </c>
      <c r="AY6" s="52">
        <f t="shared" si="3"/>
        <v>680.22</v>
      </c>
      <c r="AZ6" s="50" t="str">
        <f>IF(AZ7="-","【-】","【"&amp;SUBSTITUTE(TEXT(AZ7,"#,##0.00"),"-","△")&amp;"】")</f>
        <v>【450.05】</v>
      </c>
      <c r="BA6" s="52">
        <f t="shared" si="3"/>
        <v>742.49</v>
      </c>
      <c r="BB6" s="52">
        <f>BB7</f>
        <v>654.35</v>
      </c>
      <c r="BC6" s="52">
        <f>BC7</f>
        <v>545.28</v>
      </c>
      <c r="BD6" s="52">
        <f>BD7</f>
        <v>503</v>
      </c>
      <c r="BE6" s="52">
        <f t="shared" si="3"/>
        <v>474.7</v>
      </c>
      <c r="BF6" s="52">
        <f t="shared" si="3"/>
        <v>587.77</v>
      </c>
      <c r="BG6" s="52">
        <f t="shared" si="3"/>
        <v>552.4</v>
      </c>
      <c r="BH6" s="52">
        <f t="shared" si="3"/>
        <v>505.25</v>
      </c>
      <c r="BI6" s="52">
        <f t="shared" si="3"/>
        <v>531.53</v>
      </c>
      <c r="BJ6" s="52">
        <f t="shared" si="3"/>
        <v>504.73</v>
      </c>
      <c r="BK6" s="50" t="str">
        <f>IF(BK7="-","【-】","【"&amp;SUBSTITUTE(TEXT(BK7,"#,##0.00"),"-","△")&amp;"】")</f>
        <v>【246.04】</v>
      </c>
      <c r="BL6" s="52">
        <f t="shared" si="3"/>
        <v>97.58</v>
      </c>
      <c r="BM6" s="52">
        <f>BM7</f>
        <v>106.81</v>
      </c>
      <c r="BN6" s="52">
        <f>BN7</f>
        <v>108.79</v>
      </c>
      <c r="BO6" s="52">
        <f>BO7</f>
        <v>106.08</v>
      </c>
      <c r="BP6" s="52">
        <f t="shared" si="3"/>
        <v>105.1</v>
      </c>
      <c r="BQ6" s="52">
        <f t="shared" si="3"/>
        <v>89.26</v>
      </c>
      <c r="BR6" s="52">
        <f t="shared" si="3"/>
        <v>90.99</v>
      </c>
      <c r="BS6" s="52">
        <f t="shared" si="3"/>
        <v>93.58</v>
      </c>
      <c r="BT6" s="52">
        <f t="shared" si="3"/>
        <v>93.31</v>
      </c>
      <c r="BU6" s="52">
        <f t="shared" si="3"/>
        <v>92.2</v>
      </c>
      <c r="BV6" s="50" t="str">
        <f>IF(BV7="-","【-】","【"&amp;SUBSTITUTE(TEXT(BV7,"#,##0.00"),"-","△")&amp;"】")</f>
        <v>【114.16】</v>
      </c>
      <c r="BW6" s="52">
        <f t="shared" si="3"/>
        <v>46.11</v>
      </c>
      <c r="BX6" s="52">
        <f>BX7</f>
        <v>43.12</v>
      </c>
      <c r="BY6" s="52">
        <f>BY7</f>
        <v>43.18</v>
      </c>
      <c r="BZ6" s="52">
        <f>BZ7</f>
        <v>43.91</v>
      </c>
      <c r="CA6" s="52">
        <f t="shared" si="3"/>
        <v>43.41</v>
      </c>
      <c r="CB6" s="52">
        <f t="shared" si="3"/>
        <v>34.57</v>
      </c>
      <c r="CC6" s="52">
        <f t="shared" si="3"/>
        <v>34.1</v>
      </c>
      <c r="CD6" s="52">
        <f t="shared" si="3"/>
        <v>33.79</v>
      </c>
      <c r="CE6" s="52">
        <f t="shared" si="3"/>
        <v>33.81</v>
      </c>
      <c r="CF6" s="52">
        <f>CF7</f>
        <v>34.33</v>
      </c>
      <c r="CG6" s="50" t="str">
        <f>IF(CG7="-","【-】","【"&amp;SUBSTITUTE(TEXT(CG7,"#,##0.00"),"-","△")&amp;"】")</f>
        <v>【18.71】</v>
      </c>
      <c r="CH6" s="52">
        <f t="shared" ref="CH6:CQ6" si="4">CH7</f>
        <v>68.08</v>
      </c>
      <c r="CI6" s="52">
        <f>CI7</f>
        <v>76.23</v>
      </c>
      <c r="CJ6" s="52">
        <f>CJ7</f>
        <v>82.6</v>
      </c>
      <c r="CK6" s="52">
        <f>CK7</f>
        <v>78.37</v>
      </c>
      <c r="CL6" s="52">
        <f t="shared" si="4"/>
        <v>77.05</v>
      </c>
      <c r="CM6" s="52">
        <f t="shared" si="4"/>
        <v>42.48</v>
      </c>
      <c r="CN6" s="52">
        <f t="shared" si="4"/>
        <v>42.43</v>
      </c>
      <c r="CO6" s="52">
        <f t="shared" si="4"/>
        <v>43.12</v>
      </c>
      <c r="CP6" s="52">
        <f t="shared" si="4"/>
        <v>43.85</v>
      </c>
      <c r="CQ6" s="52">
        <f t="shared" si="4"/>
        <v>44.05</v>
      </c>
      <c r="CR6" s="50" t="str">
        <f>IF(CR7="-","【-】","【"&amp;SUBSTITUTE(TEXT(CR7,"#,##0.00"),"-","△")&amp;"】")</f>
        <v>【55.52】</v>
      </c>
      <c r="CS6" s="52">
        <f t="shared" ref="CS6:DB6" si="5">CS7</f>
        <v>75.81</v>
      </c>
      <c r="CT6" s="52">
        <f>CT7</f>
        <v>76.209999999999994</v>
      </c>
      <c r="CU6" s="52">
        <f>CU7</f>
        <v>81.849999999999994</v>
      </c>
      <c r="CV6" s="52">
        <f>CV7</f>
        <v>81.849999999999994</v>
      </c>
      <c r="CW6" s="52">
        <f t="shared" si="5"/>
        <v>81.849999999999994</v>
      </c>
      <c r="CX6" s="52">
        <f t="shared" si="5"/>
        <v>61.29</v>
      </c>
      <c r="CY6" s="52">
        <f t="shared" si="5"/>
        <v>61.07</v>
      </c>
      <c r="CZ6" s="52">
        <f t="shared" si="5"/>
        <v>61.62</v>
      </c>
      <c r="DA6" s="52">
        <f t="shared" si="5"/>
        <v>61.64</v>
      </c>
      <c r="DB6" s="52">
        <f t="shared" si="5"/>
        <v>61.85</v>
      </c>
      <c r="DC6" s="50" t="str">
        <f>IF(DC7="-","【-】","【"&amp;SUBSTITUTE(TEXT(DC7,"#,##0.00"),"-","△")&amp;"】")</f>
        <v>【77.10】</v>
      </c>
      <c r="DD6" s="52">
        <f t="shared" ref="DD6:DM6" si="6">DD7</f>
        <v>46.76</v>
      </c>
      <c r="DE6" s="52">
        <f>DE7</f>
        <v>48.99</v>
      </c>
      <c r="DF6" s="52">
        <f>DF7</f>
        <v>50.57</v>
      </c>
      <c r="DG6" s="52">
        <f>DG7</f>
        <v>52.84</v>
      </c>
      <c r="DH6" s="52">
        <f t="shared" si="6"/>
        <v>54.07</v>
      </c>
      <c r="DI6" s="52">
        <f t="shared" si="6"/>
        <v>48.15</v>
      </c>
      <c r="DJ6" s="52">
        <f t="shared" si="6"/>
        <v>49.38</v>
      </c>
      <c r="DK6" s="52">
        <f t="shared" si="6"/>
        <v>51.15</v>
      </c>
      <c r="DL6" s="52">
        <f t="shared" si="6"/>
        <v>52.15</v>
      </c>
      <c r="DM6" s="52">
        <f t="shared" si="6"/>
        <v>52.21</v>
      </c>
      <c r="DN6" s="50" t="str">
        <f>IF(DN7="-","【-】","【"&amp;SUBSTITUTE(TEXT(DN7,"#,##0.00"),"-","△")&amp;"】")</f>
        <v>【58.53】</v>
      </c>
      <c r="DO6" s="52">
        <f t="shared" ref="DO6:DX6" si="7">DO7</f>
        <v>0</v>
      </c>
      <c r="DP6" s="52">
        <f>DP7</f>
        <v>0</v>
      </c>
      <c r="DQ6" s="52">
        <f>DQ7</f>
        <v>0</v>
      </c>
      <c r="DR6" s="52">
        <f>DR7</f>
        <v>0</v>
      </c>
      <c r="DS6" s="52">
        <f t="shared" si="7"/>
        <v>0</v>
      </c>
      <c r="DT6" s="52">
        <f t="shared" si="7"/>
        <v>19.010000000000002</v>
      </c>
      <c r="DU6" s="52">
        <f t="shared" si="7"/>
        <v>14.92</v>
      </c>
      <c r="DV6" s="52">
        <f t="shared" si="7"/>
        <v>20.8</v>
      </c>
      <c r="DW6" s="52">
        <f t="shared" si="7"/>
        <v>29.43</v>
      </c>
      <c r="DX6" s="52">
        <f t="shared" si="7"/>
        <v>32.03</v>
      </c>
      <c r="DY6" s="50" t="str">
        <f>IF(DY7="-","【-】","【"&amp;SUBSTITUTE(TEXT(DY7,"#,##0.00"),"-","△")&amp;"】")</f>
        <v>【45.47】</v>
      </c>
      <c r="DZ6" s="52">
        <f t="shared" ref="DZ6:EI6" si="8">DZ7</f>
        <v>0</v>
      </c>
      <c r="EA6" s="52">
        <f>EA7</f>
        <v>0</v>
      </c>
      <c r="EB6" s="52">
        <f>EB7</f>
        <v>0.54</v>
      </c>
      <c r="EC6" s="52">
        <f>EC7</f>
        <v>0</v>
      </c>
      <c r="ED6" s="52">
        <f t="shared" si="8"/>
        <v>0</v>
      </c>
      <c r="EE6" s="52">
        <f t="shared" si="8"/>
        <v>0.45</v>
      </c>
      <c r="EF6" s="52">
        <f t="shared" si="8"/>
        <v>2.36</v>
      </c>
      <c r="EG6" s="52">
        <f t="shared" si="8"/>
        <v>0.11</v>
      </c>
      <c r="EH6" s="52">
        <f t="shared" si="8"/>
        <v>0.11</v>
      </c>
      <c r="EI6" s="52">
        <f t="shared" si="8"/>
        <v>0.11</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12400</v>
      </c>
      <c r="L7" s="54" t="s">
        <v>97</v>
      </c>
      <c r="M7" s="55">
        <v>1</v>
      </c>
      <c r="N7" s="55">
        <v>9554</v>
      </c>
      <c r="O7" s="56" t="s">
        <v>98</v>
      </c>
      <c r="P7" s="56">
        <v>77.3</v>
      </c>
      <c r="Q7" s="55">
        <v>6</v>
      </c>
      <c r="R7" s="55">
        <v>10150</v>
      </c>
      <c r="S7" s="54" t="s">
        <v>99</v>
      </c>
      <c r="T7" s="57">
        <v>118.96</v>
      </c>
      <c r="U7" s="57">
        <v>125.06</v>
      </c>
      <c r="V7" s="57">
        <v>126.89</v>
      </c>
      <c r="W7" s="57">
        <v>125.21</v>
      </c>
      <c r="X7" s="57">
        <v>124.17</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635.28</v>
      </c>
      <c r="AQ7" s="57">
        <v>614.36</v>
      </c>
      <c r="AR7" s="57">
        <v>575.04</v>
      </c>
      <c r="AS7" s="57">
        <v>489.86</v>
      </c>
      <c r="AT7" s="57">
        <v>458.38</v>
      </c>
      <c r="AU7" s="57">
        <v>654.62</v>
      </c>
      <c r="AV7" s="57">
        <v>619</v>
      </c>
      <c r="AW7" s="57">
        <v>688.41</v>
      </c>
      <c r="AX7" s="57">
        <v>649.91999999999996</v>
      </c>
      <c r="AY7" s="57">
        <v>680.22</v>
      </c>
      <c r="AZ7" s="57">
        <v>450.05</v>
      </c>
      <c r="BA7" s="57">
        <v>742.49</v>
      </c>
      <c r="BB7" s="57">
        <v>654.35</v>
      </c>
      <c r="BC7" s="57">
        <v>545.28</v>
      </c>
      <c r="BD7" s="57">
        <v>503</v>
      </c>
      <c r="BE7" s="57">
        <v>474.7</v>
      </c>
      <c r="BF7" s="57">
        <v>587.77</v>
      </c>
      <c r="BG7" s="57">
        <v>552.4</v>
      </c>
      <c r="BH7" s="57">
        <v>505.25</v>
      </c>
      <c r="BI7" s="57">
        <v>531.53</v>
      </c>
      <c r="BJ7" s="57">
        <v>504.73</v>
      </c>
      <c r="BK7" s="57">
        <v>246.04</v>
      </c>
      <c r="BL7" s="57">
        <v>97.58</v>
      </c>
      <c r="BM7" s="57">
        <v>106.81</v>
      </c>
      <c r="BN7" s="57">
        <v>108.79</v>
      </c>
      <c r="BO7" s="57">
        <v>106.08</v>
      </c>
      <c r="BP7" s="57">
        <v>105.1</v>
      </c>
      <c r="BQ7" s="57">
        <v>89.26</v>
      </c>
      <c r="BR7" s="57">
        <v>90.99</v>
      </c>
      <c r="BS7" s="57">
        <v>93.58</v>
      </c>
      <c r="BT7" s="57">
        <v>93.31</v>
      </c>
      <c r="BU7" s="57">
        <v>92.2</v>
      </c>
      <c r="BV7" s="57">
        <v>114.16</v>
      </c>
      <c r="BW7" s="57">
        <v>46.11</v>
      </c>
      <c r="BX7" s="57">
        <v>43.12</v>
      </c>
      <c r="BY7" s="57">
        <v>43.18</v>
      </c>
      <c r="BZ7" s="57">
        <v>43.91</v>
      </c>
      <c r="CA7" s="57">
        <v>43.41</v>
      </c>
      <c r="CB7" s="57">
        <v>34.57</v>
      </c>
      <c r="CC7" s="57">
        <v>34.1</v>
      </c>
      <c r="CD7" s="57">
        <v>33.79</v>
      </c>
      <c r="CE7" s="57">
        <v>33.81</v>
      </c>
      <c r="CF7" s="57">
        <v>34.33</v>
      </c>
      <c r="CG7" s="57">
        <v>18.71</v>
      </c>
      <c r="CH7" s="57">
        <v>68.08</v>
      </c>
      <c r="CI7" s="57">
        <v>76.23</v>
      </c>
      <c r="CJ7" s="57">
        <v>82.6</v>
      </c>
      <c r="CK7" s="57">
        <v>78.37</v>
      </c>
      <c r="CL7" s="57">
        <v>77.05</v>
      </c>
      <c r="CM7" s="57">
        <v>42.48</v>
      </c>
      <c r="CN7" s="57">
        <v>42.43</v>
      </c>
      <c r="CO7" s="57">
        <v>43.12</v>
      </c>
      <c r="CP7" s="57">
        <v>43.85</v>
      </c>
      <c r="CQ7" s="57">
        <v>44.05</v>
      </c>
      <c r="CR7" s="57">
        <v>55.52</v>
      </c>
      <c r="CS7" s="57">
        <v>75.81</v>
      </c>
      <c r="CT7" s="57">
        <v>76.209999999999994</v>
      </c>
      <c r="CU7" s="57">
        <v>81.849999999999994</v>
      </c>
      <c r="CV7" s="57">
        <v>81.849999999999994</v>
      </c>
      <c r="CW7" s="57">
        <v>81.849999999999994</v>
      </c>
      <c r="CX7" s="57">
        <v>61.29</v>
      </c>
      <c r="CY7" s="57">
        <v>61.07</v>
      </c>
      <c r="CZ7" s="57">
        <v>61.62</v>
      </c>
      <c r="DA7" s="57">
        <v>61.64</v>
      </c>
      <c r="DB7" s="57">
        <v>61.85</v>
      </c>
      <c r="DC7" s="57">
        <v>77.099999999999994</v>
      </c>
      <c r="DD7" s="57">
        <v>46.76</v>
      </c>
      <c r="DE7" s="57">
        <v>48.99</v>
      </c>
      <c r="DF7" s="57">
        <v>50.57</v>
      </c>
      <c r="DG7" s="57">
        <v>52.84</v>
      </c>
      <c r="DH7" s="57">
        <v>54.07</v>
      </c>
      <c r="DI7" s="57">
        <v>48.15</v>
      </c>
      <c r="DJ7" s="57">
        <v>49.38</v>
      </c>
      <c r="DK7" s="57">
        <v>51.15</v>
      </c>
      <c r="DL7" s="57">
        <v>52.15</v>
      </c>
      <c r="DM7" s="57">
        <v>52.21</v>
      </c>
      <c r="DN7" s="57">
        <v>58.53</v>
      </c>
      <c r="DO7" s="57">
        <v>0</v>
      </c>
      <c r="DP7" s="57">
        <v>0</v>
      </c>
      <c r="DQ7" s="57">
        <v>0</v>
      </c>
      <c r="DR7" s="57">
        <v>0</v>
      </c>
      <c r="DS7" s="57">
        <v>0</v>
      </c>
      <c r="DT7" s="57">
        <v>19.010000000000002</v>
      </c>
      <c r="DU7" s="57">
        <v>14.92</v>
      </c>
      <c r="DV7" s="57">
        <v>20.8</v>
      </c>
      <c r="DW7" s="57">
        <v>29.43</v>
      </c>
      <c r="DX7" s="57">
        <v>32.03</v>
      </c>
      <c r="DY7" s="57">
        <v>45.47</v>
      </c>
      <c r="DZ7" s="57">
        <v>0</v>
      </c>
      <c r="EA7" s="57">
        <v>0</v>
      </c>
      <c r="EB7" s="57">
        <v>0.54</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118.96</v>
      </c>
      <c r="V11" s="64">
        <f>IF(U6="-",NA(),U6)</f>
        <v>125.06</v>
      </c>
      <c r="W11" s="64">
        <f>IF(V6="-",NA(),V6)</f>
        <v>126.89</v>
      </c>
      <c r="X11" s="64">
        <f>IF(W6="-",NA(),W6)</f>
        <v>125.21</v>
      </c>
      <c r="Y11" s="64">
        <f>IF(X6="-",NA(),X6)</f>
        <v>124.17</v>
      </c>
      <c r="AE11" s="63" t="s">
        <v>23</v>
      </c>
      <c r="AF11" s="64">
        <f>IF(AE6="-",NA(),AE6)</f>
        <v>0</v>
      </c>
      <c r="AG11" s="64">
        <f>IF(AF6="-",NA(),AF6)</f>
        <v>0</v>
      </c>
      <c r="AH11" s="64">
        <f>IF(AG6="-",NA(),AG6)</f>
        <v>0</v>
      </c>
      <c r="AI11" s="64">
        <f>IF(AH6="-",NA(),AH6)</f>
        <v>0</v>
      </c>
      <c r="AJ11" s="64">
        <f>IF(AI6="-",NA(),AI6)</f>
        <v>0</v>
      </c>
      <c r="AP11" s="63" t="s">
        <v>23</v>
      </c>
      <c r="AQ11" s="64">
        <f>IF(AP6="-",NA(),AP6)</f>
        <v>635.28</v>
      </c>
      <c r="AR11" s="64">
        <f>IF(AQ6="-",NA(),AQ6)</f>
        <v>614.36</v>
      </c>
      <c r="AS11" s="64">
        <f>IF(AR6="-",NA(),AR6)</f>
        <v>575.04</v>
      </c>
      <c r="AT11" s="64">
        <f>IF(AS6="-",NA(),AS6)</f>
        <v>489.86</v>
      </c>
      <c r="AU11" s="64">
        <f>IF(AT6="-",NA(),AT6)</f>
        <v>458.38</v>
      </c>
      <c r="BA11" s="63" t="s">
        <v>23</v>
      </c>
      <c r="BB11" s="64">
        <f>IF(BA6="-",NA(),BA6)</f>
        <v>742.49</v>
      </c>
      <c r="BC11" s="64">
        <f>IF(BB6="-",NA(),BB6)</f>
        <v>654.35</v>
      </c>
      <c r="BD11" s="64">
        <f>IF(BC6="-",NA(),BC6)</f>
        <v>545.28</v>
      </c>
      <c r="BE11" s="64">
        <f>IF(BD6="-",NA(),BD6)</f>
        <v>503</v>
      </c>
      <c r="BF11" s="64">
        <f>IF(BE6="-",NA(),BE6)</f>
        <v>474.7</v>
      </c>
      <c r="BL11" s="63" t="s">
        <v>23</v>
      </c>
      <c r="BM11" s="64">
        <f>IF(BL6="-",NA(),BL6)</f>
        <v>97.58</v>
      </c>
      <c r="BN11" s="64">
        <f>IF(BM6="-",NA(),BM6)</f>
        <v>106.81</v>
      </c>
      <c r="BO11" s="64">
        <f>IF(BN6="-",NA(),BN6)</f>
        <v>108.79</v>
      </c>
      <c r="BP11" s="64">
        <f>IF(BO6="-",NA(),BO6)</f>
        <v>106.08</v>
      </c>
      <c r="BQ11" s="64">
        <f>IF(BP6="-",NA(),BP6)</f>
        <v>105.1</v>
      </c>
      <c r="BW11" s="63" t="s">
        <v>23</v>
      </c>
      <c r="BX11" s="64">
        <f>IF(BW6="-",NA(),BW6)</f>
        <v>46.11</v>
      </c>
      <c r="BY11" s="64">
        <f>IF(BX6="-",NA(),BX6)</f>
        <v>43.12</v>
      </c>
      <c r="BZ11" s="64">
        <f>IF(BY6="-",NA(),BY6)</f>
        <v>43.18</v>
      </c>
      <c r="CA11" s="64">
        <f>IF(BZ6="-",NA(),BZ6)</f>
        <v>43.91</v>
      </c>
      <c r="CB11" s="64">
        <f>IF(CA6="-",NA(),CA6)</f>
        <v>43.41</v>
      </c>
      <c r="CH11" s="63" t="s">
        <v>23</v>
      </c>
      <c r="CI11" s="64">
        <f>IF(CH6="-",NA(),CH6)</f>
        <v>68.08</v>
      </c>
      <c r="CJ11" s="64">
        <f>IF(CI6="-",NA(),CI6)</f>
        <v>76.23</v>
      </c>
      <c r="CK11" s="64">
        <f>IF(CJ6="-",NA(),CJ6)</f>
        <v>82.6</v>
      </c>
      <c r="CL11" s="64">
        <f>IF(CK6="-",NA(),CK6)</f>
        <v>78.37</v>
      </c>
      <c r="CM11" s="64">
        <f>IF(CL6="-",NA(),CL6)</f>
        <v>77.05</v>
      </c>
      <c r="CS11" s="63" t="s">
        <v>23</v>
      </c>
      <c r="CT11" s="64">
        <f>IF(CS6="-",NA(),CS6)</f>
        <v>75.81</v>
      </c>
      <c r="CU11" s="64">
        <f>IF(CT6="-",NA(),CT6)</f>
        <v>76.209999999999994</v>
      </c>
      <c r="CV11" s="64">
        <f>IF(CU6="-",NA(),CU6)</f>
        <v>81.849999999999994</v>
      </c>
      <c r="CW11" s="64">
        <f>IF(CV6="-",NA(),CV6)</f>
        <v>81.849999999999994</v>
      </c>
      <c r="CX11" s="64">
        <f>IF(CW6="-",NA(),CW6)</f>
        <v>81.849999999999994</v>
      </c>
      <c r="DD11" s="63" t="s">
        <v>23</v>
      </c>
      <c r="DE11" s="64">
        <f>IF(DD6="-",NA(),DD6)</f>
        <v>46.76</v>
      </c>
      <c r="DF11" s="64">
        <f>IF(DE6="-",NA(),DE6)</f>
        <v>48.99</v>
      </c>
      <c r="DG11" s="64">
        <f>IF(DF6="-",NA(),DF6)</f>
        <v>50.57</v>
      </c>
      <c r="DH11" s="64">
        <f>IF(DG6="-",NA(),DG6)</f>
        <v>52.84</v>
      </c>
      <c r="DI11" s="64">
        <f>IF(DH6="-",NA(),DH6)</f>
        <v>54.07</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0.54</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IF(AK6="-",NA(),AK6)</f>
        <v>86.84</v>
      </c>
      <c r="AH12" s="64">
        <f>IF(AL6="-",NA(),AL6)</f>
        <v>83.56</v>
      </c>
      <c r="AI12" s="64">
        <f>IF(AM6="-",NA(),AM6)</f>
        <v>82.78</v>
      </c>
      <c r="AJ12" s="64">
        <f>IF(AN6="-",NA(),AN6)</f>
        <v>79.27</v>
      </c>
      <c r="AP12" s="63" t="s">
        <v>24</v>
      </c>
      <c r="AQ12" s="64">
        <f>IF(AU6="-",NA(),AU6)</f>
        <v>654.62</v>
      </c>
      <c r="AR12" s="64">
        <f>IF(AV6="-",NA(),AV6)</f>
        <v>619</v>
      </c>
      <c r="AS12" s="64">
        <f>IF(AW6="-",NA(),AW6)</f>
        <v>688.41</v>
      </c>
      <c r="AT12" s="64">
        <f>IF(AX6="-",NA(),AX6)</f>
        <v>649.91999999999996</v>
      </c>
      <c r="AU12" s="64">
        <f>IF(AY6="-",NA(),AY6)</f>
        <v>680.22</v>
      </c>
      <c r="BA12" s="63" t="s">
        <v>24</v>
      </c>
      <c r="BB12" s="64">
        <f>IF(BF6="-",NA(),BF6)</f>
        <v>587.77</v>
      </c>
      <c r="BC12" s="64">
        <f>IF(BG6="-",NA(),BG6)</f>
        <v>552.4</v>
      </c>
      <c r="BD12" s="64">
        <f>IF(BH6="-",NA(),BH6)</f>
        <v>505.25</v>
      </c>
      <c r="BE12" s="64">
        <f>IF(BI6="-",NA(),BI6)</f>
        <v>531.53</v>
      </c>
      <c r="BF12" s="64">
        <f>IF(BJ6="-",NA(),BJ6)</f>
        <v>504.73</v>
      </c>
      <c r="BL12" s="63" t="s">
        <v>24</v>
      </c>
      <c r="BM12" s="64">
        <f>IF(BQ6="-",NA(),BQ6)</f>
        <v>89.26</v>
      </c>
      <c r="BN12" s="64">
        <f>IF(BR6="-",NA(),BR6)</f>
        <v>90.99</v>
      </c>
      <c r="BO12" s="64">
        <f>IF(BS6="-",NA(),BS6)</f>
        <v>93.58</v>
      </c>
      <c r="BP12" s="64">
        <f>IF(BT6="-",NA(),BT6)</f>
        <v>93.31</v>
      </c>
      <c r="BQ12" s="64">
        <f>IF(BU6="-",NA(),BU6)</f>
        <v>92.2</v>
      </c>
      <c r="BW12" s="63" t="s">
        <v>24</v>
      </c>
      <c r="BX12" s="64">
        <f>IF(CB6="-",NA(),CB6)</f>
        <v>34.57</v>
      </c>
      <c r="BY12" s="64">
        <f>IF(CC6="-",NA(),CC6)</f>
        <v>34.1</v>
      </c>
      <c r="BZ12" s="64">
        <f>IF(CD6="-",NA(),CD6)</f>
        <v>33.79</v>
      </c>
      <c r="CA12" s="64">
        <f>IF(CE6="-",NA(),CE6)</f>
        <v>33.81</v>
      </c>
      <c r="CB12" s="64">
        <f>IF(CF6="-",NA(),CF6)</f>
        <v>34.33</v>
      </c>
      <c r="CH12" s="63" t="s">
        <v>24</v>
      </c>
      <c r="CI12" s="64">
        <f>IF(CM6="-",NA(),CM6)</f>
        <v>42.48</v>
      </c>
      <c r="CJ12" s="64">
        <f>IF(CN6="-",NA(),CN6)</f>
        <v>42.43</v>
      </c>
      <c r="CK12" s="64">
        <f>IF(CO6="-",NA(),CO6)</f>
        <v>43.12</v>
      </c>
      <c r="CL12" s="64">
        <f>IF(CP6="-",NA(),CP6)</f>
        <v>43.85</v>
      </c>
      <c r="CM12" s="64">
        <f>IF(CQ6="-",NA(),CQ6)</f>
        <v>44.05</v>
      </c>
      <c r="CS12" s="63" t="s">
        <v>24</v>
      </c>
      <c r="CT12" s="64">
        <f>IF(CX6="-",NA(),CX6)</f>
        <v>61.29</v>
      </c>
      <c r="CU12" s="64">
        <f>IF(CY6="-",NA(),CY6)</f>
        <v>61.07</v>
      </c>
      <c r="CV12" s="64">
        <f>IF(CZ6="-",NA(),CZ6)</f>
        <v>61.62</v>
      </c>
      <c r="CW12" s="64">
        <f>IF(DA6="-",NA(),DA6)</f>
        <v>61.64</v>
      </c>
      <c r="CX12" s="64">
        <f>IF(DB6="-",NA(),DB6)</f>
        <v>61.85</v>
      </c>
      <c r="DD12" s="63" t="s">
        <v>24</v>
      </c>
      <c r="DE12" s="64">
        <f>IF(DI6="-",NA(),DI6)</f>
        <v>48.15</v>
      </c>
      <c r="DF12" s="64">
        <f>IF(DJ6="-",NA(),DJ6)</f>
        <v>49.38</v>
      </c>
      <c r="DG12" s="64">
        <f>IF(DK6="-",NA(),DK6)</f>
        <v>51.15</v>
      </c>
      <c r="DH12" s="64">
        <f>IF(DL6="-",NA(),DL6)</f>
        <v>52.15</v>
      </c>
      <c r="DI12" s="64">
        <f>IF(DM6="-",NA(),DM6)</f>
        <v>52.21</v>
      </c>
      <c r="DO12" s="63" t="s">
        <v>24</v>
      </c>
      <c r="DP12" s="64">
        <f>IF(DT6="-",NA(),DT6)</f>
        <v>19.010000000000002</v>
      </c>
      <c r="DQ12" s="64">
        <f>IF(DU6="-",NA(),DU6)</f>
        <v>14.92</v>
      </c>
      <c r="DR12" s="64">
        <f>IF(DV6="-",NA(),DV6)</f>
        <v>20.8</v>
      </c>
      <c r="DS12" s="64">
        <f>IF(DW6="-",NA(),DW6)</f>
        <v>29.43</v>
      </c>
      <c r="DT12" s="64">
        <f>IF(DX6="-",NA(),DX6)</f>
        <v>32.03</v>
      </c>
      <c r="DZ12" s="63" t="s">
        <v>24</v>
      </c>
      <c r="EA12" s="64">
        <f>IF(EE6="-",NA(),EE6)</f>
        <v>0.45</v>
      </c>
      <c r="EB12" s="64">
        <f>IF(EF6="-",NA(),EF6)</f>
        <v>2.36</v>
      </c>
      <c r="EC12" s="64">
        <f>IF(EG6="-",NA(),EG6)</f>
        <v>0.11</v>
      </c>
      <c r="ED12" s="64">
        <f>IF(EH6="-",NA(),EH6)</f>
        <v>0.11</v>
      </c>
      <c r="EE12" s="64">
        <f>IF(EI6="-",NA(),EI6)</f>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瀧川　徳臣</cp:lastModifiedBy>
  <cp:lastPrinted>2020-01-24T06:36:56Z</cp:lastPrinted>
  <dcterms:created xsi:type="dcterms:W3CDTF">2019-12-05T07:47:24Z</dcterms:created>
  <dcterms:modified xsi:type="dcterms:W3CDTF">2020-01-26T23:28:25Z</dcterms:modified>
  <cp:category/>
</cp:coreProperties>
</file>