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develop\bid_entry\07申請書\doc\ver9\reg_standard\"/>
    </mc:Choice>
  </mc:AlternateContent>
  <xr:revisionPtr revIDLastSave="0" documentId="13_ncr:1_{D8FDB2CA-5C97-4FDA-AA14-A8C517B65BE7}" xr6:coauthVersionLast="47" xr6:coauthVersionMax="47" xr10:uidLastSave="{00000000-0000-0000-0000-000000000000}"/>
  <workbookProtection workbookAlgorithmName="SHA-512" workbookHashValue="bV0z6UDDi4gf/X6b/tRD4JQSccOeIhSfQ+nfxxwehXt6F0Hj8JvOShZMcsJMemnSkbrcHOBSL5XIoVXYrxTZWA==" workbookSaltValue="LKk70q/jDO9e3tJbfpbX3g==" workbookSpinCount="100000" lockStructure="1"/>
  <bookViews>
    <workbookView xWindow="1950" yWindow="1095" windowWidth="19050" windowHeight="1510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入力シート!$A$279</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9" i="7" l="1"/>
  <c r="A322" i="7"/>
  <c r="A321" i="7"/>
  <c r="A320" i="7"/>
  <c r="A319" i="7"/>
  <c r="A318" i="7"/>
  <c r="A317" i="7"/>
  <c r="A316" i="7"/>
  <c r="A315" i="7"/>
  <c r="A313" i="7"/>
  <c r="A312" i="7"/>
  <c r="A311" i="7"/>
  <c r="A310" i="7"/>
  <c r="A309" i="7"/>
  <c r="A308" i="7"/>
  <c r="A307" i="7"/>
  <c r="A306" i="7"/>
  <c r="A305" i="7"/>
  <c r="A304" i="7"/>
  <c r="A303" i="7"/>
  <c r="A302" i="7"/>
  <c r="A301" i="7"/>
  <c r="A300" i="7"/>
  <c r="A299" i="7"/>
  <c r="A298" i="7"/>
  <c r="A297" i="7"/>
  <c r="A296" i="7"/>
  <c r="A295" i="7"/>
  <c r="A294" i="7"/>
  <c r="A293" i="7"/>
  <c r="A283" i="7"/>
  <c r="A282" i="7"/>
  <c r="A281" i="7"/>
  <c r="A280" i="7"/>
  <c r="A279" i="7"/>
  <c r="A211" i="7"/>
  <c r="A205" i="7"/>
  <c r="A203" i="7"/>
  <c r="A201" i="7"/>
  <c r="A197" i="7"/>
  <c r="A190" i="7"/>
  <c r="A188" i="7"/>
  <c r="A187" i="7"/>
  <c r="A186" i="7"/>
  <c r="A183" i="7"/>
  <c r="A181" i="7"/>
  <c r="A179" i="7"/>
  <c r="A177"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A15" i="7"/>
  <c r="A13" i="7"/>
  <c r="A11" i="7"/>
  <c r="N210" i="7" l="1"/>
  <c r="F316" i="7" l="1"/>
  <c r="F317" i="7" s="1"/>
  <c r="F318" i="7" s="1"/>
  <c r="F319" i="7" s="1"/>
  <c r="F320" i="7" s="1"/>
  <c r="F321" i="7" s="1"/>
  <c r="F322" i="7" s="1"/>
  <c r="F281" i="7"/>
  <c r="F282" i="7" s="1"/>
  <c r="F284" i="7" s="1"/>
  <c r="F285" i="7" s="1"/>
  <c r="F286" i="7" s="1"/>
  <c r="F287" i="7" s="1"/>
  <c r="F288" i="7" s="1"/>
  <c r="F289" i="7" s="1"/>
  <c r="F290" i="7" s="1"/>
  <c r="F291" i="7" s="1"/>
  <c r="F292" i="7" s="1"/>
  <c r="F294" i="7" s="1"/>
  <c r="F295" i="7" s="1"/>
  <c r="F296" i="7" s="1"/>
  <c r="F297" i="7" s="1"/>
  <c r="F298" i="7" s="1"/>
  <c r="F299" i="7" s="1"/>
  <c r="F300" i="7" s="1"/>
  <c r="F301" i="7" s="1"/>
  <c r="F302" i="7" s="1"/>
  <c r="F303" i="7" s="1"/>
  <c r="F304" i="7" s="1"/>
  <c r="F305" i="7" s="1"/>
  <c r="F306" i="7" s="1"/>
  <c r="F307" i="7" s="1"/>
  <c r="F308" i="7" s="1"/>
  <c r="F309" i="7" s="1"/>
  <c r="F310" i="7" s="1"/>
  <c r="F311" i="7" s="1"/>
  <c r="F312" i="7" s="1"/>
  <c r="F313" i="7" s="1"/>
  <c r="E336" i="7" l="1"/>
  <c r="T279" i="7" l="1"/>
  <c r="I189" i="7" l="1"/>
  <c r="D179" i="7"/>
  <c r="D181" i="7" s="1"/>
  <c r="D183" i="7" s="1"/>
  <c r="D114" i="7" l="1"/>
  <c r="D116" i="7" s="1"/>
  <c r="D118" i="7" s="1"/>
  <c r="D120" i="7" s="1"/>
  <c r="D122" i="7" s="1"/>
  <c r="D124" i="7" s="1"/>
  <c r="D126" i="7" s="1"/>
  <c r="A2" i="8" l="1"/>
  <c r="A1" i="8"/>
</calcChain>
</file>

<file path=xl/sharedStrings.xml><?xml version="1.0" encoding="utf-8"?>
<sst xmlns="http://schemas.openxmlformats.org/spreadsheetml/2006/main" count="294" uniqueCount="245">
  <si>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</si>
  <si>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</si>
  <si>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不動産鑑定士</t>
  </si>
  <si>
    <t>一級建築士</t>
  </si>
  <si>
    <t>二級建築士</t>
  </si>
  <si>
    <t>測量士</t>
  </si>
  <si>
    <t>測量士補</t>
  </si>
  <si>
    <t>テクリスの企業ID</t>
    <rPh sb="5" eb="7">
      <t>キギョウ</t>
    </rPh>
    <phoneticPr fontId="5"/>
  </si>
  <si>
    <t>PUBDISの会社コード</t>
    <rPh sb="7" eb="9">
      <t>カイシャ</t>
    </rPh>
    <phoneticPr fontId="5"/>
  </si>
  <si>
    <t>希望</t>
    <rPh sb="0" eb="2">
      <t>キボウ</t>
    </rPh>
    <phoneticPr fontId="5"/>
  </si>
  <si>
    <t>人数</t>
    <rPh sb="0" eb="2">
      <t>ニンズウ</t>
    </rPh>
    <phoneticPr fontId="6"/>
  </si>
  <si>
    <t>登録事業名</t>
    <phoneticPr fontId="5"/>
  </si>
  <si>
    <t>測量業者</t>
    <phoneticPr fontId="5"/>
  </si>
  <si>
    <t>建築士事務所</t>
    <phoneticPr fontId="5"/>
  </si>
  <si>
    <t>建設コンサルタント</t>
    <phoneticPr fontId="5"/>
  </si>
  <si>
    <t>地質調査業者</t>
    <phoneticPr fontId="5"/>
  </si>
  <si>
    <t>補償コンサルタント</t>
    <phoneticPr fontId="5"/>
  </si>
  <si>
    <t>土地家屋調査士</t>
    <phoneticPr fontId="5"/>
  </si>
  <si>
    <t>司法書士</t>
    <phoneticPr fontId="5"/>
  </si>
  <si>
    <t>計量証明事業者</t>
    <phoneticPr fontId="5"/>
  </si>
  <si>
    <t>リストから選択してください。</t>
    <phoneticPr fontId="5"/>
  </si>
  <si>
    <t>E.経営情報</t>
    <rPh sb="2" eb="4">
      <t>ケイエイ</t>
    </rPh>
    <rPh sb="4" eb="6">
      <t>ジョウホウ</t>
    </rPh>
    <phoneticPr fontId="5"/>
  </si>
  <si>
    <t>土地家屋調査士</t>
  </si>
  <si>
    <t>司法書士</t>
  </si>
  <si>
    <t>年</t>
    <rPh sb="0" eb="1">
      <t>ネン</t>
    </rPh>
    <phoneticPr fontId="5"/>
  </si>
  <si>
    <t>常勤職員の人数（人）</t>
    <rPh sb="0" eb="2">
      <t>ジョウキン</t>
    </rPh>
    <rPh sb="2" eb="4">
      <t>ショクイン</t>
    </rPh>
    <rPh sb="5" eb="7">
      <t>ニンズウ</t>
    </rPh>
    <rPh sb="8" eb="9">
      <t>ニン</t>
    </rPh>
    <phoneticPr fontId="6"/>
  </si>
  <si>
    <t>構造設計一級建築士</t>
  </si>
  <si>
    <t>設備設計一級建築士</t>
  </si>
  <si>
    <t>環境計量士</t>
  </si>
  <si>
    <t>不動産鑑定士補</t>
  </si>
  <si>
    <t>機械部門</t>
  </si>
  <si>
    <t>登録番号
例)00-00000</t>
    <rPh sb="5" eb="6">
      <t>レイ</t>
    </rPh>
    <phoneticPr fontId="5"/>
  </si>
  <si>
    <t>測量一般</t>
  </si>
  <si>
    <t>地図の調整</t>
  </si>
  <si>
    <t>航空測量</t>
  </si>
  <si>
    <t>土質及び基礎</t>
  </si>
  <si>
    <t>港湾及び空港</t>
  </si>
  <si>
    <t>電力土木</t>
  </si>
  <si>
    <t>道路</t>
  </si>
  <si>
    <t>トンネル</t>
  </si>
  <si>
    <t>地質</t>
  </si>
  <si>
    <t>造園</t>
  </si>
  <si>
    <t>農業土木</t>
  </si>
  <si>
    <t>建設環境</t>
  </si>
  <si>
    <t>土地調査</t>
  </si>
  <si>
    <t>土地評価</t>
  </si>
  <si>
    <t>物件</t>
  </si>
  <si>
    <t>機械工作物</t>
  </si>
  <si>
    <t>営業・特殊補償</t>
  </si>
  <si>
    <t>事業損失</t>
  </si>
  <si>
    <t>補償関連</t>
  </si>
  <si>
    <t>鉄道</t>
  </si>
  <si>
    <t>上水道及び工業用水道</t>
  </si>
  <si>
    <t>下水道</t>
  </si>
  <si>
    <t>森林土木</t>
  </si>
  <si>
    <t>水産土木</t>
  </si>
  <si>
    <t>廃棄物</t>
  </si>
  <si>
    <t>都市計画及び地方計画</t>
  </si>
  <si>
    <t>施工計画、施工設備及び積算</t>
  </si>
  <si>
    <t>機械</t>
  </si>
  <si>
    <t>電気電子</t>
  </si>
  <si>
    <t>総合補償</t>
  </si>
  <si>
    <t>郵便番号</t>
    <rPh sb="0" eb="4">
      <t>ユウビンバンゴウ</t>
    </rPh>
    <phoneticPr fontId="6"/>
  </si>
  <si>
    <t>住所</t>
    <rPh sb="0" eb="2">
      <t>ジュウショ</t>
    </rPh>
    <phoneticPr fontId="6"/>
  </si>
  <si>
    <t>都道府県から入力してください。</t>
    <phoneticPr fontId="5"/>
  </si>
  <si>
    <t>商号又は名称</t>
    <rPh sb="0" eb="2">
      <t>ショウゴウ</t>
    </rPh>
    <rPh sb="2" eb="3">
      <t>マタ</t>
    </rPh>
    <rPh sb="4" eb="6">
      <t>メイショウ</t>
    </rPh>
    <phoneticPr fontId="6"/>
  </si>
  <si>
    <t>代表者役職</t>
    <rPh sb="0" eb="3">
      <t>ダイヒョウシャ</t>
    </rPh>
    <rPh sb="3" eb="5">
      <t>ヤクショク</t>
    </rPh>
    <phoneticPr fontId="6"/>
  </si>
  <si>
    <t>代表者氏名</t>
    <rPh sb="0" eb="3">
      <t>ダイヒョウシャ</t>
    </rPh>
    <rPh sb="3" eb="5">
      <t>シメイ</t>
    </rPh>
    <phoneticPr fontId="6"/>
  </si>
  <si>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</si>
  <si>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</si>
  <si>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</si>
  <si>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</si>
  <si>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</si>
  <si>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</si>
  <si>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</si>
  <si>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</si>
  <si>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</si>
  <si>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入札・契約権限の委任</t>
    <rPh sb="8" eb="10">
      <t>イニン</t>
    </rPh>
    <phoneticPr fontId="5"/>
  </si>
  <si>
    <t>代表者(受任者)役職</t>
    <rPh sb="0" eb="3">
      <t>ダイヒョウシャ</t>
    </rPh>
    <rPh sb="4" eb="7">
      <t>ジュニンシャ</t>
    </rPh>
    <rPh sb="8" eb="10">
      <t>ヤクショク</t>
    </rPh>
    <phoneticPr fontId="6"/>
  </si>
  <si>
    <t>代表者(受任者)氏名</t>
    <rPh sb="0" eb="3">
      <t>ダイヒョウシャ</t>
    </rPh>
    <rPh sb="4" eb="6">
      <t>ジュニン</t>
    </rPh>
    <rPh sb="6" eb="7">
      <t>シャ</t>
    </rPh>
    <rPh sb="8" eb="10">
      <t>シメイ</t>
    </rPh>
    <phoneticPr fontId="6"/>
  </si>
  <si>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</si>
  <si>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</si>
  <si>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</si>
  <si>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</si>
  <si>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</si>
  <si>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19"/>
  </si>
  <si>
    <t>しない</t>
  </si>
  <si>
    <t>行政書士登録番号</t>
    <rPh sb="0" eb="2">
      <t>ギョウセイ</t>
    </rPh>
    <rPh sb="2" eb="4">
      <t>ショシ</t>
    </rPh>
    <rPh sb="4" eb="6">
      <t>トウロク</t>
    </rPh>
    <rPh sb="6" eb="8">
      <t>バンゴウ</t>
    </rPh>
    <phoneticPr fontId="6"/>
  </si>
  <si>
    <t>A.本社(店)情報</t>
    <phoneticPr fontId="5"/>
  </si>
  <si>
    <t>商号又は名称フリガナ</t>
    <rPh sb="0" eb="2">
      <t>ショウゴウ</t>
    </rPh>
    <rPh sb="2" eb="3">
      <t>マタ</t>
    </rPh>
    <rPh sb="4" eb="6">
      <t>メイショウ</t>
    </rPh>
    <phoneticPr fontId="6"/>
  </si>
  <si>
    <t>代表者氏名フリガナ</t>
    <rPh sb="0" eb="3">
      <t>ダイヒョウシャ</t>
    </rPh>
    <rPh sb="3" eb="5">
      <t>シメイ</t>
    </rPh>
    <phoneticPr fontId="6"/>
  </si>
  <si>
    <t>フリガナ</t>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</si>
  <si>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</si>
  <si>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</si>
  <si>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</si>
  <si>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</si>
  <si>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例)所長　正式名称で入力してください。</t>
    <rPh sb="10" eb="12">
      <t>ニュウリョク</t>
    </rPh>
    <phoneticPr fontId="5"/>
  </si>
  <si>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</si>
  <si>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</si>
  <si>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</si>
  <si>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</si>
  <si>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⑤役職員等(④の内数)</t>
    <rPh sb="1" eb="4">
      <t>ヤクショクイン</t>
    </rPh>
    <rPh sb="4" eb="5">
      <t>トウ</t>
    </rPh>
    <rPh sb="8" eb="10">
      <t>ウチスウ</t>
    </rPh>
    <phoneticPr fontId="5"/>
  </si>
  <si>
    <t>免許等の名称</t>
    <rPh sb="0" eb="3">
      <t>メンキョトウ</t>
    </rPh>
    <rPh sb="4" eb="6">
      <t>メイショウ</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</si>
  <si>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</si>
  <si>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</si>
  <si>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例)カブシキガイシャスズキグミ　正式名称を全角カタカナで入力してください。</t>
    <phoneticPr fontId="5"/>
  </si>
  <si>
    <t>営業開始年(西暦)</t>
    <rPh sb="0" eb="2">
      <t>エイギョウ</t>
    </rPh>
    <rPh sb="2" eb="4">
      <t>カイシ</t>
    </rPh>
    <rPh sb="4" eb="5">
      <t>ネン</t>
    </rPh>
    <rPh sb="6" eb="8">
      <t>セイレキ</t>
    </rPh>
    <phoneticPr fontId="6"/>
  </si>
  <si>
    <t>諫早市税の納税状況</t>
    <rPh sb="0" eb="2">
      <t>イサハヤ</t>
    </rPh>
    <rPh sb="2" eb="3">
      <t>シ</t>
    </rPh>
    <rPh sb="3" eb="4">
      <t>ゼイ</t>
    </rPh>
    <rPh sb="5" eb="7">
      <t>ノウゼイ</t>
    </rPh>
    <rPh sb="7" eb="9">
      <t>ジョウキョウ</t>
    </rPh>
    <phoneticPr fontId="6"/>
  </si>
  <si>
    <t>消費税課税の有無</t>
    <rPh sb="0" eb="3">
      <t>ショウヒゼイ</t>
    </rPh>
    <rPh sb="3" eb="5">
      <t>カゼイ</t>
    </rPh>
    <rPh sb="6" eb="8">
      <t>ウム</t>
    </rPh>
    <phoneticPr fontId="6"/>
  </si>
  <si>
    <t>全従業員数</t>
    <rPh sb="0" eb="1">
      <t>ゼン</t>
    </rPh>
    <rPh sb="1" eb="4">
      <t>ジュウギョウイン</t>
    </rPh>
    <rPh sb="4" eb="5">
      <t>スウ</t>
    </rPh>
    <phoneticPr fontId="6"/>
  </si>
  <si>
    <t>例)2018　西暦4桁で入力してください。</t>
    <phoneticPr fontId="5"/>
  </si>
  <si>
    <t>リストから選択してください。</t>
    <rPh sb="5" eb="7">
      <t>センタク</t>
    </rPh>
    <phoneticPr fontId="5"/>
  </si>
  <si>
    <t>人</t>
    <rPh sb="0" eb="1">
      <t>ニン</t>
    </rPh>
    <phoneticPr fontId="5"/>
  </si>
  <si>
    <t>常時雇用している全従業員数を入力してください。
※設計従業員だけでなく、営業職や事務職の職員も含めます。</t>
    <rPh sb="25" eb="27">
      <t>セッケイ</t>
    </rPh>
    <phoneticPr fontId="5"/>
  </si>
  <si>
    <t>駐在する従業員数</t>
    <rPh sb="0" eb="2">
      <t>チュウザイ</t>
    </rPh>
    <rPh sb="4" eb="7">
      <t>ジュウギョウイン</t>
    </rPh>
    <rPh sb="7" eb="8">
      <t>スウ</t>
    </rPh>
    <phoneticPr fontId="6"/>
  </si>
  <si>
    <t>氏名</t>
    <rPh sb="0" eb="2">
      <t>シメイ</t>
    </rPh>
    <phoneticPr fontId="5"/>
  </si>
  <si>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phoneticPr fontId="5"/>
  </si>
  <si>
    <t>建築設備士</t>
    <rPh sb="0" eb="2">
      <t>ケンチク</t>
    </rPh>
    <rPh sb="2" eb="4">
      <t>セツビ</t>
    </rPh>
    <rPh sb="4" eb="5">
      <t>シ</t>
    </rPh>
    <phoneticPr fontId="23"/>
  </si>
  <si>
    <t>建築積算資格者</t>
    <rPh sb="0" eb="2">
      <t>ケンチク</t>
    </rPh>
    <rPh sb="2" eb="4">
      <t>セキサン</t>
    </rPh>
    <rPh sb="4" eb="7">
      <t>シカクシャ</t>
    </rPh>
    <phoneticPr fontId="23"/>
  </si>
  <si>
    <t>地質調査技士</t>
  </si>
  <si>
    <t>補償業務管理士</t>
  </si>
  <si>
    <t>公共用地取得実務経験者</t>
  </si>
  <si>
    <t>第一種電気主任技術者</t>
    <rPh sb="0" eb="1">
      <t>ダイ</t>
    </rPh>
    <rPh sb="1" eb="2">
      <t>イチ</t>
    </rPh>
    <rPh sb="2" eb="3">
      <t>シュ</t>
    </rPh>
    <rPh sb="3" eb="5">
      <t>デンキ</t>
    </rPh>
    <rPh sb="5" eb="7">
      <t>シュニン</t>
    </rPh>
    <rPh sb="7" eb="10">
      <t>ギジュツシャ</t>
    </rPh>
    <phoneticPr fontId="23"/>
  </si>
  <si>
    <t>伝送交換主任技術者</t>
    <rPh sb="0" eb="2">
      <t>デンソウ</t>
    </rPh>
    <rPh sb="2" eb="4">
      <t>コウカン</t>
    </rPh>
    <rPh sb="4" eb="6">
      <t>シュニン</t>
    </rPh>
    <rPh sb="6" eb="9">
      <t>ギジュツシャ</t>
    </rPh>
    <phoneticPr fontId="23"/>
  </si>
  <si>
    <t>線路主任技術者</t>
    <rPh sb="0" eb="2">
      <t>センロ</t>
    </rPh>
    <rPh sb="2" eb="4">
      <t>シュニン</t>
    </rPh>
    <rPh sb="4" eb="7">
      <t>ギジュツシャ</t>
    </rPh>
    <phoneticPr fontId="23"/>
  </si>
  <si>
    <t>APECエンジニア</t>
  </si>
  <si>
    <t>建設･総合技術監理(河川,砂防及び海岸･海洋)</t>
  </si>
  <si>
    <t>建設･総合技術監理(港湾及び空港)</t>
  </si>
  <si>
    <t>建設･総合技術監理(電力土木)</t>
  </si>
  <si>
    <t>建設･総合技術監理(道路)</t>
  </si>
  <si>
    <t>建設･総合技術監理(鉄道)</t>
  </si>
  <si>
    <t>上下水道･総合技術監理(上水道･工業用水道)</t>
  </si>
  <si>
    <t>上下水道･総合技術監理(下水道)</t>
  </si>
  <si>
    <t>農業･総合技術監理(農業土木)</t>
  </si>
  <si>
    <t>森林･総合技術監理(森林土木)</t>
  </si>
  <si>
    <t>水産･総合技術監理(水産土木)</t>
  </si>
  <si>
    <t>衛生工学･総合技術監理(廃棄物管理)</t>
  </si>
  <si>
    <t>建設･総合技術監理(都市及び地方計画)</t>
  </si>
  <si>
    <t>応用理学･総合技術監理(地質)</t>
  </si>
  <si>
    <t>建設･総合技術監理(土質及び基礎)</t>
  </si>
  <si>
    <t>建設･総合技術監理(鋼構造及びコンクリート)</t>
  </si>
  <si>
    <t>建設･総合技術監理(トンネル)</t>
  </si>
  <si>
    <t>建設･総合技術監理(施工計画,施工設備･積算)</t>
  </si>
  <si>
    <t>建設･総合技術監理(建設環境)</t>
  </si>
  <si>
    <t>機械･総合技術監理(機械設計ほか)</t>
  </si>
  <si>
    <t>電気電子･総合技術監理(電気応用ほか)</t>
  </si>
  <si>
    <t>技術士</t>
    <phoneticPr fontId="5"/>
  </si>
  <si>
    <t>河川、砂防及び海岸・海洋部門</t>
  </si>
  <si>
    <t>港湾及び空港部門</t>
  </si>
  <si>
    <t>電力土木部門</t>
  </si>
  <si>
    <t>道路部門</t>
  </si>
  <si>
    <t>鉄道部門</t>
  </si>
  <si>
    <t>上水道及び工業用水道部門</t>
  </si>
  <si>
    <t>下水道部門</t>
  </si>
  <si>
    <t>農業土木部門</t>
  </si>
  <si>
    <t>森林土木部門</t>
  </si>
  <si>
    <t>水産土木部門</t>
  </si>
  <si>
    <t>廃棄物部門</t>
  </si>
  <si>
    <t>造園部門</t>
  </si>
  <si>
    <t>都市計画及び地方計画部門</t>
  </si>
  <si>
    <t>地質部門</t>
  </si>
  <si>
    <t>土質及び基礎部門</t>
  </si>
  <si>
    <t>鋼構造及びｺﾝｸﾘｰﾄ部門</t>
  </si>
  <si>
    <t>トンネル部門</t>
  </si>
  <si>
    <t>施工計画、施工設備及び積算部門</t>
  </si>
  <si>
    <t>建設環境部門</t>
  </si>
  <si>
    <t>電気電子部門</t>
  </si>
  <si>
    <t>諫早市 一般競争（指名競争）参加資格審査申請書【測量・建設コンサルタント等】</t>
    <rPh sb="0" eb="3">
      <t>イサハヤシ</t>
    </rPh>
    <rPh sb="4" eb="6">
      <t>イッパン</t>
    </rPh>
    <rPh sb="6" eb="8">
      <t>キョウソウ</t>
    </rPh>
    <rPh sb="14" eb="16">
      <t>サンカ</t>
    </rPh>
    <rPh sb="16" eb="18">
      <t>シカク</t>
    </rPh>
    <rPh sb="18" eb="20">
      <t>シンサ</t>
    </rPh>
    <rPh sb="20" eb="23">
      <t>シンセイショ</t>
    </rPh>
    <rPh sb="24" eb="26">
      <t>ソクリョウ</t>
    </rPh>
    <rPh sb="27" eb="29">
      <t>ケンセツ</t>
    </rPh>
    <rPh sb="36" eb="37">
      <t>トウ</t>
    </rPh>
    <phoneticPr fontId="5"/>
  </si>
  <si>
    <t>誓約書</t>
    <rPh sb="0" eb="3">
      <t>セイヤクショ</t>
    </rPh>
    <phoneticPr fontId="5"/>
  </si>
  <si>
    <t>諫早市の入札及び見積参加業者として登録された際は、諫早市契約規則その他関係法規はもとより、指示事項を厳守し誠実に履行することを誓約する場合、リストから「同意する」を選択してください。
なお、下記事項の行為があった場合は即時登録を取消、また停止します。
　　　　　　　　　　　　　　　　　　　　　　　　　　記
１  契約の履行に際し、不正の行為をしたとき。
２  競争入札又は見積において、公平な執行を妨げ、適正な価格の成立を妨害し、不正の利益を得るために連合したとき。
３  他の業者の契約履行に際し、直接又は間接に妨害したとき。
４  契約及び検査について、担当職員の指示に従わないとき。
５  契約を理由なく完全に履行しないとき。
６　諫早市暴力団排除条例第２条の規定による暴力団等に該当すると認められるとき。</t>
    <rPh sb="67" eb="69">
      <t>バアイ</t>
    </rPh>
    <rPh sb="76" eb="78">
      <t>ドウイ</t>
    </rPh>
    <rPh sb="82" eb="84">
      <t>センタク</t>
    </rPh>
    <phoneticPr fontId="5"/>
  </si>
  <si>
    <t>納税状況同意書</t>
    <rPh sb="0" eb="4">
      <t>ノウゼイジョウキョウ</t>
    </rPh>
    <rPh sb="4" eb="7">
      <t>ドウイショ</t>
    </rPh>
    <phoneticPr fontId="5"/>
  </si>
  <si>
    <t>諫早市一般競争(指名競争)入札参加資格のために、「法人税（所得税）及び消費税」又は「諫早市税」の納税状況について、市長が官公署等において調査することに同意する場合、リストから「同意する」を選択してください。</t>
    <rPh sb="79" eb="81">
      <t>バアイ</t>
    </rPh>
    <rPh sb="88" eb="90">
      <t>ドウイ</t>
    </rPh>
    <rPh sb="94" eb="96">
      <t>センタク</t>
    </rPh>
    <phoneticPr fontId="5"/>
  </si>
  <si>
    <t>法令による免許等</t>
    <rPh sb="0" eb="2">
      <t>ホウレイ</t>
    </rPh>
    <rPh sb="5" eb="7">
      <t>メンキョ</t>
    </rPh>
    <rPh sb="7" eb="8">
      <t>トウ</t>
    </rPh>
    <phoneticPr fontId="5"/>
  </si>
  <si>
    <t>名称（ № ）</t>
    <phoneticPr fontId="5"/>
  </si>
  <si>
    <t>備考</t>
    <rPh sb="0" eb="2">
      <t>ビコウ</t>
    </rPh>
    <phoneticPr fontId="5"/>
  </si>
  <si>
    <t>H.有資格者数</t>
    <rPh sb="2" eb="6">
      <t>ユウシカクシャ</t>
    </rPh>
    <rPh sb="6" eb="7">
      <t>スウ</t>
    </rPh>
    <phoneticPr fontId="5"/>
  </si>
  <si>
    <t>I.業種情報、希望業務</t>
    <phoneticPr fontId="5"/>
  </si>
  <si>
    <t>同意事項等</t>
    <rPh sb="0" eb="2">
      <t>ドウイ</t>
    </rPh>
    <rPh sb="2" eb="4">
      <t>ジコウ</t>
    </rPh>
    <rPh sb="4" eb="5">
      <t>トウ</t>
    </rPh>
    <phoneticPr fontId="5"/>
  </si>
  <si>
    <t>F.市内営業所調書</t>
    <phoneticPr fontId="5"/>
  </si>
  <si>
    <t>駐在技術者の有無</t>
    <rPh sb="0" eb="2">
      <t>チュウザイ</t>
    </rPh>
    <rPh sb="2" eb="5">
      <t>ギジュツシャ</t>
    </rPh>
    <rPh sb="6" eb="8">
      <t>ウム</t>
    </rPh>
    <phoneticPr fontId="6"/>
  </si>
  <si>
    <t>駐在技術者概要</t>
    <rPh sb="0" eb="2">
      <t>チュウザイ</t>
    </rPh>
    <rPh sb="2" eb="5">
      <t>ギジュツシャ</t>
    </rPh>
    <rPh sb="5" eb="7">
      <t>ガイヨウ</t>
    </rPh>
    <phoneticPr fontId="5"/>
  </si>
  <si>
    <t>諫早市内の営業所の有無</t>
    <phoneticPr fontId="5"/>
  </si>
  <si>
    <t>諫早市内にある支店・営業所等の所在地を都道府県から入力してください。</t>
    <rPh sb="2" eb="4">
      <t>シナイ</t>
    </rPh>
    <rPh sb="15" eb="18">
      <t>ショザイチ</t>
    </rPh>
    <rPh sb="25" eb="27">
      <t>ニュウリョク</t>
    </rPh>
    <phoneticPr fontId="5"/>
  </si>
  <si>
    <t>支店・営業所名称</t>
    <rPh sb="0" eb="2">
      <t>シテン</t>
    </rPh>
    <rPh sb="3" eb="6">
      <t>エイギョウショ</t>
    </rPh>
    <rPh sb="6" eb="8">
      <t>メイショウ</t>
    </rPh>
    <phoneticPr fontId="6"/>
  </si>
  <si>
    <t>ＲＣＣＭ・認定技術管理者区分</t>
    <phoneticPr fontId="5"/>
  </si>
  <si>
    <t>免許等の名称</t>
    <rPh sb="0" eb="2">
      <t>メンキョ</t>
    </rPh>
    <rPh sb="2" eb="3">
      <t>トウ</t>
    </rPh>
    <rPh sb="4" eb="6">
      <t>メイショウ</t>
    </rPh>
    <phoneticPr fontId="5"/>
  </si>
  <si>
    <r>
      <t xml:space="preserve">業務を希望する場合、希望、登録、登録番号、登録年月日欄を入力してください。
</t>
    </r>
    <r>
      <rPr>
        <sz val="10"/>
        <color theme="1" tint="4.9989318521683403E-2"/>
        <rFont val="ＭＳ ゴシック"/>
        <family val="3"/>
        <charset val="128"/>
      </rPr>
      <t>希望、登録欄はリストから選択してください。
これら以外の登録等を受けている場合は、空欄に登録事業名から入力してください。</t>
    </r>
    <rPh sb="13" eb="15">
      <t>トウロク</t>
    </rPh>
    <rPh sb="16" eb="18">
      <t>トウロク</t>
    </rPh>
    <rPh sb="18" eb="20">
      <t>バンゴウ</t>
    </rPh>
    <rPh sb="21" eb="23">
      <t>トウロク</t>
    </rPh>
    <rPh sb="23" eb="26">
      <t>ネンガッピ</t>
    </rPh>
    <rPh sb="28" eb="30">
      <t>ニュウリョク</t>
    </rPh>
    <rPh sb="38" eb="40">
      <t>キボウ</t>
    </rPh>
    <rPh sb="43" eb="44">
      <t>ラン</t>
    </rPh>
    <phoneticPr fontId="6"/>
  </si>
  <si>
    <t>登録</t>
    <rPh sb="0" eb="2">
      <t>トウロク</t>
    </rPh>
    <phoneticPr fontId="5"/>
  </si>
  <si>
    <r>
      <t xml:space="preserve">測
量
</t>
    </r>
    <r>
      <rPr>
        <sz val="11"/>
        <color rgb="FFFF0000"/>
        <rFont val="ＭＳ ゴシック"/>
        <family val="3"/>
        <charset val="128"/>
      </rPr>
      <t>*1</t>
    </r>
    <rPh sb="0" eb="1">
      <t>ハカ</t>
    </rPh>
    <rPh sb="2" eb="3">
      <t>リョウ</t>
    </rPh>
    <phoneticPr fontId="6"/>
  </si>
  <si>
    <r>
      <t>建築一般</t>
    </r>
    <r>
      <rPr>
        <sz val="11"/>
        <color rgb="FFFF0000"/>
        <rFont val="ＭＳ ゴシック"/>
        <family val="3"/>
        <charset val="128"/>
      </rPr>
      <t>*2</t>
    </r>
    <phoneticPr fontId="6"/>
  </si>
  <si>
    <t>衛生</t>
  </si>
  <si>
    <t>電気</t>
  </si>
  <si>
    <t>地質調査</t>
    <rPh sb="0" eb="2">
      <t>チシツ</t>
    </rPh>
    <rPh sb="2" eb="4">
      <t>チョウサ</t>
    </rPh>
    <phoneticPr fontId="4"/>
  </si>
  <si>
    <t>*1</t>
    <phoneticPr fontId="6"/>
  </si>
  <si>
    <t>「測量業務」における「測量一般」、「地図の調整」及び「航空測量」を希望する方は、測量法第55条の登録がなければ希望することはできません。</t>
    <phoneticPr fontId="5"/>
  </si>
  <si>
    <t>*2</t>
    <phoneticPr fontId="6"/>
  </si>
  <si>
    <t>意匠</t>
  </si>
  <si>
    <t>構造</t>
  </si>
  <si>
    <t>暖冷房</t>
  </si>
  <si>
    <t>建築積算</t>
  </si>
  <si>
    <t>機械設備積算</t>
  </si>
  <si>
    <t>電気設備積算</t>
  </si>
  <si>
    <t>調査</t>
  </si>
  <si>
    <t>河川砂防及び海岸・海洋</t>
  </si>
  <si>
    <t>鋼構造物及びコンクリート</t>
  </si>
  <si>
    <t>建築関係建設</t>
    <rPh sb="0" eb="2">
      <t>ケンチク</t>
    </rPh>
    <rPh sb="2" eb="4">
      <t>カンケイ</t>
    </rPh>
    <rPh sb="4" eb="6">
      <t>ケンセツ</t>
    </rPh>
    <phoneticPr fontId="6"/>
  </si>
  <si>
    <t>土木関係建設</t>
    <rPh sb="0" eb="2">
      <t>ドボク</t>
    </rPh>
    <rPh sb="2" eb="4">
      <t>カンケイ</t>
    </rPh>
    <rPh sb="4" eb="6">
      <t>ケンセツ</t>
    </rPh>
    <phoneticPr fontId="5"/>
  </si>
  <si>
    <t>補償コンサルタント</t>
    <rPh sb="0" eb="2">
      <t>ホショウ</t>
    </rPh>
    <phoneticPr fontId="5"/>
  </si>
  <si>
    <t>不動産鑑定業者</t>
  </si>
  <si>
    <t>「建築関係建設」における「建築一般」を希望する方は、建築士法第23条の登録がなければ希望することはできません。</t>
    <phoneticPr fontId="5"/>
  </si>
  <si>
    <t>その他の具体的な業務内容</t>
    <rPh sb="2" eb="3">
      <t>タ</t>
    </rPh>
    <rPh sb="4" eb="7">
      <t>グタイテキ</t>
    </rPh>
    <rPh sb="8" eb="10">
      <t>ギョウム</t>
    </rPh>
    <rPh sb="10" eb="12">
      <t>ナイヨウ</t>
    </rPh>
    <phoneticPr fontId="5"/>
  </si>
  <si>
    <t>*3</t>
    <phoneticPr fontId="5"/>
  </si>
  <si>
    <t>業務区分・部門</t>
    <phoneticPr fontId="5"/>
  </si>
  <si>
    <t>諫早市内にある支店・営業所等の名称を入力してください。</t>
    <rPh sb="18" eb="20">
      <t>ニュウリョク</t>
    </rPh>
    <phoneticPr fontId="5"/>
  </si>
  <si>
    <t>地質調査</t>
    <phoneticPr fontId="5"/>
  </si>
  <si>
    <t>その他</t>
    <rPh sb="2" eb="3">
      <t>タ</t>
    </rPh>
    <phoneticPr fontId="5"/>
  </si>
  <si>
    <r>
      <t xml:space="preserve">その他 </t>
    </r>
    <r>
      <rPr>
        <sz val="11"/>
        <color rgb="FFFF0000"/>
        <rFont val="ＭＳ ゴシック"/>
        <family val="3"/>
        <charset val="128"/>
      </rPr>
      <t>*3</t>
    </r>
    <phoneticPr fontId="5"/>
  </si>
  <si>
    <t>測量調査設計業務実績情報システム(テクリス)における企業IDを、半角英数字で入力してください。</t>
    <phoneticPr fontId="6"/>
  </si>
  <si>
    <t>公共建築設計者情報システム(PUBDIS)における会社コードを、半角英数字で入力してください。</t>
    <rPh sb="0" eb="2">
      <t>コウキョウ</t>
    </rPh>
    <rPh sb="2" eb="4">
      <t>ケンチク</t>
    </rPh>
    <rPh sb="4" eb="6">
      <t>セッケイ</t>
    </rPh>
    <rPh sb="6" eb="7">
      <t>シャ</t>
    </rPh>
    <rPh sb="7" eb="9">
      <t>ジョウホウ</t>
    </rPh>
    <rPh sb="25" eb="27">
      <t>カイシャ</t>
    </rPh>
    <rPh sb="32" eb="34">
      <t>ハンカク</t>
    </rPh>
    <rPh sb="34" eb="37">
      <t>エイスウジ</t>
    </rPh>
    <rPh sb="38" eb="40">
      <t>ニュウリョク</t>
    </rPh>
    <phoneticPr fontId="6"/>
  </si>
  <si>
    <t>@を含む半角文字で入力してください。</t>
    <phoneticPr fontId="5"/>
  </si>
  <si>
    <t>本社（店）と異なる場合のみ、@を含む半角文字で入力してください。</t>
    <phoneticPr fontId="5"/>
  </si>
  <si>
    <t>例)1000001　「-（ハイフン）」を使わず7桁の半角の数字のみで入力してください。</t>
    <rPh sb="26" eb="28">
      <t>ハンカク</t>
    </rPh>
    <phoneticPr fontId="5"/>
  </si>
  <si>
    <t>都道府県から入力してください。（全て全角で入力してください。）</t>
    <phoneticPr fontId="5"/>
  </si>
  <si>
    <t>例)株式会社鈴木組　正式名称で入力してください。（全て全角で入力してください。）</t>
    <phoneticPr fontId="5"/>
  </si>
  <si>
    <t>正式名称で入力してください。個人の場合は「代表者・代表」等、入力してください。役職名が不要な場合は「※」を入力してください。</t>
  </si>
  <si>
    <t>全角カタカナで入力してください。姓と名は全角１文字分空けてください。</t>
    <rPh sb="20" eb="22">
      <t>ゼンカク</t>
    </rPh>
    <phoneticPr fontId="5"/>
  </si>
  <si>
    <t>姓と名は全角１文字分空けてください。</t>
    <rPh sb="4" eb="6">
      <t>ゼンカク</t>
    </rPh>
    <phoneticPr fontId="5"/>
  </si>
  <si>
    <t>例)カブシキガイシャスズキグミ　キュウシュウエイギョウショ
正式名称を全角カタカナで入力してください。支店・営業所名は、全角１文字空けて入力してください。</t>
    <rPh sb="60" eb="62">
      <t>ゼンカク</t>
    </rPh>
    <phoneticPr fontId="5"/>
  </si>
  <si>
    <t>例)株式会社鈴木組　九州営業所
正式名称で入力してください。支店・営業所名は、全角１文字空けて入力してください。（全て全角で入力してください。）</t>
    <rPh sb="10" eb="12">
      <t>キュウシュウ</t>
    </rPh>
    <rPh sb="16" eb="18">
      <t>セイシキ</t>
    </rPh>
    <rPh sb="18" eb="20">
      <t>メイショウ</t>
    </rPh>
    <rPh sb="21" eb="23">
      <t>ニュウリョク</t>
    </rPh>
    <rPh sb="30" eb="32">
      <t>シテン</t>
    </rPh>
    <rPh sb="33" eb="36">
      <t>エイギョウショ</t>
    </rPh>
    <rPh sb="36" eb="37">
      <t>メイ</t>
    </rPh>
    <rPh sb="39" eb="41">
      <t>ゼンカク</t>
    </rPh>
    <rPh sb="42" eb="44">
      <t>モジ</t>
    </rPh>
    <rPh sb="44" eb="45">
      <t>ア</t>
    </rPh>
    <rPh sb="47" eb="49">
      <t>ニュウリョク</t>
    </rPh>
    <phoneticPr fontId="5"/>
  </si>
  <si>
    <t>本社（店）と異なる場合のみ、「-（ハイフン）」を使わず7桁の半角の数字のみで入力してください。</t>
    <rPh sb="6" eb="7">
      <t>コト</t>
    </rPh>
    <rPh sb="9" eb="11">
      <t>バアイ</t>
    </rPh>
    <rPh sb="30" eb="32">
      <t>ハンカク</t>
    </rPh>
    <phoneticPr fontId="5"/>
  </si>
  <si>
    <t>例)00000000　8桁の半角の数字を入力してください。</t>
    <rPh sb="14" eb="16">
      <t>ハンカク</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</si>
  <si>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</si>
  <si>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(5)で「有」を選択した場合のみ、技術者の情報を入力してください。
「法令による免許等」には、測量士等を入力し、監理技術者資格者証を所持している場合は備考欄にその旨入力すること。</t>
    <rPh sb="5" eb="6">
      <t>ア</t>
    </rPh>
    <rPh sb="8" eb="10">
      <t>センタク</t>
    </rPh>
    <rPh sb="12" eb="14">
      <t>バアイ</t>
    </rPh>
    <rPh sb="17" eb="20">
      <t>ギジュツシャ</t>
    </rPh>
    <rPh sb="21" eb="23">
      <t>ジョウホウ</t>
    </rPh>
    <rPh sb="24" eb="26">
      <t>ニュウリョク</t>
    </rPh>
    <rPh sb="52" eb="54">
      <t>ニュウリョク</t>
    </rPh>
    <rPh sb="82" eb="84">
      <t>ニュウリョク</t>
    </rPh>
    <phoneticPr fontId="5"/>
  </si>
  <si>
    <t>諫早市内の支店・営業所情報を入力してください。
同意事項等-(3)諫早市内の営業所の有無 で「有」を選択し、諫早市内の支店・営業所がA.本社(店)情報、B.契約する営業所情報と異なる場合、(1)(2)を入力してください。</t>
    <rPh sb="0" eb="4">
      <t>イサハヤシナイ</t>
    </rPh>
    <rPh sb="5" eb="7">
      <t>シテン</t>
    </rPh>
    <rPh sb="8" eb="13">
      <t>エイギョウショジョウホウ</t>
    </rPh>
    <rPh sb="14" eb="16">
      <t>ニュウリョク</t>
    </rPh>
    <rPh sb="24" eb="29">
      <t>ドウイジコウトウ</t>
    </rPh>
    <phoneticPr fontId="5"/>
  </si>
  <si>
    <t>42_諫早市</t>
  </si>
  <si>
    <t>コンサル</t>
  </si>
  <si>
    <t>支店・営業所に入札・契約権限を委任する場合、(1)入札・契約権限の委任欄にリストから「する」を選択し、支店・営業所情報を入力してください。「しない」を選択した場合は、（２）～（１１）の入力は不要です。</t>
    <phoneticPr fontId="5"/>
  </si>
  <si>
    <t>諫早市で行なわれる測量・建設コンサルタント等に係る入札に参加する資格の審査を申請します。</t>
    <rPh sb="9" eb="11">
      <t>ソクリョウ</t>
    </rPh>
    <rPh sb="12" eb="14">
      <t>ケンセツ</t>
    </rPh>
    <rPh sb="21" eb="22">
      <t>トウ</t>
    </rPh>
    <phoneticPr fontId="5"/>
  </si>
  <si>
    <t>例)2026/4/1、R8/4/1</t>
    <phoneticPr fontId="5"/>
  </si>
  <si>
    <t>例)2026/4/1</t>
    <phoneticPr fontId="5"/>
  </si>
  <si>
    <t>リストから選択してください。
以下、住所を入力する際、「諫早市」の「諫」にご注意ください。</t>
    <rPh sb="15" eb="17">
      <t>イカ</t>
    </rPh>
    <rPh sb="18" eb="20">
      <t>ジュウショ</t>
    </rPh>
    <rPh sb="21" eb="23">
      <t>ニュウリョク</t>
    </rPh>
    <rPh sb="25" eb="26">
      <t>サイ</t>
    </rPh>
    <rPh sb="28" eb="31">
      <t>イサハヤシ</t>
    </rPh>
    <rPh sb="34" eb="35">
      <t>カン</t>
    </rPh>
    <rPh sb="38" eb="40">
      <t>チュウイ</t>
    </rPh>
    <phoneticPr fontId="5"/>
  </si>
  <si>
    <t>諫早市内での営業開始年</t>
    <rPh sb="0" eb="2">
      <t>イサハヤ</t>
    </rPh>
    <rPh sb="2" eb="4">
      <t>シナイ</t>
    </rPh>
    <rPh sb="6" eb="8">
      <t>エイギョウ</t>
    </rPh>
    <rPh sb="8" eb="10">
      <t>カイシ</t>
    </rPh>
    <rPh sb="10" eb="11">
      <t>ネン</t>
    </rPh>
    <phoneticPr fontId="6"/>
  </si>
  <si>
    <t>(西暦)</t>
    <phoneticPr fontId="5"/>
  </si>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</sst>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
    <numFmt numFmtId="180" formatCode="000\-0000"/>
    <numFmt numFmtId="181" formatCode="#,##0_ "/>
    <numFmt numFmtId="182" formatCode="####"/>
    <numFmt numFmtId="183" formatCode="0000000"/>
    <numFmt numFmtId="184" formatCode="000"/>
    <numFmt numFmtId="185" formatCode="0000"/>
    <numFmt numFmtId="186" formatCode="&quot;Ver.&quot;@"/>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name val="ＭＳ ゴシック"/>
      <family val="3"/>
      <charset val="128"/>
    </font>
    <font>
      <b/>
      <sz val="11"/>
      <color theme="1"/>
      <name val="ＭＳ ゴシック"/>
      <family val="3"/>
      <charset val="128"/>
    </font>
    <font>
      <sz val="10"/>
      <color rgb="FFFF0000"/>
      <name val="ＭＳ ゴシック"/>
      <family val="3"/>
      <charset val="128"/>
    </font>
    <font>
      <sz val="11"/>
      <color rgb="FFFF0000"/>
      <name val="ＭＳ ゴシック"/>
      <family val="3"/>
      <charset val="128"/>
    </font>
    <font>
      <b/>
      <sz val="12"/>
      <color theme="1"/>
      <name val="ＭＳ ゴシック"/>
      <family val="3"/>
      <charset val="128"/>
    </font>
    <font>
      <b/>
      <sz val="14"/>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1"/>
      <color rgb="FF9C0006"/>
      <name val="ＭＳ Ｐゴシック"/>
      <family val="2"/>
      <charset val="128"/>
      <scheme val="minor"/>
    </font>
    <font>
      <b/>
      <sz val="16"/>
      <color theme="1"/>
      <name val="ＭＳ ゴシック"/>
      <family val="3"/>
      <charset val="128"/>
    </font>
    <font>
      <sz val="10"/>
      <color rgb="FF0D0D0D"/>
      <name val="ＭＳ ゴシック"/>
      <family val="3"/>
      <charset val="128"/>
    </font>
    <font>
      <sz val="12"/>
      <color theme="1"/>
      <name val="ＭＳ ゴシック"/>
      <family val="3"/>
      <charset val="128"/>
    </font>
    <font>
      <sz val="18"/>
      <color theme="3"/>
      <name val="ＭＳ Ｐゴシック"/>
      <family val="2"/>
      <charset val="128"/>
      <scheme val="major"/>
    </font>
    <font>
      <sz val="10"/>
      <color theme="1"/>
      <name val="ＭＳ ゴシック"/>
      <family val="3"/>
      <charset val="128"/>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bgColor indexed="64"/>
      </patternFill>
    </fill>
  </fills>
  <borders count="54">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hair">
        <color indexed="64"/>
      </left>
      <right style="hair">
        <color indexed="64"/>
      </right>
      <top style="thin">
        <color indexed="64"/>
      </top>
      <bottom style="thin">
        <color indexed="64"/>
      </bottom>
      <diagonal/>
    </border>
    <border>
      <left style="hair">
        <color auto="1"/>
      </left>
      <right style="hair">
        <color auto="1"/>
      </right>
      <top/>
      <bottom style="hair">
        <color auto="1"/>
      </bottom>
      <diagonal/>
    </border>
    <border>
      <left style="thin">
        <color indexed="64"/>
      </left>
      <right style="hair">
        <color indexed="64"/>
      </right>
      <top/>
      <bottom style="hair">
        <color indexed="64"/>
      </bottom>
      <diagonal/>
    </border>
    <border>
      <left/>
      <right style="thin">
        <color indexed="64"/>
      </right>
      <top style="thin">
        <color indexed="64"/>
      </top>
      <bottom style="thin">
        <color auto="1"/>
      </bottom>
      <diagonal/>
    </border>
    <border>
      <left/>
      <right style="hair">
        <color indexed="64"/>
      </right>
      <top/>
      <bottom/>
      <diagonal/>
    </border>
    <border>
      <left/>
      <right style="hair">
        <color indexed="64"/>
      </right>
      <top style="thin">
        <color indexed="64"/>
      </top>
      <bottom/>
      <diagonal/>
    </border>
    <border>
      <left style="thin">
        <color indexed="64"/>
      </left>
      <right style="hair">
        <color indexed="64"/>
      </right>
      <top/>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hair">
        <color auto="1"/>
      </left>
      <right style="hair">
        <color auto="1"/>
      </right>
      <top style="hair">
        <color auto="1"/>
      </top>
      <bottom style="thin">
        <color auto="1"/>
      </bottom>
      <diagonal/>
    </border>
    <border>
      <left style="hair">
        <color indexed="64"/>
      </left>
      <right/>
      <top style="hair">
        <color indexed="64"/>
      </top>
      <bottom/>
      <diagonal/>
    </border>
    <border>
      <left/>
      <right/>
      <top style="hair">
        <color indexed="64"/>
      </top>
      <bottom/>
      <diagonal/>
    </border>
    <border>
      <left style="hair">
        <color indexed="64"/>
      </left>
      <right style="thin">
        <color indexed="64"/>
      </right>
      <top style="hair">
        <color indexed="64"/>
      </top>
      <bottom style="thin">
        <color indexed="64"/>
      </bottom>
      <diagonal/>
    </border>
    <border>
      <left/>
      <right style="hair">
        <color indexed="64"/>
      </right>
      <top/>
      <bottom style="thin">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bottom style="thin">
        <color auto="1"/>
      </bottom>
      <diagonal/>
    </border>
  </borders>
  <cellStyleXfs count="18">
    <xf numFmtId="0" fontId="0" fillId="0" borderId="0">
      <alignment vertical="center"/>
    </xf>
    <xf numFmtId="0" fontId="3" fillId="0" borderId="0">
      <alignment vertical="center"/>
    </xf>
    <xf numFmtId="0" fontId="7"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3" fillId="0" borderId="0">
      <alignment vertical="center"/>
    </xf>
    <xf numFmtId="38" fontId="10" fillId="0" borderId="0" applyFont="0" applyFill="0" applyBorder="0" applyAlignment="0" applyProtection="0">
      <alignment vertical="center"/>
    </xf>
    <xf numFmtId="0" fontId="8" fillId="0" borderId="0">
      <alignment vertical="center"/>
    </xf>
    <xf numFmtId="176" fontId="9" fillId="0" borderId="0" applyFont="0" applyFill="0" applyBorder="0" applyAlignment="0" applyProtection="0">
      <alignment vertical="center"/>
    </xf>
    <xf numFmtId="0" fontId="8" fillId="0" borderId="0"/>
    <xf numFmtId="0" fontId="7" fillId="0" borderId="0">
      <alignment vertical="center"/>
    </xf>
    <xf numFmtId="0" fontId="3" fillId="0" borderId="0">
      <alignment vertical="center"/>
    </xf>
    <xf numFmtId="38" fontId="10"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416">
    <xf numFmtId="0" fontId="0" fillId="0" borderId="0" xfId="0">
      <alignment vertical="center"/>
    </xf>
    <xf numFmtId="49" fontId="11" fillId="2" borderId="0" xfId="0" applyNumberFormat="1" applyFont="1" applyFill="1" applyAlignment="1" applyProtection="1">
      <alignment horizontal="left" vertical="center"/>
      <protection locked="0"/>
    </xf>
    <xf numFmtId="49" fontId="11" fillId="2" borderId="43" xfId="12" applyNumberFormat="1" applyFont="1" applyFill="1" applyBorder="1" applyAlignment="1" applyProtection="1">
      <alignment horizontal="center" vertical="center"/>
      <protection locked="0"/>
    </xf>
    <xf numFmtId="49" fontId="11" fillId="2" borderId="7" xfId="12" applyNumberFormat="1" applyFont="1" applyFill="1" applyBorder="1" applyAlignment="1" applyProtection="1">
      <alignment horizontal="center" vertical="center"/>
      <protection locked="0"/>
    </xf>
    <xf numFmtId="49" fontId="11" fillId="2" borderId="49" xfId="12" applyNumberFormat="1" applyFont="1" applyFill="1" applyBorder="1" applyAlignment="1" applyProtection="1">
      <alignment horizontal="center" vertical="center"/>
      <protection locked="0"/>
    </xf>
    <xf numFmtId="49" fontId="11" fillId="2" borderId="47" xfId="12" applyNumberFormat="1" applyFont="1" applyFill="1" applyBorder="1" applyAlignment="1" applyProtection="1">
      <alignment horizontal="center" vertical="center"/>
      <protection locked="0"/>
    </xf>
    <xf numFmtId="49" fontId="11" fillId="2" borderId="28" xfId="12" applyNumberFormat="1" applyFont="1" applyFill="1" applyBorder="1" applyAlignment="1" applyProtection="1">
      <alignment horizontal="center" vertical="center"/>
      <protection locked="0"/>
    </xf>
    <xf numFmtId="49" fontId="11" fillId="2" borderId="27" xfId="12" applyNumberFormat="1" applyFont="1" applyFill="1" applyBorder="1" applyAlignment="1" applyProtection="1">
      <alignment horizontal="center" vertical="center"/>
      <protection locked="0"/>
    </xf>
    <xf numFmtId="49" fontId="11" fillId="2" borderId="52" xfId="12" applyNumberFormat="1" applyFont="1" applyFill="1" applyBorder="1" applyAlignment="1" applyProtection="1">
      <alignment horizontal="center" vertical="center"/>
      <protection locked="0"/>
    </xf>
    <xf numFmtId="49" fontId="11" fillId="2" borderId="0" xfId="0" applyNumberFormat="1" applyFont="1" applyFill="1" applyAlignment="1" applyProtection="1">
      <alignment horizontal="left" vertical="center"/>
      <protection locked="0"/>
    </xf>
    <xf numFmtId="49" fontId="11" fillId="2" borderId="0" xfId="0" applyNumberFormat="1" applyFont="1" applyFill="1" applyAlignment="1" applyProtection="1">
      <alignment horizontal="left" vertical="center" shrinkToFit="1"/>
      <protection locked="0"/>
    </xf>
    <xf numFmtId="0" fontId="11" fillId="2" borderId="0" xfId="0" applyFont="1" applyFill="1" applyAlignment="1" applyProtection="1">
      <alignment horizontal="left" vertical="center" shrinkToFit="1"/>
      <protection locked="0"/>
    </xf>
    <xf numFmtId="0" fontId="11" fillId="2" borderId="0" xfId="0" applyFont="1" applyFill="1" applyAlignment="1" applyProtection="1">
      <alignment horizontal="left" vertical="center"/>
      <protection locked="0"/>
    </xf>
    <xf numFmtId="182" fontId="11" fillId="2" borderId="0" xfId="0" applyNumberFormat="1" applyFont="1" applyFill="1" applyAlignment="1" applyProtection="1">
      <alignment horizontal="right" vertical="center"/>
      <protection locked="0"/>
    </xf>
    <xf numFmtId="49" fontId="11" fillId="2" borderId="0" xfId="0" applyNumberFormat="1" applyFont="1" applyFill="1" applyAlignment="1" applyProtection="1">
      <alignment horizontal="right" vertical="center"/>
      <protection locked="0"/>
    </xf>
    <xf numFmtId="38" fontId="11" fillId="2" borderId="0" xfId="0" applyNumberFormat="1" applyFont="1" applyFill="1" applyAlignment="1" applyProtection="1">
      <alignment horizontal="right" vertical="center"/>
      <protection locked="0"/>
    </xf>
    <xf numFmtId="38" fontId="11" fillId="2" borderId="15" xfId="1" applyNumberFormat="1" applyFont="1" applyFill="1" applyBorder="1" applyAlignment="1" applyProtection="1">
      <alignment horizontal="right" vertical="center"/>
      <protection locked="0"/>
    </xf>
    <xf numFmtId="181" fontId="11" fillId="2" borderId="4" xfId="1" applyNumberFormat="1" applyFont="1" applyFill="1" applyBorder="1" applyAlignment="1" applyProtection="1">
      <alignment horizontal="right" vertical="center"/>
      <protection locked="0"/>
    </xf>
    <xf numFmtId="181" fontId="11" fillId="2" borderId="6" xfId="1" applyNumberFormat="1" applyFont="1" applyFill="1" applyBorder="1" applyAlignment="1" applyProtection="1">
      <alignment horizontal="right" vertical="center"/>
      <protection locked="0"/>
    </xf>
    <xf numFmtId="38" fontId="11" fillId="2" borderId="16" xfId="1" applyNumberFormat="1" applyFont="1" applyFill="1" applyBorder="1" applyAlignment="1" applyProtection="1">
      <alignment horizontal="right" vertical="center"/>
      <protection locked="0"/>
    </xf>
    <xf numFmtId="181" fontId="11" fillId="2" borderId="9" xfId="1" applyNumberFormat="1" applyFont="1" applyFill="1" applyBorder="1" applyAlignment="1" applyProtection="1">
      <alignment horizontal="right" vertical="center"/>
      <protection locked="0"/>
    </xf>
    <xf numFmtId="181" fontId="11" fillId="2" borderId="11" xfId="1" applyNumberFormat="1" applyFont="1" applyFill="1" applyBorder="1" applyAlignment="1" applyProtection="1">
      <alignment horizontal="right" vertical="center"/>
      <protection locked="0"/>
    </xf>
    <xf numFmtId="49" fontId="11" fillId="2" borderId="16" xfId="0" applyNumberFormat="1" applyFont="1" applyFill="1" applyBorder="1" applyAlignment="1" applyProtection="1">
      <alignment horizontal="left" vertical="center"/>
      <protection locked="0"/>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49" fontId="11" fillId="2" borderId="8" xfId="0" applyNumberFormat="1" applyFont="1" applyFill="1" applyBorder="1" applyAlignment="1" applyProtection="1">
      <alignment horizontal="left" vertical="center"/>
      <protection locked="0"/>
    </xf>
    <xf numFmtId="49" fontId="11" fillId="2" borderId="9" xfId="0" applyNumberFormat="1" applyFont="1" applyFill="1" applyBorder="1" applyAlignment="1" applyProtection="1">
      <alignment horizontal="left" vertical="center"/>
      <protection locked="0"/>
    </xf>
    <xf numFmtId="49" fontId="11" fillId="2" borderId="10" xfId="0" applyNumberFormat="1" applyFont="1" applyFill="1" applyBorder="1" applyAlignment="1" applyProtection="1">
      <alignment horizontal="left" vertical="center"/>
      <protection locked="0"/>
    </xf>
    <xf numFmtId="14" fontId="11" fillId="2" borderId="3" xfId="0" applyNumberFormat="1" applyFont="1" applyFill="1" applyBorder="1" applyAlignment="1" applyProtection="1">
      <alignment horizontal="left" vertical="center"/>
      <protection locked="0"/>
    </xf>
    <xf numFmtId="14" fontId="11" fillId="2" borderId="5" xfId="0" applyNumberFormat="1"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left" vertical="center"/>
      <protection locked="0"/>
    </xf>
    <xf numFmtId="14" fontId="11" fillId="2" borderId="10" xfId="0" applyNumberFormat="1" applyFont="1" applyFill="1" applyBorder="1" applyAlignment="1" applyProtection="1">
      <alignment horizontal="left" vertical="center"/>
      <protection locked="0"/>
    </xf>
    <xf numFmtId="49" fontId="11" fillId="2" borderId="15" xfId="0" applyNumberFormat="1" applyFont="1" applyFill="1" applyBorder="1" applyAlignment="1" applyProtection="1">
      <alignment horizontal="left" vertical="center"/>
      <protection locked="0"/>
    </xf>
    <xf numFmtId="0" fontId="11" fillId="2" borderId="4" xfId="0" applyFont="1" applyFill="1" applyBorder="1" applyAlignment="1" applyProtection="1">
      <alignment horizontal="left" vertical="center"/>
      <protection locked="0"/>
    </xf>
    <xf numFmtId="0" fontId="11" fillId="2" borderId="5" xfId="0" applyFont="1" applyFill="1" applyBorder="1" applyAlignment="1" applyProtection="1">
      <alignment horizontal="left" vertical="center"/>
      <protection locked="0"/>
    </xf>
    <xf numFmtId="49" fontId="11" fillId="2" borderId="12" xfId="0" applyNumberFormat="1" applyFont="1" applyFill="1" applyBorder="1" applyAlignment="1" applyProtection="1">
      <alignment horizontal="left" vertical="center"/>
      <protection locked="0"/>
    </xf>
    <xf numFmtId="14" fontId="11" fillId="2" borderId="13" xfId="0" applyNumberFormat="1" applyFont="1" applyFill="1" applyBorder="1" applyAlignment="1" applyProtection="1">
      <alignment horizontal="left" vertical="center"/>
      <protection locked="0"/>
    </xf>
    <xf numFmtId="14" fontId="11" fillId="2" borderId="34" xfId="0" applyNumberFormat="1" applyFont="1" applyFill="1" applyBorder="1" applyAlignment="1" applyProtection="1">
      <alignment horizontal="left" vertical="center"/>
      <protection locked="0"/>
    </xf>
    <xf numFmtId="49" fontId="11" fillId="2" borderId="35" xfId="0" applyNumberFormat="1" applyFont="1" applyFill="1" applyBorder="1" applyAlignment="1" applyProtection="1">
      <alignment horizontal="left" vertical="center"/>
      <protection locked="0"/>
    </xf>
    <xf numFmtId="0" fontId="11" fillId="2" borderId="13" xfId="0" applyFont="1" applyFill="1" applyBorder="1" applyAlignment="1" applyProtection="1">
      <alignment horizontal="left" vertical="center"/>
      <protection locked="0"/>
    </xf>
    <xf numFmtId="0" fontId="11" fillId="2" borderId="14" xfId="0" applyFont="1" applyFill="1" applyBorder="1" applyAlignment="1" applyProtection="1">
      <alignment horizontal="left" vertical="center"/>
      <protection locked="0"/>
    </xf>
    <xf numFmtId="49" fontId="11" fillId="2" borderId="13" xfId="0" applyNumberFormat="1" applyFont="1" applyFill="1" applyBorder="1" applyAlignment="1" applyProtection="1">
      <alignment horizontal="left" vertical="center"/>
      <protection locked="0"/>
    </xf>
    <xf numFmtId="49" fontId="11" fillId="2" borderId="14" xfId="0" applyNumberFormat="1" applyFont="1" applyFill="1" applyBorder="1" applyAlignment="1" applyProtection="1">
      <alignment horizontal="left" vertical="center"/>
      <protection locked="0"/>
    </xf>
    <xf numFmtId="14" fontId="11" fillId="2" borderId="9" xfId="0" applyNumberFormat="1" applyFont="1" applyFill="1" applyBorder="1" applyAlignment="1" applyProtection="1">
      <alignment horizontal="left" vertical="center"/>
      <protection locked="0"/>
    </xf>
    <xf numFmtId="14" fontId="11" fillId="2" borderId="11" xfId="0" applyNumberFormat="1" applyFont="1" applyFill="1" applyBorder="1" applyAlignment="1" applyProtection="1">
      <alignment horizontal="left" vertical="center"/>
      <protection locked="0"/>
    </xf>
    <xf numFmtId="181" fontId="11" fillId="2" borderId="0" xfId="0" applyNumberFormat="1" applyFont="1" applyFill="1" applyAlignment="1" applyProtection="1">
      <alignment horizontal="left" vertical="center"/>
      <protection locked="0"/>
    </xf>
    <xf numFmtId="183" fontId="11" fillId="2" borderId="0" xfId="0" applyNumberFormat="1" applyFont="1" applyFill="1" applyAlignment="1" applyProtection="1">
      <alignment horizontal="left" vertical="center"/>
      <protection locked="0"/>
    </xf>
    <xf numFmtId="180" fontId="11" fillId="2" borderId="0" xfId="0" applyNumberFormat="1" applyFont="1" applyFill="1" applyAlignment="1" applyProtection="1">
      <alignment horizontal="left" vertical="center"/>
      <protection locked="0"/>
    </xf>
    <xf numFmtId="178" fontId="11" fillId="2" borderId="0" xfId="0" applyNumberFormat="1" applyFont="1" applyFill="1" applyAlignment="1" applyProtection="1">
      <alignment horizontal="left" vertical="center"/>
      <protection locked="0"/>
    </xf>
    <xf numFmtId="38" fontId="11" fillId="2" borderId="35" xfId="1" applyNumberFormat="1" applyFont="1" applyFill="1" applyBorder="1" applyAlignment="1" applyProtection="1">
      <alignment horizontal="right" vertical="center"/>
      <protection locked="0"/>
    </xf>
    <xf numFmtId="181" fontId="11" fillId="2" borderId="13" xfId="1" applyNumberFormat="1" applyFont="1" applyFill="1" applyBorder="1" applyAlignment="1" applyProtection="1">
      <alignment horizontal="right" vertical="center"/>
      <protection locked="0"/>
    </xf>
    <xf numFmtId="181" fontId="11" fillId="2" borderId="34" xfId="1" applyNumberFormat="1" applyFont="1" applyFill="1" applyBorder="1" applyAlignment="1" applyProtection="1">
      <alignment horizontal="right" vertical="center"/>
      <protection locked="0"/>
    </xf>
    <xf numFmtId="49" fontId="11" fillId="2" borderId="16" xfId="6" applyNumberFormat="1" applyFont="1" applyFill="1" applyBorder="1" applyAlignment="1" applyProtection="1">
      <alignment horizontal="left" vertical="center"/>
      <protection locked="0"/>
    </xf>
    <xf numFmtId="49" fontId="11" fillId="2" borderId="9" xfId="6" applyNumberFormat="1" applyFont="1" applyFill="1" applyBorder="1" applyAlignment="1" applyProtection="1">
      <alignment horizontal="left" vertical="center"/>
      <protection locked="0"/>
    </xf>
    <xf numFmtId="38" fontId="11" fillId="2" borderId="9" xfId="6" applyNumberFormat="1" applyFont="1" applyFill="1" applyBorder="1" applyAlignment="1" applyProtection="1">
      <alignment horizontal="left" vertical="center"/>
      <protection locked="0"/>
    </xf>
    <xf numFmtId="49" fontId="11" fillId="2" borderId="10" xfId="6" applyNumberFormat="1" applyFont="1" applyFill="1" applyBorder="1" applyAlignment="1" applyProtection="1">
      <alignment horizontal="left" vertical="center"/>
      <protection locked="0"/>
    </xf>
    <xf numFmtId="38" fontId="11" fillId="2" borderId="8" xfId="6" applyNumberFormat="1" applyFont="1" applyFill="1" applyBorder="1" applyAlignment="1" applyProtection="1">
      <alignment horizontal="right" vertical="center"/>
      <protection locked="0"/>
    </xf>
    <xf numFmtId="38" fontId="11" fillId="2" borderId="11" xfId="6" applyNumberFormat="1" applyFont="1" applyFill="1" applyBorder="1" applyAlignment="1" applyProtection="1">
      <alignment horizontal="right" vertical="center"/>
      <protection locked="0"/>
    </xf>
    <xf numFmtId="38" fontId="11" fillId="2" borderId="3" xfId="6" applyNumberFormat="1" applyFont="1" applyFill="1" applyBorder="1" applyAlignment="1" applyProtection="1">
      <alignment horizontal="right" vertical="center"/>
      <protection locked="0"/>
    </xf>
    <xf numFmtId="38" fontId="11" fillId="2" borderId="6" xfId="6" applyNumberFormat="1" applyFont="1" applyFill="1" applyBorder="1" applyAlignment="1" applyProtection="1">
      <alignment horizontal="right" vertical="center"/>
      <protection locked="0"/>
    </xf>
    <xf numFmtId="38" fontId="11" fillId="2" borderId="4" xfId="6" applyNumberFormat="1" applyFont="1" applyFill="1" applyBorder="1" applyAlignment="1" applyProtection="1">
      <alignment horizontal="right" vertical="center"/>
      <protection locked="0"/>
    </xf>
    <xf numFmtId="38" fontId="11" fillId="2" borderId="9" xfId="6" applyNumberFormat="1" applyFont="1" applyFill="1" applyBorder="1" applyAlignment="1" applyProtection="1">
      <alignment horizontal="right" vertical="center"/>
      <protection locked="0"/>
    </xf>
    <xf numFmtId="49" fontId="11" fillId="2" borderId="3" xfId="0" applyNumberFormat="1" applyFont="1" applyFill="1" applyBorder="1" applyAlignment="1" applyProtection="1">
      <alignment horizontal="left" vertical="center"/>
      <protection locked="0"/>
    </xf>
    <xf numFmtId="49" fontId="11" fillId="2" borderId="4" xfId="0" applyNumberFormat="1" applyFont="1" applyFill="1" applyBorder="1" applyAlignment="1" applyProtection="1">
      <alignment horizontal="left" vertical="center"/>
      <protection locked="0"/>
    </xf>
    <xf numFmtId="49" fontId="11" fillId="2" borderId="5" xfId="0" applyNumberFormat="1" applyFont="1" applyFill="1" applyBorder="1" applyAlignment="1" applyProtection="1">
      <alignment horizontal="left" vertical="center"/>
      <protection locked="0"/>
    </xf>
    <xf numFmtId="14" fontId="11" fillId="2" borderId="12" xfId="0" applyNumberFormat="1" applyFont="1" applyFill="1" applyBorder="1" applyAlignment="1" applyProtection="1">
      <alignment horizontal="left" vertical="center"/>
      <protection locked="0"/>
    </xf>
    <xf numFmtId="14" fontId="11" fillId="2" borderId="14" xfId="0" applyNumberFormat="1" applyFont="1" applyFill="1" applyBorder="1" applyAlignment="1" applyProtection="1">
      <alignment horizontal="left" vertical="center"/>
      <protection locked="0"/>
    </xf>
    <xf numFmtId="14" fontId="11" fillId="2" borderId="4" xfId="0" applyNumberFormat="1" applyFont="1" applyFill="1" applyBorder="1" applyAlignment="1" applyProtection="1">
      <alignment horizontal="left" vertical="center"/>
      <protection locked="0"/>
    </xf>
    <xf numFmtId="14" fontId="11" fillId="2" borderId="6" xfId="0" applyNumberFormat="1" applyFont="1" applyFill="1" applyBorder="1" applyAlignment="1" applyProtection="1">
      <alignment horizontal="left" vertical="center"/>
      <protection locked="0"/>
    </xf>
    <xf numFmtId="38" fontId="11" fillId="2" borderId="12" xfId="6" applyNumberFormat="1" applyFont="1" applyFill="1" applyBorder="1" applyAlignment="1" applyProtection="1">
      <alignment horizontal="right" vertical="center"/>
      <protection locked="0"/>
    </xf>
    <xf numFmtId="38" fontId="11" fillId="2" borderId="34" xfId="6" applyNumberFormat="1" applyFont="1" applyFill="1" applyBorder="1" applyAlignment="1" applyProtection="1">
      <alignment horizontal="right" vertical="center"/>
      <protection locked="0"/>
    </xf>
    <xf numFmtId="177" fontId="11" fillId="2" borderId="4" xfId="0" applyNumberFormat="1" applyFont="1" applyFill="1" applyBorder="1" applyAlignment="1" applyProtection="1">
      <alignment horizontal="left" vertical="center"/>
      <protection locked="0"/>
    </xf>
    <xf numFmtId="177" fontId="11" fillId="2" borderId="6" xfId="0" applyNumberFormat="1" applyFont="1" applyFill="1" applyBorder="1" applyAlignment="1" applyProtection="1">
      <alignment horizontal="left" vertical="center"/>
      <protection locked="0"/>
    </xf>
    <xf numFmtId="177" fontId="11" fillId="2" borderId="9" xfId="0" applyNumberFormat="1" applyFont="1" applyFill="1" applyBorder="1" applyAlignment="1" applyProtection="1">
      <alignment horizontal="left" vertical="center"/>
      <protection locked="0"/>
    </xf>
    <xf numFmtId="177" fontId="11" fillId="2" borderId="11" xfId="0" applyNumberFormat="1" applyFont="1" applyFill="1" applyBorder="1" applyAlignment="1" applyProtection="1">
      <alignment horizontal="left" vertical="center"/>
      <protection locked="0"/>
    </xf>
    <xf numFmtId="49" fontId="11" fillId="2" borderId="35" xfId="6" applyNumberFormat="1" applyFont="1" applyFill="1" applyBorder="1" applyAlignment="1" applyProtection="1">
      <alignment horizontal="left" vertical="center"/>
      <protection locked="0"/>
    </xf>
    <xf numFmtId="49" fontId="11" fillId="2" borderId="13" xfId="6" applyNumberFormat="1" applyFont="1" applyFill="1" applyBorder="1" applyAlignment="1" applyProtection="1">
      <alignment horizontal="left" vertical="center"/>
      <protection locked="0"/>
    </xf>
    <xf numFmtId="38" fontId="11" fillId="2" borderId="13" xfId="6" applyNumberFormat="1" applyFont="1" applyFill="1" applyBorder="1" applyAlignment="1" applyProtection="1">
      <alignment horizontal="left" vertical="center"/>
      <protection locked="0"/>
    </xf>
    <xf numFmtId="49" fontId="11" fillId="2" borderId="14" xfId="6" applyNumberFormat="1" applyFont="1" applyFill="1" applyBorder="1" applyAlignment="1" applyProtection="1">
      <alignment horizontal="left" vertical="center"/>
      <protection locked="0"/>
    </xf>
    <xf numFmtId="38" fontId="11" fillId="2" borderId="13" xfId="6" applyNumberFormat="1" applyFont="1" applyFill="1" applyBorder="1" applyAlignment="1" applyProtection="1">
      <alignment horizontal="right" vertical="center"/>
      <protection locked="0"/>
    </xf>
    <xf numFmtId="49" fontId="11" fillId="2" borderId="46" xfId="0" applyNumberFormat="1" applyFont="1" applyFill="1" applyBorder="1" applyAlignment="1" applyProtection="1">
      <alignment horizontal="left" vertical="center"/>
      <protection locked="0"/>
    </xf>
    <xf numFmtId="49" fontId="11" fillId="2" borderId="32" xfId="0" applyNumberFormat="1" applyFont="1" applyFill="1" applyBorder="1" applyAlignment="1" applyProtection="1">
      <alignment horizontal="left" vertical="center"/>
      <protection locked="0"/>
    </xf>
    <xf numFmtId="49" fontId="11" fillId="2" borderId="48" xfId="0" applyNumberFormat="1" applyFont="1" applyFill="1" applyBorder="1" applyAlignment="1" applyProtection="1">
      <alignment horizontal="left" vertical="center"/>
      <protection locked="0"/>
    </xf>
    <xf numFmtId="49" fontId="11" fillId="2" borderId="31" xfId="0" applyNumberFormat="1" applyFont="1" applyFill="1" applyBorder="1" applyAlignment="1" applyProtection="1">
      <alignment horizontal="left" vertical="center"/>
      <protection locked="0"/>
    </xf>
    <xf numFmtId="49" fontId="11" fillId="2" borderId="50" xfId="0" applyNumberFormat="1" applyFont="1" applyFill="1" applyBorder="1" applyAlignment="1" applyProtection="1">
      <alignment horizontal="left" vertical="center"/>
      <protection locked="0"/>
    </xf>
    <xf numFmtId="49" fontId="11" fillId="2" borderId="42" xfId="0" applyNumberFormat="1" applyFont="1" applyFill="1" applyBorder="1" applyAlignment="1" applyProtection="1">
      <alignment horizontal="left" vertical="center"/>
      <protection locked="0"/>
    </xf>
    <xf numFmtId="14" fontId="11" fillId="2" borderId="46" xfId="0" applyNumberFormat="1" applyFont="1" applyFill="1" applyBorder="1" applyAlignment="1" applyProtection="1">
      <alignment horizontal="left" vertical="center"/>
      <protection locked="0"/>
    </xf>
    <xf numFmtId="177" fontId="11" fillId="2" borderId="21" xfId="0" applyNumberFormat="1" applyFont="1" applyFill="1" applyBorder="1" applyAlignment="1" applyProtection="1">
      <alignment horizontal="left" vertical="center"/>
      <protection locked="0"/>
    </xf>
    <xf numFmtId="177" fontId="11" fillId="2" borderId="23" xfId="0" applyNumberFormat="1" applyFont="1" applyFill="1" applyBorder="1" applyAlignment="1" applyProtection="1">
      <alignment horizontal="left" vertical="center"/>
      <protection locked="0"/>
    </xf>
    <xf numFmtId="177" fontId="11" fillId="2" borderId="48" xfId="0" applyNumberFormat="1" applyFont="1" applyFill="1" applyBorder="1" applyAlignment="1" applyProtection="1">
      <alignment horizontal="left" vertical="center"/>
      <protection locked="0"/>
    </xf>
    <xf numFmtId="177" fontId="11" fillId="2" borderId="0" xfId="0" applyNumberFormat="1" applyFont="1" applyFill="1" applyAlignment="1" applyProtection="1">
      <alignment horizontal="left" vertical="center"/>
      <protection locked="0"/>
    </xf>
    <xf numFmtId="177" fontId="11" fillId="2" borderId="26" xfId="0" applyNumberFormat="1" applyFont="1" applyFill="1" applyBorder="1" applyAlignment="1" applyProtection="1">
      <alignment horizontal="left" vertical="center"/>
      <protection locked="0"/>
    </xf>
    <xf numFmtId="177" fontId="11" fillId="2" borderId="50" xfId="0" applyNumberFormat="1" applyFont="1" applyFill="1" applyBorder="1" applyAlignment="1" applyProtection="1">
      <alignment horizontal="left" vertical="center"/>
      <protection locked="0"/>
    </xf>
    <xf numFmtId="177" fontId="11" fillId="2" borderId="18" xfId="0" applyNumberFormat="1" applyFont="1" applyFill="1" applyBorder="1" applyAlignment="1" applyProtection="1">
      <alignment horizontal="left" vertical="center"/>
      <protection locked="0"/>
    </xf>
    <xf numFmtId="177" fontId="11" fillId="2" borderId="19" xfId="0" applyNumberFormat="1" applyFont="1" applyFill="1" applyBorder="1" applyAlignment="1" applyProtection="1">
      <alignment horizontal="left" vertical="center"/>
      <protection locked="0"/>
    </xf>
    <xf numFmtId="49" fontId="11" fillId="2" borderId="1" xfId="0" applyNumberFormat="1" applyFont="1" applyFill="1" applyBorder="1" applyAlignment="1" applyProtection="1">
      <alignment horizontal="left" vertical="center"/>
      <protection locked="0"/>
    </xf>
    <xf numFmtId="49" fontId="11" fillId="2" borderId="17" xfId="0" applyNumberFormat="1" applyFont="1" applyFill="1" applyBorder="1" applyAlignment="1" applyProtection="1">
      <alignment horizontal="left" vertical="center"/>
      <protection locked="0"/>
    </xf>
    <xf numFmtId="177" fontId="11" fillId="2" borderId="13" xfId="0" applyNumberFormat="1" applyFont="1" applyFill="1" applyBorder="1" applyAlignment="1" applyProtection="1">
      <alignment horizontal="left" vertical="center"/>
      <protection locked="0"/>
    </xf>
    <xf numFmtId="177" fontId="11" fillId="2" borderId="34" xfId="0" applyNumberFormat="1" applyFont="1" applyFill="1" applyBorder="1" applyAlignment="1" applyProtection="1">
      <alignment horizontal="left" vertical="center"/>
      <protection locked="0"/>
    </xf>
    <xf numFmtId="49" fontId="11" fillId="2" borderId="0" xfId="1" applyNumberFormat="1" applyFont="1" applyFill="1" applyAlignment="1" applyProtection="1">
      <alignment horizontal="left" vertical="top" wrapText="1"/>
      <protection locked="0"/>
    </xf>
    <xf numFmtId="14" fontId="11" fillId="2" borderId="1" xfId="0" applyNumberFormat="1" applyFont="1" applyFill="1" applyBorder="1" applyAlignment="1" applyProtection="1">
      <alignment horizontal="left" vertical="center"/>
      <protection locked="0"/>
    </xf>
    <xf numFmtId="14" fontId="11" fillId="2" borderId="2" xfId="0" applyNumberFormat="1" applyFont="1" applyFill="1" applyBorder="1" applyAlignment="1" applyProtection="1">
      <alignment horizontal="left" vertical="center"/>
      <protection locked="0"/>
    </xf>
    <xf numFmtId="14" fontId="11" fillId="2" borderId="30" xfId="0" applyNumberFormat="1" applyFont="1" applyFill="1" applyBorder="1" applyAlignment="1" applyProtection="1">
      <alignment horizontal="left" vertical="center"/>
      <protection locked="0"/>
    </xf>
    <xf numFmtId="0" fontId="4" fillId="0" borderId="0" xfId="6" applyFont="1" applyProtection="1">
      <alignment vertical="center"/>
    </xf>
    <xf numFmtId="0" fontId="20" fillId="0" borderId="0" xfId="2" applyFont="1" applyProtection="1">
      <alignment vertical="center"/>
    </xf>
    <xf numFmtId="0" fontId="16" fillId="0" borderId="0" xfId="2" applyFont="1" applyProtection="1">
      <alignment vertical="center"/>
    </xf>
    <xf numFmtId="186" fontId="7" fillId="0" borderId="0" xfId="1" applyNumberFormat="1" applyFont="1" applyAlignment="1" applyProtection="1">
      <alignment horizontal="right" vertical="top"/>
    </xf>
    <xf numFmtId="0" fontId="4" fillId="0" borderId="0" xfId="0" applyFont="1" applyProtection="1">
      <alignment vertical="center"/>
    </xf>
    <xf numFmtId="0" fontId="4" fillId="0" borderId="0" xfId="2" applyFont="1" applyProtection="1">
      <alignment vertical="center"/>
    </xf>
    <xf numFmtId="0" fontId="12" fillId="0" borderId="0" xfId="2" applyFont="1" applyProtection="1">
      <alignment vertical="center"/>
    </xf>
    <xf numFmtId="0" fontId="4" fillId="0" borderId="0" xfId="1" applyFont="1" applyProtection="1">
      <alignment vertical="center"/>
    </xf>
    <xf numFmtId="0" fontId="17" fillId="0" borderId="20" xfId="2" applyFont="1" applyBorder="1" applyProtection="1">
      <alignment vertical="center"/>
    </xf>
    <xf numFmtId="0" fontId="17" fillId="0" borderId="21" xfId="2" applyFont="1" applyBorder="1" applyProtection="1">
      <alignment vertical="center"/>
    </xf>
    <xf numFmtId="0" fontId="17" fillId="0" borderId="23" xfId="2" applyFont="1" applyBorder="1" applyProtection="1">
      <alignment vertical="center"/>
    </xf>
    <xf numFmtId="0" fontId="17" fillId="0" borderId="24" xfId="2" applyFont="1" applyBorder="1" applyProtection="1">
      <alignment vertical="center"/>
    </xf>
    <xf numFmtId="0" fontId="17" fillId="0" borderId="0" xfId="2" applyFont="1" applyProtection="1">
      <alignment vertical="center"/>
    </xf>
    <xf numFmtId="0" fontId="17" fillId="0" borderId="26" xfId="2" applyFont="1" applyBorder="1" applyProtection="1">
      <alignment vertical="center"/>
    </xf>
    <xf numFmtId="0" fontId="17" fillId="0" borderId="22" xfId="2" applyFont="1" applyBorder="1" applyAlignment="1" applyProtection="1">
      <alignment vertical="top"/>
    </xf>
    <xf numFmtId="0" fontId="17" fillId="0" borderId="18" xfId="2" applyFont="1" applyBorder="1" applyProtection="1">
      <alignment vertical="center"/>
    </xf>
    <xf numFmtId="0" fontId="17" fillId="0" borderId="19" xfId="2" applyFont="1" applyBorder="1" applyProtection="1">
      <alignment vertical="center"/>
    </xf>
    <xf numFmtId="0" fontId="15" fillId="0" borderId="20"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3" xfId="0" applyFont="1" applyBorder="1" applyAlignment="1" applyProtection="1">
      <alignment horizontal="left" vertical="center" indent="1"/>
    </xf>
    <xf numFmtId="0" fontId="15" fillId="0" borderId="22" xfId="0" applyFont="1" applyBorder="1" applyAlignment="1" applyProtection="1">
      <alignment horizontal="left" vertical="center" indent="1"/>
    </xf>
    <xf numFmtId="0" fontId="4" fillId="0" borderId="18" xfId="2" applyFont="1" applyBorder="1" applyProtection="1">
      <alignment vertical="center"/>
    </xf>
    <xf numFmtId="0" fontId="15" fillId="0" borderId="24" xfId="0" applyFont="1" applyBorder="1" applyProtection="1">
      <alignment vertical="center"/>
    </xf>
    <xf numFmtId="0" fontId="13" fillId="0" borderId="0" xfId="0" applyFont="1" applyProtection="1">
      <alignment vertical="center"/>
    </xf>
    <xf numFmtId="0" fontId="4" fillId="0" borderId="21" xfId="0" applyFont="1" applyBorder="1" applyProtection="1">
      <alignment vertical="center"/>
    </xf>
    <xf numFmtId="177" fontId="4" fillId="0" borderId="21" xfId="0" applyNumberFormat="1" applyFont="1" applyBorder="1" applyProtection="1">
      <alignment vertical="center"/>
    </xf>
    <xf numFmtId="49" fontId="4" fillId="0" borderId="23" xfId="0" applyNumberFormat="1" applyFont="1" applyBorder="1" applyProtection="1">
      <alignment vertical="center"/>
    </xf>
    <xf numFmtId="179" fontId="4" fillId="0" borderId="0" xfId="0" applyNumberFormat="1" applyFont="1" applyProtection="1">
      <alignment vertical="center"/>
    </xf>
    <xf numFmtId="0" fontId="4" fillId="0" borderId="26" xfId="2" applyFont="1" applyBorder="1" applyProtection="1">
      <alignment vertical="center"/>
    </xf>
    <xf numFmtId="179" fontId="4" fillId="0" borderId="24" xfId="0" applyNumberFormat="1" applyFont="1" applyBorder="1" applyProtection="1">
      <alignment vertical="center"/>
    </xf>
    <xf numFmtId="0" fontId="13" fillId="0" borderId="0" xfId="0" applyFont="1" applyAlignment="1" applyProtection="1">
      <alignment horizontal="left" vertical="top"/>
    </xf>
    <xf numFmtId="178" fontId="4" fillId="0" borderId="0" xfId="1" applyNumberFormat="1" applyFont="1" applyAlignment="1" applyProtection="1">
      <alignment vertical="top"/>
    </xf>
    <xf numFmtId="178" fontId="4" fillId="0" borderId="0" xfId="1" applyNumberFormat="1" applyFont="1" applyProtection="1">
      <alignment vertical="center"/>
    </xf>
    <xf numFmtId="181" fontId="4" fillId="0" borderId="0" xfId="1" applyNumberFormat="1" applyFont="1" applyProtection="1">
      <alignment vertical="center"/>
    </xf>
    <xf numFmtId="178" fontId="18" fillId="0" borderId="0" xfId="1" applyNumberFormat="1" applyFont="1" applyAlignment="1" applyProtection="1">
      <alignment horizontal="left" vertical="top" wrapText="1"/>
    </xf>
    <xf numFmtId="178" fontId="18" fillId="4" borderId="0" xfId="1" applyNumberFormat="1" applyFont="1" applyFill="1" applyAlignment="1" applyProtection="1">
      <alignment horizontal="left" vertical="top" wrapText="1"/>
    </xf>
    <xf numFmtId="180" fontId="4" fillId="0" borderId="0" xfId="0" applyNumberFormat="1" applyFont="1" applyProtection="1">
      <alignment vertical="center"/>
    </xf>
    <xf numFmtId="0" fontId="14" fillId="0" borderId="0" xfId="0" applyFont="1" applyAlignment="1" applyProtection="1">
      <alignment vertical="top"/>
    </xf>
    <xf numFmtId="181" fontId="14" fillId="0" borderId="0" xfId="0" applyNumberFormat="1" applyFont="1" applyAlignment="1" applyProtection="1">
      <alignment vertical="top"/>
    </xf>
    <xf numFmtId="178" fontId="14" fillId="0" borderId="0" xfId="0" applyNumberFormat="1" applyFont="1" applyAlignment="1" applyProtection="1">
      <alignment vertical="top"/>
    </xf>
    <xf numFmtId="179" fontId="4" fillId="0" borderId="22" xfId="0" applyNumberFormat="1" applyFont="1" applyBorder="1" applyProtection="1">
      <alignment vertical="center"/>
    </xf>
    <xf numFmtId="179" fontId="4" fillId="0" borderId="18" xfId="0" applyNumberFormat="1" applyFont="1" applyBorder="1" applyProtection="1">
      <alignment vertical="center"/>
    </xf>
    <xf numFmtId="0" fontId="4" fillId="0" borderId="18" xfId="0" applyFont="1" applyBorder="1" applyAlignment="1" applyProtection="1">
      <alignment vertical="top"/>
    </xf>
    <xf numFmtId="0" fontId="13" fillId="0" borderId="18" xfId="0" applyFont="1" applyBorder="1" applyProtection="1">
      <alignment vertical="center"/>
    </xf>
    <xf numFmtId="178" fontId="13" fillId="0" borderId="18" xfId="0" applyNumberFormat="1" applyFont="1" applyBorder="1" applyAlignment="1" applyProtection="1">
      <alignment vertical="top"/>
    </xf>
    <xf numFmtId="178" fontId="18" fillId="0" borderId="18" xfId="0" applyNumberFormat="1" applyFont="1" applyBorder="1" applyAlignment="1" applyProtection="1">
      <alignment horizontal="left" vertical="top" wrapText="1"/>
    </xf>
    <xf numFmtId="0" fontId="4" fillId="0" borderId="19" xfId="2" applyFont="1" applyBorder="1" applyProtection="1">
      <alignment vertical="center"/>
    </xf>
    <xf numFmtId="177" fontId="14" fillId="0" borderId="0" xfId="0" applyNumberFormat="1" applyFont="1" applyAlignment="1" applyProtection="1">
      <alignment vertical="top"/>
    </xf>
    <xf numFmtId="0" fontId="15" fillId="0" borderId="0" xfId="0" applyFont="1" applyProtection="1">
      <alignment vertical="center"/>
    </xf>
    <xf numFmtId="0" fontId="4" fillId="0" borderId="23" xfId="0" applyFont="1" applyBorder="1" applyProtection="1">
      <alignment vertical="center"/>
    </xf>
    <xf numFmtId="0" fontId="4" fillId="0" borderId="26" xfId="0" applyFont="1" applyBorder="1" applyProtection="1">
      <alignment vertical="center"/>
    </xf>
    <xf numFmtId="0" fontId="13" fillId="0" borderId="0" xfId="0" applyFont="1" applyAlignment="1" applyProtection="1">
      <alignment horizontal="right" vertical="top"/>
    </xf>
    <xf numFmtId="0" fontId="18" fillId="0" borderId="0" xfId="0" applyFont="1" applyAlignment="1" applyProtection="1">
      <alignment vertical="top"/>
    </xf>
    <xf numFmtId="0" fontId="13" fillId="0" borderId="0" xfId="0" applyFont="1" applyAlignment="1" applyProtection="1">
      <alignment vertical="top"/>
    </xf>
    <xf numFmtId="0" fontId="4" fillId="0" borderId="24" xfId="0" applyFont="1" applyBorder="1" applyProtection="1">
      <alignment vertical="center"/>
    </xf>
    <xf numFmtId="177" fontId="13" fillId="0" borderId="0" xfId="0" applyNumberFormat="1" applyFont="1" applyAlignment="1" applyProtection="1">
      <alignment vertical="top"/>
    </xf>
    <xf numFmtId="0" fontId="14" fillId="0" borderId="26" xfId="0" applyFont="1" applyBorder="1" applyAlignment="1" applyProtection="1">
      <alignment vertical="top"/>
    </xf>
    <xf numFmtId="0" fontId="18" fillId="0" borderId="0" xfId="0" applyFont="1" applyAlignment="1" applyProtection="1">
      <alignment vertical="top" wrapText="1"/>
    </xf>
    <xf numFmtId="49" fontId="13"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1" fontId="18" fillId="0" borderId="0" xfId="0" applyNumberFormat="1" applyFont="1" applyAlignment="1" applyProtection="1">
      <alignment vertical="top"/>
    </xf>
    <xf numFmtId="0" fontId="4" fillId="0" borderId="24" xfId="2" applyFont="1" applyBorder="1" applyProtection="1">
      <alignment vertical="center"/>
    </xf>
    <xf numFmtId="0" fontId="21" fillId="0" borderId="0" xfId="0" applyFont="1" applyAlignment="1" applyProtection="1">
      <alignment vertical="top"/>
    </xf>
    <xf numFmtId="0" fontId="18" fillId="0" borderId="26" xfId="0" applyFont="1" applyBorder="1" applyAlignment="1" applyProtection="1">
      <alignment vertical="top"/>
    </xf>
    <xf numFmtId="0" fontId="4" fillId="0" borderId="22" xfId="0" applyFont="1" applyBorder="1" applyProtection="1">
      <alignment vertical="center"/>
    </xf>
    <xf numFmtId="0" fontId="4" fillId="0" borderId="18" xfId="0" applyFont="1" applyBorder="1" applyProtection="1">
      <alignment vertical="center"/>
    </xf>
    <xf numFmtId="0" fontId="14" fillId="0" borderId="18" xfId="0" applyFont="1" applyBorder="1" applyAlignment="1" applyProtection="1">
      <alignment vertical="top"/>
    </xf>
    <xf numFmtId="49" fontId="14" fillId="0" borderId="18" xfId="0" applyNumberFormat="1" applyFont="1" applyBorder="1" applyAlignment="1" applyProtection="1">
      <alignment vertical="top"/>
    </xf>
    <xf numFmtId="0" fontId="4" fillId="0" borderId="19" xfId="0" applyFont="1" applyBorder="1" applyProtection="1">
      <alignment vertical="center"/>
    </xf>
    <xf numFmtId="49" fontId="14" fillId="0" borderId="0" xfId="0" applyNumberFormat="1" applyFont="1" applyAlignment="1" applyProtection="1">
      <alignment vertical="top"/>
    </xf>
    <xf numFmtId="49" fontId="4" fillId="0" borderId="0" xfId="2" applyNumberFormat="1" applyFont="1" applyProtection="1">
      <alignment vertical="center"/>
    </xf>
    <xf numFmtId="0" fontId="13" fillId="0" borderId="0" xfId="0" applyFont="1" applyAlignment="1" applyProtection="1">
      <alignment horizontal="left" vertical="center" wrapText="1"/>
    </xf>
    <xf numFmtId="0" fontId="4" fillId="0" borderId="0" xfId="0" applyFont="1" applyAlignment="1" applyProtection="1">
      <alignment vertical="top"/>
    </xf>
    <xf numFmtId="49" fontId="13" fillId="0" borderId="0" xfId="0" applyNumberFormat="1" applyFont="1" applyAlignment="1" applyProtection="1">
      <alignment vertical="top"/>
    </xf>
    <xf numFmtId="181" fontId="13" fillId="0" borderId="0" xfId="0" applyNumberFormat="1" applyFont="1" applyAlignment="1" applyProtection="1">
      <alignment vertical="top"/>
    </xf>
    <xf numFmtId="0" fontId="13" fillId="0" borderId="18" xfId="0" applyFont="1" applyBorder="1" applyAlignment="1" applyProtection="1">
      <alignment horizontal="right" vertical="top"/>
    </xf>
    <xf numFmtId="0" fontId="13" fillId="0" borderId="18" xfId="0" applyFont="1" applyBorder="1" applyAlignment="1" applyProtection="1">
      <alignment vertical="top"/>
    </xf>
    <xf numFmtId="49" fontId="13" fillId="0" borderId="18" xfId="0" applyNumberFormat="1" applyFont="1" applyBorder="1" applyAlignment="1" applyProtection="1">
      <alignment vertical="top"/>
    </xf>
    <xf numFmtId="181" fontId="13" fillId="0" borderId="18"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2" fillId="0" borderId="24" xfId="0" applyFont="1" applyBorder="1" applyProtection="1">
      <alignment vertical="center"/>
    </xf>
    <xf numFmtId="0" fontId="22" fillId="0" borderId="0" xfId="0" applyFont="1" applyProtection="1">
      <alignment vertical="center"/>
    </xf>
    <xf numFmtId="49" fontId="4" fillId="0" borderId="21" xfId="0" applyNumberFormat="1" applyFont="1" applyBorder="1" applyProtection="1">
      <alignment vertical="center"/>
    </xf>
    <xf numFmtId="178" fontId="4" fillId="0" borderId="21" xfId="0" applyNumberFormat="1" applyFont="1" applyBorder="1" applyProtection="1">
      <alignment vertical="center"/>
    </xf>
    <xf numFmtId="0" fontId="18" fillId="0" borderId="0" xfId="0" applyFont="1" applyAlignment="1" applyProtection="1">
      <alignment horizontal="left" vertical="center" wrapText="1"/>
    </xf>
    <xf numFmtId="178" fontId="13" fillId="0" borderId="0" xfId="0" applyNumberFormat="1" applyFont="1" applyAlignment="1" applyProtection="1">
      <alignment vertical="top"/>
    </xf>
    <xf numFmtId="181" fontId="14" fillId="0" borderId="18" xfId="0" applyNumberFormat="1" applyFont="1" applyBorder="1" applyAlignment="1" applyProtection="1">
      <alignment vertical="top"/>
    </xf>
    <xf numFmtId="181" fontId="4" fillId="0" borderId="0" xfId="0" applyNumberFormat="1" applyFont="1" applyProtection="1">
      <alignment vertical="center"/>
    </xf>
    <xf numFmtId="0" fontId="18" fillId="0" borderId="0" xfId="0" applyFont="1" applyProtection="1">
      <alignment vertical="center"/>
    </xf>
    <xf numFmtId="49" fontId="18" fillId="0" borderId="0" xfId="0" applyNumberFormat="1" applyFont="1" applyAlignment="1" applyProtection="1">
      <alignment horizontal="right" vertical="top"/>
    </xf>
    <xf numFmtId="178" fontId="14" fillId="0" borderId="18" xfId="0" applyNumberFormat="1" applyFont="1" applyBorder="1" applyAlignment="1" applyProtection="1">
      <alignment vertical="top"/>
    </xf>
    <xf numFmtId="178" fontId="4" fillId="0" borderId="0" xfId="0" applyNumberFormat="1" applyFont="1" applyProtection="1">
      <alignment vertical="center"/>
    </xf>
    <xf numFmtId="0" fontId="4" fillId="0" borderId="22" xfId="2" applyFont="1" applyBorder="1" applyProtection="1">
      <alignment vertical="center"/>
    </xf>
    <xf numFmtId="0" fontId="15" fillId="0" borderId="24" xfId="0" applyFont="1" applyBorder="1" applyAlignment="1" applyProtection="1">
      <alignment horizontal="left" vertical="center" indent="1"/>
    </xf>
    <xf numFmtId="0" fontId="15" fillId="0" borderId="0" xfId="0" applyFont="1" applyAlignment="1" applyProtection="1">
      <alignment horizontal="left" vertical="center" indent="1"/>
    </xf>
    <xf numFmtId="0" fontId="4" fillId="0" borderId="0" xfId="0" applyFont="1" applyAlignment="1" applyProtection="1">
      <alignment horizontal="left" vertical="center"/>
    </xf>
    <xf numFmtId="57" fontId="4" fillId="0" borderId="0" xfId="2" applyNumberFormat="1" applyFont="1" applyAlignment="1" applyProtection="1">
      <alignment horizontal="left" vertical="top"/>
    </xf>
    <xf numFmtId="181" fontId="21" fillId="0" borderId="0" xfId="0" applyNumberFormat="1" applyFont="1" applyAlignment="1" applyProtection="1">
      <alignment horizontal="right" vertical="top"/>
    </xf>
    <xf numFmtId="0" fontId="4" fillId="0" borderId="0" xfId="0" applyFont="1" applyAlignment="1" applyProtection="1">
      <alignment horizontal="left" vertical="top"/>
    </xf>
    <xf numFmtId="49" fontId="21" fillId="0" borderId="0" xfId="0" applyNumberFormat="1" applyFont="1" applyAlignment="1" applyProtection="1">
      <alignment horizontal="right" vertical="top"/>
    </xf>
    <xf numFmtId="178" fontId="4" fillId="0" borderId="15" xfId="1" applyNumberFormat="1" applyFont="1" applyBorder="1" applyAlignment="1" applyProtection="1">
      <alignment horizontal="left" vertical="center"/>
    </xf>
    <xf numFmtId="178" fontId="4" fillId="0" borderId="4" xfId="1" applyNumberFormat="1" applyFont="1" applyBorder="1" applyAlignment="1" applyProtection="1">
      <alignment horizontal="left" vertical="center"/>
    </xf>
    <xf numFmtId="178" fontId="4" fillId="0" borderId="6" xfId="1" applyNumberFormat="1" applyFont="1" applyBorder="1" applyAlignment="1" applyProtection="1">
      <alignment horizontal="left" vertical="center"/>
    </xf>
    <xf numFmtId="178" fontId="4" fillId="0" borderId="16" xfId="1" applyNumberFormat="1" applyFont="1" applyBorder="1" applyAlignment="1" applyProtection="1">
      <alignment horizontal="left" vertical="center"/>
    </xf>
    <xf numFmtId="178" fontId="4" fillId="0" borderId="9" xfId="1" applyNumberFormat="1" applyFont="1" applyBorder="1" applyAlignment="1" applyProtection="1">
      <alignment horizontal="left" vertical="center"/>
    </xf>
    <xf numFmtId="178" fontId="4" fillId="0" borderId="11" xfId="1" applyNumberFormat="1" applyFont="1" applyBorder="1" applyAlignment="1" applyProtection="1">
      <alignment horizontal="left" vertical="center"/>
    </xf>
    <xf numFmtId="181" fontId="4" fillId="0" borderId="16" xfId="1" applyNumberFormat="1" applyFont="1" applyBorder="1" applyAlignment="1" applyProtection="1">
      <alignment horizontal="left" vertical="center"/>
    </xf>
    <xf numFmtId="181" fontId="4" fillId="0" borderId="9" xfId="1" applyNumberFormat="1" applyFont="1" applyBorder="1" applyAlignment="1" applyProtection="1">
      <alignment horizontal="left" vertical="center"/>
    </xf>
    <xf numFmtId="181" fontId="4" fillId="0" borderId="11" xfId="1" applyNumberFormat="1" applyFont="1" applyBorder="1" applyAlignment="1" applyProtection="1">
      <alignment horizontal="left" vertical="center"/>
    </xf>
    <xf numFmtId="38" fontId="4" fillId="0" borderId="16" xfId="1" applyNumberFormat="1" applyFont="1" applyBorder="1" applyAlignment="1" applyProtection="1">
      <alignment horizontal="right" vertical="center"/>
    </xf>
    <xf numFmtId="181" fontId="4" fillId="0" borderId="9" xfId="1" applyNumberFormat="1" applyFont="1" applyBorder="1" applyAlignment="1" applyProtection="1">
      <alignment horizontal="right" vertical="center"/>
    </xf>
    <xf numFmtId="181" fontId="4" fillId="0" borderId="11" xfId="1" applyNumberFormat="1" applyFont="1" applyBorder="1" applyAlignment="1" applyProtection="1">
      <alignment horizontal="right" vertical="center"/>
    </xf>
    <xf numFmtId="178" fontId="11" fillId="0" borderId="35" xfId="1" applyNumberFormat="1" applyFont="1" applyBorder="1" applyAlignment="1" applyProtection="1">
      <alignment horizontal="left" vertical="center"/>
    </xf>
    <xf numFmtId="178" fontId="4" fillId="0" borderId="13" xfId="1" applyNumberFormat="1" applyFont="1" applyBorder="1" applyAlignment="1" applyProtection="1">
      <alignment horizontal="left" vertical="center"/>
    </xf>
    <xf numFmtId="178" fontId="4" fillId="0" borderId="34" xfId="1" applyNumberFormat="1" applyFont="1" applyBorder="1" applyAlignment="1" applyProtection="1">
      <alignment horizontal="left" vertical="center"/>
    </xf>
    <xf numFmtId="178" fontId="4" fillId="0" borderId="24" xfId="2" applyNumberFormat="1" applyFont="1" applyBorder="1" applyProtection="1">
      <alignment vertical="center"/>
    </xf>
    <xf numFmtId="0" fontId="18" fillId="0" borderId="0" xfId="2" applyFont="1" applyAlignment="1" applyProtection="1">
      <alignment vertical="top" wrapText="1"/>
    </xf>
    <xf numFmtId="0" fontId="18" fillId="0" borderId="0" xfId="2" applyFont="1" applyAlignment="1" applyProtection="1">
      <alignment vertical="top"/>
    </xf>
    <xf numFmtId="178" fontId="18" fillId="0" borderId="0" xfId="0" applyNumberFormat="1" applyFont="1" applyAlignment="1" applyProtection="1">
      <alignment vertical="top"/>
    </xf>
    <xf numFmtId="177" fontId="4" fillId="0" borderId="0" xfId="0" applyNumberFormat="1" applyFont="1" applyProtection="1">
      <alignment vertical="center"/>
    </xf>
    <xf numFmtId="0" fontId="18" fillId="0" borderId="0" xfId="0" applyFont="1" applyAlignment="1" applyProtection="1">
      <alignment horizontal="left" vertical="top"/>
    </xf>
    <xf numFmtId="0" fontId="4" fillId="0" borderId="0" xfId="2" applyFont="1" applyAlignment="1" applyProtection="1">
      <alignment vertical="top"/>
    </xf>
    <xf numFmtId="49" fontId="4" fillId="0" borderId="0" xfId="0" applyNumberFormat="1" applyFont="1" applyAlignment="1" applyProtection="1">
      <alignment horizontal="left" vertical="center"/>
    </xf>
    <xf numFmtId="49" fontId="24" fillId="0" borderId="0" xfId="0" applyNumberFormat="1" applyFont="1" applyAlignment="1" applyProtection="1">
      <alignment horizontal="left" vertical="top"/>
    </xf>
    <xf numFmtId="181" fontId="4" fillId="0" borderId="0" xfId="0" applyNumberFormat="1" applyFont="1" applyAlignment="1" applyProtection="1">
      <alignment horizontal="left" vertical="center"/>
    </xf>
    <xf numFmtId="0" fontId="11" fillId="0" borderId="0" xfId="0" applyFont="1" applyProtection="1">
      <alignment vertical="center"/>
    </xf>
    <xf numFmtId="0" fontId="13" fillId="0" borderId="0" xfId="2" applyFont="1" applyAlignment="1" applyProtection="1">
      <alignment horizontal="right" vertical="top"/>
    </xf>
    <xf numFmtId="0" fontId="13" fillId="0" borderId="0" xfId="2" applyFont="1" applyAlignment="1" applyProtection="1">
      <alignment vertical="top"/>
    </xf>
    <xf numFmtId="0" fontId="13" fillId="0" borderId="26" xfId="2" applyFont="1" applyBorder="1" applyAlignment="1" applyProtection="1">
      <alignment vertical="top"/>
    </xf>
    <xf numFmtId="0" fontId="24" fillId="0" borderId="18" xfId="2" applyFont="1" applyBorder="1" applyAlignment="1" applyProtection="1">
      <alignment horizontal="left" vertical="center" wrapText="1"/>
    </xf>
    <xf numFmtId="0" fontId="13" fillId="0" borderId="26" xfId="0" applyFont="1" applyBorder="1" applyAlignment="1" applyProtection="1">
      <alignment vertical="top"/>
    </xf>
    <xf numFmtId="0" fontId="4" fillId="0" borderId="20" xfId="2" applyFont="1" applyBorder="1" applyAlignment="1" applyProtection="1">
      <alignment horizontal="left" vertical="center"/>
    </xf>
    <xf numFmtId="0" fontId="4" fillId="0" borderId="21" xfId="2" applyFont="1" applyBorder="1" applyAlignment="1" applyProtection="1">
      <alignment horizontal="left" vertical="center"/>
    </xf>
    <xf numFmtId="0" fontId="4" fillId="0" borderId="32" xfId="2" applyFont="1" applyBorder="1" applyAlignment="1" applyProtection="1">
      <alignment horizontal="left" vertical="center"/>
    </xf>
    <xf numFmtId="0" fontId="4" fillId="0" borderId="1" xfId="2" applyFont="1" applyBorder="1" applyAlignment="1" applyProtection="1">
      <alignment horizontal="left" vertical="center" wrapText="1"/>
    </xf>
    <xf numFmtId="0" fontId="4" fillId="0" borderId="2" xfId="2" applyFont="1" applyBorder="1" applyAlignment="1" applyProtection="1">
      <alignment horizontal="left" vertical="center" wrapText="1"/>
    </xf>
    <xf numFmtId="0" fontId="4" fillId="0" borderId="43" xfId="2" applyFont="1" applyBorder="1" applyAlignment="1" applyProtection="1">
      <alignment horizontal="left" vertical="center" wrapText="1"/>
    </xf>
    <xf numFmtId="0" fontId="4" fillId="0" borderId="44" xfId="2" applyFont="1" applyBorder="1" applyAlignment="1" applyProtection="1">
      <alignment horizontal="left" vertical="center" wrapText="1"/>
    </xf>
    <xf numFmtId="0" fontId="4" fillId="0" borderId="22" xfId="2" applyFont="1" applyBorder="1" applyAlignment="1" applyProtection="1">
      <alignment horizontal="left" vertical="center"/>
    </xf>
    <xf numFmtId="0" fontId="4" fillId="0" borderId="18" xfId="2" applyFont="1" applyBorder="1" applyAlignment="1" applyProtection="1">
      <alignment horizontal="left" vertical="center"/>
    </xf>
    <xf numFmtId="0" fontId="4" fillId="0" borderId="42" xfId="2" applyFont="1" applyBorder="1" applyAlignment="1" applyProtection="1">
      <alignment horizontal="left" vertical="center"/>
    </xf>
    <xf numFmtId="0" fontId="4" fillId="0" borderId="17" xfId="2" applyFont="1" applyBorder="1" applyAlignment="1" applyProtection="1">
      <alignment horizontal="left" vertical="center" wrapText="1"/>
    </xf>
    <xf numFmtId="0" fontId="4" fillId="0" borderId="1" xfId="2" applyFont="1" applyBorder="1" applyAlignment="1" applyProtection="1">
      <alignment horizontal="center" vertical="center" wrapText="1"/>
    </xf>
    <xf numFmtId="0" fontId="4" fillId="0" borderId="2" xfId="2" applyFont="1" applyBorder="1" applyAlignment="1" applyProtection="1">
      <alignment horizontal="center" vertical="center" wrapText="1"/>
    </xf>
    <xf numFmtId="0" fontId="4" fillId="0" borderId="38" xfId="2" applyFont="1" applyBorder="1" applyAlignment="1" applyProtection="1">
      <alignment horizontal="left" vertical="center" wrapText="1"/>
    </xf>
    <xf numFmtId="0" fontId="4" fillId="0" borderId="41" xfId="2" applyFont="1" applyBorder="1" applyAlignment="1" applyProtection="1">
      <alignment horizontal="left" vertical="center" wrapText="1"/>
    </xf>
    <xf numFmtId="0" fontId="4" fillId="0" borderId="18" xfId="0" applyFont="1" applyBorder="1" applyAlignment="1" applyProtection="1">
      <alignment horizontal="left" vertical="center"/>
    </xf>
    <xf numFmtId="49" fontId="4" fillId="0" borderId="0" xfId="1" applyNumberFormat="1" applyFont="1" applyAlignment="1" applyProtection="1">
      <alignment horizontal="right" vertical="center"/>
    </xf>
    <xf numFmtId="178" fontId="4" fillId="0" borderId="0" xfId="1" applyNumberFormat="1" applyFont="1" applyAlignment="1" applyProtection="1">
      <alignment horizontal="right" vertical="center"/>
    </xf>
    <xf numFmtId="0" fontId="11" fillId="0" borderId="0" xfId="0" applyFont="1" applyAlignment="1" applyProtection="1">
      <alignment horizontal="left" vertical="center"/>
    </xf>
    <xf numFmtId="0" fontId="13" fillId="0" borderId="26" xfId="0" applyFont="1" applyBorder="1" applyProtection="1">
      <alignment vertical="center"/>
    </xf>
    <xf numFmtId="0" fontId="15" fillId="0" borderId="37" xfId="0" applyFont="1" applyBorder="1" applyProtection="1">
      <alignment vertical="center"/>
    </xf>
    <xf numFmtId="0" fontId="4" fillId="0" borderId="25" xfId="12" applyFont="1" applyBorder="1" applyProtection="1">
      <alignment vertical="center"/>
    </xf>
    <xf numFmtId="0" fontId="4" fillId="0" borderId="2" xfId="12" applyFont="1" applyBorder="1" applyProtection="1">
      <alignment vertical="center"/>
    </xf>
    <xf numFmtId="0" fontId="4" fillId="0" borderId="17" xfId="12" applyFont="1" applyBorder="1" applyProtection="1">
      <alignment vertical="center"/>
    </xf>
    <xf numFmtId="181" fontId="4" fillId="0" borderId="1" xfId="12" applyNumberFormat="1" applyFont="1" applyBorder="1" applyAlignment="1" applyProtection="1">
      <alignment horizontal="center" vertical="center"/>
    </xf>
    <xf numFmtId="181" fontId="4" fillId="0" borderId="30" xfId="12" applyNumberFormat="1" applyFont="1" applyBorder="1" applyAlignment="1" applyProtection="1">
      <alignment horizontal="center" vertical="center"/>
    </xf>
    <xf numFmtId="181" fontId="4" fillId="0" borderId="2" xfId="12" applyNumberFormat="1" applyFont="1" applyBorder="1" applyAlignment="1" applyProtection="1">
      <alignment horizontal="center" vertical="center"/>
    </xf>
    <xf numFmtId="0" fontId="4" fillId="0" borderId="15" xfId="6" applyFont="1" applyBorder="1" applyProtection="1">
      <alignment vertical="center"/>
    </xf>
    <xf numFmtId="0" fontId="4" fillId="0" borderId="4" xfId="6" applyFont="1" applyBorder="1" applyProtection="1">
      <alignment vertical="center"/>
    </xf>
    <xf numFmtId="0" fontId="4" fillId="0" borderId="5" xfId="6" applyFont="1" applyBorder="1" applyProtection="1">
      <alignment vertical="center"/>
    </xf>
    <xf numFmtId="49" fontId="4" fillId="0" borderId="36" xfId="6" applyNumberFormat="1" applyFont="1" applyBorder="1" applyAlignment="1" applyProtection="1">
      <alignment horizontal="center" vertical="top" textRotation="255"/>
    </xf>
    <xf numFmtId="49" fontId="4" fillId="0" borderId="3" xfId="6" applyNumberFormat="1" applyFont="1" applyBorder="1" applyAlignment="1" applyProtection="1">
      <alignment horizontal="left" vertical="center"/>
    </xf>
    <xf numFmtId="49" fontId="4" fillId="0" borderId="4" xfId="6" applyNumberFormat="1" applyFont="1" applyBorder="1" applyAlignment="1" applyProtection="1">
      <alignment horizontal="left" vertical="center"/>
    </xf>
    <xf numFmtId="38" fontId="4" fillId="0" borderId="4" xfId="6" applyNumberFormat="1" applyFont="1" applyBorder="1" applyAlignment="1" applyProtection="1">
      <alignment horizontal="left" vertical="center"/>
    </xf>
    <xf numFmtId="49" fontId="4" fillId="0" borderId="5" xfId="6" applyNumberFormat="1" applyFont="1" applyBorder="1" applyAlignment="1" applyProtection="1">
      <alignment horizontal="left" vertical="center"/>
    </xf>
    <xf numFmtId="0" fontId="4" fillId="0" borderId="16" xfId="6" applyFont="1" applyBorder="1" applyProtection="1">
      <alignment vertical="center"/>
    </xf>
    <xf numFmtId="0" fontId="4" fillId="0" borderId="9" xfId="6" applyFont="1" applyBorder="1" applyProtection="1">
      <alignment vertical="center"/>
    </xf>
    <xf numFmtId="0" fontId="4" fillId="0" borderId="10" xfId="6" applyFont="1" applyBorder="1" applyProtection="1">
      <alignment vertical="center"/>
    </xf>
    <xf numFmtId="49" fontId="4" fillId="0" borderId="33" xfId="6" applyNumberFormat="1" applyFont="1" applyBorder="1" applyAlignment="1" applyProtection="1">
      <alignment horizontal="center" vertical="top" textRotation="255"/>
    </xf>
    <xf numFmtId="49" fontId="4" fillId="0" borderId="8" xfId="6" applyNumberFormat="1" applyFont="1" applyBorder="1" applyAlignment="1" applyProtection="1">
      <alignment horizontal="left" vertical="center"/>
    </xf>
    <xf numFmtId="49" fontId="4" fillId="0" borderId="9" xfId="6" applyNumberFormat="1" applyFont="1" applyBorder="1" applyAlignment="1" applyProtection="1">
      <alignment horizontal="left" vertical="center"/>
    </xf>
    <xf numFmtId="38" fontId="4" fillId="0" borderId="9" xfId="6" applyNumberFormat="1" applyFont="1" applyBorder="1" applyAlignment="1" applyProtection="1">
      <alignment horizontal="left" vertical="center"/>
    </xf>
    <xf numFmtId="49" fontId="4" fillId="0" borderId="10" xfId="6" applyNumberFormat="1" applyFont="1" applyBorder="1" applyAlignment="1" applyProtection="1">
      <alignment horizontal="left" vertical="center"/>
    </xf>
    <xf numFmtId="0" fontId="4" fillId="0" borderId="31" xfId="6" applyFont="1" applyBorder="1" applyAlignment="1" applyProtection="1">
      <alignment horizontal="center" vertical="top" textRotation="255"/>
    </xf>
    <xf numFmtId="0" fontId="4" fillId="0" borderId="8" xfId="6" applyFont="1" applyBorder="1" applyProtection="1">
      <alignment vertical="center"/>
    </xf>
    <xf numFmtId="49" fontId="4" fillId="0" borderId="29" xfId="6" applyNumberFormat="1" applyFont="1" applyBorder="1" applyAlignment="1" applyProtection="1">
      <alignment horizontal="center" vertical="top" textRotation="255"/>
    </xf>
    <xf numFmtId="0" fontId="4" fillId="0" borderId="33" xfId="6" applyFont="1" applyBorder="1" applyAlignment="1" applyProtection="1">
      <alignment horizontal="center" vertical="top" textRotation="255"/>
    </xf>
    <xf numFmtId="0" fontId="4" fillId="0" borderId="12" xfId="6" applyFont="1" applyBorder="1" applyProtection="1">
      <alignment vertical="center"/>
    </xf>
    <xf numFmtId="0" fontId="4" fillId="0" borderId="13" xfId="6" applyFont="1" applyBorder="1" applyProtection="1">
      <alignment vertical="center"/>
    </xf>
    <xf numFmtId="0" fontId="4" fillId="0" borderId="14" xfId="6" applyFont="1" applyBorder="1" applyProtection="1">
      <alignment vertical="center"/>
    </xf>
    <xf numFmtId="0" fontId="4" fillId="0" borderId="21" xfId="2" applyFont="1" applyBorder="1" applyProtection="1">
      <alignment vertical="center"/>
    </xf>
    <xf numFmtId="0" fontId="13" fillId="0" borderId="18" xfId="2" applyFont="1" applyBorder="1" applyAlignment="1" applyProtection="1">
      <alignment vertical="top"/>
    </xf>
    <xf numFmtId="49" fontId="4" fillId="0" borderId="18" xfId="1" applyNumberFormat="1" applyFont="1" applyBorder="1" applyAlignment="1" applyProtection="1">
      <alignment horizontal="right" vertical="center"/>
    </xf>
    <xf numFmtId="178" fontId="4" fillId="0" borderId="18" xfId="1" applyNumberFormat="1" applyFont="1" applyBorder="1" applyAlignment="1" applyProtection="1">
      <alignment horizontal="right" vertical="center"/>
    </xf>
    <xf numFmtId="179" fontId="4" fillId="0" borderId="21" xfId="0" applyNumberFormat="1" applyFont="1" applyBorder="1" applyProtection="1">
      <alignment vertical="center"/>
    </xf>
    <xf numFmtId="0" fontId="13" fillId="0" borderId="21" xfId="2" applyFont="1" applyBorder="1" applyAlignment="1" applyProtection="1">
      <alignment vertical="top"/>
    </xf>
    <xf numFmtId="0" fontId="4" fillId="0" borderId="21" xfId="0" applyFont="1" applyBorder="1" applyAlignment="1" applyProtection="1">
      <alignment horizontal="left" vertical="center"/>
    </xf>
    <xf numFmtId="0" fontId="11" fillId="0" borderId="26" xfId="0" applyFont="1" applyBorder="1" applyProtection="1">
      <alignment vertical="center"/>
    </xf>
    <xf numFmtId="0" fontId="11" fillId="0" borderId="0" xfId="0" applyFont="1" applyAlignment="1" applyProtection="1">
      <alignment vertical="top"/>
    </xf>
    <xf numFmtId="0" fontId="18" fillId="0" borderId="0" xfId="2" applyFont="1" applyAlignment="1" applyProtection="1">
      <alignment vertical="top"/>
    </xf>
    <xf numFmtId="0" fontId="13" fillId="0" borderId="18" xfId="0" applyFont="1" applyBorder="1" applyAlignment="1" applyProtection="1">
      <alignment vertical="center" wrapText="1"/>
    </xf>
    <xf numFmtId="0" fontId="4" fillId="0" borderId="20" xfId="0" applyFont="1" applyBorder="1" applyProtection="1">
      <alignment vertical="center"/>
    </xf>
    <xf numFmtId="0" fontId="4" fillId="0" borderId="21" xfId="0" applyFont="1" applyBorder="1" applyProtection="1">
      <alignment vertical="center"/>
    </xf>
    <xf numFmtId="0" fontId="4" fillId="0" borderId="32" xfId="0" applyFont="1" applyBorder="1" applyProtection="1">
      <alignment vertical="center"/>
    </xf>
    <xf numFmtId="177" fontId="4" fillId="0" borderId="27" xfId="0" applyNumberFormat="1"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32" xfId="2" applyFont="1" applyBorder="1" applyProtection="1">
      <alignment vertical="center"/>
    </xf>
    <xf numFmtId="49" fontId="4" fillId="0" borderId="1" xfId="2" applyNumberFormat="1" applyFont="1" applyBorder="1" applyAlignment="1" applyProtection="1">
      <alignment horizontal="left" vertical="center" wrapText="1"/>
    </xf>
    <xf numFmtId="14" fontId="4" fillId="0" borderId="1" xfId="2" applyNumberFormat="1" applyFont="1" applyBorder="1" applyAlignment="1" applyProtection="1">
      <alignment horizontal="left" vertical="center" wrapText="1"/>
    </xf>
    <xf numFmtId="0" fontId="4" fillId="0" borderId="30" xfId="2" applyFont="1" applyBorder="1" applyAlignment="1" applyProtection="1">
      <alignment horizontal="left" vertical="center" wrapText="1"/>
    </xf>
    <xf numFmtId="185" fontId="4" fillId="0" borderId="36" xfId="0" applyNumberFormat="1" applyFont="1" applyBorder="1" applyAlignment="1" applyProtection="1">
      <alignment horizontal="center" vertical="center"/>
    </xf>
    <xf numFmtId="0" fontId="4" fillId="0" borderId="32" xfId="12" applyFont="1" applyBorder="1" applyAlignment="1" applyProtection="1">
      <alignment horizontal="center" vertical="center" wrapText="1"/>
    </xf>
    <xf numFmtId="184" fontId="4" fillId="0" borderId="3" xfId="12" applyNumberFormat="1" applyFont="1" applyBorder="1" applyProtection="1">
      <alignment vertical="center"/>
    </xf>
    <xf numFmtId="0" fontId="4" fillId="0" borderId="3" xfId="12" applyFont="1" applyBorder="1" applyProtection="1">
      <alignment vertical="center"/>
    </xf>
    <xf numFmtId="0" fontId="4" fillId="0" borderId="4" xfId="12" applyFont="1" applyBorder="1" applyProtection="1">
      <alignment vertical="center"/>
    </xf>
    <xf numFmtId="0" fontId="4" fillId="0" borderId="5" xfId="12" applyFont="1" applyBorder="1" applyProtection="1">
      <alignment vertical="center"/>
    </xf>
    <xf numFmtId="0" fontId="4" fillId="3" borderId="47" xfId="12" applyFont="1" applyFill="1" applyBorder="1" applyProtection="1">
      <alignment vertical="center"/>
    </xf>
    <xf numFmtId="0" fontId="4" fillId="0" borderId="46"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32" xfId="0" applyFont="1" applyBorder="1" applyAlignment="1" applyProtection="1">
      <alignment horizontal="left" vertical="center"/>
    </xf>
    <xf numFmtId="185" fontId="4" fillId="0" borderId="33" xfId="0" applyNumberFormat="1" applyFont="1" applyBorder="1" applyAlignment="1" applyProtection="1">
      <alignment horizontal="center" vertical="center"/>
    </xf>
    <xf numFmtId="0" fontId="4" fillId="0" borderId="31" xfId="12" applyFont="1" applyBorder="1" applyAlignment="1" applyProtection="1">
      <alignment horizontal="center" vertical="center" wrapText="1"/>
    </xf>
    <xf numFmtId="184" fontId="4" fillId="0" borderId="8" xfId="12" applyNumberFormat="1" applyFont="1" applyBorder="1" applyProtection="1">
      <alignment vertical="center"/>
    </xf>
    <xf numFmtId="0" fontId="4" fillId="0" borderId="8" xfId="12" applyFont="1" applyBorder="1" applyProtection="1">
      <alignment vertical="center"/>
    </xf>
    <xf numFmtId="0" fontId="4" fillId="0" borderId="9" xfId="12" applyFont="1" applyBorder="1" applyProtection="1">
      <alignment vertical="center"/>
    </xf>
    <xf numFmtId="0" fontId="4" fillId="0" borderId="10" xfId="12" applyFont="1" applyBorder="1" applyProtection="1">
      <alignment vertical="center"/>
    </xf>
    <xf numFmtId="0" fontId="4" fillId="3" borderId="49" xfId="12" applyFont="1" applyFill="1" applyBorder="1" applyProtection="1">
      <alignment vertical="center"/>
    </xf>
    <xf numFmtId="0" fontId="4" fillId="0" borderId="48" xfId="0" applyFont="1" applyBorder="1" applyAlignment="1" applyProtection="1">
      <alignment horizontal="left" vertical="center"/>
    </xf>
    <xf numFmtId="0" fontId="4" fillId="0" borderId="0" xfId="0" applyFont="1" applyAlignment="1" applyProtection="1">
      <alignment horizontal="left" vertical="center"/>
    </xf>
    <xf numFmtId="0" fontId="4" fillId="0" borderId="31" xfId="0" applyFont="1" applyBorder="1" applyAlignment="1" applyProtection="1">
      <alignment horizontal="left" vertical="center"/>
    </xf>
    <xf numFmtId="185" fontId="4" fillId="0" borderId="53" xfId="0" applyNumberFormat="1" applyFont="1" applyBorder="1" applyAlignment="1" applyProtection="1">
      <alignment horizontal="center" vertical="center"/>
    </xf>
    <xf numFmtId="0" fontId="4" fillId="0" borderId="42" xfId="12" applyFont="1" applyBorder="1" applyAlignment="1" applyProtection="1">
      <alignment horizontal="center" vertical="center" wrapText="1"/>
    </xf>
    <xf numFmtId="184" fontId="4" fillId="0" borderId="12" xfId="12" applyNumberFormat="1" applyFont="1" applyBorder="1" applyProtection="1">
      <alignment vertical="center"/>
    </xf>
    <xf numFmtId="0" fontId="4" fillId="0" borderId="12" xfId="12" applyFont="1" applyBorder="1" applyProtection="1">
      <alignment vertical="center"/>
    </xf>
    <xf numFmtId="0" fontId="4" fillId="0" borderId="13" xfId="12" applyFont="1" applyBorder="1" applyProtection="1">
      <alignment vertical="center"/>
    </xf>
    <xf numFmtId="0" fontId="4" fillId="0" borderId="14" xfId="12" applyFont="1" applyBorder="1" applyProtection="1">
      <alignment vertical="center"/>
    </xf>
    <xf numFmtId="0" fontId="4" fillId="3" borderId="51" xfId="12" applyFont="1" applyFill="1" applyBorder="1" applyProtection="1">
      <alignment vertical="center"/>
    </xf>
    <xf numFmtId="0" fontId="4" fillId="0" borderId="50" xfId="0" applyFont="1" applyBorder="1" applyAlignment="1" applyProtection="1">
      <alignment horizontal="left" vertical="center"/>
    </xf>
    <xf numFmtId="0" fontId="4" fillId="0" borderId="18" xfId="0" applyFont="1" applyBorder="1" applyAlignment="1" applyProtection="1">
      <alignment horizontal="left" vertical="center"/>
    </xf>
    <xf numFmtId="0" fontId="4" fillId="0" borderId="42" xfId="0" applyFont="1" applyBorder="1" applyAlignment="1" applyProtection="1">
      <alignment horizontal="left" vertical="center"/>
    </xf>
    <xf numFmtId="0" fontId="4" fillId="0" borderId="32" xfId="12" applyFont="1" applyBorder="1" applyAlignment="1" applyProtection="1">
      <alignment horizontal="center" vertical="center" textRotation="255" wrapText="1"/>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0" fontId="4" fillId="0" borderId="5" xfId="0" applyFont="1" applyBorder="1" applyAlignment="1" applyProtection="1">
      <alignment horizontal="left" vertical="center"/>
    </xf>
    <xf numFmtId="0" fontId="4" fillId="0" borderId="31" xfId="12" applyFont="1" applyBorder="1" applyAlignment="1" applyProtection="1">
      <alignment horizontal="center" vertical="center" textRotation="255" wrapText="1"/>
    </xf>
    <xf numFmtId="0" fontId="4" fillId="3" borderId="48" xfId="12" applyFont="1" applyFill="1" applyBorder="1" applyProtection="1">
      <alignment vertical="center"/>
    </xf>
    <xf numFmtId="0" fontId="4" fillId="3" borderId="39" xfId="2" applyFont="1" applyFill="1" applyBorder="1" applyProtection="1">
      <alignment vertical="center"/>
    </xf>
    <xf numFmtId="0" fontId="4" fillId="3" borderId="40" xfId="2" applyFont="1" applyFill="1" applyBorder="1" applyProtection="1">
      <alignment vertical="center"/>
    </xf>
    <xf numFmtId="0" fontId="4" fillId="3" borderId="48" xfId="2" applyFont="1" applyFill="1" applyBorder="1" applyProtection="1">
      <alignment vertical="center"/>
    </xf>
    <xf numFmtId="0" fontId="4" fillId="3" borderId="0" xfId="2" applyFont="1" applyFill="1" applyProtection="1">
      <alignment vertical="center"/>
    </xf>
    <xf numFmtId="0" fontId="4" fillId="3" borderId="26" xfId="2" applyFont="1" applyFill="1" applyBorder="1" applyProtection="1">
      <alignment vertical="center"/>
    </xf>
    <xf numFmtId="0" fontId="4" fillId="0" borderId="42" xfId="12" applyFont="1" applyBorder="1" applyAlignment="1" applyProtection="1">
      <alignment horizontal="center" vertical="center" textRotation="255" wrapText="1"/>
    </xf>
    <xf numFmtId="0" fontId="4" fillId="0" borderId="32" xfId="12" applyFont="1" applyBorder="1" applyAlignment="1" applyProtection="1">
      <alignment horizontal="center" vertical="center" textRotation="255"/>
    </xf>
    <xf numFmtId="0" fontId="4" fillId="0" borderId="46" xfId="0" applyFont="1" applyBorder="1" applyProtection="1">
      <alignment vertical="center"/>
    </xf>
    <xf numFmtId="0" fontId="4" fillId="0" borderId="31" xfId="12" applyFont="1" applyBorder="1" applyAlignment="1" applyProtection="1">
      <alignment horizontal="center" vertical="center" textRotation="255"/>
    </xf>
    <xf numFmtId="0" fontId="4" fillId="0" borderId="48" xfId="0" applyFont="1" applyBorder="1" applyProtection="1">
      <alignment vertical="center"/>
    </xf>
    <xf numFmtId="0" fontId="4" fillId="0" borderId="0" xfId="0" applyFont="1" applyProtection="1">
      <alignment vertical="center"/>
    </xf>
    <xf numFmtId="0" fontId="4" fillId="0" borderId="31" xfId="0" applyFont="1" applyBorder="1" applyProtection="1">
      <alignment vertical="center"/>
    </xf>
    <xf numFmtId="0" fontId="4" fillId="0" borderId="50" xfId="0" applyFont="1" applyBorder="1" applyProtection="1">
      <alignment vertical="center"/>
    </xf>
    <xf numFmtId="0" fontId="4" fillId="0" borderId="18" xfId="0" applyFont="1" applyBorder="1" applyProtection="1">
      <alignment vertical="center"/>
    </xf>
    <xf numFmtId="0" fontId="4" fillId="0" borderId="42" xfId="0" applyFont="1" applyBorder="1" applyProtection="1">
      <alignment vertical="center"/>
    </xf>
    <xf numFmtId="185" fontId="4" fillId="0" borderId="45" xfId="0" applyNumberFormat="1" applyFont="1" applyBorder="1" applyAlignment="1" applyProtection="1">
      <alignment horizontal="center" vertical="center"/>
    </xf>
    <xf numFmtId="0" fontId="4" fillId="0" borderId="2" xfId="0" applyFont="1" applyBorder="1" applyAlignment="1" applyProtection="1">
      <alignment horizontal="center" vertical="center" wrapText="1"/>
    </xf>
    <xf numFmtId="184" fontId="4" fillId="0" borderId="43" xfId="2" applyNumberFormat="1"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0" fontId="4" fillId="0" borderId="17" xfId="0" applyFont="1" applyBorder="1" applyProtection="1">
      <alignment vertical="center"/>
    </xf>
    <xf numFmtId="49" fontId="4" fillId="3" borderId="27" xfId="12" applyNumberFormat="1" applyFont="1" applyFill="1" applyBorder="1" applyAlignment="1" applyProtection="1">
      <alignment horizontal="center" vertical="center"/>
    </xf>
    <xf numFmtId="0" fontId="4" fillId="0" borderId="2" xfId="0" applyFont="1" applyBorder="1" applyProtection="1">
      <alignment vertical="center"/>
    </xf>
    <xf numFmtId="0" fontId="4" fillId="0" borderId="17" xfId="0" applyFont="1" applyBorder="1" applyProtection="1">
      <alignment vertical="center"/>
    </xf>
    <xf numFmtId="0" fontId="4" fillId="0" borderId="32" xfId="0" applyFont="1" applyBorder="1" applyAlignment="1" applyProtection="1">
      <alignment horizontal="center" vertical="center" textRotation="255"/>
    </xf>
    <xf numFmtId="0" fontId="4" fillId="0" borderId="3" xfId="2" applyFont="1" applyBorder="1" applyAlignment="1" applyProtection="1">
      <alignment vertical="center" wrapText="1"/>
    </xf>
    <xf numFmtId="0" fontId="4" fillId="0" borderId="4" xfId="2" applyFont="1" applyBorder="1" applyAlignment="1" applyProtection="1">
      <alignment vertical="center" wrapText="1"/>
    </xf>
    <xf numFmtId="0" fontId="4" fillId="0" borderId="5" xfId="2" applyFont="1" applyBorder="1" applyAlignment="1" applyProtection="1">
      <alignment vertical="center" wrapText="1"/>
    </xf>
    <xf numFmtId="0" fontId="4" fillId="0" borderId="31" xfId="0" applyFont="1" applyBorder="1" applyAlignment="1" applyProtection="1">
      <alignment horizontal="center" vertical="center" textRotation="255"/>
    </xf>
    <xf numFmtId="184" fontId="4" fillId="0" borderId="7" xfId="2" applyNumberFormat="1" applyFont="1" applyBorder="1" applyProtection="1">
      <alignment vertical="center"/>
    </xf>
    <xf numFmtId="0" fontId="4" fillId="0" borderId="8" xfId="2" applyFont="1" applyBorder="1" applyAlignment="1" applyProtection="1">
      <alignment vertical="center" wrapText="1"/>
    </xf>
    <xf numFmtId="0" fontId="4" fillId="0" borderId="9" xfId="2" applyFont="1" applyBorder="1" applyAlignment="1" applyProtection="1">
      <alignment vertical="center" wrapText="1"/>
    </xf>
    <xf numFmtId="0" fontId="4" fillId="0" borderId="10" xfId="2" applyFont="1" applyBorder="1" applyAlignment="1" applyProtection="1">
      <alignment vertical="center" wrapText="1"/>
    </xf>
    <xf numFmtId="184" fontId="4" fillId="0" borderId="38" xfId="2" applyNumberFormat="1" applyFont="1" applyBorder="1" applyProtection="1">
      <alignment vertical="center"/>
    </xf>
    <xf numFmtId="0" fontId="4" fillId="0" borderId="12" xfId="2" applyFont="1" applyBorder="1" applyAlignment="1" applyProtection="1">
      <alignment vertical="center" wrapText="1"/>
    </xf>
    <xf numFmtId="0" fontId="4" fillId="0" borderId="13" xfId="2" applyFont="1" applyBorder="1" applyAlignment="1" applyProtection="1">
      <alignment vertical="center" wrapText="1"/>
    </xf>
    <xf numFmtId="0" fontId="4" fillId="0" borderId="14" xfId="2" applyFont="1" applyBorder="1" applyAlignment="1" applyProtection="1">
      <alignment vertical="center" wrapText="1"/>
    </xf>
    <xf numFmtId="49" fontId="4" fillId="3" borderId="1" xfId="12" applyNumberFormat="1" applyFont="1" applyFill="1" applyBorder="1" applyAlignment="1" applyProtection="1">
      <alignment horizontal="center" vertical="center"/>
    </xf>
    <xf numFmtId="0" fontId="4" fillId="3" borderId="1" xfId="0" applyFont="1" applyFill="1" applyBorder="1" applyProtection="1">
      <alignment vertical="center"/>
    </xf>
    <xf numFmtId="0" fontId="4" fillId="3" borderId="2" xfId="0" applyFont="1" applyFill="1" applyBorder="1" applyProtection="1">
      <alignment vertical="center"/>
    </xf>
    <xf numFmtId="0" fontId="4" fillId="3" borderId="17" xfId="0" applyFont="1" applyFill="1" applyBorder="1" applyProtection="1">
      <alignment vertical="center"/>
    </xf>
    <xf numFmtId="49" fontId="4" fillId="3" borderId="1" xfId="0" applyNumberFormat="1" applyFont="1" applyFill="1" applyBorder="1" applyProtection="1">
      <alignment vertical="center"/>
    </xf>
    <xf numFmtId="49" fontId="4" fillId="3" borderId="17" xfId="0" applyNumberFormat="1" applyFont="1" applyFill="1" applyBorder="1" applyProtection="1">
      <alignment vertical="center"/>
    </xf>
    <xf numFmtId="177" fontId="4" fillId="3" borderId="1" xfId="0" applyNumberFormat="1" applyFont="1" applyFill="1" applyBorder="1" applyProtection="1">
      <alignment vertical="center"/>
    </xf>
    <xf numFmtId="177" fontId="4" fillId="3" borderId="2" xfId="0" applyNumberFormat="1" applyFont="1" applyFill="1" applyBorder="1" applyProtection="1">
      <alignment vertical="center"/>
    </xf>
    <xf numFmtId="177" fontId="4" fillId="3" borderId="30" xfId="0" applyNumberFormat="1" applyFont="1" applyFill="1" applyBorder="1" applyProtection="1">
      <alignment vertical="center"/>
    </xf>
    <xf numFmtId="185" fontId="4" fillId="0" borderId="20" xfId="0" applyNumberFormat="1" applyFont="1" applyBorder="1" applyProtection="1">
      <alignment vertical="center"/>
    </xf>
    <xf numFmtId="179" fontId="4" fillId="0" borderId="21" xfId="0" applyNumberFormat="1" applyFont="1" applyBorder="1" applyProtection="1">
      <alignment vertical="center"/>
    </xf>
    <xf numFmtId="179" fontId="4" fillId="0" borderId="32" xfId="0" applyNumberFormat="1" applyFont="1" applyBorder="1" applyProtection="1">
      <alignment vertical="center"/>
    </xf>
    <xf numFmtId="0" fontId="4" fillId="0" borderId="3" xfId="0" applyFont="1" applyBorder="1" applyProtection="1">
      <alignment vertical="center"/>
    </xf>
    <xf numFmtId="0" fontId="4" fillId="0" borderId="4" xfId="0" applyFont="1" applyBorder="1" applyProtection="1">
      <alignment vertical="center"/>
    </xf>
    <xf numFmtId="0" fontId="4" fillId="0" borderId="5" xfId="0" applyFont="1" applyBorder="1" applyProtection="1">
      <alignment vertical="center"/>
    </xf>
    <xf numFmtId="185" fontId="4" fillId="0" borderId="24" xfId="0" applyNumberFormat="1" applyFont="1" applyBorder="1" applyProtection="1">
      <alignment vertical="center"/>
    </xf>
    <xf numFmtId="179" fontId="4" fillId="0" borderId="0" xfId="0" applyNumberFormat="1" applyFont="1" applyProtection="1">
      <alignment vertical="center"/>
    </xf>
    <xf numFmtId="179" fontId="4" fillId="0" borderId="31" xfId="0" applyNumberFormat="1" applyFont="1" applyBorder="1" applyProtection="1">
      <alignment vertical="center"/>
    </xf>
    <xf numFmtId="0" fontId="4" fillId="0" borderId="8" xfId="0" applyFont="1" applyBorder="1" applyProtection="1">
      <alignment vertical="center"/>
    </xf>
    <xf numFmtId="0" fontId="4" fillId="0" borderId="9" xfId="0" applyFont="1" applyBorder="1" applyProtection="1">
      <alignment vertical="center"/>
    </xf>
    <xf numFmtId="0" fontId="4" fillId="0" borderId="10" xfId="0" applyFont="1" applyBorder="1" applyProtection="1">
      <alignment vertical="center"/>
    </xf>
    <xf numFmtId="185" fontId="4" fillId="0" borderId="22" xfId="0" applyNumberFormat="1" applyFont="1" applyBorder="1" applyProtection="1">
      <alignment vertical="center"/>
    </xf>
    <xf numFmtId="179" fontId="4" fillId="0" borderId="18" xfId="0" applyNumberFormat="1" applyFont="1" applyBorder="1" applyProtection="1">
      <alignment vertical="center"/>
    </xf>
    <xf numFmtId="179" fontId="4" fillId="0" borderId="42" xfId="0" applyNumberFormat="1" applyFont="1" applyBorder="1" applyProtection="1">
      <alignment vertical="center"/>
    </xf>
    <xf numFmtId="0" fontId="13" fillId="0" borderId="0" xfId="0" applyFont="1" applyAlignment="1" applyProtection="1">
      <alignment horizontal="right" vertical="center"/>
    </xf>
    <xf numFmtId="0" fontId="13" fillId="0" borderId="21" xfId="0" applyFont="1" applyBorder="1" applyProtection="1">
      <alignment vertical="center"/>
    </xf>
    <xf numFmtId="0" fontId="13" fillId="0" borderId="0" xfId="0" applyFont="1" applyProtection="1">
      <alignment vertical="center"/>
    </xf>
    <xf numFmtId="49" fontId="13" fillId="0" borderId="0" xfId="0" applyNumberFormat="1" applyFont="1" applyProtection="1">
      <alignment vertical="center"/>
    </xf>
    <xf numFmtId="179" fontId="4" fillId="0" borderId="0" xfId="1" applyNumberFormat="1" applyFont="1" applyAlignment="1" applyProtection="1">
      <alignment horizontal="right" vertical="center"/>
    </xf>
    <xf numFmtId="49" fontId="4" fillId="0" borderId="0" xfId="1" applyNumberFormat="1" applyFont="1" applyProtection="1">
      <alignment vertical="center"/>
    </xf>
    <xf numFmtId="177" fontId="4" fillId="0" borderId="0" xfId="1" applyNumberFormat="1" applyFont="1" applyProtection="1">
      <alignment vertical="center"/>
    </xf>
    <xf numFmtId="177" fontId="14" fillId="0" borderId="18" xfId="0" applyNumberFormat="1" applyFont="1" applyBorder="1" applyAlignment="1" applyProtection="1">
      <alignment vertical="top"/>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horizontal="lef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169">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0000"/>
      <color rgb="FFFF66FF"/>
      <color rgb="FFEEAAFC"/>
      <color rgb="FF000000"/>
      <color rgb="FFFFE1FF"/>
      <color rgb="FFFFFF99"/>
      <color rgb="FFA6A6A6"/>
      <color rgb="FFE2EFDA"/>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342"/>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13.25" style="108" hidden="1" customWidth="1"/>
    <col min="2" max="3" width="1.625" style="108" customWidth="1"/>
    <col min="4" max="4" width="5.625" style="108" customWidth="1"/>
    <col min="5" max="5" width="5.5" style="108" customWidth="1"/>
    <col min="6" max="6" width="4.125" style="108" customWidth="1"/>
    <col min="7" max="7" width="4.5" style="108" customWidth="1"/>
    <col min="8" max="8" width="8.625" style="108" customWidth="1"/>
    <col min="9" max="9" width="1.625" style="108" customWidth="1"/>
    <col min="10" max="10" width="13.375" style="108" customWidth="1"/>
    <col min="11" max="11" width="4.625" style="108" customWidth="1"/>
    <col min="12" max="12" width="3" style="108" customWidth="1"/>
    <col min="13" max="13" width="9.625" style="108" customWidth="1"/>
    <col min="14" max="14" width="8.625" style="108" customWidth="1"/>
    <col min="15" max="15" width="15.25" style="108" customWidth="1"/>
    <col min="16" max="16" width="6.875" style="108" customWidth="1"/>
    <col min="17" max="17" width="6.125" style="108" customWidth="1"/>
    <col min="18" max="18" width="12.125" style="108" customWidth="1"/>
    <col min="19" max="19" width="8.375" style="108" customWidth="1"/>
    <col min="20" max="20" width="7.25" style="108" customWidth="1"/>
    <col min="21" max="23" width="4.25" style="108" customWidth="1"/>
    <col min="24" max="24" width="2.625" style="108" customWidth="1"/>
    <col min="25" max="25" width="11" style="108" customWidth="1"/>
    <col min="26" max="26" width="2.625" style="108" customWidth="1"/>
    <col min="27" max="27" width="3.625" style="108" customWidth="1"/>
    <col min="28" max="16384" width="9" style="108"/>
  </cols>
  <sheetData>
    <row r="1" spans="1:27" ht="30" customHeight="1" x14ac:dyDescent="0.15">
      <c r="A1" s="413" t="s">
        <v>234</v>
      </c>
      <c r="B1" s="103"/>
      <c r="C1" s="104" t="s">
        <v>167</v>
      </c>
      <c r="D1" s="105"/>
      <c r="E1" s="105"/>
      <c r="F1" s="105"/>
      <c r="G1" s="105"/>
      <c r="H1" s="105"/>
      <c r="I1" s="105"/>
      <c r="J1" s="105"/>
      <c r="K1" s="105"/>
      <c r="L1" s="105"/>
      <c r="M1" s="105"/>
      <c r="N1" s="105"/>
      <c r="O1" s="105"/>
      <c r="P1" s="105"/>
      <c r="Q1" s="105"/>
      <c r="R1" s="105"/>
      <c r="S1" s="105"/>
      <c r="T1" s="105"/>
      <c r="U1" s="105"/>
      <c r="V1" s="105"/>
      <c r="W1" s="412" t="s">
        <v>243</v>
      </c>
      <c r="X1" s="106"/>
      <c r="Y1" s="106"/>
      <c r="Z1" s="106"/>
      <c r="AA1" s="107"/>
    </row>
    <row r="2" spans="1:27" ht="15.75" hidden="1" customHeight="1" x14ac:dyDescent="0.15">
      <c r="A2" s="413" t="s">
        <v>235</v>
      </c>
      <c r="B2" s="103"/>
      <c r="C2" s="109"/>
      <c r="D2" s="109"/>
      <c r="AA2" s="107"/>
    </row>
    <row r="3" spans="1:27" ht="30" customHeight="1" x14ac:dyDescent="0.15">
      <c r="A3" s="414" t="s">
        <v>244</v>
      </c>
      <c r="B3" s="110"/>
      <c r="C3" s="108" t="s">
        <v>237</v>
      </c>
      <c r="AA3" s="107"/>
    </row>
    <row r="4" spans="1:27" ht="5.25" customHeight="1" x14ac:dyDescent="0.15">
      <c r="A4" s="110"/>
      <c r="B4" s="110"/>
      <c r="C4" s="111"/>
      <c r="D4" s="112"/>
      <c r="E4" s="112"/>
      <c r="F4" s="112"/>
      <c r="G4" s="112"/>
      <c r="H4" s="112"/>
      <c r="I4" s="112"/>
      <c r="J4" s="112"/>
      <c r="K4" s="112"/>
      <c r="L4" s="112"/>
      <c r="M4" s="112"/>
      <c r="N4" s="112"/>
      <c r="O4" s="112"/>
      <c r="P4" s="112"/>
      <c r="Q4" s="112"/>
      <c r="R4" s="112"/>
      <c r="S4" s="112"/>
      <c r="T4" s="112"/>
      <c r="U4" s="112"/>
      <c r="V4" s="112"/>
      <c r="W4" s="112"/>
      <c r="X4" s="112"/>
      <c r="Y4" s="112"/>
      <c r="Z4" s="113"/>
    </row>
    <row r="5" spans="1:27" ht="15" customHeight="1" x14ac:dyDescent="0.15">
      <c r="A5" s="110"/>
      <c r="B5" s="110"/>
      <c r="C5" s="114" t="s">
        <v>231</v>
      </c>
      <c r="D5" s="115"/>
      <c r="E5" s="115"/>
      <c r="F5" s="115"/>
      <c r="G5" s="115"/>
      <c r="H5" s="115"/>
      <c r="I5" s="115"/>
      <c r="J5" s="115"/>
      <c r="K5" s="115"/>
      <c r="L5" s="115"/>
      <c r="M5" s="115"/>
      <c r="N5" s="115"/>
      <c r="O5" s="115"/>
      <c r="P5" s="115"/>
      <c r="Q5" s="115"/>
      <c r="R5" s="115"/>
      <c r="S5" s="115"/>
      <c r="T5" s="115"/>
      <c r="U5" s="115"/>
      <c r="V5" s="115"/>
      <c r="W5" s="115"/>
      <c r="X5" s="115"/>
      <c r="Y5" s="115"/>
      <c r="Z5" s="116"/>
    </row>
    <row r="6" spans="1:27" ht="15" customHeight="1" x14ac:dyDescent="0.15">
      <c r="A6" s="110"/>
      <c r="B6" s="110"/>
      <c r="C6" s="114" t="s">
        <v>0</v>
      </c>
      <c r="D6" s="115"/>
      <c r="E6" s="115"/>
      <c r="F6" s="115"/>
      <c r="G6" s="115"/>
      <c r="H6" s="115"/>
      <c r="I6" s="115"/>
      <c r="J6" s="115"/>
      <c r="K6" s="115"/>
      <c r="L6" s="115"/>
      <c r="M6" s="115"/>
      <c r="N6" s="115"/>
      <c r="O6" s="115"/>
      <c r="P6" s="115"/>
      <c r="Q6" s="115"/>
      <c r="R6" s="115"/>
      <c r="S6" s="115"/>
      <c r="T6" s="115"/>
      <c r="U6" s="115"/>
      <c r="V6" s="115"/>
      <c r="W6" s="115"/>
      <c r="X6" s="115"/>
      <c r="Y6" s="115"/>
      <c r="Z6" s="116"/>
    </row>
    <row r="7" spans="1:27" ht="20.100000000000001" customHeight="1" x14ac:dyDescent="0.15">
      <c r="A7" s="110"/>
      <c r="B7" s="110"/>
      <c r="C7" s="117" t="s">
        <v>1</v>
      </c>
      <c r="D7" s="118"/>
      <c r="E7" s="118"/>
      <c r="F7" s="118"/>
      <c r="G7" s="118"/>
      <c r="H7" s="118"/>
      <c r="I7" s="118"/>
      <c r="J7" s="118"/>
      <c r="K7" s="118"/>
      <c r="L7" s="118"/>
      <c r="M7" s="118"/>
      <c r="N7" s="118"/>
      <c r="O7" s="118"/>
      <c r="P7" s="118"/>
      <c r="Q7" s="118"/>
      <c r="R7" s="118"/>
      <c r="S7" s="118"/>
      <c r="T7" s="118"/>
      <c r="U7" s="118"/>
      <c r="V7" s="118"/>
      <c r="W7" s="118"/>
      <c r="X7" s="118"/>
      <c r="Y7" s="118"/>
      <c r="Z7" s="119"/>
    </row>
    <row r="8" spans="1:27" ht="30" customHeight="1" x14ac:dyDescent="0.15">
      <c r="A8" s="110"/>
      <c r="B8" s="110"/>
    </row>
    <row r="9" spans="1:27" ht="20.100000000000001" customHeight="1" x14ac:dyDescent="0.15">
      <c r="A9" s="110"/>
      <c r="B9" s="110"/>
      <c r="C9" s="120" t="s">
        <v>177</v>
      </c>
      <c r="D9" s="121"/>
      <c r="E9" s="121"/>
      <c r="F9" s="121"/>
      <c r="G9" s="121"/>
      <c r="H9" s="122"/>
      <c r="I9" s="123"/>
      <c r="J9" s="124"/>
      <c r="K9" s="124"/>
      <c r="L9" s="124"/>
    </row>
    <row r="10" spans="1:27" ht="20.100000000000001" customHeight="1" x14ac:dyDescent="0.15">
      <c r="A10" s="110"/>
      <c r="B10" s="110"/>
      <c r="C10" s="125"/>
      <c r="D10" s="126"/>
      <c r="E10" s="126"/>
      <c r="F10" s="126"/>
      <c r="G10" s="126"/>
      <c r="H10" s="126"/>
      <c r="I10" s="126"/>
      <c r="J10" s="126"/>
      <c r="K10" s="126"/>
      <c r="L10" s="126"/>
      <c r="M10" s="127"/>
      <c r="N10" s="127"/>
      <c r="O10" s="127"/>
      <c r="P10" s="127"/>
      <c r="Q10" s="128"/>
      <c r="R10" s="127"/>
      <c r="S10" s="127"/>
      <c r="T10" s="127"/>
      <c r="U10" s="127"/>
      <c r="V10" s="127"/>
      <c r="W10" s="127"/>
      <c r="X10" s="127"/>
      <c r="Y10" s="128"/>
      <c r="Z10" s="129"/>
    </row>
    <row r="11" spans="1:27" ht="20.100000000000001" customHeight="1" x14ac:dyDescent="0.15">
      <c r="A11" s="110">
        <f>IF(TRIM($I11)="", 1001, 0)</f>
        <v>1001</v>
      </c>
      <c r="B11" s="110"/>
      <c r="C11" s="125"/>
      <c r="D11" s="130">
        <v>1</v>
      </c>
      <c r="E11" s="108" t="s">
        <v>168</v>
      </c>
      <c r="I11" s="9"/>
      <c r="J11" s="9"/>
      <c r="K11" s="9"/>
      <c r="L11" s="9"/>
      <c r="M11" s="9"/>
      <c r="N11" s="107"/>
      <c r="O11" s="107"/>
      <c r="P11" s="107"/>
      <c r="Q11" s="107"/>
      <c r="R11" s="107"/>
      <c r="S11" s="107"/>
      <c r="T11" s="107"/>
      <c r="U11" s="107"/>
      <c r="V11" s="107"/>
      <c r="W11" s="107"/>
      <c r="Z11" s="131"/>
    </row>
    <row r="12" spans="1:27" ht="140.1" customHeight="1" x14ac:dyDescent="0.15">
      <c r="A12" s="110"/>
      <c r="B12" s="110"/>
      <c r="C12" s="132"/>
      <c r="D12" s="130"/>
      <c r="E12" s="133"/>
      <c r="F12" s="134"/>
      <c r="G12" s="135"/>
      <c r="H12" s="135"/>
      <c r="I12" s="136"/>
      <c r="J12" s="137" t="s">
        <v>169</v>
      </c>
      <c r="K12" s="138"/>
      <c r="L12" s="138"/>
      <c r="M12" s="138"/>
      <c r="N12" s="138"/>
      <c r="O12" s="138"/>
      <c r="P12" s="138"/>
      <c r="Q12" s="138"/>
      <c r="R12" s="138"/>
      <c r="S12" s="138"/>
      <c r="T12" s="138"/>
      <c r="U12" s="138"/>
      <c r="V12" s="138"/>
      <c r="W12" s="138"/>
      <c r="X12" s="138"/>
      <c r="Y12" s="138"/>
      <c r="Z12" s="131"/>
    </row>
    <row r="13" spans="1:27" ht="20.100000000000001" customHeight="1" x14ac:dyDescent="0.15">
      <c r="A13" s="110">
        <f>IF(TRIM($I13)="", 1001, 0)</f>
        <v>1001</v>
      </c>
      <c r="B13" s="110"/>
      <c r="C13" s="125"/>
      <c r="D13" s="130">
        <v>2</v>
      </c>
      <c r="E13" s="108" t="s">
        <v>170</v>
      </c>
      <c r="I13" s="9"/>
      <c r="J13" s="9"/>
      <c r="K13" s="9"/>
      <c r="L13" s="9"/>
      <c r="M13" s="9"/>
      <c r="N13" s="139"/>
      <c r="O13" s="140"/>
      <c r="P13" s="141"/>
      <c r="Q13" s="141"/>
      <c r="R13" s="141"/>
      <c r="S13" s="142"/>
      <c r="T13" s="142"/>
      <c r="U13" s="142"/>
      <c r="V13" s="142"/>
      <c r="W13" s="142"/>
      <c r="X13" s="142"/>
      <c r="Y13" s="140"/>
      <c r="Z13" s="131"/>
    </row>
    <row r="14" spans="1:27" ht="30" customHeight="1" x14ac:dyDescent="0.15">
      <c r="A14" s="110"/>
      <c r="B14" s="110"/>
      <c r="C14" s="132"/>
      <c r="D14" s="130"/>
      <c r="E14" s="133"/>
      <c r="F14" s="134"/>
      <c r="G14" s="135"/>
      <c r="H14" s="135"/>
      <c r="I14" s="136"/>
      <c r="J14" s="137" t="s">
        <v>171</v>
      </c>
      <c r="K14" s="138"/>
      <c r="L14" s="138"/>
      <c r="M14" s="138"/>
      <c r="N14" s="138"/>
      <c r="O14" s="138"/>
      <c r="P14" s="138"/>
      <c r="Q14" s="138"/>
      <c r="R14" s="138"/>
      <c r="S14" s="138"/>
      <c r="T14" s="138"/>
      <c r="U14" s="138"/>
      <c r="V14" s="138"/>
      <c r="W14" s="138"/>
      <c r="X14" s="138"/>
      <c r="Y14" s="138"/>
      <c r="Z14" s="131"/>
    </row>
    <row r="15" spans="1:27" ht="20.100000000000001" customHeight="1" x14ac:dyDescent="0.15">
      <c r="A15" s="110">
        <f>IF(TRIM($I15)="", 1001, 0)</f>
        <v>1001</v>
      </c>
      <c r="B15" s="110"/>
      <c r="C15" s="132"/>
      <c r="D15" s="130">
        <v>3</v>
      </c>
      <c r="E15" s="107" t="s">
        <v>181</v>
      </c>
      <c r="F15" s="126"/>
      <c r="G15" s="126"/>
      <c r="H15" s="126"/>
      <c r="I15" s="9"/>
      <c r="J15" s="9"/>
      <c r="K15" s="9"/>
      <c r="L15" s="9"/>
      <c r="M15" s="9"/>
      <c r="N15" s="139"/>
      <c r="O15" s="139"/>
      <c r="P15" s="139"/>
      <c r="Q15" s="139"/>
      <c r="R15" s="139"/>
      <c r="S15" s="139"/>
      <c r="T15" s="139"/>
      <c r="U15" s="139"/>
      <c r="V15" s="139"/>
      <c r="W15" s="139"/>
      <c r="X15" s="139"/>
      <c r="Y15" s="139"/>
      <c r="Z15" s="131"/>
    </row>
    <row r="16" spans="1:27" ht="39.950000000000003" customHeight="1" x14ac:dyDescent="0.15">
      <c r="A16" s="110"/>
      <c r="B16" s="110"/>
      <c r="C16" s="143"/>
      <c r="D16" s="144"/>
      <c r="E16" s="145"/>
      <c r="F16" s="146"/>
      <c r="G16" s="146"/>
      <c r="H16" s="146"/>
      <c r="I16" s="147"/>
      <c r="J16" s="148" t="s">
        <v>240</v>
      </c>
      <c r="K16" s="148"/>
      <c r="L16" s="148"/>
      <c r="M16" s="148"/>
      <c r="N16" s="148"/>
      <c r="O16" s="148"/>
      <c r="P16" s="148"/>
      <c r="Q16" s="148"/>
      <c r="R16" s="148"/>
      <c r="S16" s="148"/>
      <c r="T16" s="148"/>
      <c r="U16" s="148"/>
      <c r="V16" s="148"/>
      <c r="W16" s="148"/>
      <c r="X16" s="148"/>
      <c r="Y16" s="148"/>
      <c r="Z16" s="149"/>
    </row>
    <row r="17" spans="1:26" ht="30" customHeight="1" x14ac:dyDescent="0.15">
      <c r="A17" s="110"/>
      <c r="B17" s="110"/>
      <c r="C17" s="107"/>
      <c r="D17" s="107"/>
      <c r="E17" s="107"/>
      <c r="F17" s="107"/>
      <c r="G17" s="107"/>
      <c r="H17" s="107"/>
      <c r="I17" s="107"/>
      <c r="J17" s="140"/>
      <c r="K17" s="140"/>
      <c r="L17" s="150"/>
      <c r="M17" s="140"/>
      <c r="N17" s="142"/>
      <c r="O17" s="140"/>
      <c r="P17" s="141"/>
      <c r="Q17" s="141"/>
      <c r="R17" s="141"/>
      <c r="S17" s="142"/>
      <c r="T17" s="142"/>
      <c r="U17" s="142"/>
      <c r="V17" s="142"/>
      <c r="W17" s="142"/>
      <c r="X17" s="142"/>
      <c r="Y17" s="140"/>
      <c r="Z17" s="107"/>
    </row>
    <row r="18" spans="1:26" ht="20.100000000000001" customHeight="1" x14ac:dyDescent="0.15">
      <c r="A18" s="110"/>
      <c r="B18" s="110"/>
      <c r="C18" s="120" t="s">
        <v>88</v>
      </c>
      <c r="D18" s="121"/>
      <c r="E18" s="121"/>
      <c r="F18" s="121"/>
      <c r="G18" s="121"/>
      <c r="H18" s="122"/>
    </row>
    <row r="19" spans="1:26" ht="15" customHeight="1" x14ac:dyDescent="0.15">
      <c r="A19" s="110"/>
      <c r="B19" s="110"/>
      <c r="C19" s="125"/>
      <c r="D19" s="151"/>
      <c r="E19" s="151"/>
      <c r="F19" s="151"/>
      <c r="G19" s="151"/>
      <c r="H19" s="151"/>
      <c r="I19" s="127"/>
      <c r="J19" s="127"/>
      <c r="K19" s="127"/>
      <c r="L19" s="127"/>
      <c r="M19" s="127"/>
      <c r="N19" s="127"/>
      <c r="O19" s="127"/>
      <c r="P19" s="127"/>
      <c r="Q19" s="127"/>
      <c r="R19" s="127"/>
      <c r="S19" s="127"/>
      <c r="T19" s="127"/>
      <c r="U19" s="127"/>
      <c r="V19" s="127"/>
      <c r="W19" s="127"/>
      <c r="X19" s="127"/>
      <c r="Y19" s="127"/>
      <c r="Z19" s="152"/>
    </row>
    <row r="20" spans="1:26" ht="20.100000000000001" customHeight="1" x14ac:dyDescent="0.15">
      <c r="A20" s="110">
        <f>IF(TRIM($I20)="", 1001, 0)</f>
        <v>1001</v>
      </c>
      <c r="B20" s="110"/>
      <c r="C20" s="132"/>
      <c r="D20" s="130">
        <v>1</v>
      </c>
      <c r="E20" s="108" t="s">
        <v>62</v>
      </c>
      <c r="I20" s="46"/>
      <c r="J20" s="47"/>
      <c r="K20" s="47"/>
      <c r="L20" s="47"/>
      <c r="M20" s="47"/>
      <c r="N20" s="107"/>
      <c r="O20" s="107"/>
      <c r="P20" s="107"/>
      <c r="Q20" s="107"/>
      <c r="R20" s="107"/>
      <c r="S20" s="107"/>
      <c r="T20" s="107"/>
      <c r="U20" s="107"/>
      <c r="V20" s="107"/>
      <c r="W20" s="107"/>
      <c r="X20" s="107"/>
      <c r="Y20" s="107"/>
      <c r="Z20" s="153"/>
    </row>
    <row r="21" spans="1:26" ht="20.100000000000001" customHeight="1" x14ac:dyDescent="0.15">
      <c r="A21" s="110"/>
      <c r="B21" s="110"/>
      <c r="C21" s="132"/>
      <c r="D21" s="126"/>
      <c r="E21" s="107"/>
      <c r="F21" s="107"/>
      <c r="G21" s="107"/>
      <c r="H21" s="107"/>
      <c r="I21" s="154"/>
      <c r="J21" s="155" t="s">
        <v>221</v>
      </c>
      <c r="K21" s="156"/>
      <c r="L21" s="156"/>
      <c r="M21" s="156"/>
      <c r="N21" s="156"/>
      <c r="O21" s="156"/>
      <c r="P21" s="156"/>
      <c r="Q21" s="156"/>
      <c r="R21" s="156"/>
      <c r="S21" s="156"/>
      <c r="T21" s="156"/>
      <c r="U21" s="156"/>
      <c r="V21" s="156"/>
      <c r="W21" s="156"/>
      <c r="X21" s="156"/>
      <c r="Y21" s="156"/>
      <c r="Z21" s="153"/>
    </row>
    <row r="22" spans="1:26" ht="20.100000000000001" customHeight="1" x14ac:dyDescent="0.15">
      <c r="A22" s="110">
        <f>IF(AND(TRIM($I22)&lt;&gt;"", OR(ISERROR(FIND("@"&amp;LEFT($I22,3)&amp;"@", 都道府県3))=FALSE, ISERROR(FIND("@"&amp;LEFT($I22,4)&amp;"@",都道府県4))=FALSE))=FALSE, 1001, 0)</f>
        <v>1001</v>
      </c>
      <c r="B22" s="110"/>
      <c r="C22" s="132"/>
      <c r="D22" s="130">
        <v>2</v>
      </c>
      <c r="E22" s="108" t="s">
        <v>63</v>
      </c>
      <c r="I22" s="10"/>
      <c r="J22" s="10"/>
      <c r="K22" s="10"/>
      <c r="L22" s="10"/>
      <c r="M22" s="10"/>
      <c r="N22" s="10"/>
      <c r="O22" s="10"/>
      <c r="P22" s="10"/>
      <c r="Q22" s="11"/>
      <c r="R22" s="10"/>
      <c r="S22" s="10"/>
      <c r="T22" s="10"/>
      <c r="U22" s="10"/>
      <c r="V22" s="10"/>
      <c r="W22" s="10"/>
      <c r="X22" s="10"/>
      <c r="Y22" s="10"/>
      <c r="Z22" s="153"/>
    </row>
    <row r="23" spans="1:26" ht="20.100000000000001" customHeight="1" x14ac:dyDescent="0.15">
      <c r="A23" s="110"/>
      <c r="B23" s="110"/>
      <c r="C23" s="132"/>
      <c r="D23" s="130"/>
      <c r="E23" s="107"/>
      <c r="F23" s="107"/>
      <c r="G23" s="107"/>
      <c r="H23" s="107"/>
      <c r="I23" s="154"/>
      <c r="J23" s="155" t="s">
        <v>222</v>
      </c>
      <c r="K23" s="156"/>
      <c r="L23" s="156"/>
      <c r="M23" s="156"/>
      <c r="N23" s="156"/>
      <c r="O23" s="156"/>
      <c r="P23" s="156"/>
      <c r="Q23" s="156"/>
      <c r="R23" s="156"/>
      <c r="S23" s="156"/>
      <c r="T23" s="156"/>
      <c r="U23" s="156"/>
      <c r="V23" s="156"/>
      <c r="W23" s="156"/>
      <c r="X23" s="156"/>
      <c r="Y23" s="156"/>
      <c r="Z23" s="153"/>
    </row>
    <row r="24" spans="1:26" ht="20.100000000000001" customHeight="1" x14ac:dyDescent="0.15">
      <c r="A24" s="110">
        <f>IF(TRIM($I24)="", 1001, 0)</f>
        <v>1001</v>
      </c>
      <c r="B24" s="110"/>
      <c r="C24" s="132"/>
      <c r="D24" s="130">
        <v>3</v>
      </c>
      <c r="E24" s="108" t="s">
        <v>89</v>
      </c>
      <c r="I24" s="9"/>
      <c r="J24" s="9"/>
      <c r="K24" s="9"/>
      <c r="L24" s="9"/>
      <c r="M24" s="9"/>
      <c r="N24" s="9"/>
      <c r="O24" s="9"/>
      <c r="P24" s="9"/>
      <c r="Q24" s="12"/>
      <c r="R24" s="9"/>
      <c r="S24" s="9"/>
      <c r="T24" s="9"/>
      <c r="U24" s="9"/>
      <c r="V24" s="9"/>
      <c r="W24" s="9"/>
      <c r="X24" s="9"/>
      <c r="Y24" s="9"/>
      <c r="Z24" s="153"/>
    </row>
    <row r="25" spans="1:26" ht="20.100000000000001" customHeight="1" x14ac:dyDescent="0.15">
      <c r="A25" s="110"/>
      <c r="B25" s="110"/>
      <c r="C25" s="157"/>
      <c r="D25" s="107"/>
      <c r="E25" s="107"/>
      <c r="F25" s="107"/>
      <c r="G25" s="107"/>
      <c r="H25" s="107"/>
      <c r="I25" s="154"/>
      <c r="J25" s="155" t="s">
        <v>105</v>
      </c>
      <c r="K25" s="156"/>
      <c r="L25" s="156"/>
      <c r="M25" s="156"/>
      <c r="N25" s="156"/>
      <c r="O25" s="156"/>
      <c r="P25" s="156"/>
      <c r="Q25" s="156"/>
      <c r="R25" s="156"/>
      <c r="S25" s="156"/>
      <c r="T25" s="156"/>
      <c r="U25" s="156"/>
      <c r="V25" s="156"/>
      <c r="W25" s="156"/>
      <c r="X25" s="156"/>
      <c r="Y25" s="156"/>
      <c r="Z25" s="153"/>
    </row>
    <row r="26" spans="1:26" ht="20.100000000000001" customHeight="1" x14ac:dyDescent="0.15">
      <c r="A26" s="110">
        <f>IF(TRIM($I26)="", 1001, 0)</f>
        <v>1001</v>
      </c>
      <c r="B26" s="110"/>
      <c r="C26" s="132"/>
      <c r="D26" s="130">
        <v>4</v>
      </c>
      <c r="E26" s="108" t="s">
        <v>65</v>
      </c>
      <c r="I26" s="9"/>
      <c r="J26" s="9"/>
      <c r="K26" s="9"/>
      <c r="L26" s="9"/>
      <c r="M26" s="9"/>
      <c r="N26" s="9"/>
      <c r="O26" s="9"/>
      <c r="P26" s="9"/>
      <c r="Q26" s="12"/>
      <c r="R26" s="9"/>
      <c r="S26" s="9"/>
      <c r="T26" s="9"/>
      <c r="U26" s="9"/>
      <c r="V26" s="9"/>
      <c r="W26" s="9"/>
      <c r="X26" s="9"/>
      <c r="Y26" s="9"/>
      <c r="Z26" s="153"/>
    </row>
    <row r="27" spans="1:26" ht="20.100000000000001" customHeight="1" x14ac:dyDescent="0.15">
      <c r="A27" s="110"/>
      <c r="B27" s="110"/>
      <c r="C27" s="157"/>
      <c r="D27" s="107"/>
      <c r="E27" s="107"/>
      <c r="F27" s="107"/>
      <c r="G27" s="107"/>
      <c r="H27" s="107"/>
      <c r="I27" s="154"/>
      <c r="J27" s="155" t="s">
        <v>223</v>
      </c>
      <c r="K27" s="156"/>
      <c r="L27" s="156"/>
      <c r="M27" s="156"/>
      <c r="N27" s="156"/>
      <c r="O27" s="156"/>
      <c r="P27" s="156"/>
      <c r="Q27" s="158"/>
      <c r="R27" s="156"/>
      <c r="S27" s="156"/>
      <c r="T27" s="156"/>
      <c r="U27" s="156"/>
      <c r="V27" s="156"/>
      <c r="W27" s="156"/>
      <c r="X27" s="156"/>
      <c r="Y27" s="156"/>
      <c r="Z27" s="159"/>
    </row>
    <row r="28" spans="1:26" ht="20.100000000000001" customHeight="1" x14ac:dyDescent="0.15">
      <c r="A28" s="110">
        <f>IF(TRIM($I28)="", 1001, 0)</f>
        <v>1001</v>
      </c>
      <c r="B28" s="110"/>
      <c r="C28" s="132"/>
      <c r="D28" s="130">
        <v>5</v>
      </c>
      <c r="E28" s="108" t="s">
        <v>66</v>
      </c>
      <c r="I28" s="9"/>
      <c r="J28" s="9"/>
      <c r="K28" s="9"/>
      <c r="L28" s="9"/>
      <c r="M28" s="9"/>
      <c r="N28" s="9"/>
      <c r="O28" s="9"/>
      <c r="P28" s="9"/>
      <c r="Q28" s="9"/>
      <c r="R28" s="9"/>
      <c r="S28" s="9"/>
      <c r="T28" s="9"/>
      <c r="U28" s="9"/>
      <c r="V28" s="9"/>
      <c r="W28" s="9"/>
      <c r="X28" s="9"/>
      <c r="Y28" s="9"/>
      <c r="Z28" s="153"/>
    </row>
    <row r="29" spans="1:26" ht="30" customHeight="1" x14ac:dyDescent="0.15">
      <c r="A29" s="110"/>
      <c r="B29" s="110"/>
      <c r="C29" s="157"/>
      <c r="D29" s="107"/>
      <c r="E29" s="107"/>
      <c r="F29" s="107"/>
      <c r="G29" s="107"/>
      <c r="H29" s="107"/>
      <c r="I29" s="154"/>
      <c r="J29" s="160" t="s">
        <v>224</v>
      </c>
      <c r="K29" s="160"/>
      <c r="L29" s="160"/>
      <c r="M29" s="160"/>
      <c r="N29" s="160"/>
      <c r="O29" s="160"/>
      <c r="P29" s="160"/>
      <c r="Q29" s="160"/>
      <c r="R29" s="160"/>
      <c r="S29" s="160"/>
      <c r="T29" s="160"/>
      <c r="U29" s="160"/>
      <c r="V29" s="160"/>
      <c r="W29" s="160"/>
      <c r="X29" s="160"/>
      <c r="Y29" s="160"/>
      <c r="Z29" s="159"/>
    </row>
    <row r="30" spans="1:26" ht="20.100000000000001" customHeight="1" x14ac:dyDescent="0.15">
      <c r="A30" s="110">
        <f>IF(OR(TRIM($I30)="", NOT(OR(IFERROR(SEARCH(" ",$I30),0)&gt;0, IFERROR(SEARCH("　",$I30),0)&gt;0))), 1001, 0)</f>
        <v>1001</v>
      </c>
      <c r="B30" s="110"/>
      <c r="C30" s="132"/>
      <c r="D30" s="130">
        <v>6</v>
      </c>
      <c r="E30" s="108" t="s">
        <v>90</v>
      </c>
      <c r="I30" s="9"/>
      <c r="J30" s="9"/>
      <c r="K30" s="9"/>
      <c r="L30" s="9"/>
      <c r="M30" s="9"/>
      <c r="N30" s="9"/>
      <c r="O30" s="9"/>
      <c r="P30" s="9"/>
      <c r="Q30" s="9"/>
      <c r="R30" s="9"/>
      <c r="S30" s="9"/>
      <c r="T30" s="9"/>
      <c r="U30" s="9"/>
      <c r="V30" s="9"/>
      <c r="W30" s="9"/>
      <c r="X30" s="9"/>
      <c r="Y30" s="9"/>
      <c r="Z30" s="153"/>
    </row>
    <row r="31" spans="1:26" ht="20.100000000000001" customHeight="1" x14ac:dyDescent="0.15">
      <c r="A31" s="110"/>
      <c r="B31" s="110"/>
      <c r="C31" s="157"/>
      <c r="D31" s="107"/>
      <c r="E31" s="107"/>
      <c r="F31" s="107"/>
      <c r="G31" s="107"/>
      <c r="H31" s="107"/>
      <c r="I31" s="161"/>
      <c r="J31" s="155" t="s">
        <v>225</v>
      </c>
      <c r="K31" s="155"/>
      <c r="L31" s="155"/>
      <c r="M31" s="155"/>
      <c r="N31" s="155"/>
      <c r="O31" s="155"/>
      <c r="P31" s="155"/>
      <c r="Q31" s="155"/>
      <c r="R31" s="155"/>
      <c r="S31" s="155"/>
      <c r="T31" s="155"/>
      <c r="U31" s="155"/>
      <c r="V31" s="155"/>
      <c r="W31" s="155"/>
      <c r="X31" s="155"/>
      <c r="Y31" s="155"/>
      <c r="Z31" s="159"/>
    </row>
    <row r="32" spans="1:26" ht="20.100000000000001" customHeight="1" x14ac:dyDescent="0.15">
      <c r="A32" s="110">
        <f>IF(OR(TRIM($I32)="", NOT(OR(IFERROR(SEARCH(" ",$I32),0)&gt;0, IFERROR(SEARCH("　",$I32),0)&gt;0))), 1001, 0)</f>
        <v>1001</v>
      </c>
      <c r="B32" s="110"/>
      <c r="C32" s="132"/>
      <c r="D32" s="130">
        <v>7</v>
      </c>
      <c r="E32" s="108" t="s">
        <v>67</v>
      </c>
      <c r="I32" s="9"/>
      <c r="J32" s="9"/>
      <c r="K32" s="9"/>
      <c r="L32" s="9"/>
      <c r="M32" s="9"/>
      <c r="N32" s="9"/>
      <c r="O32" s="9"/>
      <c r="P32" s="9"/>
      <c r="Q32" s="9"/>
      <c r="R32" s="9"/>
      <c r="S32" s="9"/>
      <c r="T32" s="9"/>
      <c r="U32" s="9"/>
      <c r="V32" s="9"/>
      <c r="W32" s="9"/>
      <c r="X32" s="9"/>
      <c r="Y32" s="9"/>
      <c r="Z32" s="153"/>
    </row>
    <row r="33" spans="1:27" ht="20.100000000000001" customHeight="1" x14ac:dyDescent="0.15">
      <c r="A33" s="110"/>
      <c r="B33" s="110"/>
      <c r="C33" s="157"/>
      <c r="D33" s="107"/>
      <c r="E33" s="107"/>
      <c r="F33" s="107"/>
      <c r="G33" s="107"/>
      <c r="H33" s="107"/>
      <c r="I33" s="161"/>
      <c r="J33" s="155" t="s">
        <v>226</v>
      </c>
      <c r="K33" s="155"/>
      <c r="L33" s="155"/>
      <c r="M33" s="155"/>
      <c r="N33" s="155"/>
      <c r="O33" s="155"/>
      <c r="P33" s="155"/>
      <c r="Q33" s="155"/>
      <c r="R33" s="155"/>
      <c r="S33" s="155"/>
      <c r="T33" s="155"/>
      <c r="U33" s="155"/>
      <c r="V33" s="155"/>
      <c r="W33" s="155"/>
      <c r="X33" s="155"/>
      <c r="Y33" s="155"/>
      <c r="Z33" s="153"/>
    </row>
    <row r="34" spans="1:27" ht="20.100000000000001" customHeight="1" x14ac:dyDescent="0.15">
      <c r="A34" s="110">
        <f>IF(NOT(AND(TRIM($I34)&lt;&gt;"",ISNUMBER(VALUE(SUBSTITUTE($I34,"-",""))), IFERROR(SEARCH("-",$I34),0)&gt;0)), 1001, 0)</f>
        <v>1001</v>
      </c>
      <c r="B34" s="110"/>
      <c r="C34" s="132"/>
      <c r="D34" s="130">
        <v>8</v>
      </c>
      <c r="E34" s="108" t="s">
        <v>68</v>
      </c>
      <c r="I34" s="9"/>
      <c r="J34" s="9"/>
      <c r="K34" s="9"/>
      <c r="L34" s="9"/>
      <c r="M34" s="9"/>
      <c r="O34" s="162" t="s">
        <v>69</v>
      </c>
      <c r="P34" s="1"/>
      <c r="Q34" s="108" t="s">
        <v>70</v>
      </c>
      <c r="Y34" s="156"/>
      <c r="Z34" s="153"/>
    </row>
    <row r="35" spans="1:27" ht="20.100000000000001" customHeight="1" x14ac:dyDescent="0.15">
      <c r="A35" s="110"/>
      <c r="B35" s="110"/>
      <c r="C35" s="157"/>
      <c r="D35" s="107"/>
      <c r="E35" s="107"/>
      <c r="F35" s="107"/>
      <c r="G35" s="107"/>
      <c r="H35" s="107"/>
      <c r="I35" s="154"/>
      <c r="J35" s="155" t="s">
        <v>71</v>
      </c>
      <c r="K35" s="156"/>
      <c r="L35" s="156"/>
      <c r="M35" s="156"/>
      <c r="N35" s="156"/>
      <c r="O35" s="156"/>
      <c r="P35" s="156"/>
      <c r="Q35" s="156"/>
      <c r="R35" s="156"/>
      <c r="S35" s="156"/>
      <c r="T35" s="156"/>
      <c r="U35" s="156"/>
      <c r="V35" s="156"/>
      <c r="W35" s="156"/>
      <c r="X35" s="156"/>
      <c r="Y35" s="156"/>
      <c r="Z35" s="153"/>
    </row>
    <row r="36" spans="1:27" ht="20.100000000000001" customHeight="1" x14ac:dyDescent="0.15">
      <c r="A36" s="110">
        <f>IF(AND(TRIM($I36)&lt;&gt;"", NOT(AND(ISNUMBER(VALUE(SUBSTITUTE($I36,"-",""))), IFERROR(SEARCH("-",$I36),0)&gt;0))), 1001, 0)</f>
        <v>0</v>
      </c>
      <c r="B36" s="110"/>
      <c r="C36" s="132"/>
      <c r="D36" s="130">
        <v>9</v>
      </c>
      <c r="E36" s="108" t="s">
        <v>72</v>
      </c>
      <c r="I36" s="9"/>
      <c r="J36" s="9"/>
      <c r="K36" s="9"/>
      <c r="L36" s="9"/>
      <c r="M36" s="9"/>
      <c r="N36" s="156"/>
      <c r="O36" s="156"/>
      <c r="P36" s="156"/>
      <c r="Q36" s="156"/>
      <c r="R36" s="156"/>
      <c r="S36" s="156"/>
      <c r="T36" s="156"/>
      <c r="U36" s="156"/>
      <c r="V36" s="156"/>
      <c r="W36" s="156"/>
      <c r="X36" s="156"/>
      <c r="Y36" s="156"/>
      <c r="Z36" s="153"/>
    </row>
    <row r="37" spans="1:27" ht="20.100000000000001" customHeight="1" x14ac:dyDescent="0.15">
      <c r="A37" s="110"/>
      <c r="B37" s="110"/>
      <c r="C37" s="157"/>
      <c r="D37" s="107"/>
      <c r="E37" s="107"/>
      <c r="F37" s="107"/>
      <c r="G37" s="107"/>
      <c r="H37" s="107"/>
      <c r="I37" s="154"/>
      <c r="J37" s="155" t="s">
        <v>71</v>
      </c>
      <c r="K37" s="156"/>
      <c r="L37" s="156"/>
      <c r="M37" s="156"/>
      <c r="N37" s="156"/>
      <c r="O37" s="156"/>
      <c r="P37" s="156"/>
      <c r="Q37" s="156"/>
      <c r="R37" s="156"/>
      <c r="S37" s="156"/>
      <c r="T37" s="156"/>
      <c r="U37" s="156"/>
      <c r="V37" s="156"/>
      <c r="W37" s="156"/>
      <c r="X37" s="156"/>
      <c r="Y37" s="156"/>
      <c r="Z37" s="153"/>
    </row>
    <row r="38" spans="1:27" ht="20.100000000000001" customHeight="1" x14ac:dyDescent="0.15">
      <c r="A38" s="110">
        <f>IF(NOT(AND(TRIM($I38)&lt;&gt;"", IFERROR(SEARCH("@",$I38),0)&gt;0)), 1001, 0)</f>
        <v>1001</v>
      </c>
      <c r="B38" s="110"/>
      <c r="C38" s="157"/>
      <c r="D38" s="130">
        <v>10</v>
      </c>
      <c r="E38" s="108" t="s">
        <v>73</v>
      </c>
      <c r="I38" s="9"/>
      <c r="J38" s="9"/>
      <c r="K38" s="9"/>
      <c r="L38" s="9"/>
      <c r="M38" s="9"/>
      <c r="N38" s="9"/>
      <c r="O38" s="9"/>
      <c r="P38" s="9"/>
      <c r="Q38" s="45"/>
      <c r="R38" s="9"/>
      <c r="S38" s="9"/>
      <c r="T38" s="9"/>
      <c r="U38" s="9"/>
      <c r="V38" s="9"/>
      <c r="W38" s="9"/>
      <c r="X38" s="9"/>
      <c r="Y38" s="9"/>
      <c r="Z38" s="153"/>
    </row>
    <row r="39" spans="1:27" ht="20.100000000000001" customHeight="1" x14ac:dyDescent="0.15">
      <c r="A39" s="110"/>
      <c r="B39" s="110"/>
      <c r="C39" s="157"/>
      <c r="D39" s="130"/>
      <c r="I39" s="154"/>
      <c r="J39" s="163" t="s">
        <v>219</v>
      </c>
      <c r="K39" s="164"/>
      <c r="L39" s="155"/>
      <c r="M39" s="155"/>
      <c r="N39" s="155"/>
      <c r="O39" s="155"/>
      <c r="P39" s="155"/>
      <c r="Q39" s="165"/>
      <c r="R39" s="155"/>
      <c r="S39" s="155"/>
      <c r="T39" s="155"/>
      <c r="U39" s="155"/>
      <c r="V39" s="155"/>
      <c r="W39" s="155"/>
      <c r="X39" s="155"/>
      <c r="Y39" s="155"/>
      <c r="Z39" s="107"/>
      <c r="AA39" s="166"/>
    </row>
    <row r="40" spans="1:27" ht="20.100000000000001" customHeight="1" x14ac:dyDescent="0.15">
      <c r="A40" s="110">
        <f>IF(AND($I40&lt;&gt;"一致する", $I40&lt;&gt;"一致しない"), 1001, 0)</f>
        <v>0</v>
      </c>
      <c r="B40" s="110"/>
      <c r="C40" s="132"/>
      <c r="D40" s="130">
        <v>11</v>
      </c>
      <c r="E40" s="108" t="s">
        <v>74</v>
      </c>
      <c r="I40" s="9" t="s">
        <v>75</v>
      </c>
      <c r="J40" s="9"/>
      <c r="K40" s="9"/>
      <c r="L40" s="9"/>
      <c r="M40" s="9"/>
      <c r="N40" s="107"/>
      <c r="O40" s="107"/>
      <c r="P40" s="107"/>
      <c r="Q40" s="107"/>
      <c r="R40" s="107"/>
      <c r="S40" s="107"/>
      <c r="T40" s="107"/>
      <c r="U40" s="107"/>
      <c r="V40" s="107"/>
      <c r="W40" s="107"/>
      <c r="X40" s="107"/>
      <c r="Y40" s="107"/>
      <c r="Z40" s="153"/>
      <c r="AA40" s="107"/>
    </row>
    <row r="41" spans="1:27" ht="20.100000000000001" customHeight="1" x14ac:dyDescent="0.15">
      <c r="A41" s="110"/>
      <c r="B41" s="110"/>
      <c r="C41" s="157"/>
      <c r="D41" s="107"/>
      <c r="E41" s="107"/>
      <c r="F41" s="107"/>
      <c r="G41" s="107"/>
      <c r="H41" s="107"/>
      <c r="I41" s="161"/>
      <c r="J41" s="167" t="s">
        <v>103</v>
      </c>
      <c r="K41" s="155"/>
      <c r="L41" s="155"/>
      <c r="M41" s="155"/>
      <c r="N41" s="155"/>
      <c r="O41" s="155"/>
      <c r="P41" s="155"/>
      <c r="Q41" s="155"/>
      <c r="R41" s="155"/>
      <c r="S41" s="155"/>
      <c r="T41" s="155"/>
      <c r="U41" s="155"/>
      <c r="V41" s="155"/>
      <c r="W41" s="155"/>
      <c r="X41" s="155"/>
      <c r="Y41" s="155"/>
      <c r="Z41" s="168"/>
      <c r="AA41" s="107"/>
    </row>
    <row r="42" spans="1:27" ht="20.100000000000001" customHeight="1" x14ac:dyDescent="0.15">
      <c r="A42" s="110"/>
      <c r="B42" s="110"/>
      <c r="C42" s="169"/>
      <c r="D42" s="170"/>
      <c r="E42" s="170"/>
      <c r="F42" s="170"/>
      <c r="G42" s="170"/>
      <c r="H42" s="170"/>
      <c r="I42" s="171"/>
      <c r="J42" s="171"/>
      <c r="K42" s="172"/>
      <c r="L42" s="171"/>
      <c r="M42" s="171"/>
      <c r="N42" s="171"/>
      <c r="O42" s="171"/>
      <c r="P42" s="171"/>
      <c r="Q42" s="171"/>
      <c r="R42" s="171"/>
      <c r="S42" s="171"/>
      <c r="T42" s="171"/>
      <c r="U42" s="171"/>
      <c r="V42" s="171"/>
      <c r="W42" s="171"/>
      <c r="X42" s="171"/>
      <c r="Y42" s="171"/>
      <c r="Z42" s="173"/>
    </row>
    <row r="43" spans="1:27" ht="15" customHeight="1" x14ac:dyDescent="0.15">
      <c r="A43" s="110"/>
      <c r="B43" s="110"/>
      <c r="C43" s="107"/>
      <c r="D43" s="107"/>
      <c r="E43" s="107"/>
      <c r="F43" s="107"/>
      <c r="G43" s="107"/>
      <c r="H43" s="107"/>
      <c r="I43" s="174"/>
      <c r="J43" s="140"/>
      <c r="K43" s="140"/>
      <c r="L43" s="140"/>
      <c r="M43" s="140"/>
      <c r="N43" s="140"/>
      <c r="O43" s="140"/>
      <c r="P43" s="140"/>
      <c r="Q43" s="140"/>
      <c r="R43" s="140"/>
      <c r="S43" s="140"/>
      <c r="T43" s="140"/>
      <c r="U43" s="140"/>
      <c r="V43" s="140"/>
      <c r="W43" s="140"/>
      <c r="X43" s="140"/>
      <c r="Y43" s="140"/>
      <c r="Z43" s="107"/>
    </row>
    <row r="44" spans="1:27" ht="15.75" hidden="1" customHeight="1" x14ac:dyDescent="0.15">
      <c r="A44" s="110"/>
      <c r="B44" s="110"/>
      <c r="C44" s="107"/>
      <c r="D44" s="107"/>
      <c r="E44" s="107"/>
      <c r="F44" s="107"/>
      <c r="G44" s="107"/>
      <c r="H44" s="107"/>
      <c r="I44" s="140"/>
      <c r="J44" s="107"/>
      <c r="K44" s="107"/>
      <c r="L44" s="107"/>
      <c r="M44" s="107"/>
      <c r="N44" s="107"/>
      <c r="O44" s="107"/>
      <c r="P44" s="107"/>
      <c r="Q44" s="107"/>
      <c r="R44" s="107"/>
      <c r="S44" s="107"/>
      <c r="T44" s="107"/>
      <c r="U44" s="107"/>
      <c r="V44" s="107"/>
      <c r="W44" s="107"/>
      <c r="X44" s="107"/>
      <c r="Y44" s="107"/>
      <c r="Z44" s="107"/>
    </row>
    <row r="45" spans="1:27" ht="15.75" hidden="1" customHeight="1" x14ac:dyDescent="0.15">
      <c r="A45" s="110"/>
      <c r="B45" s="110"/>
      <c r="C45" s="107"/>
      <c r="D45" s="107"/>
      <c r="E45" s="107"/>
      <c r="F45" s="107"/>
      <c r="G45" s="107"/>
      <c r="H45" s="107"/>
      <c r="I45" s="140"/>
      <c r="J45" s="107"/>
      <c r="K45" s="107"/>
      <c r="L45" s="107"/>
      <c r="M45" s="107"/>
      <c r="N45" s="107"/>
      <c r="O45" s="107"/>
      <c r="P45" s="107"/>
      <c r="Q45" s="107"/>
      <c r="R45" s="107"/>
      <c r="S45" s="107"/>
      <c r="T45" s="107"/>
      <c r="U45" s="107"/>
      <c r="V45" s="107"/>
      <c r="W45" s="107"/>
      <c r="X45" s="107"/>
      <c r="Y45" s="107"/>
      <c r="Z45" s="107"/>
    </row>
    <row r="46" spans="1:27" ht="15.75" hidden="1" customHeight="1" x14ac:dyDescent="0.15">
      <c r="A46" s="110"/>
      <c r="B46" s="110"/>
      <c r="C46" s="107"/>
      <c r="D46" s="107"/>
      <c r="E46" s="107"/>
      <c r="F46" s="107"/>
      <c r="G46" s="107"/>
      <c r="H46" s="107"/>
      <c r="I46" s="140"/>
      <c r="J46" s="107"/>
      <c r="K46" s="107"/>
      <c r="L46" s="107"/>
      <c r="M46" s="107"/>
      <c r="N46" s="107"/>
      <c r="O46" s="107"/>
      <c r="P46" s="107"/>
      <c r="Q46" s="107"/>
      <c r="R46" s="107"/>
      <c r="S46" s="107"/>
      <c r="T46" s="107"/>
      <c r="U46" s="107"/>
      <c r="V46" s="107"/>
      <c r="W46" s="107"/>
      <c r="X46" s="107"/>
      <c r="Y46" s="107"/>
      <c r="Z46" s="107"/>
    </row>
    <row r="47" spans="1:27" ht="15.75" hidden="1" customHeight="1" x14ac:dyDescent="0.15">
      <c r="A47" s="110"/>
      <c r="B47" s="110"/>
      <c r="C47" s="107"/>
      <c r="D47" s="107"/>
      <c r="E47" s="107"/>
      <c r="F47" s="107"/>
      <c r="G47" s="107"/>
      <c r="H47" s="107"/>
      <c r="I47" s="140"/>
      <c r="J47" s="107"/>
      <c r="K47" s="107"/>
      <c r="L47" s="107"/>
      <c r="M47" s="107"/>
      <c r="N47" s="107"/>
      <c r="O47" s="107"/>
      <c r="P47" s="107"/>
      <c r="Q47" s="107"/>
      <c r="R47" s="107"/>
      <c r="S47" s="107"/>
      <c r="T47" s="107"/>
      <c r="U47" s="107"/>
      <c r="V47" s="107"/>
      <c r="W47" s="107"/>
      <c r="X47" s="107"/>
      <c r="Y47" s="107"/>
      <c r="Z47" s="107"/>
    </row>
    <row r="48" spans="1:27" ht="15.75" hidden="1" customHeight="1" x14ac:dyDescent="0.15">
      <c r="A48" s="110"/>
      <c r="B48" s="110"/>
      <c r="C48" s="107"/>
      <c r="D48" s="107"/>
      <c r="E48" s="107"/>
      <c r="F48" s="107"/>
      <c r="G48" s="107"/>
      <c r="H48" s="107"/>
      <c r="I48" s="140"/>
      <c r="J48" s="107"/>
      <c r="K48" s="107"/>
      <c r="L48" s="107"/>
      <c r="M48" s="107"/>
      <c r="N48" s="107"/>
      <c r="O48" s="107"/>
      <c r="P48" s="107"/>
      <c r="Q48" s="107"/>
      <c r="R48" s="107"/>
      <c r="S48" s="107"/>
      <c r="T48" s="107"/>
      <c r="U48" s="107"/>
      <c r="V48" s="107"/>
      <c r="W48" s="107"/>
      <c r="X48" s="107"/>
      <c r="Y48" s="107"/>
      <c r="Z48" s="107"/>
    </row>
    <row r="49" spans="1:26" ht="15.75" hidden="1" customHeight="1" x14ac:dyDescent="0.15">
      <c r="A49" s="110"/>
      <c r="B49" s="110"/>
      <c r="C49" s="107"/>
      <c r="D49" s="107"/>
      <c r="E49" s="107"/>
      <c r="F49" s="107"/>
      <c r="G49" s="107"/>
      <c r="H49" s="107"/>
      <c r="I49" s="140"/>
      <c r="J49" s="107"/>
      <c r="K49" s="107"/>
      <c r="L49" s="107"/>
      <c r="M49" s="107"/>
      <c r="N49" s="107"/>
      <c r="O49" s="107"/>
      <c r="P49" s="107"/>
      <c r="Q49" s="107"/>
      <c r="R49" s="107"/>
      <c r="S49" s="107"/>
      <c r="T49" s="107"/>
      <c r="U49" s="107"/>
      <c r="V49" s="107"/>
      <c r="W49" s="107"/>
      <c r="X49" s="107"/>
      <c r="Y49" s="107"/>
      <c r="Z49" s="107"/>
    </row>
    <row r="50" spans="1:26" ht="15.75" hidden="1" customHeight="1" x14ac:dyDescent="0.15">
      <c r="A50" s="110"/>
      <c r="B50" s="110"/>
      <c r="C50" s="107"/>
      <c r="D50" s="107"/>
      <c r="E50" s="107"/>
      <c r="F50" s="107"/>
      <c r="G50" s="107"/>
      <c r="H50" s="107"/>
      <c r="I50" s="140"/>
      <c r="J50" s="107"/>
      <c r="K50" s="107"/>
      <c r="L50" s="107"/>
      <c r="M50" s="107"/>
      <c r="N50" s="107"/>
      <c r="O50" s="107"/>
      <c r="P50" s="107"/>
      <c r="Q50" s="107"/>
      <c r="R50" s="107"/>
      <c r="S50" s="107"/>
      <c r="T50" s="107"/>
      <c r="U50" s="107"/>
      <c r="V50" s="107"/>
      <c r="W50" s="107"/>
      <c r="X50" s="107"/>
      <c r="Y50" s="107"/>
      <c r="Z50" s="107"/>
    </row>
    <row r="51" spans="1:26" ht="15.75" hidden="1" customHeight="1" x14ac:dyDescent="0.15">
      <c r="A51" s="110"/>
      <c r="B51" s="110"/>
      <c r="C51" s="107"/>
      <c r="D51" s="107"/>
      <c r="E51" s="107"/>
      <c r="F51" s="107"/>
      <c r="G51" s="107"/>
      <c r="H51" s="107"/>
      <c r="I51" s="140"/>
      <c r="J51" s="107"/>
      <c r="K51" s="107"/>
      <c r="L51" s="107"/>
      <c r="M51" s="107"/>
      <c r="N51" s="107"/>
      <c r="O51" s="107"/>
      <c r="P51" s="107"/>
      <c r="Q51" s="107"/>
      <c r="R51" s="107"/>
      <c r="S51" s="107"/>
      <c r="T51" s="107"/>
      <c r="U51" s="107"/>
      <c r="V51" s="107"/>
      <c r="W51" s="107"/>
      <c r="X51" s="107"/>
      <c r="Y51" s="107"/>
      <c r="Z51" s="107"/>
    </row>
    <row r="52" spans="1:26" ht="15.75" hidden="1" customHeight="1" x14ac:dyDescent="0.15">
      <c r="A52" s="110"/>
      <c r="B52" s="110"/>
      <c r="C52" s="107"/>
      <c r="D52" s="107"/>
      <c r="E52" s="107"/>
      <c r="F52" s="107"/>
      <c r="G52" s="107"/>
      <c r="H52" s="107"/>
      <c r="I52" s="140"/>
      <c r="J52" s="107"/>
      <c r="K52" s="107"/>
      <c r="L52" s="107"/>
      <c r="M52" s="107"/>
      <c r="N52" s="107"/>
      <c r="O52" s="107"/>
      <c r="P52" s="107"/>
      <c r="Q52" s="107"/>
      <c r="R52" s="107"/>
      <c r="S52" s="107"/>
      <c r="T52" s="107"/>
      <c r="U52" s="107"/>
      <c r="V52" s="107"/>
      <c r="W52" s="107"/>
      <c r="X52" s="107"/>
      <c r="Y52" s="107"/>
      <c r="Z52" s="107"/>
    </row>
    <row r="53" spans="1:26" ht="15.75" hidden="1" customHeight="1" x14ac:dyDescent="0.15">
      <c r="A53" s="110"/>
      <c r="B53" s="110"/>
      <c r="C53" s="107"/>
      <c r="D53" s="107"/>
      <c r="E53" s="107"/>
      <c r="F53" s="107"/>
      <c r="G53" s="107"/>
      <c r="H53" s="107"/>
      <c r="I53" s="140"/>
      <c r="J53" s="107"/>
      <c r="K53" s="107"/>
      <c r="L53" s="107"/>
      <c r="M53" s="107"/>
      <c r="N53" s="107"/>
      <c r="O53" s="107"/>
      <c r="P53" s="107"/>
      <c r="Q53" s="107"/>
      <c r="R53" s="107"/>
      <c r="S53" s="107"/>
      <c r="T53" s="107"/>
      <c r="U53" s="107"/>
      <c r="V53" s="107"/>
      <c r="W53" s="107"/>
      <c r="X53" s="107"/>
      <c r="Y53" s="107"/>
      <c r="Z53" s="107"/>
    </row>
    <row r="54" spans="1:26" ht="15.75" hidden="1" customHeight="1" x14ac:dyDescent="0.15">
      <c r="A54" s="110"/>
      <c r="B54" s="110"/>
      <c r="C54" s="107"/>
      <c r="D54" s="107"/>
      <c r="E54" s="107"/>
      <c r="F54" s="107"/>
      <c r="G54" s="107"/>
      <c r="H54" s="107"/>
      <c r="I54" s="140"/>
      <c r="J54" s="107"/>
      <c r="K54" s="107"/>
      <c r="L54" s="107"/>
      <c r="M54" s="107"/>
      <c r="N54" s="107"/>
      <c r="O54" s="107"/>
      <c r="P54" s="107"/>
      <c r="Q54" s="107"/>
      <c r="R54" s="107"/>
      <c r="S54" s="107"/>
      <c r="T54" s="107"/>
      <c r="U54" s="107"/>
      <c r="V54" s="107"/>
      <c r="W54" s="107"/>
      <c r="X54" s="107"/>
      <c r="Y54" s="107"/>
      <c r="Z54" s="107"/>
    </row>
    <row r="55" spans="1:26" ht="15.75" hidden="1" customHeight="1" x14ac:dyDescent="0.15">
      <c r="A55" s="110"/>
      <c r="B55" s="110"/>
      <c r="C55" s="107"/>
      <c r="D55" s="107"/>
      <c r="E55" s="107"/>
      <c r="F55" s="107"/>
      <c r="G55" s="107"/>
      <c r="H55" s="107"/>
      <c r="I55" s="140"/>
      <c r="J55" s="107"/>
      <c r="K55" s="107"/>
      <c r="L55" s="107"/>
      <c r="M55" s="107"/>
      <c r="N55" s="107"/>
      <c r="O55" s="107"/>
      <c r="P55" s="107"/>
      <c r="Q55" s="107"/>
      <c r="R55" s="107"/>
      <c r="S55" s="107"/>
      <c r="T55" s="107"/>
      <c r="U55" s="107"/>
      <c r="V55" s="107"/>
      <c r="W55" s="107"/>
      <c r="X55" s="107"/>
      <c r="Y55" s="107"/>
      <c r="Z55" s="107"/>
    </row>
    <row r="56" spans="1:26" ht="15.75" hidden="1" customHeight="1" x14ac:dyDescent="0.15">
      <c r="A56" s="110"/>
      <c r="B56" s="110"/>
      <c r="C56" s="107"/>
      <c r="D56" s="107"/>
      <c r="E56" s="107"/>
      <c r="F56" s="107"/>
      <c r="G56" s="107"/>
      <c r="H56" s="107"/>
      <c r="I56" s="140"/>
      <c r="J56" s="107"/>
      <c r="K56" s="107"/>
      <c r="L56" s="107"/>
      <c r="M56" s="107"/>
      <c r="N56" s="107"/>
      <c r="O56" s="107"/>
      <c r="P56" s="107"/>
      <c r="Q56" s="107"/>
      <c r="R56" s="107"/>
      <c r="S56" s="107"/>
      <c r="T56" s="107"/>
      <c r="U56" s="107"/>
      <c r="V56" s="107"/>
      <c r="W56" s="107"/>
      <c r="X56" s="107"/>
      <c r="Y56" s="107"/>
      <c r="Z56" s="107"/>
    </row>
    <row r="57" spans="1:26" ht="15.75" hidden="1" customHeight="1" x14ac:dyDescent="0.15">
      <c r="A57" s="110"/>
      <c r="B57" s="110"/>
      <c r="C57" s="107"/>
      <c r="D57" s="107"/>
      <c r="E57" s="107"/>
      <c r="F57" s="107"/>
      <c r="G57" s="107"/>
      <c r="H57" s="107"/>
      <c r="I57" s="140"/>
      <c r="J57" s="107"/>
      <c r="K57" s="107"/>
      <c r="L57" s="107"/>
      <c r="M57" s="107"/>
      <c r="N57" s="107"/>
      <c r="O57" s="107"/>
      <c r="P57" s="107"/>
      <c r="Q57" s="107"/>
      <c r="R57" s="107"/>
      <c r="S57" s="107"/>
      <c r="T57" s="107"/>
      <c r="U57" s="107"/>
      <c r="V57" s="107"/>
      <c r="W57" s="107"/>
      <c r="X57" s="107"/>
      <c r="Y57" s="107"/>
      <c r="Z57" s="107"/>
    </row>
    <row r="58" spans="1:26" ht="15.75" hidden="1" customHeight="1" x14ac:dyDescent="0.15">
      <c r="A58" s="110"/>
      <c r="B58" s="110"/>
      <c r="C58" s="107"/>
      <c r="D58" s="107"/>
      <c r="E58" s="107"/>
      <c r="F58" s="107"/>
      <c r="G58" s="107"/>
      <c r="H58" s="107"/>
      <c r="I58" s="140"/>
      <c r="J58" s="107"/>
      <c r="K58" s="107"/>
      <c r="L58" s="107"/>
      <c r="M58" s="107"/>
      <c r="N58" s="107"/>
      <c r="O58" s="107"/>
      <c r="P58" s="107"/>
      <c r="Q58" s="107"/>
      <c r="R58" s="107"/>
      <c r="S58" s="107"/>
      <c r="T58" s="107"/>
      <c r="U58" s="107"/>
      <c r="V58" s="107"/>
      <c r="W58" s="107"/>
      <c r="X58" s="107"/>
      <c r="Y58" s="107"/>
      <c r="Z58" s="107"/>
    </row>
    <row r="59" spans="1:26" ht="15" customHeight="1" x14ac:dyDescent="0.15">
      <c r="A59" s="110"/>
      <c r="B59" s="110"/>
      <c r="C59" s="107"/>
      <c r="D59" s="107"/>
      <c r="E59" s="107"/>
      <c r="F59" s="107"/>
      <c r="G59" s="107"/>
      <c r="H59" s="107"/>
      <c r="I59" s="140"/>
      <c r="J59" s="107"/>
      <c r="K59" s="107"/>
      <c r="L59" s="107"/>
      <c r="M59" s="107"/>
      <c r="N59" s="107"/>
      <c r="O59" s="107"/>
      <c r="P59" s="107"/>
      <c r="Q59" s="107"/>
      <c r="R59" s="107"/>
      <c r="S59" s="107"/>
      <c r="T59" s="107"/>
      <c r="U59" s="107"/>
      <c r="V59" s="107"/>
      <c r="W59" s="107"/>
      <c r="X59" s="107"/>
      <c r="Y59" s="107"/>
      <c r="Z59" s="107"/>
    </row>
    <row r="60" spans="1:26" ht="20.100000000000001" customHeight="1" x14ac:dyDescent="0.15">
      <c r="A60" s="110"/>
      <c r="B60" s="110"/>
      <c r="C60" s="120" t="s">
        <v>76</v>
      </c>
      <c r="D60" s="121"/>
      <c r="E60" s="121"/>
      <c r="F60" s="121"/>
      <c r="G60" s="121"/>
      <c r="H60" s="122"/>
      <c r="I60" s="175"/>
    </row>
    <row r="61" spans="1:26" ht="15" customHeight="1" x14ac:dyDescent="0.15">
      <c r="A61" s="110"/>
      <c r="B61" s="110"/>
      <c r="C61" s="125"/>
      <c r="D61" s="151"/>
      <c r="E61" s="151"/>
      <c r="F61" s="151"/>
      <c r="G61" s="151"/>
      <c r="H61" s="151"/>
      <c r="I61" s="127"/>
      <c r="J61" s="127"/>
      <c r="K61" s="127"/>
      <c r="L61" s="127"/>
      <c r="M61" s="127"/>
      <c r="N61" s="127"/>
      <c r="O61" s="127"/>
      <c r="P61" s="127"/>
      <c r="Q61" s="127"/>
      <c r="R61" s="127"/>
      <c r="S61" s="127"/>
      <c r="T61" s="127"/>
      <c r="U61" s="127"/>
      <c r="V61" s="127"/>
      <c r="W61" s="127"/>
      <c r="X61" s="127"/>
      <c r="Y61" s="127"/>
      <c r="Z61" s="152"/>
    </row>
    <row r="62" spans="1:26" ht="30" customHeight="1" x14ac:dyDescent="0.15">
      <c r="A62" s="110"/>
      <c r="B62" s="110"/>
      <c r="C62" s="125"/>
      <c r="D62" s="176" t="s">
        <v>236</v>
      </c>
      <c r="E62" s="176"/>
      <c r="F62" s="176"/>
      <c r="G62" s="176"/>
      <c r="H62" s="176"/>
      <c r="I62" s="176"/>
      <c r="J62" s="176"/>
      <c r="K62" s="176"/>
      <c r="L62" s="176"/>
      <c r="M62" s="176"/>
      <c r="N62" s="176"/>
      <c r="O62" s="176"/>
      <c r="P62" s="176"/>
      <c r="Q62" s="176"/>
      <c r="R62" s="176"/>
      <c r="S62" s="176"/>
      <c r="T62" s="176"/>
      <c r="U62" s="176"/>
      <c r="V62" s="176"/>
      <c r="W62" s="176"/>
      <c r="X62" s="176"/>
      <c r="Y62" s="176"/>
      <c r="Z62" s="153"/>
    </row>
    <row r="63" spans="1:26" ht="20.100000000000001" customHeight="1" x14ac:dyDescent="0.15">
      <c r="A63" s="110">
        <f>IF(AND($I63&lt;&gt;"しない", $I63&lt;&gt;"する"), 1001, 0)</f>
        <v>1001</v>
      </c>
      <c r="B63" s="110"/>
      <c r="C63" s="132"/>
      <c r="D63" s="130">
        <v>1</v>
      </c>
      <c r="E63" s="107" t="s">
        <v>77</v>
      </c>
      <c r="F63" s="107"/>
      <c r="G63" s="107"/>
      <c r="H63" s="107"/>
      <c r="I63" s="9"/>
      <c r="J63" s="9"/>
      <c r="K63" s="9"/>
      <c r="L63" s="9"/>
      <c r="M63" s="9"/>
      <c r="N63" s="107"/>
      <c r="O63" s="107"/>
      <c r="P63" s="107"/>
      <c r="Q63" s="107"/>
      <c r="R63" s="107"/>
      <c r="S63" s="107"/>
      <c r="T63" s="107"/>
      <c r="U63" s="107"/>
      <c r="V63" s="107"/>
      <c r="W63" s="107"/>
      <c r="X63" s="107"/>
      <c r="Y63" s="107"/>
      <c r="Z63" s="153"/>
    </row>
    <row r="64" spans="1:26" ht="20.100000000000001" customHeight="1" x14ac:dyDescent="0.15">
      <c r="A64" s="110"/>
      <c r="B64" s="110"/>
      <c r="C64" s="132"/>
      <c r="D64" s="107"/>
      <c r="E64" s="107"/>
      <c r="F64" s="107"/>
      <c r="G64" s="107"/>
      <c r="H64" s="107"/>
      <c r="I64" s="161"/>
      <c r="J64" s="155" t="s">
        <v>20</v>
      </c>
      <c r="K64" s="156"/>
      <c r="L64" s="156"/>
      <c r="M64" s="156"/>
      <c r="N64" s="156"/>
      <c r="O64" s="156"/>
      <c r="P64" s="156"/>
      <c r="Q64" s="156"/>
      <c r="R64" s="156"/>
      <c r="S64" s="156"/>
      <c r="T64" s="156"/>
      <c r="U64" s="156"/>
      <c r="V64" s="156"/>
      <c r="W64" s="156"/>
      <c r="X64" s="156"/>
      <c r="Y64" s="156"/>
      <c r="Z64" s="153"/>
    </row>
    <row r="65" spans="1:26" ht="20.100000000000001" hidden="1" customHeight="1" x14ac:dyDescent="0.15">
      <c r="A65" s="110"/>
      <c r="B65" s="110"/>
      <c r="C65" s="132"/>
      <c r="D65" s="107"/>
      <c r="E65" s="107"/>
      <c r="F65" s="107"/>
      <c r="G65" s="107"/>
      <c r="H65" s="107"/>
      <c r="I65" s="161"/>
      <c r="J65" s="156"/>
      <c r="K65" s="156"/>
      <c r="L65" s="156"/>
      <c r="M65" s="156"/>
      <c r="N65" s="156"/>
      <c r="O65" s="156"/>
      <c r="P65" s="156"/>
      <c r="Q65" s="156"/>
      <c r="R65" s="156"/>
      <c r="S65" s="156"/>
      <c r="T65" s="156"/>
      <c r="U65" s="156"/>
      <c r="V65" s="156"/>
      <c r="W65" s="156"/>
      <c r="X65" s="156"/>
      <c r="Y65" s="156"/>
      <c r="Z65" s="153"/>
    </row>
    <row r="66" spans="1:26" ht="20.100000000000001" hidden="1" customHeight="1" x14ac:dyDescent="0.15">
      <c r="A66" s="110"/>
      <c r="B66" s="110"/>
      <c r="C66" s="132"/>
      <c r="D66" s="107"/>
      <c r="E66" s="107"/>
      <c r="F66" s="107"/>
      <c r="G66" s="107"/>
      <c r="H66" s="107"/>
      <c r="I66" s="161"/>
      <c r="J66" s="156"/>
      <c r="K66" s="156"/>
      <c r="L66" s="156"/>
      <c r="M66" s="156"/>
      <c r="N66" s="156"/>
      <c r="O66" s="156"/>
      <c r="P66" s="156"/>
      <c r="Q66" s="156"/>
      <c r="R66" s="156"/>
      <c r="S66" s="156"/>
      <c r="T66" s="156"/>
      <c r="U66" s="156"/>
      <c r="V66" s="156"/>
      <c r="W66" s="156"/>
      <c r="X66" s="156"/>
      <c r="Y66" s="156"/>
      <c r="Z66" s="153"/>
    </row>
    <row r="67" spans="1:26" ht="20.100000000000001" hidden="1" customHeight="1" x14ac:dyDescent="0.15">
      <c r="A67" s="110"/>
      <c r="B67" s="110"/>
      <c r="C67" s="132"/>
      <c r="D67" s="107"/>
      <c r="E67" s="107"/>
      <c r="F67" s="107"/>
      <c r="G67" s="107"/>
      <c r="H67" s="107"/>
      <c r="I67" s="161"/>
      <c r="J67" s="156"/>
      <c r="K67" s="156"/>
      <c r="L67" s="156"/>
      <c r="M67" s="156"/>
      <c r="N67" s="156"/>
      <c r="O67" s="156"/>
      <c r="P67" s="156"/>
      <c r="Q67" s="156"/>
      <c r="R67" s="156"/>
      <c r="S67" s="156"/>
      <c r="T67" s="156"/>
      <c r="U67" s="156"/>
      <c r="V67" s="156"/>
      <c r="W67" s="156"/>
      <c r="X67" s="156"/>
      <c r="Y67" s="156"/>
      <c r="Z67" s="153"/>
    </row>
    <row r="68" spans="1:26" ht="20.100000000000001" hidden="1" customHeight="1" x14ac:dyDescent="0.15">
      <c r="A68" s="110"/>
      <c r="B68" s="110"/>
      <c r="C68" s="132"/>
      <c r="D68" s="107"/>
      <c r="E68" s="107"/>
      <c r="F68" s="107"/>
      <c r="G68" s="107"/>
      <c r="H68" s="107"/>
      <c r="I68" s="161"/>
      <c r="J68" s="156"/>
      <c r="K68" s="156"/>
      <c r="L68" s="156"/>
      <c r="M68" s="156"/>
      <c r="N68" s="156"/>
      <c r="O68" s="156"/>
      <c r="P68" s="156"/>
      <c r="Q68" s="156"/>
      <c r="R68" s="156"/>
      <c r="S68" s="156"/>
      <c r="T68" s="156"/>
      <c r="U68" s="156"/>
      <c r="V68" s="156"/>
      <c r="W68" s="156"/>
      <c r="X68" s="156"/>
      <c r="Y68" s="156"/>
      <c r="Z68" s="153"/>
    </row>
    <row r="69" spans="1:26" ht="20.100000000000001" customHeight="1" x14ac:dyDescent="0.15">
      <c r="A69" s="110">
        <f>IF(OR(AND($I63="する",TRIM($I69)=""),AND($I63="しない",NOT(ISBLANK($I69)))), 1001, 0)</f>
        <v>0</v>
      </c>
      <c r="B69" s="110"/>
      <c r="C69" s="132"/>
      <c r="D69" s="130">
        <v>2</v>
      </c>
      <c r="E69" s="108" t="s">
        <v>62</v>
      </c>
      <c r="I69" s="46"/>
      <c r="J69" s="47"/>
      <c r="K69" s="47"/>
      <c r="L69" s="47"/>
      <c r="M69" s="47"/>
      <c r="N69" s="107"/>
      <c r="O69" s="107"/>
      <c r="P69" s="107"/>
      <c r="Q69" s="107"/>
      <c r="R69" s="107"/>
      <c r="S69" s="107"/>
      <c r="T69" s="107"/>
      <c r="U69" s="107"/>
      <c r="V69" s="107"/>
      <c r="W69" s="107"/>
      <c r="X69" s="107"/>
      <c r="Y69" s="107"/>
      <c r="Z69" s="153"/>
    </row>
    <row r="70" spans="1:26" ht="20.100000000000001" customHeight="1" x14ac:dyDescent="0.15">
      <c r="A70" s="110"/>
      <c r="B70" s="110"/>
      <c r="C70" s="132"/>
      <c r="D70" s="130"/>
      <c r="E70" s="107"/>
      <c r="F70" s="107"/>
      <c r="G70" s="107"/>
      <c r="H70" s="107"/>
      <c r="I70" s="154"/>
      <c r="J70" s="155" t="s">
        <v>221</v>
      </c>
      <c r="K70" s="156"/>
      <c r="L70" s="156"/>
      <c r="M70" s="156"/>
      <c r="N70" s="156"/>
      <c r="O70" s="156"/>
      <c r="P70" s="156"/>
      <c r="Q70" s="156"/>
      <c r="R70" s="156"/>
      <c r="S70" s="156"/>
      <c r="T70" s="156"/>
      <c r="U70" s="156"/>
      <c r="V70" s="156"/>
      <c r="W70" s="156"/>
      <c r="X70" s="156"/>
      <c r="Y70" s="156"/>
      <c r="Z70" s="153"/>
    </row>
    <row r="71" spans="1:26" ht="20.100000000000001" customHeight="1" x14ac:dyDescent="0.15">
      <c r="A71" s="110">
        <f>IF(OR(AND($I63="する",AND($I71&lt;&gt;"", OR(ISERROR(FIND("@"&amp;LEFT($I71,3)&amp;"@", 都道府県3))=FALSE, ISERROR(FIND("@"&amp;LEFT($I71,4)&amp;"@",都道府県4))=FALSE))=FALSE),AND($I63="しない",NOT(ISBLANK($I71)))), 1001, 0)</f>
        <v>0</v>
      </c>
      <c r="B71" s="110"/>
      <c r="C71" s="132"/>
      <c r="D71" s="130">
        <v>3</v>
      </c>
      <c r="E71" s="108" t="s">
        <v>63</v>
      </c>
      <c r="I71" s="10"/>
      <c r="J71" s="10"/>
      <c r="K71" s="10"/>
      <c r="L71" s="10"/>
      <c r="M71" s="10"/>
      <c r="N71" s="10"/>
      <c r="O71" s="10"/>
      <c r="P71" s="10"/>
      <c r="Q71" s="11"/>
      <c r="R71" s="10"/>
      <c r="S71" s="10"/>
      <c r="T71" s="10"/>
      <c r="U71" s="10"/>
      <c r="V71" s="10"/>
      <c r="W71" s="10"/>
      <c r="X71" s="10"/>
      <c r="Y71" s="10"/>
      <c r="Z71" s="153"/>
    </row>
    <row r="72" spans="1:26" ht="20.100000000000001" customHeight="1" x14ac:dyDescent="0.15">
      <c r="A72" s="110"/>
      <c r="B72" s="110"/>
      <c r="C72" s="132"/>
      <c r="D72" s="130"/>
      <c r="E72" s="107"/>
      <c r="F72" s="107"/>
      <c r="G72" s="107"/>
      <c r="H72" s="107"/>
      <c r="I72" s="154"/>
      <c r="J72" s="155" t="s">
        <v>222</v>
      </c>
      <c r="K72" s="156"/>
      <c r="L72" s="156"/>
      <c r="M72" s="156"/>
      <c r="N72" s="156"/>
      <c r="O72" s="156"/>
      <c r="P72" s="156"/>
      <c r="Q72" s="156"/>
      <c r="R72" s="156"/>
      <c r="S72" s="156"/>
      <c r="T72" s="156"/>
      <c r="U72" s="156"/>
      <c r="V72" s="156"/>
      <c r="W72" s="156"/>
      <c r="X72" s="156"/>
      <c r="Y72" s="156"/>
      <c r="Z72" s="153"/>
    </row>
    <row r="73" spans="1:26" ht="20.100000000000001" customHeight="1" x14ac:dyDescent="0.15">
      <c r="A73" s="110">
        <f>IF(OR(AND($I63="する",TRIM($I73)=""),AND($I63="しない",NOT(ISBLANK($I73)))), 1001, 0)</f>
        <v>0</v>
      </c>
      <c r="B73" s="110"/>
      <c r="C73" s="132"/>
      <c r="D73" s="130">
        <v>4</v>
      </c>
      <c r="E73" s="108" t="s">
        <v>89</v>
      </c>
      <c r="I73" s="9"/>
      <c r="J73" s="9"/>
      <c r="K73" s="9"/>
      <c r="L73" s="9"/>
      <c r="M73" s="9"/>
      <c r="N73" s="9"/>
      <c r="O73" s="9"/>
      <c r="P73" s="9"/>
      <c r="Q73" s="12"/>
      <c r="R73" s="9"/>
      <c r="S73" s="9"/>
      <c r="T73" s="9"/>
      <c r="U73" s="9"/>
      <c r="V73" s="9"/>
      <c r="W73" s="9"/>
      <c r="X73" s="9"/>
      <c r="Y73" s="9"/>
      <c r="Z73" s="153"/>
    </row>
    <row r="74" spans="1:26" ht="30" customHeight="1" x14ac:dyDescent="0.15">
      <c r="A74" s="110"/>
      <c r="B74" s="110"/>
      <c r="C74" s="157"/>
      <c r="D74" s="107"/>
      <c r="I74" s="154"/>
      <c r="J74" s="160" t="s">
        <v>227</v>
      </c>
      <c r="K74" s="160"/>
      <c r="L74" s="160"/>
      <c r="M74" s="160"/>
      <c r="N74" s="160"/>
      <c r="O74" s="160"/>
      <c r="P74" s="160"/>
      <c r="Q74" s="160"/>
      <c r="R74" s="160"/>
      <c r="S74" s="160"/>
      <c r="T74" s="160"/>
      <c r="U74" s="160"/>
      <c r="V74" s="160"/>
      <c r="W74" s="160"/>
      <c r="X74" s="160"/>
      <c r="Y74" s="160"/>
      <c r="Z74" s="153"/>
    </row>
    <row r="75" spans="1:26" ht="20.100000000000001" customHeight="1" x14ac:dyDescent="0.15">
      <c r="A75" s="110">
        <f>IF(OR(AND($I63="する",TRIM($I75)=""),AND($I63="しない",NOT(ISBLANK($I75)))), 1001, 0)</f>
        <v>0</v>
      </c>
      <c r="B75" s="110"/>
      <c r="C75" s="132"/>
      <c r="D75" s="130">
        <v>5</v>
      </c>
      <c r="E75" s="108" t="s">
        <v>65</v>
      </c>
      <c r="I75" s="9"/>
      <c r="J75" s="9"/>
      <c r="K75" s="9"/>
      <c r="L75" s="9"/>
      <c r="M75" s="9"/>
      <c r="N75" s="9"/>
      <c r="O75" s="9"/>
      <c r="P75" s="9"/>
      <c r="Q75" s="9"/>
      <c r="R75" s="9"/>
      <c r="S75" s="9"/>
      <c r="T75" s="9"/>
      <c r="U75" s="9"/>
      <c r="V75" s="9"/>
      <c r="W75" s="9"/>
      <c r="X75" s="9"/>
      <c r="Y75" s="9"/>
      <c r="Z75" s="153"/>
    </row>
    <row r="76" spans="1:26" ht="30" customHeight="1" x14ac:dyDescent="0.15">
      <c r="A76" s="110"/>
      <c r="B76" s="110"/>
      <c r="C76" s="157"/>
      <c r="D76" s="107"/>
      <c r="E76" s="107"/>
      <c r="F76" s="107"/>
      <c r="G76" s="107"/>
      <c r="H76" s="107"/>
      <c r="I76" s="154"/>
      <c r="J76" s="160" t="s">
        <v>228</v>
      </c>
      <c r="K76" s="160"/>
      <c r="L76" s="160"/>
      <c r="M76" s="160"/>
      <c r="N76" s="160"/>
      <c r="O76" s="160"/>
      <c r="P76" s="160"/>
      <c r="Q76" s="160"/>
      <c r="R76" s="160"/>
      <c r="S76" s="160"/>
      <c r="T76" s="160"/>
      <c r="U76" s="160"/>
      <c r="V76" s="160"/>
      <c r="W76" s="160"/>
      <c r="X76" s="160"/>
      <c r="Y76" s="160"/>
      <c r="Z76" s="153"/>
    </row>
    <row r="77" spans="1:26" ht="20.100000000000001" customHeight="1" x14ac:dyDescent="0.15">
      <c r="A77" s="110">
        <f>IF(OR(AND($I63="する",TRIM($I77)=""),AND($I63="しない",NOT(ISBLANK($I77)))), 1001, 0)</f>
        <v>0</v>
      </c>
      <c r="B77" s="110"/>
      <c r="C77" s="132"/>
      <c r="D77" s="130">
        <v>6</v>
      </c>
      <c r="E77" s="108" t="s">
        <v>78</v>
      </c>
      <c r="I77" s="9"/>
      <c r="J77" s="9"/>
      <c r="K77" s="9"/>
      <c r="L77" s="9"/>
      <c r="M77" s="9"/>
      <c r="N77" s="9"/>
      <c r="O77" s="9"/>
      <c r="P77" s="9"/>
      <c r="Q77" s="9"/>
      <c r="R77" s="9"/>
      <c r="S77" s="9"/>
      <c r="T77" s="9"/>
      <c r="U77" s="9"/>
      <c r="V77" s="9"/>
      <c r="W77" s="9"/>
      <c r="X77" s="9"/>
      <c r="Y77" s="9"/>
      <c r="Z77" s="153"/>
    </row>
    <row r="78" spans="1:26" ht="20.100000000000001" customHeight="1" x14ac:dyDescent="0.15">
      <c r="A78" s="110"/>
      <c r="B78" s="110"/>
      <c r="C78" s="157"/>
      <c r="D78" s="107"/>
      <c r="E78" s="107"/>
      <c r="F78" s="107"/>
      <c r="G78" s="107"/>
      <c r="H78" s="107"/>
      <c r="I78" s="154"/>
      <c r="J78" s="167" t="s">
        <v>96</v>
      </c>
      <c r="K78" s="156"/>
      <c r="L78" s="156"/>
      <c r="M78" s="156"/>
      <c r="N78" s="156"/>
      <c r="O78" s="156"/>
      <c r="P78" s="156"/>
      <c r="Q78" s="156"/>
      <c r="R78" s="156"/>
      <c r="S78" s="156"/>
      <c r="T78" s="156"/>
      <c r="U78" s="156"/>
      <c r="V78" s="156"/>
      <c r="W78" s="156"/>
      <c r="X78" s="156"/>
      <c r="Y78" s="156"/>
      <c r="Z78" s="153"/>
    </row>
    <row r="79" spans="1:26" ht="20.100000000000001" customHeight="1" x14ac:dyDescent="0.15">
      <c r="A79" s="110">
        <f>IF(OR(AND($I63="する",OR(TRIM($I79)="", NOT(OR(IFERROR(SEARCH(" ",$I79),0)&gt;0, IFERROR(SEARCH("　",$I79),0)&gt;0)))),AND($I63="しない",NOT(ISBLANK($I79)))), 1001, 0)</f>
        <v>0</v>
      </c>
      <c r="B79" s="110"/>
      <c r="C79" s="132"/>
      <c r="D79" s="130">
        <v>7</v>
      </c>
      <c r="E79" s="108" t="s">
        <v>79</v>
      </c>
      <c r="I79" s="9"/>
      <c r="J79" s="9"/>
      <c r="K79" s="9"/>
      <c r="L79" s="9"/>
      <c r="M79" s="9"/>
      <c r="N79" s="9"/>
      <c r="O79" s="9"/>
      <c r="P79" s="9"/>
      <c r="Q79" s="9"/>
      <c r="R79" s="9"/>
      <c r="S79" s="9"/>
      <c r="T79" s="9"/>
      <c r="U79" s="9"/>
      <c r="V79" s="9"/>
      <c r="W79" s="9"/>
      <c r="X79" s="9"/>
      <c r="Y79" s="9"/>
      <c r="Z79" s="153"/>
    </row>
    <row r="80" spans="1:26" ht="20.100000000000001" customHeight="1" x14ac:dyDescent="0.15">
      <c r="A80" s="110"/>
      <c r="B80" s="110"/>
      <c r="C80" s="157"/>
      <c r="D80" s="107"/>
      <c r="E80" s="177" t="s">
        <v>91</v>
      </c>
      <c r="F80" s="107"/>
      <c r="G80" s="107"/>
      <c r="H80" s="107"/>
      <c r="I80" s="161"/>
      <c r="J80" s="155" t="s">
        <v>225</v>
      </c>
      <c r="K80" s="155"/>
      <c r="L80" s="155"/>
      <c r="M80" s="155"/>
      <c r="N80" s="155"/>
      <c r="O80" s="155"/>
      <c r="P80" s="155"/>
      <c r="Q80" s="155"/>
      <c r="R80" s="155"/>
      <c r="S80" s="155"/>
      <c r="T80" s="155"/>
      <c r="U80" s="155"/>
      <c r="V80" s="155"/>
      <c r="W80" s="155"/>
      <c r="X80" s="155"/>
      <c r="Y80" s="155"/>
      <c r="Z80" s="153"/>
    </row>
    <row r="81" spans="1:27" ht="20.100000000000001" customHeight="1" x14ac:dyDescent="0.15">
      <c r="A81" s="110">
        <f>IF(OR(AND($I63="する",OR(TRIM($I81)="", NOT(OR(IFERROR(SEARCH(" ",$I81),0)&gt;0, IFERROR(SEARCH("　",$I81),0)&gt;0)))),AND($I63="しない",NOT(ISBLANK($I81)))), 1001, 0)</f>
        <v>0</v>
      </c>
      <c r="B81" s="110"/>
      <c r="C81" s="132"/>
      <c r="D81" s="130">
        <v>8</v>
      </c>
      <c r="E81" s="108" t="s">
        <v>79</v>
      </c>
      <c r="I81" s="9"/>
      <c r="J81" s="9"/>
      <c r="K81" s="9"/>
      <c r="L81" s="9"/>
      <c r="M81" s="9"/>
      <c r="N81" s="9"/>
      <c r="O81" s="9"/>
      <c r="P81" s="9"/>
      <c r="Q81" s="9"/>
      <c r="R81" s="9"/>
      <c r="S81" s="9"/>
      <c r="T81" s="9"/>
      <c r="U81" s="9"/>
      <c r="V81" s="9"/>
      <c r="W81" s="9"/>
      <c r="X81" s="9"/>
      <c r="Y81" s="9"/>
      <c r="Z81" s="153"/>
    </row>
    <row r="82" spans="1:27" ht="20.100000000000001" customHeight="1" x14ac:dyDescent="0.15">
      <c r="A82" s="110"/>
      <c r="B82" s="110"/>
      <c r="C82" s="157"/>
      <c r="D82" s="107"/>
      <c r="E82" s="107"/>
      <c r="F82" s="107"/>
      <c r="G82" s="107"/>
      <c r="H82" s="107"/>
      <c r="I82" s="161"/>
      <c r="J82" s="155" t="s">
        <v>226</v>
      </c>
      <c r="K82" s="155"/>
      <c r="L82" s="155"/>
      <c r="M82" s="155"/>
      <c r="N82" s="155"/>
      <c r="O82" s="155"/>
      <c r="P82" s="155"/>
      <c r="Q82" s="155"/>
      <c r="R82" s="155"/>
      <c r="S82" s="155"/>
      <c r="T82" s="155"/>
      <c r="U82" s="155"/>
      <c r="V82" s="155"/>
      <c r="W82" s="155"/>
      <c r="X82" s="155"/>
      <c r="Y82" s="155"/>
      <c r="Z82" s="153"/>
    </row>
    <row r="83" spans="1:27" ht="20.100000000000001" customHeight="1" x14ac:dyDescent="0.15">
      <c r="A83" s="110">
        <f>IF(OR(AND($I63="する",NOT(AND(TRIM($I83)&lt;&gt;"",ISNUMBER(VALUE(SUBSTITUTE($I83,"-",""))),IFERROR(SEARCH("-",$I83),0)&gt;0))), AND($I63="しない",NOT(ISBLANK($I83)))), 1001, 0)</f>
        <v>0</v>
      </c>
      <c r="B83" s="110"/>
      <c r="C83" s="132"/>
      <c r="D83" s="130">
        <v>9</v>
      </c>
      <c r="E83" s="108" t="s">
        <v>68</v>
      </c>
      <c r="I83" s="9"/>
      <c r="J83" s="9"/>
      <c r="K83" s="9"/>
      <c r="L83" s="9"/>
      <c r="M83" s="9"/>
      <c r="O83" s="162" t="s">
        <v>69</v>
      </c>
      <c r="P83" s="1"/>
      <c r="Q83" s="108" t="s">
        <v>70</v>
      </c>
      <c r="Y83" s="156"/>
      <c r="Z83" s="153"/>
    </row>
    <row r="84" spans="1:27" ht="20.100000000000001" customHeight="1" x14ac:dyDescent="0.15">
      <c r="A84" s="110">
        <f>IF(AND($I63="しない",NOT(ISBLANK($P83))), 1001, 0)</f>
        <v>0</v>
      </c>
      <c r="B84" s="110"/>
      <c r="C84" s="157"/>
      <c r="D84" s="107"/>
      <c r="E84" s="107"/>
      <c r="F84" s="107"/>
      <c r="G84" s="107"/>
      <c r="H84" s="107"/>
      <c r="I84" s="154"/>
      <c r="J84" s="155" t="s">
        <v>71</v>
      </c>
      <c r="K84" s="156"/>
      <c r="L84" s="156"/>
      <c r="M84" s="156"/>
      <c r="N84" s="156"/>
      <c r="O84" s="156"/>
      <c r="P84" s="156"/>
      <c r="Q84" s="156"/>
      <c r="R84" s="156"/>
      <c r="S84" s="156"/>
      <c r="T84" s="156"/>
      <c r="U84" s="156"/>
      <c r="V84" s="156"/>
      <c r="W84" s="156"/>
      <c r="X84" s="156"/>
      <c r="Y84" s="156"/>
      <c r="Z84" s="153"/>
    </row>
    <row r="85" spans="1:27" ht="20.100000000000001" customHeight="1" x14ac:dyDescent="0.15">
      <c r="A85" s="110">
        <f>IF(OR(AND($I63="する",AND(TRIM($I85)&lt;&gt;"",NOT(AND(ISNUMBER(VALUE(SUBSTITUTE($I85,"-",""))),IFERROR(SEARCH("-",$I85),0)&gt;0)))), AND($I63="しない",NOT(ISBLANK($I85)))), 1001, 0)</f>
        <v>0</v>
      </c>
      <c r="B85" s="110"/>
      <c r="C85" s="132"/>
      <c r="D85" s="130">
        <v>10</v>
      </c>
      <c r="E85" s="108" t="s">
        <v>72</v>
      </c>
      <c r="I85" s="9"/>
      <c r="J85" s="9"/>
      <c r="K85" s="9"/>
      <c r="L85" s="9"/>
      <c r="M85" s="9"/>
      <c r="N85" s="156"/>
      <c r="O85" s="156"/>
      <c r="P85" s="156"/>
      <c r="Q85" s="156"/>
      <c r="R85" s="156"/>
      <c r="S85" s="156"/>
      <c r="T85" s="156"/>
      <c r="U85" s="156"/>
      <c r="V85" s="156"/>
      <c r="W85" s="156"/>
      <c r="X85" s="156"/>
      <c r="Y85" s="156"/>
      <c r="Z85" s="153"/>
    </row>
    <row r="86" spans="1:27" ht="20.100000000000001" customHeight="1" x14ac:dyDescent="0.15">
      <c r="A86" s="110"/>
      <c r="B86" s="110"/>
      <c r="C86" s="157"/>
      <c r="D86" s="107"/>
      <c r="E86" s="107"/>
      <c r="F86" s="107"/>
      <c r="G86" s="107"/>
      <c r="H86" s="107"/>
      <c r="I86" s="154"/>
      <c r="J86" s="155" t="s">
        <v>71</v>
      </c>
      <c r="K86" s="156"/>
      <c r="L86" s="156"/>
      <c r="M86" s="156"/>
      <c r="N86" s="156"/>
      <c r="O86" s="156"/>
      <c r="P86" s="156"/>
      <c r="Q86" s="156"/>
      <c r="R86" s="156"/>
      <c r="S86" s="156"/>
      <c r="T86" s="156"/>
      <c r="U86" s="156"/>
      <c r="V86" s="156"/>
      <c r="W86" s="156"/>
      <c r="X86" s="156"/>
      <c r="Y86" s="156"/>
      <c r="Z86" s="153"/>
    </row>
    <row r="87" spans="1:27" ht="20.100000000000001" customHeight="1" x14ac:dyDescent="0.15">
      <c r="A87" s="110">
        <f>IF(OR(AND($I63="する",OR(TRIM($I87)="", NOT(IFERROR(SEARCH("@",$I87),0)&gt;0))),AND($I63="しない",NOT(ISBLANK($I87)))), 1001, 0)</f>
        <v>0</v>
      </c>
      <c r="B87" s="110"/>
      <c r="C87" s="157"/>
      <c r="D87" s="130">
        <v>11</v>
      </c>
      <c r="E87" s="108" t="s">
        <v>73</v>
      </c>
      <c r="I87" s="9"/>
      <c r="J87" s="9"/>
      <c r="K87" s="9"/>
      <c r="L87" s="9"/>
      <c r="M87" s="9"/>
      <c r="N87" s="9"/>
      <c r="O87" s="9"/>
      <c r="P87" s="9"/>
      <c r="Q87" s="45"/>
      <c r="R87" s="9"/>
      <c r="S87" s="9"/>
      <c r="T87" s="9"/>
      <c r="U87" s="9"/>
      <c r="V87" s="9"/>
      <c r="W87" s="9"/>
      <c r="X87" s="9"/>
      <c r="Y87" s="9"/>
      <c r="Z87" s="153"/>
    </row>
    <row r="88" spans="1:27" ht="20.100000000000001" customHeight="1" x14ac:dyDescent="0.15">
      <c r="A88" s="110"/>
      <c r="B88" s="110"/>
      <c r="C88" s="157"/>
      <c r="D88" s="130"/>
      <c r="I88" s="154"/>
      <c r="J88" s="163" t="s">
        <v>219</v>
      </c>
      <c r="K88" s="178"/>
      <c r="L88" s="156"/>
      <c r="M88" s="156"/>
      <c r="N88" s="156"/>
      <c r="O88" s="156"/>
      <c r="P88" s="156"/>
      <c r="Q88" s="179"/>
      <c r="R88" s="156"/>
      <c r="S88" s="156"/>
      <c r="T88" s="156"/>
      <c r="U88" s="156"/>
      <c r="V88" s="156"/>
      <c r="W88" s="156"/>
      <c r="X88" s="156"/>
      <c r="Y88" s="156"/>
      <c r="Z88" s="107"/>
      <c r="AA88" s="166"/>
    </row>
    <row r="89" spans="1:27" ht="20.100000000000001" customHeight="1" x14ac:dyDescent="0.15">
      <c r="A89" s="110"/>
      <c r="B89" s="110"/>
      <c r="C89" s="169"/>
      <c r="D89" s="170"/>
      <c r="E89" s="170"/>
      <c r="F89" s="170"/>
      <c r="G89" s="170"/>
      <c r="H89" s="170"/>
      <c r="I89" s="180"/>
      <c r="J89" s="181"/>
      <c r="K89" s="182"/>
      <c r="L89" s="181"/>
      <c r="M89" s="181"/>
      <c r="N89" s="181"/>
      <c r="O89" s="181"/>
      <c r="P89" s="181"/>
      <c r="Q89" s="183"/>
      <c r="R89" s="181"/>
      <c r="S89" s="181"/>
      <c r="T89" s="181"/>
      <c r="U89" s="181"/>
      <c r="V89" s="181"/>
      <c r="W89" s="181"/>
      <c r="X89" s="181"/>
      <c r="Y89" s="181"/>
      <c r="Z89" s="170"/>
      <c r="AA89" s="166"/>
    </row>
    <row r="90" spans="1:27" ht="20.100000000000001" customHeight="1" x14ac:dyDescent="0.15">
      <c r="A90" s="110"/>
      <c r="B90" s="110"/>
      <c r="C90" s="107"/>
      <c r="D90" s="107"/>
      <c r="E90" s="107"/>
      <c r="F90" s="107"/>
      <c r="G90" s="107"/>
      <c r="H90" s="107"/>
      <c r="I90" s="174"/>
      <c r="J90" s="107"/>
      <c r="K90" s="184"/>
      <c r="L90" s="107"/>
      <c r="M90" s="107"/>
      <c r="N90" s="107"/>
      <c r="O90" s="107"/>
      <c r="P90" s="107"/>
      <c r="Q90" s="107"/>
      <c r="R90" s="107"/>
      <c r="S90" s="107"/>
      <c r="T90" s="107"/>
      <c r="U90" s="107"/>
      <c r="V90" s="107"/>
      <c r="W90" s="107"/>
      <c r="X90" s="107"/>
      <c r="Y90" s="107"/>
      <c r="Z90" s="107"/>
    </row>
    <row r="91" spans="1:27" ht="15.75" hidden="1" customHeight="1" x14ac:dyDescent="0.15">
      <c r="A91" s="110"/>
      <c r="B91" s="110"/>
      <c r="C91" s="107"/>
      <c r="D91" s="107"/>
      <c r="E91" s="107"/>
      <c r="F91" s="107"/>
      <c r="G91" s="107"/>
      <c r="H91" s="107"/>
      <c r="I91" s="174"/>
      <c r="J91" s="107"/>
      <c r="K91" s="184"/>
      <c r="L91" s="107"/>
      <c r="M91" s="107"/>
      <c r="N91" s="107"/>
      <c r="O91" s="107"/>
      <c r="P91" s="107"/>
      <c r="Q91" s="107"/>
      <c r="R91" s="107"/>
      <c r="S91" s="107"/>
      <c r="T91" s="107"/>
      <c r="U91" s="107"/>
      <c r="V91" s="107"/>
      <c r="W91" s="107"/>
      <c r="X91" s="107"/>
      <c r="Y91" s="107"/>
      <c r="Z91" s="107"/>
    </row>
    <row r="92" spans="1:27" ht="15.75" hidden="1" customHeight="1" x14ac:dyDescent="0.15">
      <c r="A92" s="110"/>
      <c r="B92" s="110"/>
      <c r="C92" s="107"/>
      <c r="D92" s="107"/>
      <c r="E92" s="107"/>
      <c r="F92" s="107"/>
      <c r="G92" s="107"/>
      <c r="H92" s="107"/>
      <c r="I92" s="174"/>
      <c r="J92" s="107"/>
      <c r="K92" s="184"/>
      <c r="L92" s="107"/>
      <c r="M92" s="107"/>
      <c r="N92" s="107"/>
      <c r="O92" s="107"/>
      <c r="P92" s="107"/>
      <c r="Q92" s="107"/>
      <c r="R92" s="107"/>
      <c r="S92" s="107"/>
      <c r="T92" s="107"/>
      <c r="U92" s="107"/>
      <c r="V92" s="107"/>
      <c r="W92" s="107"/>
      <c r="X92" s="107"/>
      <c r="Y92" s="107"/>
      <c r="Z92" s="107"/>
    </row>
    <row r="93" spans="1:27" ht="15.75" hidden="1" customHeight="1" x14ac:dyDescent="0.15">
      <c r="A93" s="110"/>
      <c r="B93" s="110"/>
      <c r="C93" s="107"/>
      <c r="D93" s="107"/>
      <c r="E93" s="107"/>
      <c r="F93" s="107"/>
      <c r="G93" s="107"/>
      <c r="H93" s="107"/>
      <c r="I93" s="174"/>
      <c r="J93" s="107"/>
      <c r="K93" s="184"/>
      <c r="L93" s="107"/>
      <c r="M93" s="107"/>
      <c r="N93" s="107"/>
      <c r="O93" s="107"/>
      <c r="P93" s="107"/>
      <c r="Q93" s="107"/>
      <c r="R93" s="107"/>
      <c r="S93" s="107"/>
      <c r="T93" s="107"/>
      <c r="U93" s="107"/>
      <c r="V93" s="107"/>
      <c r="W93" s="107"/>
      <c r="X93" s="107"/>
      <c r="Y93" s="107"/>
      <c r="Z93" s="107"/>
    </row>
    <row r="94" spans="1:27" ht="15.75" hidden="1" customHeight="1" x14ac:dyDescent="0.15">
      <c r="A94" s="110"/>
      <c r="B94" s="110"/>
      <c r="C94" s="107"/>
      <c r="D94" s="107"/>
      <c r="E94" s="107"/>
      <c r="F94" s="107"/>
      <c r="G94" s="107"/>
      <c r="H94" s="107"/>
      <c r="I94" s="174"/>
      <c r="J94" s="107"/>
      <c r="K94" s="184"/>
      <c r="L94" s="107"/>
      <c r="M94" s="107"/>
      <c r="N94" s="107"/>
      <c r="O94" s="107"/>
      <c r="P94" s="107"/>
      <c r="Q94" s="107"/>
      <c r="R94" s="107"/>
      <c r="S94" s="107"/>
      <c r="T94" s="107"/>
      <c r="U94" s="107"/>
      <c r="V94" s="107"/>
      <c r="W94" s="107"/>
      <c r="X94" s="107"/>
      <c r="Y94" s="107"/>
      <c r="Z94" s="107"/>
    </row>
    <row r="95" spans="1:27" ht="15.75" hidden="1" customHeight="1" x14ac:dyDescent="0.15">
      <c r="A95" s="110"/>
      <c r="B95" s="110"/>
      <c r="C95" s="107"/>
      <c r="D95" s="107"/>
      <c r="E95" s="107"/>
      <c r="F95" s="107"/>
      <c r="G95" s="107"/>
      <c r="H95" s="107"/>
      <c r="I95" s="174"/>
      <c r="J95" s="107"/>
      <c r="K95" s="184"/>
      <c r="L95" s="107"/>
      <c r="M95" s="107"/>
      <c r="N95" s="107"/>
      <c r="O95" s="107"/>
      <c r="P95" s="107"/>
      <c r="Q95" s="107"/>
      <c r="R95" s="107"/>
      <c r="S95" s="107"/>
      <c r="T95" s="107"/>
      <c r="U95" s="107"/>
      <c r="V95" s="107"/>
      <c r="W95" s="107"/>
      <c r="X95" s="107"/>
      <c r="Y95" s="107"/>
      <c r="Z95" s="107"/>
    </row>
    <row r="96" spans="1:27" ht="15.75" hidden="1" customHeight="1" x14ac:dyDescent="0.15">
      <c r="A96" s="110"/>
      <c r="B96" s="110"/>
      <c r="C96" s="107"/>
      <c r="D96" s="107"/>
      <c r="E96" s="107"/>
      <c r="F96" s="107"/>
      <c r="G96" s="107"/>
      <c r="H96" s="107"/>
      <c r="I96" s="174"/>
      <c r="J96" s="107"/>
      <c r="K96" s="184"/>
      <c r="L96" s="107"/>
      <c r="M96" s="107"/>
      <c r="N96" s="107"/>
      <c r="O96" s="107"/>
      <c r="P96" s="107"/>
      <c r="Q96" s="107"/>
      <c r="R96" s="107"/>
      <c r="S96" s="107"/>
      <c r="T96" s="107"/>
      <c r="U96" s="107"/>
      <c r="V96" s="107"/>
      <c r="W96" s="107"/>
      <c r="X96" s="107"/>
      <c r="Y96" s="107"/>
      <c r="Z96" s="107"/>
    </row>
    <row r="97" spans="1:26" ht="15.75" hidden="1" customHeight="1" x14ac:dyDescent="0.15">
      <c r="A97" s="110"/>
      <c r="B97" s="110"/>
      <c r="C97" s="107"/>
      <c r="D97" s="107"/>
      <c r="E97" s="107"/>
      <c r="F97" s="107"/>
      <c r="G97" s="107"/>
      <c r="H97" s="107"/>
      <c r="I97" s="174"/>
      <c r="J97" s="107"/>
      <c r="K97" s="184"/>
      <c r="L97" s="107"/>
      <c r="M97" s="107"/>
      <c r="N97" s="107"/>
      <c r="O97" s="107"/>
      <c r="P97" s="107"/>
      <c r="Q97" s="107"/>
      <c r="R97" s="107"/>
      <c r="S97" s="107"/>
      <c r="T97" s="107"/>
      <c r="U97" s="107"/>
      <c r="V97" s="107"/>
      <c r="W97" s="107"/>
      <c r="X97" s="107"/>
      <c r="Y97" s="107"/>
      <c r="Z97" s="107"/>
    </row>
    <row r="98" spans="1:26" ht="15.75" hidden="1" customHeight="1" x14ac:dyDescent="0.15">
      <c r="A98" s="110"/>
      <c r="B98" s="110"/>
      <c r="C98" s="107"/>
      <c r="D98" s="107"/>
      <c r="E98" s="107"/>
      <c r="F98" s="107"/>
      <c r="G98" s="107"/>
      <c r="H98" s="107"/>
      <c r="I98" s="174"/>
      <c r="J98" s="107"/>
      <c r="K98" s="184"/>
      <c r="L98" s="107"/>
      <c r="M98" s="107"/>
      <c r="N98" s="107"/>
      <c r="O98" s="107"/>
      <c r="P98" s="107"/>
      <c r="Q98" s="107"/>
      <c r="R98" s="107"/>
      <c r="S98" s="107"/>
      <c r="T98" s="107"/>
      <c r="U98" s="107"/>
      <c r="V98" s="107"/>
      <c r="W98" s="107"/>
      <c r="X98" s="107"/>
      <c r="Y98" s="107"/>
      <c r="Z98" s="107"/>
    </row>
    <row r="99" spans="1:26" ht="15.75" hidden="1" customHeight="1" x14ac:dyDescent="0.15">
      <c r="A99" s="110"/>
      <c r="B99" s="110"/>
      <c r="C99" s="107"/>
      <c r="D99" s="107"/>
      <c r="E99" s="107"/>
      <c r="F99" s="107"/>
      <c r="G99" s="107"/>
      <c r="H99" s="107"/>
      <c r="I99" s="174"/>
      <c r="J99" s="107"/>
      <c r="K99" s="184"/>
      <c r="L99" s="107"/>
      <c r="M99" s="107"/>
      <c r="N99" s="107"/>
      <c r="O99" s="107"/>
      <c r="P99" s="107"/>
      <c r="Q99" s="107"/>
      <c r="R99" s="107"/>
      <c r="S99" s="107"/>
      <c r="T99" s="107"/>
      <c r="U99" s="107"/>
      <c r="V99" s="107"/>
      <c r="W99" s="107"/>
      <c r="X99" s="107"/>
      <c r="Y99" s="107"/>
      <c r="Z99" s="107"/>
    </row>
    <row r="100" spans="1:26" ht="15.75" hidden="1" customHeight="1" x14ac:dyDescent="0.15">
      <c r="A100" s="110"/>
      <c r="B100" s="110"/>
      <c r="C100" s="107"/>
      <c r="D100" s="107"/>
      <c r="E100" s="107"/>
      <c r="F100" s="107"/>
      <c r="G100" s="107"/>
      <c r="H100" s="107"/>
      <c r="I100" s="174"/>
      <c r="J100" s="107"/>
      <c r="K100" s="184"/>
      <c r="L100" s="107"/>
      <c r="M100" s="107"/>
      <c r="N100" s="107"/>
      <c r="O100" s="107"/>
      <c r="P100" s="107"/>
      <c r="Q100" s="107"/>
      <c r="R100" s="107"/>
      <c r="S100" s="107"/>
      <c r="T100" s="107"/>
      <c r="U100" s="107"/>
      <c r="V100" s="107"/>
      <c r="W100" s="107"/>
      <c r="X100" s="107"/>
      <c r="Y100" s="107"/>
      <c r="Z100" s="107"/>
    </row>
    <row r="101" spans="1:26" ht="15.75" hidden="1" customHeight="1" x14ac:dyDescent="0.15">
      <c r="A101" s="110"/>
      <c r="B101" s="110"/>
      <c r="C101" s="107"/>
      <c r="D101" s="107"/>
      <c r="E101" s="107"/>
      <c r="F101" s="107"/>
      <c r="G101" s="107"/>
      <c r="H101" s="107"/>
      <c r="I101" s="174"/>
      <c r="J101" s="107"/>
      <c r="K101" s="184"/>
      <c r="L101" s="107"/>
      <c r="M101" s="107"/>
      <c r="N101" s="107"/>
      <c r="O101" s="107"/>
      <c r="P101" s="107"/>
      <c r="Q101" s="107"/>
      <c r="R101" s="107"/>
      <c r="S101" s="107"/>
      <c r="T101" s="107"/>
      <c r="U101" s="107"/>
      <c r="V101" s="107"/>
      <c r="W101" s="107"/>
      <c r="X101" s="107"/>
      <c r="Y101" s="107"/>
      <c r="Z101" s="107"/>
    </row>
    <row r="102" spans="1:26" ht="15.75" hidden="1" customHeight="1" x14ac:dyDescent="0.15">
      <c r="A102" s="110"/>
      <c r="B102" s="110"/>
      <c r="C102" s="107"/>
      <c r="D102" s="107"/>
      <c r="E102" s="107"/>
      <c r="F102" s="107"/>
      <c r="G102" s="107"/>
      <c r="H102" s="107"/>
      <c r="I102" s="174"/>
      <c r="J102" s="107"/>
      <c r="K102" s="184"/>
      <c r="L102" s="107"/>
      <c r="M102" s="107"/>
      <c r="N102" s="107"/>
      <c r="O102" s="107"/>
      <c r="P102" s="107"/>
      <c r="Q102" s="107"/>
      <c r="R102" s="107"/>
      <c r="S102" s="107"/>
      <c r="T102" s="107"/>
      <c r="U102" s="107"/>
      <c r="V102" s="107"/>
      <c r="W102" s="107"/>
      <c r="X102" s="107"/>
      <c r="Y102" s="107"/>
      <c r="Z102" s="107"/>
    </row>
    <row r="103" spans="1:26" ht="15.75" hidden="1" customHeight="1" x14ac:dyDescent="0.15">
      <c r="A103" s="110"/>
      <c r="B103" s="110"/>
      <c r="C103" s="107"/>
      <c r="D103" s="107"/>
      <c r="E103" s="107"/>
      <c r="F103" s="107"/>
      <c r="G103" s="107"/>
      <c r="H103" s="107"/>
      <c r="I103" s="174"/>
      <c r="J103" s="107"/>
      <c r="K103" s="184"/>
      <c r="L103" s="107"/>
      <c r="M103" s="107"/>
      <c r="N103" s="107"/>
      <c r="O103" s="107"/>
      <c r="P103" s="107"/>
      <c r="Q103" s="107"/>
      <c r="R103" s="107"/>
      <c r="S103" s="107"/>
      <c r="T103" s="107"/>
      <c r="U103" s="107"/>
      <c r="V103" s="107"/>
      <c r="W103" s="107"/>
      <c r="X103" s="107"/>
      <c r="Y103" s="107"/>
      <c r="Z103" s="107"/>
    </row>
    <row r="104" spans="1:26" ht="15.75" hidden="1" customHeight="1" x14ac:dyDescent="0.15">
      <c r="A104" s="110"/>
      <c r="B104" s="110"/>
      <c r="C104" s="107"/>
      <c r="D104" s="107"/>
      <c r="E104" s="107"/>
      <c r="F104" s="107"/>
      <c r="G104" s="107"/>
      <c r="H104" s="107"/>
      <c r="I104" s="174"/>
      <c r="J104" s="107"/>
      <c r="K104" s="184"/>
      <c r="L104" s="107"/>
      <c r="M104" s="107"/>
      <c r="N104" s="107"/>
      <c r="O104" s="107"/>
      <c r="P104" s="107"/>
      <c r="Q104" s="107"/>
      <c r="R104" s="107"/>
      <c r="S104" s="107"/>
      <c r="T104" s="107"/>
      <c r="U104" s="107"/>
      <c r="V104" s="107"/>
      <c r="W104" s="107"/>
      <c r="X104" s="107"/>
      <c r="Y104" s="107"/>
      <c r="Z104" s="107"/>
    </row>
    <row r="105" spans="1:26" ht="15.75" hidden="1" customHeight="1" x14ac:dyDescent="0.15">
      <c r="A105" s="110"/>
      <c r="B105" s="110"/>
      <c r="C105" s="107"/>
      <c r="D105" s="107"/>
      <c r="E105" s="107"/>
      <c r="F105" s="107"/>
      <c r="G105" s="107"/>
      <c r="H105" s="107"/>
      <c r="I105" s="174"/>
      <c r="J105" s="107"/>
      <c r="K105" s="184"/>
      <c r="L105" s="107"/>
      <c r="M105" s="107"/>
      <c r="N105" s="107"/>
      <c r="O105" s="107"/>
      <c r="P105" s="107"/>
      <c r="Q105" s="107"/>
      <c r="R105" s="107"/>
      <c r="S105" s="107"/>
      <c r="T105" s="107"/>
      <c r="U105" s="107"/>
      <c r="V105" s="107"/>
      <c r="W105" s="107"/>
      <c r="X105" s="107"/>
      <c r="Y105" s="107"/>
      <c r="Z105" s="107"/>
    </row>
    <row r="106" spans="1:26" ht="15.75" hidden="1" customHeight="1" x14ac:dyDescent="0.15">
      <c r="A106" s="110"/>
      <c r="B106" s="110"/>
      <c r="C106" s="107"/>
      <c r="D106" s="107"/>
      <c r="E106" s="107"/>
      <c r="F106" s="107"/>
      <c r="G106" s="107"/>
      <c r="H106" s="107"/>
      <c r="I106" s="174"/>
      <c r="J106" s="107"/>
      <c r="K106" s="184"/>
      <c r="L106" s="107"/>
      <c r="M106" s="107"/>
      <c r="N106" s="107"/>
      <c r="O106" s="107"/>
      <c r="P106" s="107"/>
      <c r="Q106" s="107"/>
      <c r="R106" s="107"/>
      <c r="S106" s="107"/>
      <c r="T106" s="107"/>
      <c r="U106" s="107"/>
      <c r="V106" s="107"/>
      <c r="W106" s="107"/>
      <c r="X106" s="107"/>
      <c r="Y106" s="107"/>
      <c r="Z106" s="107"/>
    </row>
    <row r="107" spans="1:26" ht="15.75" hidden="1" customHeight="1" x14ac:dyDescent="0.15">
      <c r="A107" s="110"/>
      <c r="B107" s="110"/>
      <c r="C107" s="107"/>
      <c r="D107" s="107"/>
      <c r="E107" s="107"/>
      <c r="F107" s="107"/>
      <c r="G107" s="107"/>
      <c r="H107" s="107"/>
      <c r="I107" s="174"/>
      <c r="J107" s="107"/>
      <c r="K107" s="184"/>
      <c r="L107" s="107"/>
      <c r="M107" s="107"/>
      <c r="N107" s="107"/>
      <c r="O107" s="107"/>
      <c r="P107" s="107"/>
      <c r="Q107" s="107"/>
      <c r="R107" s="107"/>
      <c r="S107" s="107"/>
      <c r="T107" s="107"/>
      <c r="U107" s="107"/>
      <c r="V107" s="107"/>
      <c r="W107" s="107"/>
      <c r="X107" s="107"/>
      <c r="Y107" s="107"/>
      <c r="Z107" s="107"/>
    </row>
    <row r="108" spans="1:26" ht="20.100000000000001" customHeight="1" x14ac:dyDescent="0.15">
      <c r="A108" s="110"/>
      <c r="B108" s="110"/>
      <c r="C108" s="107"/>
      <c r="D108" s="107"/>
      <c r="E108" s="107"/>
      <c r="F108" s="107"/>
      <c r="G108" s="107"/>
      <c r="H108" s="107"/>
      <c r="I108" s="174"/>
      <c r="J108" s="107"/>
      <c r="K108" s="184"/>
      <c r="L108" s="107"/>
      <c r="M108" s="107"/>
      <c r="N108" s="107"/>
      <c r="O108" s="107"/>
      <c r="P108" s="107"/>
      <c r="Q108" s="107"/>
      <c r="R108" s="107"/>
      <c r="S108" s="107"/>
      <c r="T108" s="107"/>
      <c r="U108" s="107"/>
      <c r="V108" s="107"/>
      <c r="W108" s="107"/>
      <c r="X108" s="107"/>
      <c r="Y108" s="107"/>
      <c r="Z108" s="107"/>
    </row>
    <row r="109" spans="1:26" ht="20.100000000000001" customHeight="1" x14ac:dyDescent="0.15">
      <c r="A109" s="110"/>
      <c r="B109" s="110"/>
      <c r="C109" s="120" t="s">
        <v>80</v>
      </c>
      <c r="D109" s="121"/>
      <c r="E109" s="121"/>
      <c r="F109" s="121"/>
      <c r="G109" s="121"/>
      <c r="H109" s="122"/>
      <c r="Q109" s="185"/>
    </row>
    <row r="110" spans="1:26" ht="15" customHeight="1" x14ac:dyDescent="0.15">
      <c r="A110" s="110"/>
      <c r="B110" s="110"/>
      <c r="C110" s="186"/>
      <c r="D110" s="187"/>
      <c r="E110" s="187"/>
      <c r="F110" s="187"/>
      <c r="G110" s="187"/>
      <c r="H110" s="187"/>
      <c r="I110" s="188"/>
      <c r="J110" s="127"/>
      <c r="K110" s="188"/>
      <c r="L110" s="127"/>
      <c r="M110" s="127"/>
      <c r="N110" s="127"/>
      <c r="O110" s="127"/>
      <c r="P110" s="127"/>
      <c r="Q110" s="189"/>
      <c r="R110" s="127"/>
      <c r="S110" s="127"/>
      <c r="T110" s="127"/>
      <c r="U110" s="127"/>
      <c r="V110" s="127"/>
      <c r="W110" s="127"/>
      <c r="X110" s="127"/>
      <c r="Y110" s="127"/>
      <c r="Z110" s="152"/>
    </row>
    <row r="111" spans="1:26" ht="30" customHeight="1" x14ac:dyDescent="0.15">
      <c r="A111" s="110"/>
      <c r="B111" s="110"/>
      <c r="C111" s="186"/>
      <c r="D111" s="190" t="s">
        <v>104</v>
      </c>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53"/>
    </row>
    <row r="112" spans="1:26" ht="20.100000000000001" customHeight="1" x14ac:dyDescent="0.15">
      <c r="A112" s="110"/>
      <c r="B112" s="110"/>
      <c r="C112" s="132"/>
      <c r="D112" s="130">
        <v>1</v>
      </c>
      <c r="E112" s="108" t="s">
        <v>81</v>
      </c>
      <c r="I112" s="9"/>
      <c r="J112" s="9"/>
      <c r="K112" s="9"/>
      <c r="L112" s="9"/>
      <c r="M112" s="9"/>
      <c r="N112" s="9"/>
      <c r="O112" s="9"/>
      <c r="P112" s="9"/>
      <c r="Q112" s="48"/>
      <c r="R112" s="9"/>
      <c r="S112" s="9"/>
      <c r="T112" s="9"/>
      <c r="U112" s="9"/>
      <c r="V112" s="9"/>
      <c r="W112" s="9"/>
      <c r="X112" s="9"/>
      <c r="Y112" s="9"/>
      <c r="Z112" s="153"/>
    </row>
    <row r="113" spans="1:26" ht="20.100000000000001" customHeight="1" x14ac:dyDescent="0.15">
      <c r="A113" s="110"/>
      <c r="B113" s="110"/>
      <c r="C113" s="132"/>
      <c r="D113" s="130"/>
      <c r="E113" s="107"/>
      <c r="F113" s="107"/>
      <c r="G113" s="107"/>
      <c r="H113" s="107"/>
      <c r="I113" s="161"/>
      <c r="J113" s="155" t="s">
        <v>82</v>
      </c>
      <c r="K113" s="178"/>
      <c r="L113" s="156"/>
      <c r="M113" s="156"/>
      <c r="N113" s="156"/>
      <c r="O113" s="156"/>
      <c r="P113" s="156"/>
      <c r="Q113" s="191"/>
      <c r="R113" s="156"/>
      <c r="S113" s="156"/>
      <c r="T113" s="156"/>
      <c r="U113" s="156"/>
      <c r="V113" s="156"/>
      <c r="W113" s="156"/>
      <c r="X113" s="156"/>
      <c r="Y113" s="156"/>
      <c r="Z113" s="153"/>
    </row>
    <row r="114" spans="1:26" ht="20.100000000000001" customHeight="1" x14ac:dyDescent="0.15">
      <c r="A114" s="110">
        <f>IF(AND(TRIM($I114)&lt;&gt;"", NOT(OR(IFERROR(SEARCH(" ",$I114),0)&gt;0, IFERROR(SEARCH("　",$I114),0)&gt;0))), 1001, 0)</f>
        <v>0</v>
      </c>
      <c r="B114" s="110"/>
      <c r="C114" s="132"/>
      <c r="D114" s="130">
        <f>D112+1</f>
        <v>2</v>
      </c>
      <c r="E114" s="108" t="s">
        <v>92</v>
      </c>
      <c r="I114" s="9"/>
      <c r="J114" s="9"/>
      <c r="K114" s="9"/>
      <c r="L114" s="9"/>
      <c r="M114" s="9"/>
      <c r="N114" s="9"/>
      <c r="O114" s="9"/>
      <c r="P114" s="9"/>
      <c r="Q114" s="9"/>
      <c r="R114" s="9"/>
      <c r="S114" s="9"/>
      <c r="T114" s="9"/>
      <c r="U114" s="9"/>
      <c r="V114" s="9"/>
      <c r="W114" s="9"/>
      <c r="X114" s="9"/>
      <c r="Y114" s="9"/>
      <c r="Z114" s="153"/>
    </row>
    <row r="115" spans="1:26" ht="20.100000000000001" customHeight="1" x14ac:dyDescent="0.15">
      <c r="A115" s="110"/>
      <c r="B115" s="110"/>
      <c r="C115" s="132"/>
      <c r="D115" s="130"/>
      <c r="E115" s="107"/>
      <c r="F115" s="107"/>
      <c r="G115" s="107"/>
      <c r="H115" s="107"/>
      <c r="I115" s="161"/>
      <c r="J115" s="155" t="s">
        <v>225</v>
      </c>
      <c r="K115" s="155"/>
      <c r="L115" s="155"/>
      <c r="M115" s="155"/>
      <c r="N115" s="155"/>
      <c r="O115" s="155"/>
      <c r="P115" s="155"/>
      <c r="Q115" s="155"/>
      <c r="R115" s="155"/>
      <c r="S115" s="155"/>
      <c r="T115" s="155"/>
      <c r="U115" s="155"/>
      <c r="V115" s="155"/>
      <c r="W115" s="155"/>
      <c r="X115" s="155"/>
      <c r="Y115" s="155"/>
      <c r="Z115" s="153"/>
    </row>
    <row r="116" spans="1:26" ht="20.100000000000001" customHeight="1" x14ac:dyDescent="0.15">
      <c r="A116" s="110">
        <f>IF(AND(TRIM($I116)&lt;&gt;"", NOT(OR(IFERROR(SEARCH(" ",$I116),0)&gt;0, IFERROR(SEARCH("　",$I116),0)&gt;0))), 1001, 0)</f>
        <v>0</v>
      </c>
      <c r="B116" s="110"/>
      <c r="C116" s="132"/>
      <c r="D116" s="130">
        <f>D114+1</f>
        <v>3</v>
      </c>
      <c r="E116" s="108" t="s">
        <v>93</v>
      </c>
      <c r="I116" s="9"/>
      <c r="J116" s="9"/>
      <c r="K116" s="9"/>
      <c r="L116" s="9"/>
      <c r="M116" s="9"/>
      <c r="N116" s="9"/>
      <c r="O116" s="9"/>
      <c r="P116" s="9"/>
      <c r="Q116" s="9"/>
      <c r="R116" s="9"/>
      <c r="S116" s="9"/>
      <c r="T116" s="9"/>
      <c r="U116" s="9"/>
      <c r="V116" s="9"/>
      <c r="W116" s="9"/>
      <c r="X116" s="9"/>
      <c r="Y116" s="9"/>
      <c r="Z116" s="153"/>
    </row>
    <row r="117" spans="1:26" ht="20.100000000000001" customHeight="1" x14ac:dyDescent="0.15">
      <c r="A117" s="110"/>
      <c r="B117" s="110"/>
      <c r="C117" s="132"/>
      <c r="D117" s="107"/>
      <c r="E117" s="107"/>
      <c r="F117" s="107"/>
      <c r="G117" s="107"/>
      <c r="H117" s="107"/>
      <c r="I117" s="161"/>
      <c r="J117" s="155" t="s">
        <v>226</v>
      </c>
      <c r="K117" s="155"/>
      <c r="L117" s="155"/>
      <c r="M117" s="155"/>
      <c r="N117" s="155"/>
      <c r="O117" s="155"/>
      <c r="P117" s="155"/>
      <c r="Q117" s="155"/>
      <c r="R117" s="155"/>
      <c r="S117" s="155"/>
      <c r="T117" s="155"/>
      <c r="U117" s="155"/>
      <c r="V117" s="155"/>
      <c r="W117" s="155"/>
      <c r="X117" s="155"/>
      <c r="Y117" s="155"/>
      <c r="Z117" s="153"/>
    </row>
    <row r="118" spans="1:26" ht="20.100000000000001" customHeight="1" x14ac:dyDescent="0.15">
      <c r="A118" s="110"/>
      <c r="B118" s="110"/>
      <c r="C118" s="132"/>
      <c r="D118" s="130">
        <f>D116+1</f>
        <v>4</v>
      </c>
      <c r="E118" s="108" t="s">
        <v>62</v>
      </c>
      <c r="I118" s="46"/>
      <c r="J118" s="47"/>
      <c r="K118" s="47"/>
      <c r="L118" s="47"/>
      <c r="M118" s="47"/>
      <c r="N118" s="107"/>
      <c r="O118" s="107"/>
      <c r="P118" s="107"/>
      <c r="Q118" s="107"/>
      <c r="R118" s="107"/>
      <c r="S118" s="107"/>
      <c r="T118" s="107"/>
      <c r="U118" s="107"/>
      <c r="V118" s="107"/>
      <c r="W118" s="107"/>
      <c r="X118" s="107"/>
      <c r="Y118" s="107"/>
      <c r="Z118" s="153"/>
    </row>
    <row r="119" spans="1:26" ht="20.100000000000001" customHeight="1" x14ac:dyDescent="0.15">
      <c r="A119" s="110"/>
      <c r="B119" s="110"/>
      <c r="C119" s="132"/>
      <c r="D119" s="130"/>
      <c r="E119" s="107"/>
      <c r="F119" s="107"/>
      <c r="G119" s="107"/>
      <c r="H119" s="107"/>
      <c r="I119" s="154"/>
      <c r="J119" s="155" t="s">
        <v>229</v>
      </c>
      <c r="K119" s="156"/>
      <c r="L119" s="156"/>
      <c r="M119" s="156"/>
      <c r="N119" s="156"/>
      <c r="O119" s="156"/>
      <c r="P119" s="156"/>
      <c r="Q119" s="156"/>
      <c r="R119" s="156"/>
      <c r="S119" s="156"/>
      <c r="T119" s="156"/>
      <c r="U119" s="156"/>
      <c r="V119" s="156"/>
      <c r="W119" s="156"/>
      <c r="X119" s="156"/>
      <c r="Y119" s="156"/>
      <c r="Z119" s="153"/>
    </row>
    <row r="120" spans="1:26" ht="20.100000000000001" customHeight="1" x14ac:dyDescent="0.15">
      <c r="A120" s="110">
        <f>IF(AND(TRIM($I120)&lt;&gt;"", AND(OR(ISERROR(FIND("@"&amp;LEFT($I120,3)&amp;"@", 都道府県3))=FALSE, ISERROR(FIND("@"&amp;LEFT($I120,4)&amp;"@",都道府県4))=FALSE))=FALSE), 1001, 0)</f>
        <v>0</v>
      </c>
      <c r="B120" s="110"/>
      <c r="C120" s="132"/>
      <c r="D120" s="130">
        <f>D118+1</f>
        <v>5</v>
      </c>
      <c r="E120" s="108" t="s">
        <v>63</v>
      </c>
      <c r="I120" s="10"/>
      <c r="J120" s="10"/>
      <c r="K120" s="10"/>
      <c r="L120" s="10"/>
      <c r="M120" s="10"/>
      <c r="N120" s="10"/>
      <c r="O120" s="10"/>
      <c r="P120" s="10"/>
      <c r="Q120" s="11"/>
      <c r="R120" s="10"/>
      <c r="S120" s="10"/>
      <c r="T120" s="10"/>
      <c r="U120" s="10"/>
      <c r="V120" s="10"/>
      <c r="W120" s="10"/>
      <c r="X120" s="10"/>
      <c r="Y120" s="10"/>
      <c r="Z120" s="153"/>
    </row>
    <row r="121" spans="1:26" ht="20.100000000000001" customHeight="1" x14ac:dyDescent="0.15">
      <c r="A121" s="110"/>
      <c r="B121" s="110"/>
      <c r="C121" s="132"/>
      <c r="D121" s="130"/>
      <c r="E121" s="107"/>
      <c r="F121" s="107"/>
      <c r="G121" s="107"/>
      <c r="H121" s="107"/>
      <c r="I121" s="154"/>
      <c r="J121" s="155" t="s">
        <v>94</v>
      </c>
      <c r="K121" s="156"/>
      <c r="L121" s="156"/>
      <c r="M121" s="156"/>
      <c r="N121" s="156"/>
      <c r="O121" s="156"/>
      <c r="P121" s="156"/>
      <c r="Q121" s="156"/>
      <c r="R121" s="156"/>
      <c r="S121" s="156"/>
      <c r="T121" s="156"/>
      <c r="U121" s="156"/>
      <c r="V121" s="156"/>
      <c r="W121" s="156"/>
      <c r="X121" s="156"/>
      <c r="Y121" s="156"/>
      <c r="Z121" s="153"/>
    </row>
    <row r="122" spans="1:26" ht="20.100000000000001" customHeight="1" x14ac:dyDescent="0.15">
      <c r="A122" s="110">
        <f>IF(AND(TRIM($I122)&lt;&gt;"", NOT(AND(ISNUMBER(VALUE(SUBSTITUTE($I122,"-",""))), IFERROR(SEARCH("-",$I122),0)&gt;0))), 1001, 0)</f>
        <v>0</v>
      </c>
      <c r="B122" s="110"/>
      <c r="C122" s="132"/>
      <c r="D122" s="130">
        <f>D120+1</f>
        <v>6</v>
      </c>
      <c r="E122" s="108" t="s">
        <v>68</v>
      </c>
      <c r="I122" s="9"/>
      <c r="J122" s="9"/>
      <c r="K122" s="9"/>
      <c r="L122" s="9"/>
      <c r="M122" s="9"/>
      <c r="O122" s="162" t="s">
        <v>69</v>
      </c>
      <c r="P122" s="1"/>
      <c r="Q122" s="108" t="s">
        <v>70</v>
      </c>
      <c r="Y122" s="156"/>
      <c r="Z122" s="153"/>
    </row>
    <row r="123" spans="1:26" ht="20.100000000000001" customHeight="1" x14ac:dyDescent="0.15">
      <c r="A123" s="110"/>
      <c r="B123" s="110"/>
      <c r="C123" s="157"/>
      <c r="D123" s="107"/>
      <c r="E123" s="107"/>
      <c r="F123" s="107"/>
      <c r="G123" s="107"/>
      <c r="H123" s="107"/>
      <c r="I123" s="154"/>
      <c r="J123" s="155" t="s">
        <v>95</v>
      </c>
      <c r="K123" s="156"/>
      <c r="L123" s="156"/>
      <c r="M123" s="156"/>
      <c r="N123" s="156"/>
      <c r="O123" s="156"/>
      <c r="P123" s="156"/>
      <c r="Q123" s="156"/>
      <c r="R123" s="156"/>
      <c r="S123" s="156"/>
      <c r="T123" s="156"/>
      <c r="U123" s="156"/>
      <c r="V123" s="156"/>
      <c r="W123" s="156"/>
      <c r="X123" s="156"/>
      <c r="Y123" s="156"/>
      <c r="Z123" s="153"/>
    </row>
    <row r="124" spans="1:26" ht="20.100000000000001" customHeight="1" x14ac:dyDescent="0.15">
      <c r="A124" s="110">
        <f>IF(AND(TRIM($I124)&lt;&gt;"", NOT(AND(ISNUMBER(VALUE(SUBSTITUTE($I124,"-",""))), IFERROR(SEARCH("-",$I124),0)&gt;0))), 1001, 0)</f>
        <v>0</v>
      </c>
      <c r="B124" s="110"/>
      <c r="C124" s="132"/>
      <c r="D124" s="130">
        <f>D122+1</f>
        <v>7</v>
      </c>
      <c r="E124" s="108" t="s">
        <v>72</v>
      </c>
      <c r="I124" s="9"/>
      <c r="J124" s="9"/>
      <c r="K124" s="9"/>
      <c r="L124" s="9"/>
      <c r="M124" s="9"/>
      <c r="N124" s="156"/>
      <c r="O124" s="156"/>
      <c r="P124" s="156"/>
      <c r="Q124" s="156"/>
      <c r="R124" s="156"/>
      <c r="S124" s="156"/>
      <c r="T124" s="156"/>
      <c r="U124" s="156"/>
      <c r="V124" s="156"/>
      <c r="W124" s="156"/>
      <c r="X124" s="156"/>
      <c r="Y124" s="156"/>
      <c r="Z124" s="153"/>
    </row>
    <row r="125" spans="1:26" ht="20.100000000000001" customHeight="1" x14ac:dyDescent="0.15">
      <c r="A125" s="110"/>
      <c r="B125" s="110"/>
      <c r="C125" s="157"/>
      <c r="D125" s="107"/>
      <c r="E125" s="107"/>
      <c r="F125" s="107"/>
      <c r="G125" s="107"/>
      <c r="H125" s="107"/>
      <c r="I125" s="154"/>
      <c r="J125" s="155" t="s">
        <v>95</v>
      </c>
      <c r="K125" s="156"/>
      <c r="L125" s="156"/>
      <c r="M125" s="156"/>
      <c r="N125" s="156"/>
      <c r="O125" s="156"/>
      <c r="P125" s="156"/>
      <c r="Q125" s="156"/>
      <c r="R125" s="156"/>
      <c r="S125" s="156"/>
      <c r="T125" s="156"/>
      <c r="U125" s="156"/>
      <c r="V125" s="156"/>
      <c r="W125" s="156"/>
      <c r="X125" s="156"/>
      <c r="Y125" s="156"/>
      <c r="Z125" s="153"/>
    </row>
    <row r="126" spans="1:26" ht="20.100000000000001" customHeight="1" x14ac:dyDescent="0.15">
      <c r="A126" s="110">
        <f>IF(AND(TRIM($I126)&lt;&gt;"", NOT(IFERROR(SEARCH("@",$I126),0)&gt;0)), 1001, 0)</f>
        <v>0</v>
      </c>
      <c r="B126" s="110"/>
      <c r="C126" s="132"/>
      <c r="D126" s="130">
        <f>D124+1</f>
        <v>8</v>
      </c>
      <c r="E126" s="108" t="s">
        <v>73</v>
      </c>
      <c r="I126" s="9"/>
      <c r="J126" s="9"/>
      <c r="K126" s="9"/>
      <c r="L126" s="9"/>
      <c r="M126" s="9"/>
      <c r="N126" s="9"/>
      <c r="O126" s="9"/>
      <c r="P126" s="9"/>
      <c r="Q126" s="45"/>
      <c r="R126" s="9"/>
      <c r="S126" s="9"/>
      <c r="T126" s="9"/>
      <c r="U126" s="9"/>
      <c r="V126" s="9"/>
      <c r="W126" s="9"/>
      <c r="X126" s="9"/>
      <c r="Y126" s="9"/>
      <c r="Z126" s="153"/>
    </row>
    <row r="127" spans="1:26" ht="20.100000000000001" customHeight="1" x14ac:dyDescent="0.15">
      <c r="A127" s="110"/>
      <c r="B127" s="110"/>
      <c r="C127" s="157"/>
      <c r="D127" s="107"/>
      <c r="E127" s="107"/>
      <c r="F127" s="107"/>
      <c r="G127" s="107"/>
      <c r="H127" s="107"/>
      <c r="I127" s="154"/>
      <c r="J127" s="163" t="s">
        <v>220</v>
      </c>
      <c r="K127" s="178"/>
      <c r="L127" s="156"/>
      <c r="M127" s="156"/>
      <c r="N127" s="156"/>
      <c r="O127" s="156"/>
      <c r="P127" s="156"/>
      <c r="Q127" s="179"/>
      <c r="R127" s="156"/>
      <c r="S127" s="156"/>
      <c r="T127" s="156"/>
      <c r="U127" s="156"/>
      <c r="V127" s="156"/>
      <c r="W127" s="156"/>
      <c r="X127" s="156"/>
      <c r="Y127" s="156"/>
      <c r="Z127" s="153"/>
    </row>
    <row r="128" spans="1:26" ht="20.100000000000001" customHeight="1" x14ac:dyDescent="0.15">
      <c r="A128" s="110"/>
      <c r="B128" s="110"/>
      <c r="C128" s="169"/>
      <c r="D128" s="170"/>
      <c r="E128" s="170"/>
      <c r="F128" s="170"/>
      <c r="G128" s="170"/>
      <c r="H128" s="170"/>
      <c r="I128" s="172"/>
      <c r="J128" s="171"/>
      <c r="K128" s="172"/>
      <c r="L128" s="171"/>
      <c r="M128" s="171"/>
      <c r="N128" s="171"/>
      <c r="O128" s="171"/>
      <c r="P128" s="171"/>
      <c r="Q128" s="192"/>
      <c r="R128" s="171"/>
      <c r="S128" s="171"/>
      <c r="T128" s="171"/>
      <c r="U128" s="171"/>
      <c r="V128" s="171"/>
      <c r="W128" s="171"/>
      <c r="X128" s="171"/>
      <c r="Y128" s="171"/>
      <c r="Z128" s="173"/>
    </row>
    <row r="129" spans="1:26" ht="20.100000000000001" customHeight="1" x14ac:dyDescent="0.15">
      <c r="A129" s="110"/>
      <c r="B129" s="110"/>
      <c r="C129" s="107"/>
      <c r="D129" s="107"/>
      <c r="E129" s="107"/>
      <c r="F129" s="107"/>
      <c r="G129" s="107"/>
      <c r="H129" s="107"/>
      <c r="I129" s="140"/>
      <c r="J129" s="140"/>
      <c r="K129" s="140"/>
      <c r="L129" s="140"/>
      <c r="M129" s="140"/>
      <c r="N129" s="140"/>
      <c r="O129" s="140"/>
      <c r="P129" s="140"/>
      <c r="Q129" s="141"/>
      <c r="R129" s="140"/>
      <c r="S129" s="140"/>
      <c r="T129" s="140"/>
      <c r="U129" s="140"/>
      <c r="V129" s="140"/>
      <c r="W129" s="140"/>
      <c r="X129" s="140"/>
      <c r="Y129" s="140"/>
      <c r="Z129" s="107"/>
    </row>
    <row r="130" spans="1:26" ht="15.75" hidden="1" customHeight="1" x14ac:dyDescent="0.15">
      <c r="A130" s="110"/>
      <c r="B130" s="110"/>
      <c r="C130" s="107"/>
      <c r="D130" s="107"/>
      <c r="E130" s="107"/>
      <c r="F130" s="107"/>
      <c r="G130" s="107"/>
      <c r="H130" s="107"/>
      <c r="I130" s="140"/>
      <c r="J130" s="140"/>
      <c r="K130" s="140"/>
      <c r="L130" s="140"/>
      <c r="M130" s="140"/>
      <c r="N130" s="140"/>
      <c r="O130" s="140"/>
      <c r="P130" s="140"/>
      <c r="Q130" s="141"/>
      <c r="R130" s="140"/>
      <c r="S130" s="140"/>
      <c r="T130" s="140"/>
      <c r="U130" s="140"/>
      <c r="V130" s="140"/>
      <c r="W130" s="140"/>
      <c r="X130" s="140"/>
      <c r="Y130" s="140"/>
      <c r="Z130" s="107"/>
    </row>
    <row r="131" spans="1:26" ht="15.75" hidden="1" customHeight="1" x14ac:dyDescent="0.15">
      <c r="A131" s="110"/>
      <c r="B131" s="110"/>
      <c r="C131" s="107"/>
      <c r="D131" s="107"/>
      <c r="E131" s="107"/>
      <c r="F131" s="107"/>
      <c r="G131" s="107"/>
      <c r="H131" s="107"/>
      <c r="I131" s="140"/>
      <c r="J131" s="140"/>
      <c r="K131" s="140"/>
      <c r="L131" s="140"/>
      <c r="M131" s="140"/>
      <c r="N131" s="140"/>
      <c r="O131" s="140"/>
      <c r="P131" s="140"/>
      <c r="Q131" s="141"/>
      <c r="R131" s="140"/>
      <c r="S131" s="140"/>
      <c r="T131" s="140"/>
      <c r="U131" s="140"/>
      <c r="V131" s="140"/>
      <c r="W131" s="140"/>
      <c r="X131" s="140"/>
      <c r="Y131" s="140"/>
      <c r="Z131" s="107"/>
    </row>
    <row r="132" spans="1:26" ht="15.75" hidden="1" customHeight="1" x14ac:dyDescent="0.15">
      <c r="A132" s="110"/>
      <c r="B132" s="110"/>
      <c r="C132" s="107"/>
      <c r="D132" s="107"/>
      <c r="E132" s="107"/>
      <c r="F132" s="107"/>
      <c r="G132" s="107"/>
      <c r="H132" s="107"/>
      <c r="I132" s="140"/>
      <c r="J132" s="140"/>
      <c r="K132" s="140"/>
      <c r="L132" s="140"/>
      <c r="M132" s="140"/>
      <c r="N132" s="140"/>
      <c r="O132" s="140"/>
      <c r="P132" s="140"/>
      <c r="Q132" s="141"/>
      <c r="R132" s="140"/>
      <c r="S132" s="140"/>
      <c r="T132" s="140"/>
      <c r="U132" s="140"/>
      <c r="V132" s="140"/>
      <c r="W132" s="140"/>
      <c r="X132" s="140"/>
      <c r="Y132" s="140"/>
      <c r="Z132" s="107"/>
    </row>
    <row r="133" spans="1:26" ht="15.75" hidden="1" customHeight="1" x14ac:dyDescent="0.15">
      <c r="A133" s="110"/>
      <c r="B133" s="110"/>
      <c r="C133" s="107"/>
      <c r="D133" s="107"/>
      <c r="E133" s="107"/>
      <c r="F133" s="107"/>
      <c r="G133" s="107"/>
      <c r="H133" s="107"/>
      <c r="I133" s="140"/>
      <c r="J133" s="140"/>
      <c r="K133" s="140"/>
      <c r="L133" s="140"/>
      <c r="M133" s="140"/>
      <c r="N133" s="140"/>
      <c r="O133" s="140"/>
      <c r="P133" s="140"/>
      <c r="Q133" s="141"/>
      <c r="R133" s="140"/>
      <c r="S133" s="140"/>
      <c r="T133" s="140"/>
      <c r="U133" s="140"/>
      <c r="V133" s="140"/>
      <c r="W133" s="140"/>
      <c r="X133" s="140"/>
      <c r="Y133" s="140"/>
      <c r="Z133" s="107"/>
    </row>
    <row r="134" spans="1:26" ht="15.75" hidden="1" customHeight="1" x14ac:dyDescent="0.15">
      <c r="A134" s="110"/>
      <c r="B134" s="110"/>
      <c r="C134" s="107"/>
      <c r="D134" s="107"/>
      <c r="E134" s="107"/>
      <c r="F134" s="107"/>
      <c r="G134" s="107"/>
      <c r="H134" s="107"/>
      <c r="I134" s="140"/>
      <c r="J134" s="140"/>
      <c r="K134" s="140"/>
      <c r="L134" s="140"/>
      <c r="M134" s="140"/>
      <c r="N134" s="140"/>
      <c r="O134" s="140"/>
      <c r="P134" s="140"/>
      <c r="Q134" s="141"/>
      <c r="R134" s="140"/>
      <c r="S134" s="140"/>
      <c r="T134" s="140"/>
      <c r="U134" s="140"/>
      <c r="V134" s="140"/>
      <c r="W134" s="140"/>
      <c r="X134" s="140"/>
      <c r="Y134" s="140"/>
      <c r="Z134" s="107"/>
    </row>
    <row r="135" spans="1:26" ht="15.75" hidden="1" customHeight="1" x14ac:dyDescent="0.15">
      <c r="A135" s="110"/>
      <c r="B135" s="110"/>
      <c r="C135" s="107"/>
      <c r="D135" s="107"/>
      <c r="E135" s="107"/>
      <c r="F135" s="107"/>
      <c r="G135" s="107"/>
      <c r="H135" s="107"/>
      <c r="I135" s="140"/>
      <c r="J135" s="140"/>
      <c r="K135" s="140"/>
      <c r="L135" s="140"/>
      <c r="M135" s="140"/>
      <c r="N135" s="140"/>
      <c r="O135" s="140"/>
      <c r="P135" s="140"/>
      <c r="Q135" s="141"/>
      <c r="R135" s="140"/>
      <c r="S135" s="140"/>
      <c r="T135" s="140"/>
      <c r="U135" s="140"/>
      <c r="V135" s="140"/>
      <c r="W135" s="140"/>
      <c r="X135" s="140"/>
      <c r="Y135" s="140"/>
      <c r="Z135" s="107"/>
    </row>
    <row r="136" spans="1:26" ht="15.75" hidden="1" customHeight="1" x14ac:dyDescent="0.15">
      <c r="A136" s="110"/>
      <c r="B136" s="110"/>
      <c r="C136" s="107"/>
      <c r="D136" s="107"/>
      <c r="E136" s="107"/>
      <c r="F136" s="107"/>
      <c r="G136" s="107"/>
      <c r="H136" s="107"/>
      <c r="I136" s="140"/>
      <c r="J136" s="140"/>
      <c r="K136" s="140"/>
      <c r="L136" s="140"/>
      <c r="M136" s="140"/>
      <c r="N136" s="140"/>
      <c r="O136" s="140"/>
      <c r="P136" s="140"/>
      <c r="Q136" s="141"/>
      <c r="R136" s="140"/>
      <c r="S136" s="140"/>
      <c r="T136" s="140"/>
      <c r="U136" s="140"/>
      <c r="V136" s="140"/>
      <c r="W136" s="140"/>
      <c r="X136" s="140"/>
      <c r="Y136" s="140"/>
      <c r="Z136" s="107"/>
    </row>
    <row r="137" spans="1:26" ht="15.75" hidden="1" customHeight="1" x14ac:dyDescent="0.15">
      <c r="A137" s="110"/>
      <c r="B137" s="110"/>
      <c r="C137" s="107"/>
      <c r="D137" s="107"/>
      <c r="E137" s="107"/>
      <c r="F137" s="107"/>
      <c r="G137" s="107"/>
      <c r="H137" s="107"/>
      <c r="I137" s="140"/>
      <c r="J137" s="140"/>
      <c r="K137" s="140"/>
      <c r="L137" s="140"/>
      <c r="M137" s="140"/>
      <c r="N137" s="140"/>
      <c r="O137" s="140"/>
      <c r="P137" s="140"/>
      <c r="Q137" s="141"/>
      <c r="R137" s="140"/>
      <c r="S137" s="140"/>
      <c r="T137" s="140"/>
      <c r="U137" s="140"/>
      <c r="V137" s="140"/>
      <c r="W137" s="140"/>
      <c r="X137" s="140"/>
      <c r="Y137" s="140"/>
      <c r="Z137" s="107"/>
    </row>
    <row r="138" spans="1:26" ht="15.75" hidden="1" customHeight="1" x14ac:dyDescent="0.15">
      <c r="A138" s="110"/>
      <c r="B138" s="110"/>
      <c r="C138" s="107"/>
      <c r="D138" s="107"/>
      <c r="E138" s="107"/>
      <c r="F138" s="107"/>
      <c r="G138" s="107"/>
      <c r="H138" s="107"/>
      <c r="I138" s="140"/>
      <c r="J138" s="140"/>
      <c r="K138" s="140"/>
      <c r="L138" s="140"/>
      <c r="M138" s="140"/>
      <c r="N138" s="140"/>
      <c r="O138" s="140"/>
      <c r="P138" s="140"/>
      <c r="Q138" s="141"/>
      <c r="R138" s="140"/>
      <c r="S138" s="140"/>
      <c r="T138" s="140"/>
      <c r="U138" s="140"/>
      <c r="V138" s="140"/>
      <c r="W138" s="140"/>
      <c r="X138" s="140"/>
      <c r="Y138" s="140"/>
      <c r="Z138" s="107"/>
    </row>
    <row r="139" spans="1:26" ht="15.75" hidden="1" customHeight="1" x14ac:dyDescent="0.15">
      <c r="A139" s="110"/>
      <c r="B139" s="110"/>
      <c r="C139" s="107"/>
      <c r="D139" s="107"/>
      <c r="E139" s="107"/>
      <c r="F139" s="107"/>
      <c r="G139" s="107"/>
      <c r="H139" s="107"/>
      <c r="I139" s="140"/>
      <c r="J139" s="140"/>
      <c r="K139" s="140"/>
      <c r="L139" s="140"/>
      <c r="M139" s="140"/>
      <c r="N139" s="140"/>
      <c r="O139" s="140"/>
      <c r="P139" s="140"/>
      <c r="Q139" s="141"/>
      <c r="R139" s="140"/>
      <c r="S139" s="140"/>
      <c r="T139" s="140"/>
      <c r="U139" s="140"/>
      <c r="V139" s="140"/>
      <c r="W139" s="140"/>
      <c r="X139" s="140"/>
      <c r="Y139" s="140"/>
      <c r="Z139" s="107"/>
    </row>
    <row r="140" spans="1:26" ht="15.75" hidden="1" customHeight="1" x14ac:dyDescent="0.15">
      <c r="A140" s="110"/>
      <c r="B140" s="110"/>
      <c r="C140" s="107"/>
      <c r="D140" s="107"/>
      <c r="E140" s="107"/>
      <c r="F140" s="107"/>
      <c r="G140" s="107"/>
      <c r="H140" s="107"/>
      <c r="I140" s="140"/>
      <c r="J140" s="140"/>
      <c r="K140" s="140"/>
      <c r="L140" s="140"/>
      <c r="M140" s="140"/>
      <c r="N140" s="140"/>
      <c r="O140" s="140"/>
      <c r="P140" s="140"/>
      <c r="Q140" s="141"/>
      <c r="R140" s="140"/>
      <c r="S140" s="140"/>
      <c r="T140" s="140"/>
      <c r="U140" s="140"/>
      <c r="V140" s="140"/>
      <c r="W140" s="140"/>
      <c r="X140" s="140"/>
      <c r="Y140" s="140"/>
      <c r="Z140" s="107"/>
    </row>
    <row r="141" spans="1:26" ht="15.75" hidden="1" customHeight="1" x14ac:dyDescent="0.15">
      <c r="A141" s="110"/>
      <c r="B141" s="110"/>
      <c r="C141" s="107"/>
      <c r="D141" s="107"/>
      <c r="E141" s="107"/>
      <c r="F141" s="107"/>
      <c r="G141" s="107"/>
      <c r="H141" s="107"/>
      <c r="I141" s="140"/>
      <c r="J141" s="140"/>
      <c r="K141" s="140"/>
      <c r="L141" s="140"/>
      <c r="M141" s="140"/>
      <c r="N141" s="140"/>
      <c r="O141" s="140"/>
      <c r="P141" s="140"/>
      <c r="Q141" s="141"/>
      <c r="R141" s="140"/>
      <c r="S141" s="140"/>
      <c r="T141" s="140"/>
      <c r="U141" s="140"/>
      <c r="V141" s="140"/>
      <c r="W141" s="140"/>
      <c r="X141" s="140"/>
      <c r="Y141" s="140"/>
      <c r="Z141" s="107"/>
    </row>
    <row r="142" spans="1:26" ht="15.75" hidden="1" customHeight="1" x14ac:dyDescent="0.15">
      <c r="A142" s="110"/>
      <c r="B142" s="110"/>
      <c r="C142" s="107"/>
      <c r="D142" s="107"/>
      <c r="E142" s="107"/>
      <c r="F142" s="107"/>
      <c r="G142" s="107"/>
      <c r="H142" s="107"/>
      <c r="I142" s="140"/>
      <c r="J142" s="140"/>
      <c r="K142" s="140"/>
      <c r="L142" s="140"/>
      <c r="M142" s="140"/>
      <c r="N142" s="140"/>
      <c r="O142" s="140"/>
      <c r="P142" s="140"/>
      <c r="Q142" s="141"/>
      <c r="R142" s="140"/>
      <c r="S142" s="140"/>
      <c r="T142" s="140"/>
      <c r="U142" s="140"/>
      <c r="V142" s="140"/>
      <c r="W142" s="140"/>
      <c r="X142" s="140"/>
      <c r="Y142" s="140"/>
      <c r="Z142" s="107"/>
    </row>
    <row r="143" spans="1:26" ht="15.75" hidden="1" customHeight="1" x14ac:dyDescent="0.15">
      <c r="A143" s="110"/>
      <c r="B143" s="110"/>
      <c r="C143" s="107"/>
      <c r="D143" s="107"/>
      <c r="E143" s="107"/>
      <c r="F143" s="107"/>
      <c r="G143" s="107"/>
      <c r="H143" s="107"/>
      <c r="I143" s="140"/>
      <c r="J143" s="140"/>
      <c r="K143" s="140"/>
      <c r="L143" s="140"/>
      <c r="M143" s="140"/>
      <c r="N143" s="140"/>
      <c r="O143" s="140"/>
      <c r="P143" s="140"/>
      <c r="Q143" s="141"/>
      <c r="R143" s="140"/>
      <c r="S143" s="140"/>
      <c r="T143" s="140"/>
      <c r="U143" s="140"/>
      <c r="V143" s="140"/>
      <c r="W143" s="140"/>
      <c r="X143" s="140"/>
      <c r="Y143" s="140"/>
      <c r="Z143" s="107"/>
    </row>
    <row r="144" spans="1:26" ht="15.75" hidden="1" customHeight="1" x14ac:dyDescent="0.15">
      <c r="A144" s="110"/>
      <c r="B144" s="110"/>
      <c r="C144" s="107"/>
      <c r="D144" s="107"/>
      <c r="E144" s="107"/>
      <c r="F144" s="107"/>
      <c r="G144" s="107"/>
      <c r="H144" s="107"/>
      <c r="I144" s="140"/>
      <c r="J144" s="140"/>
      <c r="K144" s="140"/>
      <c r="L144" s="140"/>
      <c r="M144" s="140"/>
      <c r="N144" s="140"/>
      <c r="O144" s="140"/>
      <c r="P144" s="140"/>
      <c r="Q144" s="141"/>
      <c r="R144" s="140"/>
      <c r="S144" s="140"/>
      <c r="T144" s="140"/>
      <c r="U144" s="140"/>
      <c r="V144" s="140"/>
      <c r="W144" s="140"/>
      <c r="X144" s="140"/>
      <c r="Y144" s="140"/>
      <c r="Z144" s="107"/>
    </row>
    <row r="145" spans="1:26" ht="15.75" hidden="1" customHeight="1" x14ac:dyDescent="0.15">
      <c r="A145" s="110"/>
      <c r="B145" s="110"/>
      <c r="C145" s="107"/>
      <c r="D145" s="107"/>
      <c r="E145" s="107"/>
      <c r="F145" s="107"/>
      <c r="G145" s="107"/>
      <c r="H145" s="107"/>
      <c r="I145" s="140"/>
      <c r="J145" s="140"/>
      <c r="K145" s="140"/>
      <c r="L145" s="140"/>
      <c r="M145" s="140"/>
      <c r="N145" s="140"/>
      <c r="O145" s="140"/>
      <c r="P145" s="140"/>
      <c r="Q145" s="141"/>
      <c r="R145" s="140"/>
      <c r="S145" s="140"/>
      <c r="T145" s="140"/>
      <c r="U145" s="140"/>
      <c r="V145" s="140"/>
      <c r="W145" s="140"/>
      <c r="X145" s="140"/>
      <c r="Y145" s="140"/>
      <c r="Z145" s="107"/>
    </row>
    <row r="146" spans="1:26" ht="15.75" hidden="1" customHeight="1" x14ac:dyDescent="0.15">
      <c r="A146" s="110"/>
      <c r="B146" s="110"/>
      <c r="C146" s="107"/>
      <c r="D146" s="107"/>
      <c r="E146" s="107"/>
      <c r="F146" s="107"/>
      <c r="G146" s="107"/>
      <c r="H146" s="107"/>
      <c r="I146" s="140"/>
      <c r="J146" s="140"/>
      <c r="K146" s="140"/>
      <c r="L146" s="140"/>
      <c r="M146" s="140"/>
      <c r="N146" s="140"/>
      <c r="O146" s="140"/>
      <c r="P146" s="140"/>
      <c r="Q146" s="141"/>
      <c r="R146" s="140"/>
      <c r="S146" s="140"/>
      <c r="T146" s="140"/>
      <c r="U146" s="140"/>
      <c r="V146" s="140"/>
      <c r="W146" s="140"/>
      <c r="X146" s="140"/>
      <c r="Y146" s="140"/>
      <c r="Z146" s="107"/>
    </row>
    <row r="147" spans="1:26" ht="15.75" hidden="1" customHeight="1" x14ac:dyDescent="0.15">
      <c r="A147" s="110"/>
      <c r="B147" s="110"/>
      <c r="C147" s="107"/>
      <c r="D147" s="107"/>
      <c r="E147" s="107"/>
      <c r="F147" s="107"/>
      <c r="G147" s="107"/>
      <c r="H147" s="107"/>
      <c r="I147" s="140"/>
      <c r="J147" s="140"/>
      <c r="K147" s="140"/>
      <c r="L147" s="140"/>
      <c r="M147" s="140"/>
      <c r="N147" s="140"/>
      <c r="O147" s="140"/>
      <c r="P147" s="140"/>
      <c r="Q147" s="141"/>
      <c r="R147" s="140"/>
      <c r="S147" s="140"/>
      <c r="T147" s="140"/>
      <c r="U147" s="140"/>
      <c r="V147" s="140"/>
      <c r="W147" s="140"/>
      <c r="X147" s="140"/>
      <c r="Y147" s="140"/>
      <c r="Z147" s="107"/>
    </row>
    <row r="148" spans="1:26" ht="15.75" hidden="1" customHeight="1" x14ac:dyDescent="0.15">
      <c r="A148" s="110"/>
      <c r="B148" s="110"/>
      <c r="C148" s="107"/>
      <c r="D148" s="107"/>
      <c r="E148" s="107"/>
      <c r="F148" s="107"/>
      <c r="G148" s="107"/>
      <c r="H148" s="107"/>
      <c r="I148" s="140"/>
      <c r="J148" s="140"/>
      <c r="K148" s="140"/>
      <c r="L148" s="140"/>
      <c r="M148" s="140"/>
      <c r="N148" s="140"/>
      <c r="O148" s="140"/>
      <c r="P148" s="140"/>
      <c r="Q148" s="141"/>
      <c r="R148" s="140"/>
      <c r="S148" s="140"/>
      <c r="T148" s="140"/>
      <c r="U148" s="140"/>
      <c r="V148" s="140"/>
      <c r="W148" s="140"/>
      <c r="X148" s="140"/>
      <c r="Y148" s="140"/>
      <c r="Z148" s="107"/>
    </row>
    <row r="149" spans="1:26" ht="20.100000000000001" customHeight="1" x14ac:dyDescent="0.15">
      <c r="A149" s="110"/>
      <c r="B149" s="110"/>
      <c r="C149" s="107"/>
      <c r="D149" s="107"/>
      <c r="E149" s="107"/>
      <c r="F149" s="107"/>
      <c r="G149" s="107"/>
      <c r="H149" s="107"/>
      <c r="I149" s="140"/>
      <c r="J149" s="107"/>
      <c r="K149" s="107"/>
      <c r="L149" s="107"/>
      <c r="M149" s="107"/>
      <c r="N149" s="107"/>
      <c r="O149" s="107"/>
      <c r="P149" s="107"/>
      <c r="Q149" s="193"/>
      <c r="R149" s="107"/>
      <c r="S149" s="107"/>
      <c r="T149" s="107"/>
      <c r="U149" s="107"/>
      <c r="V149" s="107"/>
      <c r="W149" s="107"/>
      <c r="X149" s="107"/>
      <c r="Y149" s="107"/>
      <c r="Z149" s="107"/>
    </row>
    <row r="150" spans="1:26" ht="20.100000000000001" customHeight="1" x14ac:dyDescent="0.15">
      <c r="A150" s="110"/>
      <c r="B150" s="110"/>
      <c r="C150" s="120" t="s">
        <v>83</v>
      </c>
      <c r="D150" s="121"/>
      <c r="E150" s="121"/>
      <c r="F150" s="121"/>
      <c r="G150" s="121"/>
      <c r="H150" s="122"/>
      <c r="I150" s="175"/>
      <c r="K150" s="175"/>
    </row>
    <row r="151" spans="1:26" ht="20.100000000000001" customHeight="1" x14ac:dyDescent="0.15">
      <c r="A151" s="110"/>
      <c r="B151" s="110"/>
      <c r="C151" s="125"/>
      <c r="D151" s="151"/>
      <c r="E151" s="151"/>
      <c r="F151" s="151"/>
      <c r="G151" s="151"/>
      <c r="H151" s="151"/>
      <c r="I151" s="127"/>
      <c r="J151" s="127"/>
      <c r="K151" s="127"/>
      <c r="L151" s="127"/>
      <c r="M151" s="127"/>
      <c r="N151" s="127"/>
      <c r="O151" s="127"/>
      <c r="P151" s="127"/>
      <c r="Q151" s="127"/>
      <c r="R151" s="127"/>
      <c r="S151" s="127"/>
      <c r="T151" s="127"/>
      <c r="U151" s="127"/>
      <c r="V151" s="127"/>
      <c r="W151" s="127"/>
      <c r="X151" s="127"/>
      <c r="Y151" s="127"/>
      <c r="Z151" s="152"/>
    </row>
    <row r="152" spans="1:26" ht="20.100000000000001" customHeight="1" x14ac:dyDescent="0.15">
      <c r="A152" s="110"/>
      <c r="B152" s="110"/>
      <c r="C152" s="125"/>
      <c r="D152" s="194" t="s">
        <v>84</v>
      </c>
      <c r="E152" s="126"/>
      <c r="F152" s="126"/>
      <c r="G152" s="126"/>
      <c r="H152" s="126"/>
      <c r="I152" s="126"/>
      <c r="J152" s="126"/>
      <c r="K152" s="126"/>
      <c r="L152" s="126"/>
      <c r="M152" s="126"/>
      <c r="N152" s="126"/>
      <c r="O152" s="126"/>
      <c r="P152" s="126"/>
      <c r="Q152" s="126"/>
      <c r="R152" s="126"/>
      <c r="S152" s="126"/>
      <c r="T152" s="126"/>
      <c r="U152" s="126"/>
      <c r="V152" s="126"/>
      <c r="W152" s="126"/>
      <c r="X152" s="156"/>
      <c r="Y152" s="107"/>
      <c r="Z152" s="153"/>
    </row>
    <row r="153" spans="1:26" ht="20.100000000000001" customHeight="1" x14ac:dyDescent="0.15">
      <c r="A153" s="110">
        <f>IF(AND($I153&lt;&gt;"しない", $I153&lt;&gt;"する"), 1001, 0)</f>
        <v>0</v>
      </c>
      <c r="B153" s="110"/>
      <c r="C153" s="132"/>
      <c r="D153" s="130">
        <v>1</v>
      </c>
      <c r="E153" s="107" t="s">
        <v>85</v>
      </c>
      <c r="F153" s="107"/>
      <c r="G153" s="107"/>
      <c r="H153" s="107"/>
      <c r="I153" s="9" t="s">
        <v>86</v>
      </c>
      <c r="J153" s="12"/>
      <c r="K153" s="12"/>
      <c r="L153" s="12"/>
      <c r="M153" s="12"/>
      <c r="N153" s="107"/>
      <c r="O153" s="107"/>
      <c r="P153" s="107"/>
      <c r="Q153" s="107"/>
      <c r="R153" s="107"/>
      <c r="S153" s="107"/>
      <c r="T153" s="107"/>
      <c r="U153" s="107"/>
      <c r="Z153" s="131"/>
    </row>
    <row r="154" spans="1:26" ht="20.100000000000001" customHeight="1" x14ac:dyDescent="0.15">
      <c r="A154" s="110"/>
      <c r="B154" s="110"/>
      <c r="C154" s="157"/>
      <c r="D154" s="107"/>
      <c r="E154" s="107"/>
      <c r="F154" s="107"/>
      <c r="G154" s="107"/>
      <c r="H154" s="107"/>
      <c r="I154" s="195"/>
      <c r="J154" s="155" t="s">
        <v>20</v>
      </c>
      <c r="K154" s="155"/>
      <c r="L154" s="155"/>
      <c r="M154" s="155"/>
      <c r="N154" s="155"/>
      <c r="O154" s="155"/>
      <c r="P154" s="155"/>
      <c r="Q154" s="155"/>
      <c r="R154" s="155"/>
      <c r="S154" s="155"/>
      <c r="T154" s="155"/>
      <c r="U154" s="107"/>
      <c r="Z154" s="131"/>
    </row>
    <row r="155" spans="1:26" ht="20.100000000000001" customHeight="1" x14ac:dyDescent="0.15">
      <c r="A155" s="110">
        <f>IF(AND($I153="する",OR(TRIM($I155)="", NOT(OR(IFERROR(SEARCH(" ",$I155),0)&gt;0, IFERROR(SEARCH("　",$I155),0)&gt;0)))), 1001, 0)</f>
        <v>0</v>
      </c>
      <c r="B155" s="110"/>
      <c r="C155" s="132"/>
      <c r="D155" s="130">
        <v>2</v>
      </c>
      <c r="E155" s="108" t="s">
        <v>92</v>
      </c>
      <c r="I155" s="9"/>
      <c r="J155" s="9"/>
      <c r="K155" s="9"/>
      <c r="L155" s="9"/>
      <c r="M155" s="9"/>
      <c r="N155" s="9"/>
      <c r="O155" s="9"/>
      <c r="P155" s="9"/>
      <c r="Q155" s="9"/>
      <c r="R155" s="9"/>
      <c r="S155" s="9"/>
      <c r="T155" s="9"/>
      <c r="U155" s="9"/>
      <c r="V155" s="9"/>
      <c r="W155" s="9"/>
      <c r="X155" s="9"/>
      <c r="Y155" s="9"/>
      <c r="Z155" s="153"/>
    </row>
    <row r="156" spans="1:26" ht="20.100000000000001" customHeight="1" x14ac:dyDescent="0.15">
      <c r="A156" s="110"/>
      <c r="B156" s="110"/>
      <c r="C156" s="132"/>
      <c r="D156" s="130"/>
      <c r="E156" s="107"/>
      <c r="F156" s="107"/>
      <c r="G156" s="107"/>
      <c r="H156" s="107"/>
      <c r="I156" s="161"/>
      <c r="J156" s="155" t="s">
        <v>225</v>
      </c>
      <c r="K156" s="155"/>
      <c r="L156" s="155"/>
      <c r="M156" s="155"/>
      <c r="N156" s="155"/>
      <c r="O156" s="155"/>
      <c r="P156" s="155"/>
      <c r="Q156" s="155"/>
      <c r="R156" s="155"/>
      <c r="S156" s="155"/>
      <c r="T156" s="155"/>
      <c r="U156" s="155"/>
      <c r="V156" s="155"/>
      <c r="W156" s="155"/>
      <c r="X156" s="155"/>
      <c r="Y156" s="155"/>
      <c r="Z156" s="153"/>
    </row>
    <row r="157" spans="1:26" ht="20.100000000000001" customHeight="1" x14ac:dyDescent="0.15">
      <c r="A157" s="110">
        <f>IF(AND($I153="する",OR(TRIM($I157)="", NOT(OR(IFERROR(SEARCH(" ",$I157),0)&gt;0, IFERROR(SEARCH("　",$I157),0)&gt;0)))), 1001, 0)</f>
        <v>0</v>
      </c>
      <c r="B157" s="110"/>
      <c r="C157" s="132"/>
      <c r="D157" s="130">
        <v>3</v>
      </c>
      <c r="E157" s="108" t="s">
        <v>93</v>
      </c>
      <c r="I157" s="9"/>
      <c r="J157" s="9"/>
      <c r="K157" s="9"/>
      <c r="L157" s="9"/>
      <c r="M157" s="9"/>
      <c r="N157" s="9"/>
      <c r="O157" s="9"/>
      <c r="P157" s="9"/>
      <c r="Q157" s="9"/>
      <c r="R157" s="9"/>
      <c r="S157" s="9"/>
      <c r="T157" s="9"/>
      <c r="U157" s="9"/>
      <c r="V157" s="9"/>
      <c r="W157" s="9"/>
      <c r="X157" s="9"/>
      <c r="Y157" s="9"/>
      <c r="Z157" s="153"/>
    </row>
    <row r="158" spans="1:26" ht="20.100000000000001" customHeight="1" x14ac:dyDescent="0.15">
      <c r="A158" s="110"/>
      <c r="B158" s="110"/>
      <c r="C158" s="157"/>
      <c r="D158" s="107"/>
      <c r="E158" s="107"/>
      <c r="F158" s="107"/>
      <c r="G158" s="107"/>
      <c r="H158" s="107"/>
      <c r="I158" s="161"/>
      <c r="J158" s="155" t="s">
        <v>226</v>
      </c>
      <c r="K158" s="155"/>
      <c r="L158" s="155"/>
      <c r="M158" s="155"/>
      <c r="N158" s="155"/>
      <c r="O158" s="155"/>
      <c r="P158" s="155"/>
      <c r="Q158" s="155"/>
      <c r="R158" s="155"/>
      <c r="S158" s="155"/>
      <c r="T158" s="155"/>
      <c r="U158" s="155"/>
      <c r="V158" s="155"/>
      <c r="W158" s="155"/>
      <c r="X158" s="155"/>
      <c r="Y158" s="155"/>
      <c r="Z158" s="153"/>
    </row>
    <row r="159" spans="1:26" ht="20.100000000000001" customHeight="1" x14ac:dyDescent="0.15">
      <c r="A159" s="110">
        <f>IF(AND($I153="する",OR(TRIM($I159)="", LEN($I159)&lt;&gt;8, NOT(ISNUMBER(VALUE(I159))), IFERROR(SEARCH("-", $I159),0)&gt;0)), 1001, 0)</f>
        <v>0</v>
      </c>
      <c r="B159" s="110"/>
      <c r="C159" s="132"/>
      <c r="D159" s="130">
        <v>4</v>
      </c>
      <c r="E159" s="108" t="s">
        <v>87</v>
      </c>
      <c r="I159" s="9"/>
      <c r="J159" s="9"/>
      <c r="K159" s="9"/>
      <c r="L159" s="9"/>
      <c r="M159" s="9"/>
      <c r="N159" s="107"/>
      <c r="O159" s="107"/>
      <c r="P159" s="107"/>
      <c r="Q159" s="107"/>
      <c r="R159" s="107"/>
      <c r="S159" s="107"/>
      <c r="T159" s="107"/>
      <c r="U159" s="107"/>
      <c r="V159" s="107"/>
      <c r="W159" s="107"/>
      <c r="X159" s="107"/>
      <c r="Y159" s="107"/>
      <c r="Z159" s="153"/>
    </row>
    <row r="160" spans="1:26" ht="20.100000000000001" customHeight="1" x14ac:dyDescent="0.15">
      <c r="A160" s="110"/>
      <c r="B160" s="110"/>
      <c r="C160" s="157"/>
      <c r="D160" s="107"/>
      <c r="E160" s="107"/>
      <c r="F160" s="107"/>
      <c r="G160" s="107"/>
      <c r="H160" s="107"/>
      <c r="I160" s="154"/>
      <c r="J160" s="155" t="s">
        <v>230</v>
      </c>
      <c r="K160" s="156"/>
      <c r="L160" s="156"/>
      <c r="M160" s="156"/>
      <c r="N160" s="156"/>
      <c r="O160" s="156"/>
      <c r="P160" s="156"/>
      <c r="Q160" s="156"/>
      <c r="R160" s="156"/>
      <c r="S160" s="156"/>
      <c r="T160" s="156"/>
      <c r="U160" s="156"/>
      <c r="V160" s="156"/>
      <c r="W160" s="156"/>
      <c r="X160" s="156"/>
      <c r="Y160" s="156"/>
      <c r="Z160" s="153"/>
    </row>
    <row r="161" spans="1:27" ht="20.100000000000001" customHeight="1" x14ac:dyDescent="0.15">
      <c r="A161" s="110">
        <f>IF(AND($I153="する",TRIM($I161)=""), 1001, 0)</f>
        <v>0</v>
      </c>
      <c r="B161" s="110"/>
      <c r="C161" s="132"/>
      <c r="D161" s="130">
        <v>5</v>
      </c>
      <c r="E161" s="108" t="s">
        <v>62</v>
      </c>
      <c r="I161" s="46"/>
      <c r="J161" s="47"/>
      <c r="K161" s="47"/>
      <c r="L161" s="47"/>
      <c r="M161" s="47"/>
      <c r="N161" s="107"/>
      <c r="O161" s="107"/>
      <c r="P161" s="107"/>
      <c r="Q161" s="107"/>
      <c r="R161" s="107"/>
      <c r="S161" s="107"/>
      <c r="T161" s="107"/>
      <c r="U161" s="107"/>
      <c r="V161" s="107"/>
      <c r="W161" s="107"/>
      <c r="X161" s="107"/>
      <c r="Y161" s="107"/>
      <c r="Z161" s="153"/>
    </row>
    <row r="162" spans="1:27" ht="20.100000000000001" customHeight="1" x14ac:dyDescent="0.15">
      <c r="A162" s="110"/>
      <c r="B162" s="110"/>
      <c r="C162" s="132"/>
      <c r="D162" s="130"/>
      <c r="E162" s="107"/>
      <c r="F162" s="107"/>
      <c r="G162" s="107"/>
      <c r="H162" s="107"/>
      <c r="I162" s="154"/>
      <c r="J162" s="155" t="s">
        <v>221</v>
      </c>
      <c r="K162" s="156"/>
      <c r="L162" s="156"/>
      <c r="M162" s="156"/>
      <c r="N162" s="156"/>
      <c r="O162" s="156"/>
      <c r="P162" s="156"/>
      <c r="Q162" s="156"/>
      <c r="R162" s="156"/>
      <c r="S162" s="156"/>
      <c r="T162" s="156"/>
      <c r="U162" s="156"/>
      <c r="V162" s="156"/>
      <c r="W162" s="156"/>
      <c r="X162" s="156"/>
      <c r="Y162" s="156"/>
      <c r="Z162" s="153"/>
    </row>
    <row r="163" spans="1:27" ht="20.100000000000001" customHeight="1" x14ac:dyDescent="0.15">
      <c r="A163" s="110">
        <f>IF(AND($I153="する",AND($I163&lt;&gt;"", OR(ISERROR(FIND("@"&amp;LEFT($I163,3)&amp;"@", 都道府県3))=FALSE, ISERROR(FIND("@"&amp;LEFT($I163,4)&amp;"@",都道府県4))=FALSE))=FALSE), 1001, 0)</f>
        <v>0</v>
      </c>
      <c r="B163" s="110"/>
      <c r="C163" s="132"/>
      <c r="D163" s="130">
        <v>6</v>
      </c>
      <c r="E163" s="108" t="s">
        <v>63</v>
      </c>
      <c r="I163" s="10"/>
      <c r="J163" s="10"/>
      <c r="K163" s="10"/>
      <c r="L163" s="10"/>
      <c r="M163" s="10"/>
      <c r="N163" s="10"/>
      <c r="O163" s="10"/>
      <c r="P163" s="10"/>
      <c r="Q163" s="11"/>
      <c r="R163" s="10"/>
      <c r="S163" s="10"/>
      <c r="T163" s="10"/>
      <c r="U163" s="10"/>
      <c r="V163" s="10"/>
      <c r="W163" s="10"/>
      <c r="X163" s="10"/>
      <c r="Y163" s="10"/>
      <c r="Z163" s="153"/>
    </row>
    <row r="164" spans="1:27" ht="20.100000000000001" customHeight="1" x14ac:dyDescent="0.15">
      <c r="A164" s="110"/>
      <c r="B164" s="110"/>
      <c r="C164" s="132"/>
      <c r="D164" s="130"/>
      <c r="E164" s="107"/>
      <c r="F164" s="107"/>
      <c r="G164" s="107"/>
      <c r="H164" s="107"/>
      <c r="I164" s="154"/>
      <c r="J164" s="155" t="s">
        <v>64</v>
      </c>
      <c r="K164" s="156"/>
      <c r="L164" s="156"/>
      <c r="M164" s="156"/>
      <c r="N164" s="156"/>
      <c r="O164" s="156"/>
      <c r="P164" s="156"/>
      <c r="Q164" s="156"/>
      <c r="R164" s="156"/>
      <c r="S164" s="156"/>
      <c r="T164" s="156"/>
      <c r="U164" s="156"/>
      <c r="V164" s="156"/>
      <c r="W164" s="156"/>
      <c r="X164" s="156"/>
      <c r="Y164" s="156"/>
      <c r="Z164" s="153"/>
    </row>
    <row r="165" spans="1:27" ht="20.100000000000001" customHeight="1" x14ac:dyDescent="0.15">
      <c r="A165" s="110">
        <f>IF(AND($I153="する",NOT(AND(TRIM($I165)&lt;&gt;"",ISNUMBER(VALUE(SUBSTITUTE($I165,"-",""))),IFERROR(SEARCH("-",$I165),0)&gt;0))), 1001, 0)</f>
        <v>0</v>
      </c>
      <c r="B165" s="110"/>
      <c r="C165" s="132"/>
      <c r="D165" s="130">
        <v>7</v>
      </c>
      <c r="E165" s="108" t="s">
        <v>68</v>
      </c>
      <c r="I165" s="9"/>
      <c r="J165" s="9"/>
      <c r="K165" s="9"/>
      <c r="L165" s="9"/>
      <c r="M165" s="9"/>
      <c r="Y165" s="156"/>
      <c r="Z165" s="153"/>
    </row>
    <row r="166" spans="1:27" ht="20.100000000000001" customHeight="1" x14ac:dyDescent="0.15">
      <c r="A166" s="110"/>
      <c r="B166" s="110"/>
      <c r="C166" s="157"/>
      <c r="D166" s="107"/>
      <c r="E166" s="107"/>
      <c r="F166" s="107"/>
      <c r="G166" s="107"/>
      <c r="H166" s="107"/>
      <c r="I166" s="154"/>
      <c r="J166" s="155" t="s">
        <v>71</v>
      </c>
      <c r="K166" s="156"/>
      <c r="L166" s="156"/>
      <c r="M166" s="156"/>
      <c r="N166" s="156"/>
      <c r="O166" s="156"/>
      <c r="P166" s="156"/>
      <c r="Q166" s="156"/>
      <c r="R166" s="156"/>
      <c r="S166" s="156"/>
      <c r="T166" s="156"/>
      <c r="U166" s="156"/>
      <c r="V166" s="156"/>
      <c r="W166" s="156"/>
      <c r="X166" s="156"/>
      <c r="Y166" s="156"/>
      <c r="Z166" s="153"/>
    </row>
    <row r="167" spans="1:27" ht="20.100000000000001" customHeight="1" x14ac:dyDescent="0.15">
      <c r="A167" s="110">
        <f>IF(AND($I153="する",AND(TRIM($I167)&lt;&gt;"",NOT(AND(ISNUMBER(VALUE(SUBSTITUTE($I167,"-",""))),IFERROR(SEARCH("-",$I167),0)&gt;0)))), 1001, 0)</f>
        <v>0</v>
      </c>
      <c r="B167" s="110"/>
      <c r="C167" s="132"/>
      <c r="D167" s="130">
        <v>8</v>
      </c>
      <c r="E167" s="108" t="s">
        <v>72</v>
      </c>
      <c r="I167" s="9"/>
      <c r="J167" s="9"/>
      <c r="K167" s="9"/>
      <c r="L167" s="9"/>
      <c r="M167" s="9"/>
      <c r="N167" s="156"/>
      <c r="O167" s="156"/>
      <c r="P167" s="156"/>
      <c r="Q167" s="156"/>
      <c r="R167" s="156"/>
      <c r="S167" s="156"/>
      <c r="T167" s="156"/>
      <c r="U167" s="156"/>
      <c r="V167" s="156"/>
      <c r="W167" s="156"/>
      <c r="X167" s="156"/>
      <c r="Y167" s="156"/>
      <c r="Z167" s="153"/>
    </row>
    <row r="168" spans="1:27" ht="20.100000000000001" customHeight="1" x14ac:dyDescent="0.15">
      <c r="A168" s="110"/>
      <c r="B168" s="110"/>
      <c r="C168" s="157"/>
      <c r="D168" s="107"/>
      <c r="E168" s="107"/>
      <c r="F168" s="107"/>
      <c r="G168" s="107"/>
      <c r="H168" s="107"/>
      <c r="I168" s="154"/>
      <c r="J168" s="155" t="s">
        <v>71</v>
      </c>
      <c r="K168" s="156"/>
      <c r="L168" s="156"/>
      <c r="M168" s="156"/>
      <c r="N168" s="156"/>
      <c r="O168" s="156"/>
      <c r="P168" s="156"/>
      <c r="Q168" s="156"/>
      <c r="R168" s="156"/>
      <c r="S168" s="156"/>
      <c r="T168" s="156"/>
      <c r="U168" s="156"/>
      <c r="V168" s="156"/>
      <c r="W168" s="156"/>
      <c r="X168" s="156"/>
      <c r="Y168" s="156"/>
      <c r="Z168" s="153"/>
    </row>
    <row r="169" spans="1:27" ht="20.100000000000001" customHeight="1" x14ac:dyDescent="0.15">
      <c r="A169" s="110">
        <f>IF(AND($I153="する",OR(TRIM($I169)="", NOT(IFERROR(SEARCH("@",$I169),0)&gt;0))), 1001, 0)</f>
        <v>0</v>
      </c>
      <c r="B169" s="110"/>
      <c r="C169" s="132"/>
      <c r="D169" s="130">
        <v>9</v>
      </c>
      <c r="E169" s="108" t="s">
        <v>73</v>
      </c>
      <c r="I169" s="9"/>
      <c r="J169" s="9"/>
      <c r="K169" s="9"/>
      <c r="L169" s="9"/>
      <c r="M169" s="9"/>
      <c r="N169" s="9"/>
      <c r="O169" s="9"/>
      <c r="P169" s="9"/>
      <c r="Q169" s="45"/>
      <c r="R169" s="9"/>
      <c r="S169" s="9"/>
      <c r="T169" s="9"/>
      <c r="U169" s="9"/>
      <c r="V169" s="9"/>
      <c r="W169" s="9"/>
      <c r="X169" s="9"/>
      <c r="Y169" s="9"/>
      <c r="Z169" s="153"/>
    </row>
    <row r="170" spans="1:27" ht="20.100000000000001" customHeight="1" x14ac:dyDescent="0.15">
      <c r="A170" s="110"/>
      <c r="B170" s="110"/>
      <c r="C170" s="157"/>
      <c r="D170" s="107"/>
      <c r="E170" s="107"/>
      <c r="F170" s="107"/>
      <c r="G170" s="107"/>
      <c r="H170" s="107"/>
      <c r="I170" s="154"/>
      <c r="J170" s="163" t="s">
        <v>219</v>
      </c>
      <c r="K170" s="178"/>
      <c r="L170" s="156"/>
      <c r="M170" s="156"/>
      <c r="N170" s="156"/>
      <c r="O170" s="156"/>
      <c r="P170" s="156"/>
      <c r="Q170" s="179"/>
      <c r="R170" s="156"/>
      <c r="S170" s="156"/>
      <c r="T170" s="156"/>
      <c r="U170" s="156"/>
      <c r="V170" s="156"/>
      <c r="W170" s="156"/>
      <c r="X170" s="156"/>
      <c r="Y170" s="156"/>
      <c r="Z170" s="153"/>
    </row>
    <row r="171" spans="1:27" ht="20.100000000000001" customHeight="1" x14ac:dyDescent="0.15">
      <c r="A171" s="110"/>
      <c r="B171" s="110"/>
      <c r="C171" s="169"/>
      <c r="D171" s="170"/>
      <c r="E171" s="170"/>
      <c r="F171" s="170"/>
      <c r="G171" s="170"/>
      <c r="H171" s="170"/>
      <c r="I171" s="171"/>
      <c r="J171" s="171"/>
      <c r="K171" s="172"/>
      <c r="L171" s="171"/>
      <c r="M171" s="171"/>
      <c r="N171" s="171"/>
      <c r="O171" s="171"/>
      <c r="P171" s="171"/>
      <c r="Q171" s="171"/>
      <c r="R171" s="171"/>
      <c r="S171" s="171"/>
      <c r="T171" s="171"/>
      <c r="U171" s="171"/>
      <c r="V171" s="171"/>
      <c r="W171" s="171"/>
      <c r="X171" s="171"/>
      <c r="Y171" s="196"/>
      <c r="Z171" s="173"/>
      <c r="AA171" s="185"/>
    </row>
    <row r="172" spans="1:27" ht="20.100000000000001" customHeight="1" x14ac:dyDescent="0.15">
      <c r="A172" s="110"/>
      <c r="B172" s="110"/>
      <c r="C172" s="107"/>
      <c r="D172" s="107"/>
      <c r="E172" s="107"/>
      <c r="F172" s="107"/>
      <c r="G172" s="107"/>
      <c r="H172" s="107"/>
      <c r="I172" s="140"/>
      <c r="J172" s="140"/>
      <c r="K172" s="140"/>
      <c r="L172" s="140"/>
      <c r="M172" s="140"/>
      <c r="N172" s="140"/>
      <c r="O172" s="140"/>
      <c r="P172" s="140"/>
      <c r="Q172" s="140"/>
      <c r="R172" s="140"/>
      <c r="S172" s="140"/>
      <c r="T172" s="140"/>
      <c r="U172" s="140"/>
      <c r="V172" s="140"/>
      <c r="W172" s="140"/>
      <c r="X172" s="140"/>
      <c r="Y172" s="142"/>
      <c r="Z172" s="107"/>
      <c r="AA172" s="185"/>
    </row>
    <row r="173" spans="1:27" ht="20.100000000000001" customHeight="1" x14ac:dyDescent="0.15">
      <c r="A173" s="110"/>
      <c r="B173" s="110"/>
      <c r="C173" s="107"/>
      <c r="D173" s="107"/>
      <c r="E173" s="107"/>
      <c r="F173" s="107"/>
      <c r="G173" s="107"/>
      <c r="H173" s="107"/>
      <c r="I173" s="197"/>
      <c r="J173" s="140"/>
      <c r="K173" s="140"/>
      <c r="L173" s="140"/>
      <c r="M173" s="140"/>
      <c r="N173" s="142"/>
      <c r="O173" s="140"/>
      <c r="P173" s="140"/>
      <c r="Q173" s="140"/>
      <c r="R173" s="142"/>
      <c r="S173" s="140"/>
      <c r="T173" s="140"/>
      <c r="U173" s="140"/>
      <c r="V173" s="140"/>
      <c r="W173" s="140"/>
      <c r="X173" s="140"/>
      <c r="Y173" s="140"/>
      <c r="Z173" s="140"/>
      <c r="AA173" s="140"/>
    </row>
    <row r="174" spans="1:27" ht="20.100000000000001" customHeight="1" x14ac:dyDescent="0.15">
      <c r="A174" s="110"/>
      <c r="B174" s="110"/>
      <c r="C174" s="120" t="s">
        <v>21</v>
      </c>
      <c r="D174" s="121"/>
      <c r="E174" s="121"/>
      <c r="F174" s="121"/>
      <c r="G174" s="121"/>
      <c r="H174" s="122"/>
      <c r="I174" s="198"/>
      <c r="J174" s="124"/>
      <c r="K174" s="124"/>
      <c r="L174" s="124"/>
      <c r="M174" s="124"/>
      <c r="N174" s="124"/>
      <c r="O174" s="124"/>
      <c r="P174" s="124"/>
      <c r="Q174" s="124"/>
      <c r="R174" s="124"/>
      <c r="S174" s="124"/>
      <c r="T174" s="124"/>
      <c r="U174" s="124"/>
      <c r="V174" s="124"/>
      <c r="W174" s="124"/>
      <c r="X174" s="124"/>
      <c r="Y174" s="124"/>
      <c r="Z174" s="124"/>
    </row>
    <row r="175" spans="1:27" ht="20.100000000000001" customHeight="1" x14ac:dyDescent="0.15">
      <c r="A175" s="110"/>
      <c r="B175" s="110"/>
      <c r="C175" s="199"/>
      <c r="D175" s="200"/>
      <c r="E175" s="200"/>
      <c r="F175" s="200"/>
      <c r="G175" s="200"/>
      <c r="H175" s="200"/>
      <c r="AA175" s="166"/>
    </row>
    <row r="176" spans="1:27" ht="20.100000000000001" hidden="1" customHeight="1" x14ac:dyDescent="0.15">
      <c r="A176" s="110"/>
      <c r="B176" s="110"/>
      <c r="C176" s="199"/>
      <c r="D176" s="200"/>
      <c r="E176" s="200"/>
      <c r="F176" s="200"/>
      <c r="G176" s="200"/>
      <c r="H176" s="200"/>
      <c r="AA176" s="166"/>
    </row>
    <row r="177" spans="1:27" ht="20.100000000000001" customHeight="1" x14ac:dyDescent="0.15">
      <c r="A177" s="110">
        <f>IF(TRIM($I177)="", 1001, 0)</f>
        <v>1001</v>
      </c>
      <c r="B177" s="110"/>
      <c r="C177" s="199"/>
      <c r="D177" s="130">
        <v>1</v>
      </c>
      <c r="E177" s="108" t="s">
        <v>106</v>
      </c>
      <c r="F177" s="200"/>
      <c r="G177" s="200"/>
      <c r="H177" s="200"/>
      <c r="I177" s="13"/>
      <c r="J177" s="14"/>
      <c r="K177" s="14"/>
      <c r="L177" s="14"/>
      <c r="M177" s="14"/>
      <c r="N177" s="201" t="s">
        <v>24</v>
      </c>
      <c r="O177" s="201"/>
      <c r="P177" s="201"/>
      <c r="Q177" s="201"/>
      <c r="R177" s="201"/>
      <c r="S177" s="201"/>
      <c r="T177" s="201"/>
      <c r="AA177" s="166"/>
    </row>
    <row r="178" spans="1:27" ht="20.100000000000001" customHeight="1" x14ac:dyDescent="0.15">
      <c r="A178" s="110"/>
      <c r="B178" s="110"/>
      <c r="C178" s="199"/>
      <c r="D178" s="130"/>
      <c r="E178" s="202"/>
      <c r="F178" s="200"/>
      <c r="G178" s="200"/>
      <c r="H178" s="200"/>
      <c r="I178" s="203"/>
      <c r="J178" s="155" t="s">
        <v>110</v>
      </c>
      <c r="K178" s="204"/>
      <c r="L178" s="204"/>
      <c r="M178" s="204"/>
      <c r="N178" s="204"/>
      <c r="O178" s="204"/>
      <c r="P178" s="204"/>
      <c r="Q178" s="204"/>
      <c r="R178" s="204"/>
      <c r="S178" s="204"/>
      <c r="T178" s="204"/>
      <c r="AA178" s="166"/>
    </row>
    <row r="179" spans="1:27" ht="20.100000000000001" customHeight="1" x14ac:dyDescent="0.15">
      <c r="A179" s="110">
        <f>IF(TRIM($I179)="", 1001, 0)</f>
        <v>1001</v>
      </c>
      <c r="B179" s="110"/>
      <c r="C179" s="199"/>
      <c r="D179" s="130">
        <f>D177+1</f>
        <v>2</v>
      </c>
      <c r="E179" s="108" t="s">
        <v>107</v>
      </c>
      <c r="F179" s="200"/>
      <c r="G179" s="200"/>
      <c r="H179" s="200"/>
      <c r="I179" s="9"/>
      <c r="J179" s="9"/>
      <c r="K179" s="9"/>
      <c r="L179" s="9"/>
      <c r="M179" s="9"/>
      <c r="N179" s="201"/>
      <c r="O179" s="201"/>
      <c r="P179" s="201"/>
      <c r="Q179" s="201"/>
      <c r="R179" s="201"/>
      <c r="S179" s="201"/>
      <c r="T179" s="201"/>
      <c r="AA179" s="166"/>
    </row>
    <row r="180" spans="1:27" ht="20.100000000000001" customHeight="1" x14ac:dyDescent="0.15">
      <c r="A180" s="110"/>
      <c r="B180" s="110"/>
      <c r="C180" s="199"/>
      <c r="D180" s="107"/>
      <c r="E180" s="107"/>
      <c r="F180" s="200"/>
      <c r="G180" s="200"/>
      <c r="H180" s="200"/>
      <c r="I180" s="203"/>
      <c r="J180" s="155" t="s">
        <v>111</v>
      </c>
      <c r="K180" s="155"/>
      <c r="L180" s="155"/>
      <c r="M180" s="155"/>
      <c r="N180" s="155"/>
      <c r="O180" s="155"/>
      <c r="P180" s="155"/>
      <c r="Q180" s="155"/>
      <c r="R180" s="155"/>
      <c r="S180" s="155"/>
      <c r="T180" s="155"/>
      <c r="AA180" s="166"/>
    </row>
    <row r="181" spans="1:27" ht="20.100000000000001" customHeight="1" x14ac:dyDescent="0.15">
      <c r="A181" s="110">
        <f>IF(TRIM($I181)="", 1001, 0)</f>
        <v>1001</v>
      </c>
      <c r="B181" s="110"/>
      <c r="C181" s="199"/>
      <c r="D181" s="130">
        <f>D179+1</f>
        <v>3</v>
      </c>
      <c r="E181" s="108" t="s">
        <v>108</v>
      </c>
      <c r="F181" s="200"/>
      <c r="G181" s="200"/>
      <c r="H181" s="200"/>
      <c r="I181" s="9"/>
      <c r="J181" s="9"/>
      <c r="K181" s="9"/>
      <c r="L181" s="9"/>
      <c r="M181" s="9"/>
      <c r="N181" s="201"/>
      <c r="O181" s="201"/>
      <c r="P181" s="201"/>
      <c r="Q181" s="201"/>
      <c r="R181" s="201"/>
      <c r="S181" s="201"/>
      <c r="T181" s="201"/>
      <c r="AA181" s="166"/>
    </row>
    <row r="182" spans="1:27" ht="20.100000000000001" customHeight="1" x14ac:dyDescent="0.15">
      <c r="A182" s="110"/>
      <c r="B182" s="110"/>
      <c r="C182" s="199"/>
      <c r="D182" s="107"/>
      <c r="E182" s="107"/>
      <c r="F182" s="200"/>
      <c r="G182" s="200"/>
      <c r="H182" s="200"/>
      <c r="I182" s="203"/>
      <c r="J182" s="155" t="s">
        <v>111</v>
      </c>
      <c r="K182" s="156"/>
      <c r="L182" s="156"/>
      <c r="M182" s="156"/>
      <c r="N182" s="156"/>
      <c r="O182" s="156"/>
      <c r="P182" s="156"/>
      <c r="Q182" s="156"/>
      <c r="R182" s="156"/>
      <c r="S182" s="156"/>
      <c r="T182" s="156"/>
      <c r="AA182" s="166"/>
    </row>
    <row r="183" spans="1:27" ht="20.100000000000001" customHeight="1" x14ac:dyDescent="0.15">
      <c r="A183" s="110">
        <f>IF(TRIM($I183)="", 1001, 0)</f>
        <v>1001</v>
      </c>
      <c r="B183" s="110"/>
      <c r="C183" s="199"/>
      <c r="D183" s="130">
        <f>D181+1</f>
        <v>4</v>
      </c>
      <c r="E183" s="108" t="s">
        <v>109</v>
      </c>
      <c r="F183" s="200"/>
      <c r="G183" s="200"/>
      <c r="H183" s="200"/>
      <c r="I183" s="15"/>
      <c r="J183" s="14"/>
      <c r="K183" s="14"/>
      <c r="L183" s="14"/>
      <c r="M183" s="14"/>
      <c r="N183" s="201" t="s">
        <v>112</v>
      </c>
      <c r="O183" s="201"/>
      <c r="P183" s="201"/>
      <c r="Q183" s="201"/>
      <c r="R183" s="201"/>
      <c r="S183" s="201"/>
      <c r="T183" s="201"/>
      <c r="AA183" s="166"/>
    </row>
    <row r="184" spans="1:27" ht="39.950000000000003" customHeight="1" x14ac:dyDescent="0.15">
      <c r="A184" s="110"/>
      <c r="B184" s="110"/>
      <c r="C184" s="199"/>
      <c r="D184" s="130"/>
      <c r="F184" s="200"/>
      <c r="G184" s="200"/>
      <c r="H184" s="200"/>
      <c r="I184" s="205"/>
      <c r="J184" s="160" t="s">
        <v>113</v>
      </c>
      <c r="K184" s="160"/>
      <c r="L184" s="160"/>
      <c r="M184" s="160"/>
      <c r="N184" s="160"/>
      <c r="O184" s="160"/>
      <c r="P184" s="160"/>
      <c r="Q184" s="160"/>
      <c r="R184" s="160"/>
      <c r="S184" s="160"/>
      <c r="T184" s="160"/>
      <c r="U184" s="160"/>
      <c r="V184" s="160"/>
      <c r="W184" s="160"/>
      <c r="X184" s="160"/>
      <c r="Y184" s="160"/>
      <c r="AA184" s="166"/>
    </row>
    <row r="185" spans="1:27" ht="20.100000000000001" customHeight="1" x14ac:dyDescent="0.15">
      <c r="A185" s="110"/>
      <c r="B185" s="110"/>
      <c r="C185" s="199"/>
      <c r="D185" s="130">
        <v>5</v>
      </c>
      <c r="E185" s="108" t="s">
        <v>25</v>
      </c>
      <c r="F185" s="200"/>
      <c r="G185" s="200"/>
      <c r="H185" s="200"/>
      <c r="AA185" s="166"/>
    </row>
    <row r="186" spans="1:27" ht="20.100000000000001" customHeight="1" x14ac:dyDescent="0.15">
      <c r="A186" s="110">
        <f>IF(TRIM($I186)="", 1001, 0)</f>
        <v>1001</v>
      </c>
      <c r="B186" s="110"/>
      <c r="C186" s="199"/>
      <c r="D186" s="200"/>
      <c r="E186" s="206" t="s">
        <v>97</v>
      </c>
      <c r="F186" s="207"/>
      <c r="G186" s="207"/>
      <c r="H186" s="208"/>
      <c r="I186" s="16"/>
      <c r="J186" s="17"/>
      <c r="K186" s="17"/>
      <c r="L186" s="17"/>
      <c r="M186" s="18"/>
      <c r="AA186" s="166"/>
    </row>
    <row r="187" spans="1:27" ht="20.100000000000001" customHeight="1" x14ac:dyDescent="0.15">
      <c r="A187" s="110">
        <f>IF(TRIM($I187)="", 1001, 0)</f>
        <v>1001</v>
      </c>
      <c r="B187" s="110"/>
      <c r="C187" s="199"/>
      <c r="D187" s="200"/>
      <c r="E187" s="209" t="s">
        <v>98</v>
      </c>
      <c r="F187" s="210"/>
      <c r="G187" s="210"/>
      <c r="H187" s="211"/>
      <c r="I187" s="19"/>
      <c r="J187" s="20"/>
      <c r="K187" s="20"/>
      <c r="L187" s="20"/>
      <c r="M187" s="21"/>
      <c r="AA187" s="166"/>
    </row>
    <row r="188" spans="1:27" ht="20.100000000000001" customHeight="1" x14ac:dyDescent="0.15">
      <c r="A188" s="110">
        <f>IF(TRIM($I188)="", 1001, 0)</f>
        <v>1001</v>
      </c>
      <c r="B188" s="110"/>
      <c r="C188" s="199"/>
      <c r="D188" s="200"/>
      <c r="E188" s="212" t="s">
        <v>99</v>
      </c>
      <c r="F188" s="213"/>
      <c r="G188" s="213"/>
      <c r="H188" s="214"/>
      <c r="I188" s="19"/>
      <c r="J188" s="20"/>
      <c r="K188" s="20"/>
      <c r="L188" s="20"/>
      <c r="M188" s="21"/>
      <c r="AA188" s="166"/>
    </row>
    <row r="189" spans="1:27" ht="20.100000000000001" customHeight="1" x14ac:dyDescent="0.15">
      <c r="A189" s="110"/>
      <c r="B189" s="110"/>
      <c r="C189" s="199"/>
      <c r="D189" s="200"/>
      <c r="E189" s="209" t="s">
        <v>100</v>
      </c>
      <c r="F189" s="210"/>
      <c r="G189" s="210"/>
      <c r="H189" s="211"/>
      <c r="I189" s="215">
        <f>I186+I187+I188</f>
        <v>0</v>
      </c>
      <c r="J189" s="216"/>
      <c r="K189" s="216"/>
      <c r="L189" s="216"/>
      <c r="M189" s="217"/>
      <c r="AA189" s="166"/>
    </row>
    <row r="190" spans="1:27" ht="20.100000000000001" customHeight="1" x14ac:dyDescent="0.15">
      <c r="A190" s="110">
        <f>IF(TRIM($I190)="", 1001, 0)</f>
        <v>1001</v>
      </c>
      <c r="B190" s="110"/>
      <c r="C190" s="199"/>
      <c r="D190" s="200"/>
      <c r="E190" s="218" t="s">
        <v>101</v>
      </c>
      <c r="F190" s="219"/>
      <c r="G190" s="219"/>
      <c r="H190" s="220"/>
      <c r="I190" s="49"/>
      <c r="J190" s="50"/>
      <c r="K190" s="50"/>
      <c r="L190" s="50"/>
      <c r="M190" s="51"/>
      <c r="AA190" s="166"/>
    </row>
    <row r="191" spans="1:27" ht="20.100000000000001" customHeight="1" x14ac:dyDescent="0.15">
      <c r="A191" s="110"/>
      <c r="B191" s="110"/>
      <c r="C191" s="169"/>
      <c r="D191" s="170"/>
      <c r="E191" s="170"/>
      <c r="F191" s="170"/>
      <c r="G191" s="170"/>
      <c r="H191" s="170"/>
      <c r="I191" s="171"/>
      <c r="J191" s="171"/>
      <c r="K191" s="172"/>
      <c r="L191" s="171"/>
      <c r="M191" s="171"/>
      <c r="N191" s="171"/>
      <c r="O191" s="171"/>
      <c r="P191" s="171"/>
      <c r="Q191" s="171"/>
      <c r="R191" s="171"/>
      <c r="S191" s="171"/>
      <c r="T191" s="171"/>
      <c r="U191" s="171"/>
      <c r="V191" s="171"/>
      <c r="W191" s="171"/>
      <c r="X191" s="171"/>
      <c r="Y191" s="196"/>
      <c r="Z191" s="170"/>
      <c r="AA191" s="221"/>
    </row>
    <row r="192" spans="1:27" ht="20.100000000000001" customHeight="1" x14ac:dyDescent="0.15">
      <c r="A192" s="110"/>
      <c r="B192" s="110"/>
      <c r="C192" s="107"/>
      <c r="D192" s="107"/>
      <c r="E192" s="107"/>
      <c r="F192" s="107"/>
      <c r="G192" s="107"/>
      <c r="H192" s="107"/>
      <c r="I192" s="140"/>
      <c r="J192" s="140"/>
      <c r="K192" s="174"/>
      <c r="L192" s="140"/>
      <c r="M192" s="140"/>
      <c r="N192" s="140"/>
      <c r="O192" s="140"/>
      <c r="P192" s="140"/>
      <c r="Q192" s="140"/>
      <c r="R192" s="140"/>
      <c r="S192" s="140"/>
      <c r="T192" s="140"/>
      <c r="U192" s="140"/>
      <c r="V192" s="140"/>
      <c r="W192" s="140"/>
      <c r="X192" s="140"/>
      <c r="Y192" s="142"/>
      <c r="Z192" s="107"/>
      <c r="AA192" s="185"/>
    </row>
    <row r="193" spans="1:27" ht="20.100000000000001" customHeight="1" x14ac:dyDescent="0.15">
      <c r="A193" s="110"/>
      <c r="B193" s="110"/>
      <c r="C193" s="107"/>
      <c r="D193" s="107"/>
      <c r="E193" s="107"/>
      <c r="F193" s="107"/>
      <c r="G193" s="107"/>
      <c r="H193" s="107"/>
      <c r="I193" s="140"/>
      <c r="J193" s="174"/>
      <c r="K193" s="174"/>
      <c r="L193" s="140"/>
      <c r="M193" s="140"/>
      <c r="N193" s="140"/>
      <c r="O193" s="140"/>
      <c r="P193" s="140"/>
      <c r="Q193" s="140"/>
      <c r="R193" s="140"/>
      <c r="S193" s="140"/>
      <c r="T193" s="140"/>
      <c r="U193" s="140"/>
      <c r="V193" s="140"/>
      <c r="W193" s="140"/>
      <c r="X193" s="140"/>
      <c r="Y193" s="142"/>
      <c r="Z193" s="107"/>
      <c r="AA193" s="185"/>
    </row>
    <row r="194" spans="1:27" ht="20.100000000000001" customHeight="1" x14ac:dyDescent="0.15">
      <c r="A194" s="110"/>
      <c r="B194" s="110"/>
      <c r="C194" s="120" t="s">
        <v>178</v>
      </c>
      <c r="D194" s="121"/>
      <c r="E194" s="121"/>
      <c r="F194" s="121"/>
      <c r="G194" s="121"/>
      <c r="H194" s="122"/>
      <c r="I194" s="123"/>
      <c r="J194" s="124"/>
      <c r="K194" s="124"/>
      <c r="L194" s="124"/>
    </row>
    <row r="195" spans="1:27" ht="20.100000000000001" customHeight="1" x14ac:dyDescent="0.15">
      <c r="A195" s="110"/>
      <c r="B195" s="110"/>
      <c r="C195" s="125"/>
      <c r="D195" s="126"/>
      <c r="E195" s="126"/>
      <c r="F195" s="126"/>
      <c r="G195" s="126"/>
      <c r="H195" s="126"/>
      <c r="I195" s="126"/>
      <c r="J195" s="126"/>
      <c r="K195" s="126"/>
      <c r="L195" s="126"/>
      <c r="M195" s="127"/>
      <c r="N195" s="127"/>
      <c r="O195" s="127"/>
      <c r="P195" s="127"/>
      <c r="Q195" s="128"/>
      <c r="R195" s="127"/>
      <c r="S195" s="127"/>
      <c r="T195" s="127"/>
      <c r="U195" s="127"/>
      <c r="V195" s="127"/>
      <c r="W195" s="127"/>
      <c r="X195" s="127"/>
      <c r="Y195" s="128"/>
      <c r="Z195" s="129"/>
    </row>
    <row r="196" spans="1:27" ht="39.950000000000003" customHeight="1" x14ac:dyDescent="0.15">
      <c r="A196" s="110"/>
      <c r="B196" s="110"/>
      <c r="C196" s="157"/>
      <c r="D196" s="222" t="s">
        <v>233</v>
      </c>
      <c r="E196" s="223"/>
      <c r="F196" s="223"/>
      <c r="G196" s="223"/>
      <c r="H196" s="223"/>
      <c r="I196" s="223"/>
      <c r="J196" s="223"/>
      <c r="K196" s="223"/>
      <c r="L196" s="223"/>
      <c r="M196" s="223"/>
      <c r="N196" s="223"/>
      <c r="O196" s="223"/>
      <c r="P196" s="223"/>
      <c r="Q196" s="223"/>
      <c r="R196" s="223"/>
      <c r="S196" s="223"/>
      <c r="T196" s="223"/>
      <c r="U196" s="223"/>
      <c r="V196" s="223"/>
      <c r="W196" s="223"/>
      <c r="X196" s="223"/>
      <c r="Y196" s="223"/>
      <c r="Z196" s="107"/>
      <c r="AA196" s="221"/>
    </row>
    <row r="197" spans="1:27" ht="20.100000000000001" customHeight="1" x14ac:dyDescent="0.15">
      <c r="A197" s="110">
        <f>IF(AND(TRIM(I197)&lt;&gt;"", OR(ISERROR(FIND("@"&amp;LEFT($I197,3)&amp;"@", 都道府県3))=FALSE, ISERROR(FIND("@"&amp;LEFT($I197,4)&amp;"@",都道府県4))=FALSE)=FALSE), 1001, 0)</f>
        <v>0</v>
      </c>
      <c r="B197" s="110"/>
      <c r="C197" s="132"/>
      <c r="D197" s="130">
        <v>1</v>
      </c>
      <c r="E197" s="108" t="s">
        <v>63</v>
      </c>
      <c r="I197" s="10"/>
      <c r="J197" s="10"/>
      <c r="K197" s="10"/>
      <c r="L197" s="10"/>
      <c r="M197" s="10"/>
      <c r="N197" s="10"/>
      <c r="O197" s="10"/>
      <c r="P197" s="10"/>
      <c r="Q197" s="11"/>
      <c r="R197" s="10"/>
      <c r="S197" s="10"/>
      <c r="T197" s="10"/>
      <c r="U197" s="10"/>
      <c r="V197" s="10"/>
      <c r="W197" s="10"/>
      <c r="X197" s="10"/>
      <c r="Y197" s="10"/>
      <c r="Z197" s="153"/>
    </row>
    <row r="198" spans="1:27" ht="20.100000000000001" customHeight="1" x14ac:dyDescent="0.15">
      <c r="A198" s="110"/>
      <c r="B198" s="110"/>
      <c r="C198" s="125"/>
      <c r="D198" s="126"/>
      <c r="E198" s="107"/>
      <c r="F198" s="126"/>
      <c r="G198" s="126"/>
      <c r="H198" s="126"/>
      <c r="I198" s="191"/>
      <c r="J198" s="224" t="s">
        <v>182</v>
      </c>
      <c r="K198" s="191"/>
      <c r="L198" s="191"/>
      <c r="M198" s="191"/>
      <c r="N198" s="107"/>
      <c r="O198" s="107"/>
      <c r="P198" s="107"/>
      <c r="Q198" s="225"/>
      <c r="R198" s="107"/>
      <c r="S198" s="107"/>
      <c r="T198" s="107"/>
      <c r="U198" s="107"/>
      <c r="V198" s="107"/>
      <c r="W198" s="107"/>
      <c r="X198" s="107"/>
      <c r="Y198" s="225"/>
      <c r="Z198" s="131"/>
    </row>
    <row r="199" spans="1:27" ht="20.100000000000001" customHeight="1" x14ac:dyDescent="0.15">
      <c r="A199" s="110"/>
      <c r="B199" s="110"/>
      <c r="C199" s="132"/>
      <c r="D199" s="130">
        <v>2</v>
      </c>
      <c r="E199" s="108" t="s">
        <v>183</v>
      </c>
      <c r="I199" s="9"/>
      <c r="J199" s="9"/>
      <c r="K199" s="9"/>
      <c r="L199" s="9"/>
      <c r="M199" s="9"/>
      <c r="N199" s="9"/>
      <c r="O199" s="9"/>
      <c r="P199" s="9"/>
      <c r="Q199" s="9"/>
      <c r="R199" s="9"/>
      <c r="S199" s="9"/>
      <c r="T199" s="9"/>
      <c r="U199" s="9"/>
      <c r="V199" s="9"/>
      <c r="W199" s="9"/>
      <c r="X199" s="9"/>
      <c r="Y199" s="9"/>
      <c r="Z199" s="153"/>
    </row>
    <row r="200" spans="1:27" ht="20.100000000000001" customHeight="1" x14ac:dyDescent="0.15">
      <c r="A200" s="110"/>
      <c r="B200" s="110"/>
      <c r="C200" s="157"/>
      <c r="D200" s="126"/>
      <c r="E200" s="107"/>
      <c r="F200" s="107"/>
      <c r="G200" s="107"/>
      <c r="H200" s="107"/>
      <c r="I200" s="154"/>
      <c r="J200" s="226" t="s">
        <v>213</v>
      </c>
      <c r="K200" s="155"/>
      <c r="L200" s="155"/>
      <c r="M200" s="155"/>
      <c r="N200" s="155"/>
      <c r="O200" s="155"/>
      <c r="P200" s="155"/>
      <c r="Q200" s="155"/>
      <c r="R200" s="155"/>
      <c r="S200" s="155"/>
      <c r="T200" s="155"/>
      <c r="U200" s="155"/>
      <c r="V200" s="155"/>
      <c r="W200" s="155"/>
      <c r="X200" s="155"/>
      <c r="Y200" s="155"/>
      <c r="Z200" s="153"/>
    </row>
    <row r="201" spans="1:27" ht="20.100000000000001" customHeight="1" x14ac:dyDescent="0.15">
      <c r="A201" s="110">
        <f>IF(AND(I15="有", TRIM($I201)=""), 1001, 0)</f>
        <v>0</v>
      </c>
      <c r="B201" s="110"/>
      <c r="C201" s="132"/>
      <c r="D201" s="130">
        <v>3</v>
      </c>
      <c r="E201" s="108" t="s">
        <v>241</v>
      </c>
      <c r="I201" s="13"/>
      <c r="J201" s="14"/>
      <c r="K201" s="14"/>
      <c r="L201" s="14"/>
      <c r="M201" s="14"/>
      <c r="N201" s="107" t="s">
        <v>24</v>
      </c>
      <c r="O201" s="156"/>
      <c r="P201" s="156"/>
      <c r="Q201" s="156"/>
      <c r="R201" s="156"/>
      <c r="S201" s="156"/>
      <c r="T201" s="156"/>
      <c r="U201" s="156"/>
      <c r="V201" s="156"/>
      <c r="W201" s="156"/>
      <c r="X201" s="156"/>
      <c r="Y201" s="156"/>
      <c r="Z201" s="153"/>
      <c r="AA201" s="221"/>
    </row>
    <row r="202" spans="1:27" ht="20.100000000000001" customHeight="1" x14ac:dyDescent="0.15">
      <c r="A202" s="110"/>
      <c r="B202" s="110"/>
      <c r="C202" s="132"/>
      <c r="D202" s="107"/>
      <c r="E202" s="227" t="s">
        <v>242</v>
      </c>
      <c r="I202" s="228"/>
      <c r="J202" s="229" t="s">
        <v>110</v>
      </c>
      <c r="K202" s="228"/>
      <c r="L202" s="228"/>
      <c r="M202" s="228"/>
      <c r="N202" s="156"/>
      <c r="O202" s="156"/>
      <c r="P202" s="156"/>
      <c r="Q202" s="156"/>
      <c r="R202" s="156"/>
      <c r="S202" s="156"/>
      <c r="T202" s="156"/>
      <c r="U202" s="156"/>
      <c r="V202" s="156"/>
      <c r="W202" s="156"/>
      <c r="X202" s="156"/>
      <c r="Y202" s="156"/>
      <c r="Z202" s="153"/>
      <c r="AA202" s="221"/>
    </row>
    <row r="203" spans="1:27" ht="20.100000000000001" customHeight="1" x14ac:dyDescent="0.15">
      <c r="A203" s="110">
        <f>IF(AND(I15="有", TRIM($I203)=""), 1001, 0)</f>
        <v>0</v>
      </c>
      <c r="B203" s="110"/>
      <c r="C203" s="132"/>
      <c r="D203" s="130">
        <v>4</v>
      </c>
      <c r="E203" s="108" t="s">
        <v>114</v>
      </c>
      <c r="I203" s="15"/>
      <c r="J203" s="14"/>
      <c r="K203" s="14"/>
      <c r="L203" s="14"/>
      <c r="M203" s="14"/>
      <c r="N203" s="107" t="s">
        <v>112</v>
      </c>
      <c r="O203" s="156"/>
      <c r="P203" s="156"/>
      <c r="Q203" s="156"/>
      <c r="R203" s="156"/>
      <c r="S203" s="156"/>
      <c r="T203" s="156"/>
      <c r="U203" s="156"/>
      <c r="V203" s="156"/>
      <c r="W203" s="156"/>
      <c r="X203" s="156"/>
      <c r="Y203" s="156"/>
      <c r="Z203" s="153"/>
      <c r="AA203" s="221"/>
    </row>
    <row r="204" spans="1:27" ht="20.100000000000001" customHeight="1" x14ac:dyDescent="0.15">
      <c r="A204" s="110"/>
      <c r="B204" s="110"/>
      <c r="C204" s="157"/>
      <c r="D204" s="130"/>
      <c r="I204" s="228"/>
      <c r="J204" s="228"/>
      <c r="K204" s="228"/>
      <c r="L204" s="228"/>
      <c r="M204" s="228"/>
      <c r="N204" s="228"/>
      <c r="O204" s="228"/>
      <c r="P204" s="228"/>
      <c r="Q204" s="230"/>
      <c r="R204" s="228"/>
      <c r="S204" s="228"/>
      <c r="T204" s="228"/>
      <c r="U204" s="228"/>
      <c r="V204" s="228"/>
      <c r="W204" s="228"/>
      <c r="X204" s="228"/>
      <c r="Y204" s="228"/>
      <c r="Z204" s="153"/>
      <c r="AA204" s="221"/>
    </row>
    <row r="205" spans="1:27" ht="20.100000000000001" customHeight="1" x14ac:dyDescent="0.15">
      <c r="A205" s="110">
        <f>IF(AND(I15="有", TRIM($I205)=""), 1001, 0)</f>
        <v>0</v>
      </c>
      <c r="B205" s="110"/>
      <c r="C205" s="199"/>
      <c r="D205" s="130">
        <v>5</v>
      </c>
      <c r="E205" s="108" t="s">
        <v>179</v>
      </c>
      <c r="F205" s="200"/>
      <c r="G205" s="200"/>
      <c r="H205" s="200"/>
      <c r="I205" s="9"/>
      <c r="J205" s="9"/>
      <c r="K205" s="9"/>
      <c r="L205" s="9"/>
      <c r="M205" s="9"/>
      <c r="N205" s="201"/>
      <c r="O205" s="201"/>
      <c r="P205" s="201"/>
      <c r="Q205" s="201"/>
      <c r="R205" s="201"/>
      <c r="S205" s="201"/>
      <c r="T205" s="201"/>
      <c r="AA205" s="166"/>
    </row>
    <row r="206" spans="1:27" ht="20.100000000000001" customHeight="1" x14ac:dyDescent="0.15">
      <c r="A206" s="110"/>
      <c r="B206" s="110"/>
      <c r="C206" s="199"/>
      <c r="D206" s="130"/>
      <c r="E206" s="107"/>
      <c r="F206" s="200"/>
      <c r="G206" s="200"/>
      <c r="H206" s="200"/>
      <c r="I206" s="203"/>
      <c r="J206" s="155" t="s">
        <v>111</v>
      </c>
      <c r="K206" s="155"/>
      <c r="L206" s="155"/>
      <c r="M206" s="155"/>
      <c r="N206" s="155"/>
      <c r="O206" s="155"/>
      <c r="P206" s="155"/>
      <c r="Q206" s="155"/>
      <c r="R206" s="155"/>
      <c r="S206" s="155"/>
      <c r="T206" s="155"/>
      <c r="AA206" s="166"/>
    </row>
    <row r="207" spans="1:27" ht="20.100000000000001" customHeight="1" x14ac:dyDescent="0.15">
      <c r="A207" s="110"/>
      <c r="B207" s="110"/>
      <c r="C207" s="125"/>
      <c r="D207" s="130">
        <v>6</v>
      </c>
      <c r="E207" s="231" t="s">
        <v>180</v>
      </c>
      <c r="F207" s="231"/>
      <c r="G207" s="231"/>
      <c r="I207" s="232"/>
      <c r="J207" s="233"/>
      <c r="K207" s="233"/>
      <c r="L207" s="233"/>
      <c r="M207" s="233"/>
      <c r="N207" s="233"/>
      <c r="O207" s="233"/>
      <c r="P207" s="233"/>
      <c r="Q207" s="233"/>
      <c r="R207" s="233"/>
      <c r="S207" s="233"/>
      <c r="T207" s="233"/>
      <c r="U207" s="233"/>
      <c r="V207" s="233"/>
      <c r="W207" s="233"/>
      <c r="X207" s="233"/>
      <c r="Y207" s="233"/>
      <c r="Z207" s="234"/>
      <c r="AA207" s="221"/>
    </row>
    <row r="208" spans="1:27" ht="30" customHeight="1" x14ac:dyDescent="0.15">
      <c r="A208" s="110"/>
      <c r="B208" s="110"/>
      <c r="C208" s="125"/>
      <c r="E208" s="235" t="s">
        <v>232</v>
      </c>
      <c r="F208" s="235"/>
      <c r="G208" s="235"/>
      <c r="H208" s="235"/>
      <c r="I208" s="235"/>
      <c r="J208" s="235"/>
      <c r="K208" s="235"/>
      <c r="L208" s="235"/>
      <c r="M208" s="235"/>
      <c r="N208" s="235"/>
      <c r="O208" s="235"/>
      <c r="P208" s="235"/>
      <c r="Q208" s="235"/>
      <c r="R208" s="235"/>
      <c r="S208" s="235"/>
      <c r="T208" s="235"/>
      <c r="U208" s="235"/>
      <c r="V208" s="235"/>
      <c r="W208" s="235"/>
      <c r="X208" s="235"/>
      <c r="Y208" s="235"/>
      <c r="Z208" s="236"/>
      <c r="AA208" s="221"/>
    </row>
    <row r="209" spans="1:27" ht="20.100000000000001" customHeight="1" x14ac:dyDescent="0.15">
      <c r="A209" s="110"/>
      <c r="B209" s="110"/>
      <c r="C209" s="125"/>
      <c r="D209" s="131"/>
      <c r="E209" s="237" t="s">
        <v>115</v>
      </c>
      <c r="F209" s="238"/>
      <c r="G209" s="238"/>
      <c r="H209" s="239"/>
      <c r="I209" s="240" t="s">
        <v>172</v>
      </c>
      <c r="J209" s="241"/>
      <c r="K209" s="241"/>
      <c r="L209" s="241"/>
      <c r="M209" s="241"/>
      <c r="N209" s="241"/>
      <c r="O209" s="241"/>
      <c r="P209" s="242" t="s">
        <v>174</v>
      </c>
      <c r="Q209" s="242"/>
      <c r="R209" s="242"/>
      <c r="S209" s="242"/>
      <c r="T209" s="242"/>
      <c r="U209" s="242"/>
      <c r="V209" s="242"/>
      <c r="W209" s="242"/>
      <c r="X209" s="242"/>
      <c r="Y209" s="243"/>
      <c r="Z209" s="131"/>
      <c r="AA209" s="221"/>
    </row>
    <row r="210" spans="1:27" ht="20.100000000000001" customHeight="1" x14ac:dyDescent="0.15">
      <c r="A210" s="110"/>
      <c r="B210" s="110"/>
      <c r="C210" s="125"/>
      <c r="D210" s="131"/>
      <c r="E210" s="244"/>
      <c r="F210" s="245"/>
      <c r="G210" s="245"/>
      <c r="H210" s="246"/>
      <c r="I210" s="240" t="s">
        <v>173</v>
      </c>
      <c r="J210" s="241"/>
      <c r="K210" s="241"/>
      <c r="L210" s="241"/>
      <c r="M210" s="247"/>
      <c r="N210" s="248" t="str">
        <f>"取得年月日 "&amp;日付例_s</f>
        <v>取得年月日 例)2026/4/1</v>
      </c>
      <c r="O210" s="249"/>
      <c r="P210" s="250"/>
      <c r="Q210" s="250"/>
      <c r="R210" s="250"/>
      <c r="S210" s="250"/>
      <c r="T210" s="250"/>
      <c r="U210" s="250"/>
      <c r="V210" s="250"/>
      <c r="W210" s="250"/>
      <c r="X210" s="250"/>
      <c r="Y210" s="251"/>
      <c r="Z210" s="131"/>
      <c r="AA210" s="221"/>
    </row>
    <row r="211" spans="1:27" ht="20.100000000000001" customHeight="1" x14ac:dyDescent="0.15">
      <c r="A211" s="110">
        <f>IF(AND(I15="有", I205="有", TRIM($E211)=""), 1001, 0)</f>
        <v>0</v>
      </c>
      <c r="B211" s="110"/>
      <c r="C211" s="125"/>
      <c r="D211" s="131"/>
      <c r="E211" s="32"/>
      <c r="F211" s="33"/>
      <c r="G211" s="33"/>
      <c r="H211" s="34"/>
      <c r="I211" s="62"/>
      <c r="J211" s="63"/>
      <c r="K211" s="63"/>
      <c r="L211" s="63"/>
      <c r="M211" s="64"/>
      <c r="N211" s="28"/>
      <c r="O211" s="29"/>
      <c r="P211" s="62"/>
      <c r="Q211" s="67"/>
      <c r="R211" s="67"/>
      <c r="S211" s="67"/>
      <c r="T211" s="67"/>
      <c r="U211" s="67"/>
      <c r="V211" s="67"/>
      <c r="W211" s="67"/>
      <c r="X211" s="67"/>
      <c r="Y211" s="68"/>
      <c r="Z211" s="131"/>
      <c r="AA211" s="221"/>
    </row>
    <row r="212" spans="1:27" ht="20.100000000000001" customHeight="1" x14ac:dyDescent="0.15">
      <c r="A212" s="110"/>
      <c r="B212" s="110"/>
      <c r="C212" s="125"/>
      <c r="D212" s="131"/>
      <c r="E212" s="22"/>
      <c r="F212" s="23"/>
      <c r="G212" s="23"/>
      <c r="H212" s="24"/>
      <c r="I212" s="25"/>
      <c r="J212" s="26"/>
      <c r="K212" s="26"/>
      <c r="L212" s="26"/>
      <c r="M212" s="27"/>
      <c r="N212" s="30"/>
      <c r="O212" s="31"/>
      <c r="P212" s="25"/>
      <c r="Q212" s="43"/>
      <c r="R212" s="43"/>
      <c r="S212" s="43"/>
      <c r="T212" s="43"/>
      <c r="U212" s="43"/>
      <c r="V212" s="43"/>
      <c r="W212" s="43"/>
      <c r="X212" s="43"/>
      <c r="Y212" s="44"/>
      <c r="Z212" s="131"/>
      <c r="AA212" s="221"/>
    </row>
    <row r="213" spans="1:27" ht="20.100000000000001" customHeight="1" x14ac:dyDescent="0.15">
      <c r="A213" s="110"/>
      <c r="B213" s="110"/>
      <c r="C213" s="125"/>
      <c r="D213" s="131"/>
      <c r="E213" s="22"/>
      <c r="F213" s="23"/>
      <c r="G213" s="23"/>
      <c r="H213" s="24"/>
      <c r="I213" s="25"/>
      <c r="J213" s="26"/>
      <c r="K213" s="26"/>
      <c r="L213" s="26"/>
      <c r="M213" s="27"/>
      <c r="N213" s="30"/>
      <c r="O213" s="31"/>
      <c r="P213" s="25"/>
      <c r="Q213" s="43"/>
      <c r="R213" s="43"/>
      <c r="S213" s="43"/>
      <c r="T213" s="43"/>
      <c r="U213" s="43"/>
      <c r="V213" s="43"/>
      <c r="W213" s="43"/>
      <c r="X213" s="43"/>
      <c r="Y213" s="44"/>
      <c r="Z213" s="131"/>
      <c r="AA213" s="221"/>
    </row>
    <row r="214" spans="1:27" ht="20.100000000000001" customHeight="1" x14ac:dyDescent="0.15">
      <c r="A214" s="110"/>
      <c r="B214" s="110"/>
      <c r="C214" s="125"/>
      <c r="D214" s="131"/>
      <c r="E214" s="22"/>
      <c r="F214" s="23"/>
      <c r="G214" s="23"/>
      <c r="H214" s="24"/>
      <c r="I214" s="25"/>
      <c r="J214" s="26"/>
      <c r="K214" s="26"/>
      <c r="L214" s="26"/>
      <c r="M214" s="27"/>
      <c r="N214" s="30"/>
      <c r="O214" s="31"/>
      <c r="P214" s="25"/>
      <c r="Q214" s="43"/>
      <c r="R214" s="43"/>
      <c r="S214" s="43"/>
      <c r="T214" s="43"/>
      <c r="U214" s="43"/>
      <c r="V214" s="43"/>
      <c r="W214" s="43"/>
      <c r="X214" s="43"/>
      <c r="Y214" s="44"/>
      <c r="Z214" s="131"/>
      <c r="AA214" s="221"/>
    </row>
    <row r="215" spans="1:27" ht="20.100000000000001" customHeight="1" x14ac:dyDescent="0.15">
      <c r="A215" s="110"/>
      <c r="B215" s="110"/>
      <c r="C215" s="125"/>
      <c r="D215" s="131"/>
      <c r="E215" s="22"/>
      <c r="F215" s="23"/>
      <c r="G215" s="23"/>
      <c r="H215" s="24"/>
      <c r="I215" s="25"/>
      <c r="J215" s="26"/>
      <c r="K215" s="26"/>
      <c r="L215" s="26"/>
      <c r="M215" s="27"/>
      <c r="N215" s="30"/>
      <c r="O215" s="31"/>
      <c r="P215" s="25"/>
      <c r="Q215" s="43"/>
      <c r="R215" s="43"/>
      <c r="S215" s="43"/>
      <c r="T215" s="43"/>
      <c r="U215" s="43"/>
      <c r="V215" s="43"/>
      <c r="W215" s="43"/>
      <c r="X215" s="43"/>
      <c r="Y215" s="44"/>
      <c r="Z215" s="131"/>
      <c r="AA215" s="221"/>
    </row>
    <row r="216" spans="1:27" ht="20.100000000000001" customHeight="1" x14ac:dyDescent="0.15">
      <c r="A216" s="110"/>
      <c r="B216" s="110"/>
      <c r="C216" s="125"/>
      <c r="D216" s="131"/>
      <c r="E216" s="22"/>
      <c r="F216" s="23"/>
      <c r="G216" s="23"/>
      <c r="H216" s="24"/>
      <c r="I216" s="25"/>
      <c r="J216" s="26"/>
      <c r="K216" s="26"/>
      <c r="L216" s="26"/>
      <c r="M216" s="27"/>
      <c r="N216" s="30"/>
      <c r="O216" s="31"/>
      <c r="P216" s="25"/>
      <c r="Q216" s="43"/>
      <c r="R216" s="43"/>
      <c r="S216" s="43"/>
      <c r="T216" s="43"/>
      <c r="U216" s="43"/>
      <c r="V216" s="43"/>
      <c r="W216" s="43"/>
      <c r="X216" s="43"/>
      <c r="Y216" s="44"/>
      <c r="Z216" s="131"/>
      <c r="AA216" s="221"/>
    </row>
    <row r="217" spans="1:27" ht="20.100000000000001" customHeight="1" x14ac:dyDescent="0.15">
      <c r="A217" s="110"/>
      <c r="B217" s="110"/>
      <c r="C217" s="125"/>
      <c r="D217" s="131"/>
      <c r="E217" s="22"/>
      <c r="F217" s="23"/>
      <c r="G217" s="23"/>
      <c r="H217" s="24"/>
      <c r="I217" s="25"/>
      <c r="J217" s="26"/>
      <c r="K217" s="26"/>
      <c r="L217" s="26"/>
      <c r="M217" s="27"/>
      <c r="N217" s="30"/>
      <c r="O217" s="31"/>
      <c r="P217" s="25"/>
      <c r="Q217" s="43"/>
      <c r="R217" s="43"/>
      <c r="S217" s="43"/>
      <c r="T217" s="43"/>
      <c r="U217" s="43"/>
      <c r="V217" s="43"/>
      <c r="W217" s="43"/>
      <c r="X217" s="43"/>
      <c r="Y217" s="44"/>
      <c r="Z217" s="131"/>
      <c r="AA217" s="221"/>
    </row>
    <row r="218" spans="1:27" ht="20.100000000000001" customHeight="1" x14ac:dyDescent="0.15">
      <c r="A218" s="110"/>
      <c r="B218" s="110"/>
      <c r="C218" s="125"/>
      <c r="D218" s="131"/>
      <c r="E218" s="22"/>
      <c r="F218" s="23"/>
      <c r="G218" s="23"/>
      <c r="H218" s="24"/>
      <c r="I218" s="25"/>
      <c r="J218" s="26"/>
      <c r="K218" s="26"/>
      <c r="L218" s="26"/>
      <c r="M218" s="27"/>
      <c r="N218" s="30"/>
      <c r="O218" s="31"/>
      <c r="P218" s="25"/>
      <c r="Q218" s="43"/>
      <c r="R218" s="43"/>
      <c r="S218" s="43"/>
      <c r="T218" s="43"/>
      <c r="U218" s="43"/>
      <c r="V218" s="43"/>
      <c r="W218" s="43"/>
      <c r="X218" s="43"/>
      <c r="Y218" s="44"/>
      <c r="Z218" s="131"/>
      <c r="AA218" s="221"/>
    </row>
    <row r="219" spans="1:27" ht="20.100000000000001" customHeight="1" x14ac:dyDescent="0.15">
      <c r="A219" s="110"/>
      <c r="B219" s="110"/>
      <c r="C219" s="125"/>
      <c r="D219" s="131"/>
      <c r="E219" s="38"/>
      <c r="F219" s="39"/>
      <c r="G219" s="39"/>
      <c r="H219" s="40"/>
      <c r="I219" s="35"/>
      <c r="J219" s="41"/>
      <c r="K219" s="41"/>
      <c r="L219" s="41"/>
      <c r="M219" s="42"/>
      <c r="N219" s="65"/>
      <c r="O219" s="66"/>
      <c r="P219" s="35"/>
      <c r="Q219" s="36"/>
      <c r="R219" s="36"/>
      <c r="S219" s="36"/>
      <c r="T219" s="36"/>
      <c r="U219" s="36"/>
      <c r="V219" s="36"/>
      <c r="W219" s="36"/>
      <c r="X219" s="36"/>
      <c r="Y219" s="37"/>
      <c r="Z219" s="131"/>
      <c r="AA219" s="221"/>
    </row>
    <row r="220" spans="1:27" ht="20.100000000000001" customHeight="1" x14ac:dyDescent="0.15">
      <c r="A220" s="110"/>
      <c r="B220" s="110"/>
      <c r="C220" s="169"/>
      <c r="D220" s="170"/>
      <c r="E220" s="170"/>
      <c r="F220" s="170"/>
      <c r="G220" s="170"/>
      <c r="H220" s="170"/>
      <c r="I220" s="180"/>
      <c r="J220" s="181"/>
      <c r="K220" s="182"/>
      <c r="L220" s="181"/>
      <c r="M220" s="181"/>
      <c r="N220" s="181"/>
      <c r="O220" s="181"/>
      <c r="P220" s="181"/>
      <c r="Q220" s="183"/>
      <c r="R220" s="181"/>
      <c r="S220" s="181"/>
      <c r="T220" s="181"/>
      <c r="U220" s="181"/>
      <c r="V220" s="181"/>
      <c r="W220" s="181"/>
      <c r="X220" s="181"/>
      <c r="Y220" s="181"/>
      <c r="Z220" s="170"/>
      <c r="AA220" s="221"/>
    </row>
    <row r="221" spans="1:27" ht="20.100000000000001" customHeight="1" x14ac:dyDescent="0.15">
      <c r="A221" s="110"/>
      <c r="B221" s="110"/>
      <c r="C221" s="107"/>
      <c r="D221" s="107"/>
      <c r="E221" s="107"/>
      <c r="F221" s="107"/>
      <c r="G221" s="107"/>
      <c r="H221" s="107"/>
      <c r="I221" s="107"/>
      <c r="J221" s="177"/>
      <c r="K221" s="177"/>
      <c r="L221" s="177"/>
      <c r="M221" s="177"/>
      <c r="N221" s="177"/>
      <c r="O221" s="177"/>
      <c r="P221" s="177"/>
      <c r="Q221" s="177"/>
      <c r="R221" s="177"/>
      <c r="S221" s="177"/>
      <c r="T221" s="177"/>
      <c r="U221" s="177"/>
      <c r="V221" s="177"/>
      <c r="W221" s="107"/>
    </row>
    <row r="222" spans="1:27" ht="20.100000000000001" customHeight="1" x14ac:dyDescent="0.15">
      <c r="A222" s="110"/>
      <c r="B222" s="110"/>
      <c r="C222" s="130"/>
      <c r="D222" s="201"/>
      <c r="E222" s="233"/>
      <c r="F222" s="252"/>
      <c r="G222" s="201"/>
      <c r="H222" s="201"/>
      <c r="I222" s="201"/>
      <c r="J222" s="201"/>
      <c r="K222" s="253"/>
      <c r="L222" s="254"/>
      <c r="M222" s="254"/>
      <c r="N222" s="254"/>
      <c r="O222" s="253"/>
      <c r="P222" s="254"/>
      <c r="Q222" s="254"/>
      <c r="R222" s="254"/>
      <c r="S222" s="253"/>
      <c r="T222" s="254"/>
      <c r="U222" s="254"/>
      <c r="V222" s="254"/>
      <c r="W222" s="254"/>
      <c r="X222" s="254"/>
      <c r="Y222" s="254"/>
      <c r="Z222" s="107"/>
    </row>
    <row r="223" spans="1:27" ht="20.100000000000001" customHeight="1" x14ac:dyDescent="0.15">
      <c r="A223" s="110"/>
      <c r="B223" s="110"/>
      <c r="C223" s="120" t="s">
        <v>175</v>
      </c>
      <c r="D223" s="121"/>
      <c r="E223" s="121"/>
      <c r="F223" s="121"/>
      <c r="G223" s="121"/>
      <c r="H223" s="122"/>
      <c r="I223" s="198"/>
      <c r="J223" s="124"/>
      <c r="K223" s="124"/>
      <c r="L223" s="124"/>
      <c r="M223" s="124"/>
      <c r="N223" s="124"/>
      <c r="O223" s="124"/>
      <c r="P223" s="124"/>
      <c r="Q223" s="124"/>
      <c r="R223" s="124"/>
      <c r="S223" s="124"/>
      <c r="T223" s="124"/>
      <c r="U223" s="124"/>
      <c r="V223" s="124"/>
      <c r="W223" s="124"/>
      <c r="X223" s="124"/>
      <c r="Y223" s="124"/>
      <c r="Z223" s="124"/>
    </row>
    <row r="224" spans="1:27" ht="20.100000000000001" customHeight="1" x14ac:dyDescent="0.15">
      <c r="A224" s="110"/>
      <c r="B224" s="110"/>
      <c r="C224" s="125"/>
      <c r="D224" s="130"/>
      <c r="E224" s="255"/>
      <c r="F224" s="151"/>
      <c r="G224" s="151"/>
      <c r="H224" s="151"/>
      <c r="I224" s="107"/>
      <c r="J224" s="107"/>
      <c r="K224" s="107"/>
      <c r="L224" s="107"/>
      <c r="M224" s="107"/>
      <c r="N224" s="107"/>
      <c r="O224" s="107"/>
      <c r="P224" s="107"/>
      <c r="Q224" s="107"/>
      <c r="R224" s="107"/>
      <c r="S224" s="107"/>
      <c r="T224" s="107"/>
      <c r="U224" s="107"/>
      <c r="V224" s="107"/>
      <c r="W224" s="107"/>
      <c r="X224" s="107"/>
      <c r="Y224" s="107"/>
      <c r="Z224" s="153"/>
    </row>
    <row r="225" spans="1:27" ht="30" customHeight="1" x14ac:dyDescent="0.15">
      <c r="A225" s="110"/>
      <c r="B225" s="110"/>
      <c r="C225" s="125"/>
      <c r="D225" s="190" t="s">
        <v>116</v>
      </c>
      <c r="E225" s="190"/>
      <c r="F225" s="190"/>
      <c r="G225" s="190"/>
      <c r="H225" s="190"/>
      <c r="I225" s="190"/>
      <c r="J225" s="190"/>
      <c r="K225" s="190"/>
      <c r="L225" s="190"/>
      <c r="M225" s="190"/>
      <c r="N225" s="190"/>
      <c r="O225" s="190"/>
      <c r="P225" s="190"/>
      <c r="Q225" s="190"/>
      <c r="R225" s="190"/>
      <c r="S225" s="190"/>
      <c r="T225" s="190"/>
      <c r="U225" s="190"/>
      <c r="V225" s="190"/>
      <c r="W225" s="190"/>
      <c r="X225" s="190"/>
      <c r="Y225" s="190"/>
      <c r="Z225" s="256"/>
      <c r="AA225" s="126"/>
    </row>
    <row r="226" spans="1:27" ht="20.100000000000001" customHeight="1" x14ac:dyDescent="0.15">
      <c r="A226" s="110"/>
      <c r="B226" s="110"/>
      <c r="C226" s="257"/>
      <c r="D226" s="258" t="s">
        <v>102</v>
      </c>
      <c r="E226" s="259"/>
      <c r="F226" s="259"/>
      <c r="G226" s="259"/>
      <c r="H226" s="259"/>
      <c r="I226" s="259"/>
      <c r="J226" s="259"/>
      <c r="K226" s="259"/>
      <c r="L226" s="260"/>
      <c r="M226" s="261" t="s">
        <v>10</v>
      </c>
      <c r="N226" s="262"/>
      <c r="P226" s="258" t="s">
        <v>185</v>
      </c>
      <c r="Q226" s="259"/>
      <c r="R226" s="259"/>
      <c r="S226" s="259"/>
      <c r="T226" s="259"/>
      <c r="U226" s="259"/>
      <c r="V226" s="260"/>
      <c r="W226" s="261" t="s">
        <v>10</v>
      </c>
      <c r="X226" s="263"/>
      <c r="Y226" s="262"/>
      <c r="Z226" s="131"/>
    </row>
    <row r="227" spans="1:27" ht="20.100000000000001" customHeight="1" x14ac:dyDescent="0.15">
      <c r="A227" s="110"/>
      <c r="B227" s="110"/>
      <c r="C227" s="257"/>
      <c r="D227" s="264" t="s">
        <v>5</v>
      </c>
      <c r="E227" s="265"/>
      <c r="F227" s="265"/>
      <c r="G227" s="265"/>
      <c r="H227" s="265"/>
      <c r="I227" s="265"/>
      <c r="J227" s="265"/>
      <c r="K227" s="265"/>
      <c r="L227" s="266"/>
      <c r="M227" s="58"/>
      <c r="N227" s="59"/>
      <c r="P227" s="267" t="s">
        <v>184</v>
      </c>
      <c r="Q227" s="268" t="s">
        <v>147</v>
      </c>
      <c r="R227" s="269"/>
      <c r="S227" s="269"/>
      <c r="T227" s="270"/>
      <c r="U227" s="269"/>
      <c r="V227" s="271"/>
      <c r="W227" s="58"/>
      <c r="X227" s="60"/>
      <c r="Y227" s="59"/>
      <c r="Z227" s="131"/>
    </row>
    <row r="228" spans="1:27" ht="20.100000000000001" customHeight="1" x14ac:dyDescent="0.15">
      <c r="A228" s="110"/>
      <c r="B228" s="110"/>
      <c r="C228" s="257"/>
      <c r="D228" s="272" t="s">
        <v>6</v>
      </c>
      <c r="E228" s="273"/>
      <c r="F228" s="273"/>
      <c r="G228" s="273"/>
      <c r="H228" s="273"/>
      <c r="I228" s="273"/>
      <c r="J228" s="273"/>
      <c r="K228" s="273"/>
      <c r="L228" s="274"/>
      <c r="M228" s="56"/>
      <c r="N228" s="57"/>
      <c r="P228" s="275"/>
      <c r="Q228" s="276" t="s">
        <v>148</v>
      </c>
      <c r="R228" s="277"/>
      <c r="S228" s="277"/>
      <c r="T228" s="278"/>
      <c r="U228" s="277"/>
      <c r="V228" s="279"/>
      <c r="W228" s="56"/>
      <c r="X228" s="61"/>
      <c r="Y228" s="57"/>
      <c r="Z228" s="131"/>
    </row>
    <row r="229" spans="1:27" ht="20.100000000000001" customHeight="1" x14ac:dyDescent="0.15">
      <c r="A229" s="110"/>
      <c r="B229" s="110"/>
      <c r="C229" s="257"/>
      <c r="D229" s="272" t="s">
        <v>3</v>
      </c>
      <c r="E229" s="273"/>
      <c r="F229" s="273"/>
      <c r="G229" s="273"/>
      <c r="H229" s="273"/>
      <c r="I229" s="273"/>
      <c r="J229" s="273"/>
      <c r="K229" s="273"/>
      <c r="L229" s="274"/>
      <c r="M229" s="56"/>
      <c r="N229" s="57"/>
      <c r="P229" s="275"/>
      <c r="Q229" s="276" t="s">
        <v>149</v>
      </c>
      <c r="R229" s="277"/>
      <c r="S229" s="277"/>
      <c r="T229" s="278"/>
      <c r="U229" s="277"/>
      <c r="V229" s="279"/>
      <c r="W229" s="56"/>
      <c r="X229" s="61"/>
      <c r="Y229" s="57"/>
      <c r="Z229" s="131"/>
    </row>
    <row r="230" spans="1:27" ht="20.100000000000001" customHeight="1" x14ac:dyDescent="0.15">
      <c r="A230" s="110"/>
      <c r="B230" s="110"/>
      <c r="C230" s="257"/>
      <c r="D230" s="272" t="s">
        <v>4</v>
      </c>
      <c r="E230" s="273"/>
      <c r="F230" s="273"/>
      <c r="G230" s="273"/>
      <c r="H230" s="273"/>
      <c r="I230" s="273"/>
      <c r="J230" s="273"/>
      <c r="K230" s="273"/>
      <c r="L230" s="274"/>
      <c r="M230" s="56"/>
      <c r="N230" s="57"/>
      <c r="P230" s="275"/>
      <c r="Q230" s="276" t="s">
        <v>150</v>
      </c>
      <c r="R230" s="277"/>
      <c r="S230" s="277"/>
      <c r="T230" s="278"/>
      <c r="U230" s="277"/>
      <c r="V230" s="279"/>
      <c r="W230" s="56"/>
      <c r="X230" s="61"/>
      <c r="Y230" s="57"/>
      <c r="Z230" s="131"/>
    </row>
    <row r="231" spans="1:27" ht="20.100000000000001" customHeight="1" x14ac:dyDescent="0.15">
      <c r="A231" s="110"/>
      <c r="B231" s="110"/>
      <c r="C231" s="257"/>
      <c r="D231" s="272" t="s">
        <v>26</v>
      </c>
      <c r="E231" s="273"/>
      <c r="F231" s="273"/>
      <c r="G231" s="273"/>
      <c r="H231" s="273"/>
      <c r="I231" s="273"/>
      <c r="J231" s="273"/>
      <c r="K231" s="273"/>
      <c r="L231" s="274"/>
      <c r="M231" s="56"/>
      <c r="N231" s="57"/>
      <c r="P231" s="275"/>
      <c r="Q231" s="276" t="s">
        <v>151</v>
      </c>
      <c r="R231" s="277"/>
      <c r="S231" s="277"/>
      <c r="T231" s="278"/>
      <c r="U231" s="277"/>
      <c r="V231" s="279"/>
      <c r="W231" s="56"/>
      <c r="X231" s="61"/>
      <c r="Y231" s="57"/>
      <c r="Z231" s="131"/>
    </row>
    <row r="232" spans="1:27" ht="20.100000000000001" customHeight="1" x14ac:dyDescent="0.15">
      <c r="A232" s="110"/>
      <c r="B232" s="110"/>
      <c r="C232" s="257"/>
      <c r="D232" s="272" t="s">
        <v>27</v>
      </c>
      <c r="E232" s="273"/>
      <c r="F232" s="273"/>
      <c r="G232" s="273"/>
      <c r="H232" s="273"/>
      <c r="I232" s="273"/>
      <c r="J232" s="273"/>
      <c r="K232" s="273"/>
      <c r="L232" s="274"/>
      <c r="M232" s="56"/>
      <c r="N232" s="57"/>
      <c r="P232" s="275"/>
      <c r="Q232" s="276" t="s">
        <v>152</v>
      </c>
      <c r="R232" s="277"/>
      <c r="S232" s="277"/>
      <c r="T232" s="278"/>
      <c r="U232" s="277"/>
      <c r="V232" s="279"/>
      <c r="W232" s="56"/>
      <c r="X232" s="61"/>
      <c r="Y232" s="57"/>
      <c r="Z232" s="131"/>
    </row>
    <row r="233" spans="1:27" ht="20.100000000000001" customHeight="1" x14ac:dyDescent="0.15">
      <c r="A233" s="110"/>
      <c r="B233" s="110"/>
      <c r="C233" s="257"/>
      <c r="D233" s="272" t="s">
        <v>117</v>
      </c>
      <c r="E233" s="273"/>
      <c r="F233" s="273"/>
      <c r="G233" s="273"/>
      <c r="H233" s="273"/>
      <c r="I233" s="273"/>
      <c r="J233" s="273"/>
      <c r="K233" s="273"/>
      <c r="L233" s="274"/>
      <c r="M233" s="56"/>
      <c r="N233" s="57"/>
      <c r="P233" s="275"/>
      <c r="Q233" s="276" t="s">
        <v>153</v>
      </c>
      <c r="R233" s="277"/>
      <c r="S233" s="277"/>
      <c r="T233" s="278"/>
      <c r="U233" s="277"/>
      <c r="V233" s="279"/>
      <c r="W233" s="56"/>
      <c r="X233" s="61"/>
      <c r="Y233" s="57"/>
      <c r="Z233" s="131"/>
    </row>
    <row r="234" spans="1:27" ht="20.100000000000001" customHeight="1" x14ac:dyDescent="0.15">
      <c r="A234" s="110"/>
      <c r="B234" s="110"/>
      <c r="C234" s="257"/>
      <c r="D234" s="272" t="s">
        <v>118</v>
      </c>
      <c r="E234" s="273"/>
      <c r="F234" s="273"/>
      <c r="G234" s="273"/>
      <c r="H234" s="273"/>
      <c r="I234" s="273"/>
      <c r="J234" s="273"/>
      <c r="K234" s="273"/>
      <c r="L234" s="274"/>
      <c r="M234" s="56"/>
      <c r="N234" s="57"/>
      <c r="P234" s="275"/>
      <c r="Q234" s="276" t="s">
        <v>154</v>
      </c>
      <c r="R234" s="277"/>
      <c r="S234" s="277"/>
      <c r="T234" s="278"/>
      <c r="U234" s="277"/>
      <c r="V234" s="279"/>
      <c r="W234" s="56"/>
      <c r="X234" s="61"/>
      <c r="Y234" s="57"/>
      <c r="Z234" s="131"/>
    </row>
    <row r="235" spans="1:27" ht="20.100000000000001" customHeight="1" x14ac:dyDescent="0.15">
      <c r="A235" s="110"/>
      <c r="B235" s="110"/>
      <c r="C235" s="257"/>
      <c r="D235" s="272" t="s">
        <v>119</v>
      </c>
      <c r="E235" s="273"/>
      <c r="F235" s="273"/>
      <c r="G235" s="273"/>
      <c r="H235" s="273"/>
      <c r="I235" s="273"/>
      <c r="J235" s="273"/>
      <c r="K235" s="273"/>
      <c r="L235" s="274"/>
      <c r="M235" s="56"/>
      <c r="N235" s="57"/>
      <c r="P235" s="275"/>
      <c r="Q235" s="276" t="s">
        <v>155</v>
      </c>
      <c r="R235" s="277"/>
      <c r="S235" s="277"/>
      <c r="T235" s="278"/>
      <c r="U235" s="277"/>
      <c r="V235" s="279"/>
      <c r="W235" s="56"/>
      <c r="X235" s="61"/>
      <c r="Y235" s="57"/>
      <c r="Z235" s="131"/>
    </row>
    <row r="236" spans="1:27" ht="20.100000000000001" customHeight="1" x14ac:dyDescent="0.15">
      <c r="A236" s="110"/>
      <c r="B236" s="110"/>
      <c r="C236" s="257"/>
      <c r="D236" s="272" t="s">
        <v>120</v>
      </c>
      <c r="E236" s="273"/>
      <c r="F236" s="273"/>
      <c r="G236" s="273"/>
      <c r="H236" s="273"/>
      <c r="I236" s="273"/>
      <c r="J236" s="273"/>
      <c r="K236" s="273"/>
      <c r="L236" s="274"/>
      <c r="M236" s="56"/>
      <c r="N236" s="57"/>
      <c r="P236" s="275"/>
      <c r="Q236" s="276" t="s">
        <v>156</v>
      </c>
      <c r="R236" s="277"/>
      <c r="S236" s="277"/>
      <c r="T236" s="278"/>
      <c r="U236" s="277"/>
      <c r="V236" s="279"/>
      <c r="W236" s="56"/>
      <c r="X236" s="61"/>
      <c r="Y236" s="57"/>
      <c r="Z236" s="131"/>
    </row>
    <row r="237" spans="1:27" ht="20.100000000000001" customHeight="1" x14ac:dyDescent="0.15">
      <c r="A237" s="110"/>
      <c r="B237" s="110"/>
      <c r="C237" s="257"/>
      <c r="D237" s="272" t="s">
        <v>2</v>
      </c>
      <c r="E237" s="273"/>
      <c r="F237" s="273"/>
      <c r="G237" s="273"/>
      <c r="H237" s="273"/>
      <c r="I237" s="273"/>
      <c r="J237" s="273"/>
      <c r="K237" s="273"/>
      <c r="L237" s="274"/>
      <c r="M237" s="56"/>
      <c r="N237" s="57"/>
      <c r="P237" s="275"/>
      <c r="Q237" s="276" t="s">
        <v>157</v>
      </c>
      <c r="R237" s="277"/>
      <c r="S237" s="277"/>
      <c r="T237" s="278"/>
      <c r="U237" s="277"/>
      <c r="V237" s="279"/>
      <c r="W237" s="56"/>
      <c r="X237" s="61"/>
      <c r="Y237" s="57"/>
      <c r="Z237" s="131"/>
    </row>
    <row r="238" spans="1:27" ht="20.100000000000001" customHeight="1" x14ac:dyDescent="0.15">
      <c r="A238" s="110"/>
      <c r="B238" s="110"/>
      <c r="C238" s="257"/>
      <c r="D238" s="272" t="s">
        <v>29</v>
      </c>
      <c r="E238" s="273"/>
      <c r="F238" s="273"/>
      <c r="G238" s="273"/>
      <c r="H238" s="273"/>
      <c r="I238" s="273"/>
      <c r="J238" s="273"/>
      <c r="K238" s="273"/>
      <c r="L238" s="274"/>
      <c r="M238" s="56"/>
      <c r="N238" s="57"/>
      <c r="P238" s="275"/>
      <c r="Q238" s="276" t="s">
        <v>158</v>
      </c>
      <c r="R238" s="277"/>
      <c r="S238" s="277"/>
      <c r="T238" s="278"/>
      <c r="U238" s="277"/>
      <c r="V238" s="279"/>
      <c r="W238" s="56"/>
      <c r="X238" s="61"/>
      <c r="Y238" s="57"/>
      <c r="Z238" s="131"/>
    </row>
    <row r="239" spans="1:27" ht="20.100000000000001" customHeight="1" x14ac:dyDescent="0.15">
      <c r="A239" s="110"/>
      <c r="B239" s="110"/>
      <c r="C239" s="257"/>
      <c r="D239" s="272" t="s">
        <v>22</v>
      </c>
      <c r="E239" s="273"/>
      <c r="F239" s="273"/>
      <c r="G239" s="273"/>
      <c r="H239" s="273"/>
      <c r="I239" s="273"/>
      <c r="J239" s="273"/>
      <c r="K239" s="273"/>
      <c r="L239" s="274"/>
      <c r="M239" s="56"/>
      <c r="N239" s="57"/>
      <c r="P239" s="275"/>
      <c r="Q239" s="276" t="s">
        <v>159</v>
      </c>
      <c r="R239" s="277"/>
      <c r="S239" s="277"/>
      <c r="T239" s="278"/>
      <c r="U239" s="277"/>
      <c r="V239" s="279"/>
      <c r="W239" s="56"/>
      <c r="X239" s="61"/>
      <c r="Y239" s="57"/>
      <c r="Z239" s="131"/>
    </row>
    <row r="240" spans="1:27" ht="20.100000000000001" customHeight="1" x14ac:dyDescent="0.15">
      <c r="A240" s="110"/>
      <c r="B240" s="110"/>
      <c r="C240" s="257"/>
      <c r="D240" s="272" t="s">
        <v>23</v>
      </c>
      <c r="E240" s="273"/>
      <c r="F240" s="273"/>
      <c r="G240" s="273"/>
      <c r="H240" s="273"/>
      <c r="I240" s="273"/>
      <c r="J240" s="273"/>
      <c r="K240" s="273"/>
      <c r="L240" s="274"/>
      <c r="M240" s="56"/>
      <c r="N240" s="57"/>
      <c r="P240" s="275"/>
      <c r="Q240" s="276" t="s">
        <v>160</v>
      </c>
      <c r="R240" s="277"/>
      <c r="S240" s="277"/>
      <c r="T240" s="278"/>
      <c r="U240" s="277"/>
      <c r="V240" s="279"/>
      <c r="W240" s="56"/>
      <c r="X240" s="61"/>
      <c r="Y240" s="57"/>
      <c r="Z240" s="131"/>
    </row>
    <row r="241" spans="1:26" ht="20.100000000000001" customHeight="1" x14ac:dyDescent="0.15">
      <c r="A241" s="110"/>
      <c r="B241" s="110"/>
      <c r="C241" s="257"/>
      <c r="D241" s="272" t="s">
        <v>28</v>
      </c>
      <c r="E241" s="273"/>
      <c r="F241" s="273"/>
      <c r="G241" s="273"/>
      <c r="H241" s="273"/>
      <c r="I241" s="273"/>
      <c r="J241" s="273"/>
      <c r="K241" s="273"/>
      <c r="L241" s="274"/>
      <c r="M241" s="56"/>
      <c r="N241" s="57"/>
      <c r="P241" s="275"/>
      <c r="Q241" s="276" t="s">
        <v>161</v>
      </c>
      <c r="R241" s="277"/>
      <c r="S241" s="277"/>
      <c r="T241" s="278"/>
      <c r="U241" s="277"/>
      <c r="V241" s="279"/>
      <c r="W241" s="56"/>
      <c r="X241" s="61"/>
      <c r="Y241" s="57"/>
      <c r="Z241" s="131"/>
    </row>
    <row r="242" spans="1:26" ht="20.100000000000001" customHeight="1" x14ac:dyDescent="0.15">
      <c r="A242" s="110"/>
      <c r="B242" s="110"/>
      <c r="C242" s="257"/>
      <c r="D242" s="272" t="s">
        <v>121</v>
      </c>
      <c r="E242" s="273"/>
      <c r="F242" s="273"/>
      <c r="G242" s="273"/>
      <c r="H242" s="273"/>
      <c r="I242" s="273"/>
      <c r="J242" s="273"/>
      <c r="K242" s="273"/>
      <c r="L242" s="274"/>
      <c r="M242" s="56"/>
      <c r="N242" s="57"/>
      <c r="P242" s="275"/>
      <c r="Q242" s="276" t="s">
        <v>162</v>
      </c>
      <c r="R242" s="277"/>
      <c r="S242" s="277"/>
      <c r="T242" s="278"/>
      <c r="U242" s="277"/>
      <c r="V242" s="279"/>
      <c r="W242" s="56"/>
      <c r="X242" s="61"/>
      <c r="Y242" s="57"/>
      <c r="Z242" s="131"/>
    </row>
    <row r="243" spans="1:26" ht="20.100000000000001" customHeight="1" x14ac:dyDescent="0.15">
      <c r="A243" s="110"/>
      <c r="B243" s="110"/>
      <c r="C243" s="257"/>
      <c r="D243" s="272" t="s">
        <v>122</v>
      </c>
      <c r="E243" s="273"/>
      <c r="F243" s="273"/>
      <c r="G243" s="273"/>
      <c r="H243" s="273"/>
      <c r="I243" s="273"/>
      <c r="J243" s="273"/>
      <c r="K243" s="273"/>
      <c r="L243" s="274"/>
      <c r="M243" s="56"/>
      <c r="N243" s="57"/>
      <c r="P243" s="275"/>
      <c r="Q243" s="276" t="s">
        <v>163</v>
      </c>
      <c r="R243" s="277"/>
      <c r="S243" s="277"/>
      <c r="T243" s="278"/>
      <c r="U243" s="277"/>
      <c r="V243" s="279"/>
      <c r="W243" s="56"/>
      <c r="X243" s="61"/>
      <c r="Y243" s="57"/>
      <c r="Z243" s="131"/>
    </row>
    <row r="244" spans="1:26" ht="20.100000000000001" customHeight="1" x14ac:dyDescent="0.15">
      <c r="A244" s="110"/>
      <c r="B244" s="110"/>
      <c r="C244" s="257"/>
      <c r="D244" s="272" t="s">
        <v>123</v>
      </c>
      <c r="E244" s="273"/>
      <c r="F244" s="273"/>
      <c r="G244" s="273"/>
      <c r="H244" s="273"/>
      <c r="I244" s="273"/>
      <c r="J244" s="273"/>
      <c r="K244" s="273"/>
      <c r="L244" s="274"/>
      <c r="M244" s="56"/>
      <c r="N244" s="57"/>
      <c r="P244" s="275"/>
      <c r="Q244" s="276" t="s">
        <v>164</v>
      </c>
      <c r="R244" s="277"/>
      <c r="S244" s="277"/>
      <c r="T244" s="278"/>
      <c r="U244" s="277"/>
      <c r="V244" s="279"/>
      <c r="W244" s="56"/>
      <c r="X244" s="61"/>
      <c r="Y244" s="57"/>
      <c r="Z244" s="131"/>
    </row>
    <row r="245" spans="1:26" ht="20.100000000000001" customHeight="1" x14ac:dyDescent="0.15">
      <c r="A245" s="110"/>
      <c r="B245" s="110"/>
      <c r="C245" s="257"/>
      <c r="D245" s="272" t="s">
        <v>124</v>
      </c>
      <c r="E245" s="273"/>
      <c r="F245" s="273"/>
      <c r="G245" s="273"/>
      <c r="H245" s="273"/>
      <c r="I245" s="273"/>
      <c r="J245" s="273"/>
      <c r="K245" s="273"/>
      <c r="L245" s="274"/>
      <c r="M245" s="56"/>
      <c r="N245" s="57"/>
      <c r="P245" s="275"/>
      <c r="Q245" s="276" t="s">
        <v>165</v>
      </c>
      <c r="R245" s="277"/>
      <c r="S245" s="277"/>
      <c r="T245" s="278"/>
      <c r="U245" s="277"/>
      <c r="V245" s="279"/>
      <c r="W245" s="56"/>
      <c r="X245" s="61"/>
      <c r="Y245" s="57"/>
      <c r="Z245" s="131"/>
    </row>
    <row r="246" spans="1:26" ht="20.100000000000001" customHeight="1" x14ac:dyDescent="0.15">
      <c r="A246" s="110"/>
      <c r="B246" s="110"/>
      <c r="C246" s="257"/>
      <c r="D246" s="272" t="s">
        <v>125</v>
      </c>
      <c r="E246" s="273"/>
      <c r="F246" s="273"/>
      <c r="G246" s="273"/>
      <c r="H246" s="273"/>
      <c r="I246" s="273"/>
      <c r="J246" s="273"/>
      <c r="K246" s="273"/>
      <c r="L246" s="274"/>
      <c r="M246" s="56"/>
      <c r="N246" s="57"/>
      <c r="P246" s="275"/>
      <c r="Q246" s="276" t="s">
        <v>30</v>
      </c>
      <c r="R246" s="277"/>
      <c r="S246" s="277"/>
      <c r="T246" s="278"/>
      <c r="U246" s="277"/>
      <c r="V246" s="279"/>
      <c r="W246" s="56"/>
      <c r="X246" s="61"/>
      <c r="Y246" s="57"/>
      <c r="Z246" s="131"/>
    </row>
    <row r="247" spans="1:26" ht="20.100000000000001" customHeight="1" x14ac:dyDescent="0.15">
      <c r="A247" s="110"/>
      <c r="B247" s="110"/>
      <c r="C247" s="257"/>
      <c r="D247" s="280" t="s">
        <v>146</v>
      </c>
      <c r="E247" s="281" t="s">
        <v>126</v>
      </c>
      <c r="F247" s="273"/>
      <c r="G247" s="273"/>
      <c r="H247" s="273"/>
      <c r="I247" s="273"/>
      <c r="J247" s="273"/>
      <c r="K247" s="273"/>
      <c r="L247" s="274"/>
      <c r="M247" s="56"/>
      <c r="N247" s="57"/>
      <c r="P247" s="282"/>
      <c r="Q247" s="276" t="s">
        <v>166</v>
      </c>
      <c r="R247" s="277"/>
      <c r="S247" s="277"/>
      <c r="T247" s="278"/>
      <c r="U247" s="277"/>
      <c r="V247" s="279"/>
      <c r="W247" s="56"/>
      <c r="X247" s="61"/>
      <c r="Y247" s="57"/>
      <c r="Z247" s="131"/>
    </row>
    <row r="248" spans="1:26" ht="20.100000000000001" customHeight="1" x14ac:dyDescent="0.15">
      <c r="A248" s="110"/>
      <c r="B248" s="110"/>
      <c r="C248" s="257"/>
      <c r="D248" s="280"/>
      <c r="E248" s="281" t="s">
        <v>127</v>
      </c>
      <c r="F248" s="273"/>
      <c r="G248" s="273"/>
      <c r="H248" s="273"/>
      <c r="I248" s="273"/>
      <c r="J248" s="273"/>
      <c r="K248" s="273"/>
      <c r="L248" s="274"/>
      <c r="M248" s="56"/>
      <c r="N248" s="57"/>
      <c r="P248" s="52"/>
      <c r="Q248" s="53"/>
      <c r="R248" s="53"/>
      <c r="S248" s="53"/>
      <c r="T248" s="53"/>
      <c r="U248" s="53"/>
      <c r="V248" s="55"/>
      <c r="W248" s="56"/>
      <c r="X248" s="61"/>
      <c r="Y248" s="57"/>
      <c r="Z248" s="131"/>
    </row>
    <row r="249" spans="1:26" ht="20.100000000000001" customHeight="1" x14ac:dyDescent="0.15">
      <c r="A249" s="110"/>
      <c r="B249" s="110"/>
      <c r="C249" s="257"/>
      <c r="D249" s="280"/>
      <c r="E249" s="281" t="s">
        <v>128</v>
      </c>
      <c r="F249" s="273"/>
      <c r="G249" s="273"/>
      <c r="H249" s="273"/>
      <c r="I249" s="273"/>
      <c r="J249" s="273"/>
      <c r="K249" s="273"/>
      <c r="L249" s="274"/>
      <c r="M249" s="56"/>
      <c r="N249" s="57"/>
      <c r="P249" s="52"/>
      <c r="Q249" s="53"/>
      <c r="R249" s="53"/>
      <c r="S249" s="53"/>
      <c r="T249" s="53"/>
      <c r="U249" s="53"/>
      <c r="V249" s="55"/>
      <c r="W249" s="56"/>
      <c r="X249" s="61"/>
      <c r="Y249" s="57"/>
      <c r="Z249" s="131"/>
    </row>
    <row r="250" spans="1:26" ht="20.100000000000001" customHeight="1" x14ac:dyDescent="0.15">
      <c r="A250" s="110"/>
      <c r="B250" s="110"/>
      <c r="C250" s="257"/>
      <c r="D250" s="280"/>
      <c r="E250" s="281" t="s">
        <v>129</v>
      </c>
      <c r="F250" s="273"/>
      <c r="G250" s="273"/>
      <c r="H250" s="273"/>
      <c r="I250" s="273"/>
      <c r="J250" s="273"/>
      <c r="K250" s="273"/>
      <c r="L250" s="274"/>
      <c r="M250" s="56"/>
      <c r="N250" s="57"/>
      <c r="P250" s="52"/>
      <c r="Q250" s="53"/>
      <c r="R250" s="53"/>
      <c r="S250" s="53"/>
      <c r="T250" s="54"/>
      <c r="U250" s="53"/>
      <c r="V250" s="55"/>
      <c r="W250" s="56"/>
      <c r="X250" s="61"/>
      <c r="Y250" s="57"/>
      <c r="Z250" s="131"/>
    </row>
    <row r="251" spans="1:26" ht="20.100000000000001" customHeight="1" x14ac:dyDescent="0.15">
      <c r="A251" s="110"/>
      <c r="B251" s="110"/>
      <c r="C251" s="257"/>
      <c r="D251" s="280"/>
      <c r="E251" s="281" t="s">
        <v>130</v>
      </c>
      <c r="F251" s="273"/>
      <c r="G251" s="273"/>
      <c r="H251" s="273"/>
      <c r="I251" s="273"/>
      <c r="J251" s="273"/>
      <c r="K251" s="273"/>
      <c r="L251" s="274"/>
      <c r="M251" s="56"/>
      <c r="N251" s="57"/>
      <c r="P251" s="52"/>
      <c r="Q251" s="53"/>
      <c r="R251" s="53"/>
      <c r="S251" s="53"/>
      <c r="T251" s="54"/>
      <c r="U251" s="53"/>
      <c r="V251" s="55"/>
      <c r="W251" s="56"/>
      <c r="X251" s="61"/>
      <c r="Y251" s="57"/>
      <c r="Z251" s="131"/>
    </row>
    <row r="252" spans="1:26" ht="20.100000000000001" customHeight="1" x14ac:dyDescent="0.15">
      <c r="A252" s="110"/>
      <c r="B252" s="110"/>
      <c r="C252" s="257"/>
      <c r="D252" s="280"/>
      <c r="E252" s="281" t="s">
        <v>131</v>
      </c>
      <c r="F252" s="273"/>
      <c r="G252" s="273"/>
      <c r="H252" s="273"/>
      <c r="I252" s="273"/>
      <c r="J252" s="273"/>
      <c r="K252" s="273"/>
      <c r="L252" s="274"/>
      <c r="M252" s="56"/>
      <c r="N252" s="57"/>
      <c r="P252" s="52"/>
      <c r="Q252" s="53"/>
      <c r="R252" s="53"/>
      <c r="S252" s="53"/>
      <c r="T252" s="54"/>
      <c r="U252" s="53"/>
      <c r="V252" s="55"/>
      <c r="W252" s="56"/>
      <c r="X252" s="61"/>
      <c r="Y252" s="57"/>
      <c r="Z252" s="131"/>
    </row>
    <row r="253" spans="1:26" ht="20.100000000000001" customHeight="1" x14ac:dyDescent="0.15">
      <c r="A253" s="110"/>
      <c r="B253" s="110"/>
      <c r="C253" s="257"/>
      <c r="D253" s="280"/>
      <c r="E253" s="281" t="s">
        <v>132</v>
      </c>
      <c r="F253" s="273"/>
      <c r="G253" s="273"/>
      <c r="H253" s="273"/>
      <c r="I253" s="273"/>
      <c r="J253" s="273"/>
      <c r="K253" s="273"/>
      <c r="L253" s="274"/>
      <c r="M253" s="56"/>
      <c r="N253" s="57"/>
      <c r="P253" s="52"/>
      <c r="Q253" s="53"/>
      <c r="R253" s="53"/>
      <c r="S253" s="53"/>
      <c r="T253" s="54"/>
      <c r="U253" s="53"/>
      <c r="V253" s="55"/>
      <c r="W253" s="56"/>
      <c r="X253" s="61"/>
      <c r="Y253" s="57"/>
      <c r="Z253" s="131"/>
    </row>
    <row r="254" spans="1:26" ht="20.100000000000001" customHeight="1" x14ac:dyDescent="0.15">
      <c r="A254" s="110"/>
      <c r="B254" s="110"/>
      <c r="C254" s="257"/>
      <c r="D254" s="280"/>
      <c r="E254" s="281" t="s">
        <v>133</v>
      </c>
      <c r="F254" s="273"/>
      <c r="G254" s="273"/>
      <c r="H254" s="273"/>
      <c r="I254" s="273"/>
      <c r="J254" s="273"/>
      <c r="K254" s="273"/>
      <c r="L254" s="274"/>
      <c r="M254" s="56"/>
      <c r="N254" s="57"/>
      <c r="P254" s="52"/>
      <c r="Q254" s="53"/>
      <c r="R254" s="53"/>
      <c r="S254" s="53"/>
      <c r="T254" s="54"/>
      <c r="U254" s="53"/>
      <c r="V254" s="55"/>
      <c r="W254" s="56"/>
      <c r="X254" s="61"/>
      <c r="Y254" s="57"/>
      <c r="Z254" s="131"/>
    </row>
    <row r="255" spans="1:26" ht="20.100000000000001" customHeight="1" x14ac:dyDescent="0.15">
      <c r="A255" s="110"/>
      <c r="B255" s="110"/>
      <c r="C255" s="257"/>
      <c r="D255" s="283"/>
      <c r="E255" s="281" t="s">
        <v>134</v>
      </c>
      <c r="F255" s="273"/>
      <c r="G255" s="273"/>
      <c r="H255" s="273"/>
      <c r="I255" s="273"/>
      <c r="J255" s="273"/>
      <c r="K255" s="273"/>
      <c r="L255" s="274"/>
      <c r="M255" s="56"/>
      <c r="N255" s="57"/>
      <c r="P255" s="52"/>
      <c r="Q255" s="53"/>
      <c r="R255" s="53"/>
      <c r="S255" s="53"/>
      <c r="T255" s="54"/>
      <c r="U255" s="53"/>
      <c r="V255" s="55"/>
      <c r="W255" s="56"/>
      <c r="X255" s="61"/>
      <c r="Y255" s="57"/>
      <c r="Z255" s="131"/>
    </row>
    <row r="256" spans="1:26" ht="20.100000000000001" customHeight="1" x14ac:dyDescent="0.15">
      <c r="A256" s="110"/>
      <c r="B256" s="110"/>
      <c r="C256" s="257"/>
      <c r="D256" s="283"/>
      <c r="E256" s="281" t="s">
        <v>135</v>
      </c>
      <c r="F256" s="273"/>
      <c r="G256" s="273"/>
      <c r="H256" s="273"/>
      <c r="I256" s="273"/>
      <c r="J256" s="273"/>
      <c r="K256" s="273"/>
      <c r="L256" s="274"/>
      <c r="M256" s="56"/>
      <c r="N256" s="57"/>
      <c r="P256" s="52"/>
      <c r="Q256" s="53"/>
      <c r="R256" s="53"/>
      <c r="S256" s="53"/>
      <c r="T256" s="54"/>
      <c r="U256" s="53"/>
      <c r="V256" s="55"/>
      <c r="W256" s="56"/>
      <c r="X256" s="61"/>
      <c r="Y256" s="57"/>
      <c r="Z256" s="131"/>
    </row>
    <row r="257" spans="1:27" ht="20.100000000000001" customHeight="1" x14ac:dyDescent="0.15">
      <c r="A257" s="110"/>
      <c r="B257" s="110"/>
      <c r="C257" s="257"/>
      <c r="D257" s="283"/>
      <c r="E257" s="281" t="s">
        <v>136</v>
      </c>
      <c r="F257" s="273"/>
      <c r="G257" s="273"/>
      <c r="H257" s="273"/>
      <c r="I257" s="273"/>
      <c r="J257" s="273"/>
      <c r="K257" s="273"/>
      <c r="L257" s="274"/>
      <c r="M257" s="56"/>
      <c r="N257" s="57"/>
      <c r="P257" s="52"/>
      <c r="Q257" s="53"/>
      <c r="R257" s="53"/>
      <c r="S257" s="53"/>
      <c r="T257" s="54"/>
      <c r="U257" s="53"/>
      <c r="V257" s="55"/>
      <c r="W257" s="56"/>
      <c r="X257" s="61"/>
      <c r="Y257" s="57"/>
      <c r="Z257" s="131"/>
    </row>
    <row r="258" spans="1:27" ht="20.100000000000001" customHeight="1" x14ac:dyDescent="0.15">
      <c r="A258" s="110"/>
      <c r="B258" s="110"/>
      <c r="C258" s="257"/>
      <c r="D258" s="283"/>
      <c r="E258" s="281" t="s">
        <v>137</v>
      </c>
      <c r="F258" s="273"/>
      <c r="G258" s="273"/>
      <c r="H258" s="273"/>
      <c r="I258" s="273"/>
      <c r="J258" s="273"/>
      <c r="K258" s="273"/>
      <c r="L258" s="274"/>
      <c r="M258" s="56"/>
      <c r="N258" s="57"/>
      <c r="P258" s="52"/>
      <c r="Q258" s="53"/>
      <c r="R258" s="53"/>
      <c r="S258" s="53"/>
      <c r="T258" s="54"/>
      <c r="U258" s="53"/>
      <c r="V258" s="55"/>
      <c r="W258" s="56"/>
      <c r="X258" s="61"/>
      <c r="Y258" s="57"/>
      <c r="Z258" s="131"/>
    </row>
    <row r="259" spans="1:27" ht="20.100000000000001" customHeight="1" x14ac:dyDescent="0.15">
      <c r="A259" s="110"/>
      <c r="B259" s="110"/>
      <c r="C259" s="257"/>
      <c r="D259" s="283"/>
      <c r="E259" s="281" t="s">
        <v>138</v>
      </c>
      <c r="F259" s="273"/>
      <c r="G259" s="273"/>
      <c r="H259" s="273"/>
      <c r="I259" s="273"/>
      <c r="J259" s="273"/>
      <c r="K259" s="273"/>
      <c r="L259" s="274"/>
      <c r="M259" s="56"/>
      <c r="N259" s="57"/>
      <c r="P259" s="52"/>
      <c r="Q259" s="53"/>
      <c r="R259" s="53"/>
      <c r="S259" s="53"/>
      <c r="T259" s="54"/>
      <c r="U259" s="53"/>
      <c r="V259" s="55"/>
      <c r="W259" s="56"/>
      <c r="X259" s="61"/>
      <c r="Y259" s="57"/>
      <c r="Z259" s="131"/>
    </row>
    <row r="260" spans="1:27" ht="20.100000000000001" customHeight="1" x14ac:dyDescent="0.15">
      <c r="A260" s="110"/>
      <c r="B260" s="110"/>
      <c r="C260" s="257"/>
      <c r="D260" s="283"/>
      <c r="E260" s="281" t="s">
        <v>139</v>
      </c>
      <c r="F260" s="273"/>
      <c r="G260" s="273"/>
      <c r="H260" s="273"/>
      <c r="I260" s="273"/>
      <c r="J260" s="273"/>
      <c r="K260" s="273"/>
      <c r="L260" s="274"/>
      <c r="M260" s="56"/>
      <c r="N260" s="57"/>
      <c r="P260" s="52"/>
      <c r="Q260" s="53"/>
      <c r="R260" s="53"/>
      <c r="S260" s="53"/>
      <c r="T260" s="54"/>
      <c r="U260" s="53"/>
      <c r="V260" s="55"/>
      <c r="W260" s="56"/>
      <c r="X260" s="61"/>
      <c r="Y260" s="57"/>
      <c r="Z260" s="131"/>
    </row>
    <row r="261" spans="1:27" ht="20.100000000000001" customHeight="1" x14ac:dyDescent="0.15">
      <c r="A261" s="110"/>
      <c r="B261" s="110"/>
      <c r="C261" s="257"/>
      <c r="D261" s="283"/>
      <c r="E261" s="281" t="s">
        <v>140</v>
      </c>
      <c r="F261" s="273"/>
      <c r="G261" s="273"/>
      <c r="H261" s="273"/>
      <c r="I261" s="273"/>
      <c r="J261" s="273"/>
      <c r="K261" s="273"/>
      <c r="L261" s="274"/>
      <c r="M261" s="56"/>
      <c r="N261" s="57"/>
      <c r="P261" s="52"/>
      <c r="Q261" s="53"/>
      <c r="R261" s="53"/>
      <c r="S261" s="53"/>
      <c r="T261" s="54"/>
      <c r="U261" s="53"/>
      <c r="V261" s="55"/>
      <c r="W261" s="56"/>
      <c r="X261" s="61"/>
      <c r="Y261" s="57"/>
      <c r="Z261" s="131"/>
    </row>
    <row r="262" spans="1:27" ht="20.100000000000001" customHeight="1" x14ac:dyDescent="0.15">
      <c r="A262" s="110"/>
      <c r="B262" s="110"/>
      <c r="C262" s="257"/>
      <c r="D262" s="283"/>
      <c r="E262" s="281" t="s">
        <v>141</v>
      </c>
      <c r="F262" s="273"/>
      <c r="G262" s="273"/>
      <c r="H262" s="273"/>
      <c r="I262" s="273"/>
      <c r="J262" s="273"/>
      <c r="K262" s="273"/>
      <c r="L262" s="274"/>
      <c r="M262" s="56"/>
      <c r="N262" s="57"/>
      <c r="P262" s="52"/>
      <c r="Q262" s="53"/>
      <c r="R262" s="53"/>
      <c r="S262" s="53"/>
      <c r="T262" s="54"/>
      <c r="U262" s="53"/>
      <c r="V262" s="55"/>
      <c r="W262" s="56"/>
      <c r="X262" s="61"/>
      <c r="Y262" s="57"/>
      <c r="Z262" s="131"/>
    </row>
    <row r="263" spans="1:27" ht="20.100000000000001" customHeight="1" x14ac:dyDescent="0.15">
      <c r="A263" s="110"/>
      <c r="B263" s="110"/>
      <c r="C263" s="257"/>
      <c r="D263" s="283"/>
      <c r="E263" s="281" t="s">
        <v>142</v>
      </c>
      <c r="F263" s="273"/>
      <c r="G263" s="273"/>
      <c r="H263" s="273"/>
      <c r="I263" s="273"/>
      <c r="J263" s="273"/>
      <c r="K263" s="273"/>
      <c r="L263" s="274"/>
      <c r="M263" s="56"/>
      <c r="N263" s="57"/>
      <c r="P263" s="52"/>
      <c r="Q263" s="53"/>
      <c r="R263" s="53"/>
      <c r="S263" s="53"/>
      <c r="T263" s="54"/>
      <c r="U263" s="53"/>
      <c r="V263" s="55"/>
      <c r="W263" s="56"/>
      <c r="X263" s="61"/>
      <c r="Y263" s="57"/>
      <c r="Z263" s="131"/>
    </row>
    <row r="264" spans="1:27" ht="20.100000000000001" customHeight="1" x14ac:dyDescent="0.15">
      <c r="A264" s="110"/>
      <c r="B264" s="110"/>
      <c r="C264" s="257"/>
      <c r="D264" s="283"/>
      <c r="E264" s="281" t="s">
        <v>143</v>
      </c>
      <c r="F264" s="273"/>
      <c r="G264" s="273"/>
      <c r="H264" s="273"/>
      <c r="I264" s="273"/>
      <c r="J264" s="273"/>
      <c r="K264" s="273"/>
      <c r="L264" s="274"/>
      <c r="M264" s="56"/>
      <c r="N264" s="57"/>
      <c r="P264" s="52"/>
      <c r="Q264" s="53"/>
      <c r="R264" s="53"/>
      <c r="S264" s="53"/>
      <c r="T264" s="54"/>
      <c r="U264" s="53"/>
      <c r="V264" s="55"/>
      <c r="W264" s="56"/>
      <c r="X264" s="61"/>
      <c r="Y264" s="57"/>
      <c r="Z264" s="131"/>
    </row>
    <row r="265" spans="1:27" ht="20.100000000000001" customHeight="1" x14ac:dyDescent="0.15">
      <c r="A265" s="110"/>
      <c r="B265" s="110"/>
      <c r="C265" s="257"/>
      <c r="D265" s="283"/>
      <c r="E265" s="281" t="s">
        <v>144</v>
      </c>
      <c r="F265" s="273"/>
      <c r="G265" s="273"/>
      <c r="H265" s="273"/>
      <c r="I265" s="273"/>
      <c r="J265" s="273"/>
      <c r="K265" s="273"/>
      <c r="L265" s="274"/>
      <c r="M265" s="56"/>
      <c r="N265" s="57"/>
      <c r="P265" s="52"/>
      <c r="Q265" s="53"/>
      <c r="R265" s="53"/>
      <c r="S265" s="53"/>
      <c r="T265" s="54"/>
      <c r="U265" s="53"/>
      <c r="V265" s="55"/>
      <c r="W265" s="56"/>
      <c r="X265" s="61"/>
      <c r="Y265" s="57"/>
      <c r="Z265" s="131"/>
    </row>
    <row r="266" spans="1:27" ht="20.100000000000001" customHeight="1" x14ac:dyDescent="0.15">
      <c r="A266" s="110"/>
      <c r="B266" s="110"/>
      <c r="C266" s="257"/>
      <c r="D266" s="283"/>
      <c r="E266" s="284" t="s">
        <v>145</v>
      </c>
      <c r="F266" s="285"/>
      <c r="G266" s="285"/>
      <c r="H266" s="285"/>
      <c r="I266" s="285"/>
      <c r="J266" s="285"/>
      <c r="K266" s="285"/>
      <c r="L266" s="286"/>
      <c r="M266" s="69"/>
      <c r="N266" s="70"/>
      <c r="O266" s="166"/>
      <c r="P266" s="75"/>
      <c r="Q266" s="76"/>
      <c r="R266" s="76"/>
      <c r="S266" s="76"/>
      <c r="T266" s="77"/>
      <c r="U266" s="76"/>
      <c r="V266" s="78"/>
      <c r="W266" s="69"/>
      <c r="X266" s="79"/>
      <c r="Y266" s="70"/>
      <c r="Z266" s="131"/>
    </row>
    <row r="267" spans="1:27" ht="20.100000000000001" customHeight="1" x14ac:dyDescent="0.15">
      <c r="A267" s="110"/>
      <c r="B267" s="110"/>
      <c r="C267" s="125"/>
      <c r="D267" s="287"/>
      <c r="Z267" s="131"/>
    </row>
    <row r="268" spans="1:27" ht="20.100000000000001" customHeight="1" x14ac:dyDescent="0.15">
      <c r="A268" s="110"/>
      <c r="B268" s="110"/>
      <c r="C268" s="143"/>
      <c r="D268" s="252"/>
      <c r="E268" s="288"/>
      <c r="F268" s="252"/>
      <c r="G268" s="252"/>
      <c r="H268" s="252"/>
      <c r="I268" s="252"/>
      <c r="J268" s="252"/>
      <c r="K268" s="289"/>
      <c r="L268" s="290"/>
      <c r="M268" s="290"/>
      <c r="N268" s="290"/>
      <c r="O268" s="289"/>
      <c r="P268" s="290"/>
      <c r="Q268" s="290"/>
      <c r="R268" s="290"/>
      <c r="S268" s="289"/>
      <c r="T268" s="290"/>
      <c r="U268" s="290"/>
      <c r="V268" s="290"/>
      <c r="W268" s="290"/>
      <c r="X268" s="290"/>
      <c r="Y268" s="290"/>
      <c r="Z268" s="170"/>
      <c r="AA268" s="166"/>
    </row>
    <row r="269" spans="1:27" ht="20.100000000000001" customHeight="1" x14ac:dyDescent="0.15">
      <c r="A269" s="110"/>
      <c r="B269" s="110"/>
      <c r="C269" s="291"/>
      <c r="D269" s="201"/>
      <c r="E269" s="292"/>
      <c r="F269" s="293"/>
      <c r="G269" s="293"/>
      <c r="H269" s="293"/>
      <c r="I269" s="293"/>
      <c r="J269" s="201"/>
      <c r="K269" s="253"/>
      <c r="L269" s="254"/>
      <c r="M269" s="254"/>
      <c r="N269" s="254"/>
      <c r="O269" s="253"/>
      <c r="P269" s="254"/>
      <c r="Q269" s="254"/>
      <c r="R269" s="254"/>
      <c r="S269" s="253"/>
      <c r="T269" s="254"/>
      <c r="U269" s="254"/>
      <c r="V269" s="254"/>
      <c r="W269" s="254"/>
      <c r="X269" s="254"/>
      <c r="Y269" s="254"/>
      <c r="Z269" s="107"/>
    </row>
    <row r="270" spans="1:27" ht="20.100000000000001" customHeight="1" x14ac:dyDescent="0.15">
      <c r="A270" s="110"/>
      <c r="B270" s="110"/>
      <c r="C270" s="151"/>
    </row>
    <row r="271" spans="1:27" ht="20.100000000000001" customHeight="1" x14ac:dyDescent="0.15">
      <c r="A271" s="110"/>
      <c r="B271" s="110"/>
      <c r="C271" s="120" t="s">
        <v>176</v>
      </c>
      <c r="D271" s="121"/>
      <c r="E271" s="121"/>
      <c r="F271" s="121"/>
      <c r="G271" s="121"/>
      <c r="H271" s="122"/>
    </row>
    <row r="272" spans="1:27" ht="20.100000000000001" customHeight="1" x14ac:dyDescent="0.15">
      <c r="A272" s="110"/>
      <c r="B272" s="110"/>
      <c r="C272" s="125"/>
      <c r="D272" s="151"/>
      <c r="E272" s="151"/>
      <c r="F272" s="151"/>
      <c r="G272" s="151"/>
      <c r="H272" s="151"/>
      <c r="I272" s="127"/>
      <c r="J272" s="127"/>
      <c r="K272" s="127"/>
      <c r="L272" s="127"/>
      <c r="M272" s="127"/>
      <c r="N272" s="127"/>
      <c r="O272" s="127"/>
      <c r="P272" s="127"/>
      <c r="Q272" s="127"/>
      <c r="R272" s="127"/>
      <c r="S272" s="127"/>
      <c r="T272" s="127"/>
      <c r="U272" s="127"/>
      <c r="V272" s="127"/>
      <c r="W272" s="127"/>
      <c r="X272" s="127"/>
      <c r="Y272" s="127"/>
      <c r="Z272" s="152"/>
    </row>
    <row r="273" spans="1:27" ht="20.100000000000001" customHeight="1" x14ac:dyDescent="0.15">
      <c r="A273" s="110"/>
      <c r="B273" s="110"/>
      <c r="C273" s="125"/>
      <c r="D273" s="130">
        <v>1</v>
      </c>
      <c r="E273" s="255" t="s">
        <v>7</v>
      </c>
      <c r="F273" s="255"/>
      <c r="G273" s="255"/>
      <c r="H273" s="255"/>
      <c r="I273" s="9"/>
      <c r="J273" s="9"/>
      <c r="K273" s="9"/>
      <c r="L273" s="9"/>
      <c r="M273" s="9"/>
      <c r="N273" s="231"/>
      <c r="O273" s="231"/>
      <c r="P273" s="231"/>
      <c r="Q273" s="231"/>
      <c r="R273" s="231"/>
      <c r="S273" s="231"/>
      <c r="T273" s="231"/>
      <c r="U273" s="231"/>
      <c r="V273" s="231"/>
      <c r="W273" s="231"/>
      <c r="X273" s="231"/>
      <c r="Y273" s="231"/>
      <c r="Z273" s="294"/>
      <c r="AA273" s="231"/>
    </row>
    <row r="274" spans="1:27" ht="20.100000000000001" customHeight="1" x14ac:dyDescent="0.15">
      <c r="A274" s="110"/>
      <c r="B274" s="110"/>
      <c r="C274" s="125"/>
      <c r="D274" s="130"/>
      <c r="E274" s="295"/>
      <c r="F274" s="295"/>
      <c r="G274" s="295"/>
      <c r="H274" s="295"/>
      <c r="I274" s="161"/>
      <c r="J274" s="296" t="s">
        <v>217</v>
      </c>
      <c r="K274" s="233"/>
      <c r="L274" s="233"/>
      <c r="M274" s="233"/>
      <c r="N274" s="233"/>
      <c r="O274" s="233"/>
      <c r="P274" s="233"/>
      <c r="Q274" s="233"/>
      <c r="R274" s="233"/>
      <c r="S274" s="233"/>
      <c r="T274" s="233"/>
      <c r="U274" s="233"/>
      <c r="V274" s="233"/>
      <c r="W274" s="233"/>
      <c r="X274" s="233"/>
      <c r="Y274" s="233"/>
      <c r="Z274" s="234"/>
      <c r="AA274" s="233"/>
    </row>
    <row r="275" spans="1:27" ht="20.100000000000001" customHeight="1" x14ac:dyDescent="0.15">
      <c r="A275" s="110"/>
      <c r="B275" s="110"/>
      <c r="C275" s="125"/>
      <c r="D275" s="130">
        <v>2</v>
      </c>
      <c r="E275" s="231" t="s">
        <v>8</v>
      </c>
      <c r="F275" s="231"/>
      <c r="G275" s="231"/>
      <c r="H275" s="231"/>
      <c r="I275" s="9"/>
      <c r="J275" s="9"/>
      <c r="K275" s="12"/>
      <c r="L275" s="9"/>
      <c r="M275" s="9"/>
      <c r="N275" s="140"/>
      <c r="O275" s="140"/>
      <c r="P275" s="140"/>
      <c r="Q275" s="140"/>
      <c r="R275" s="140"/>
      <c r="S275" s="140"/>
      <c r="T275" s="140"/>
      <c r="U275" s="140"/>
      <c r="V275" s="140"/>
      <c r="W275" s="140"/>
      <c r="X275" s="140"/>
      <c r="Y275" s="140"/>
      <c r="Z275" s="159"/>
      <c r="AA275" s="140"/>
    </row>
    <row r="276" spans="1:27" ht="20.100000000000001" customHeight="1" x14ac:dyDescent="0.15">
      <c r="A276" s="110"/>
      <c r="B276" s="110"/>
      <c r="C276" s="125"/>
      <c r="D276" s="130"/>
      <c r="E276" s="295"/>
      <c r="F276" s="295"/>
      <c r="G276" s="295"/>
      <c r="H276" s="295"/>
      <c r="I276" s="232"/>
      <c r="J276" s="296" t="s">
        <v>218</v>
      </c>
      <c r="K276" s="233"/>
      <c r="L276" s="233"/>
      <c r="M276" s="233"/>
      <c r="N276" s="233"/>
      <c r="O276" s="233"/>
      <c r="P276" s="233"/>
      <c r="Q276" s="233"/>
      <c r="R276" s="233"/>
      <c r="S276" s="233"/>
      <c r="T276" s="233"/>
      <c r="U276" s="233"/>
      <c r="V276" s="233"/>
      <c r="W276" s="233"/>
      <c r="X276" s="233"/>
      <c r="Y276" s="233"/>
      <c r="Z276" s="234"/>
      <c r="AA276" s="233"/>
    </row>
    <row r="277" spans="1:27" ht="20.100000000000001" hidden="1" customHeight="1" x14ac:dyDescent="0.15">
      <c r="A277" s="110"/>
      <c r="B277" s="110"/>
      <c r="C277" s="125"/>
      <c r="D277" s="130"/>
      <c r="E277" s="231"/>
      <c r="F277" s="231"/>
      <c r="G277" s="295"/>
      <c r="H277" s="295"/>
      <c r="I277" s="232"/>
      <c r="J277" s="296"/>
      <c r="K277" s="233"/>
      <c r="L277" s="233"/>
      <c r="M277" s="233"/>
      <c r="N277" s="233"/>
      <c r="O277" s="233"/>
      <c r="P277" s="233"/>
      <c r="Q277" s="233"/>
      <c r="R277" s="233"/>
      <c r="S277" s="233"/>
      <c r="T277" s="233"/>
      <c r="U277" s="233"/>
      <c r="V277" s="233"/>
      <c r="W277" s="233"/>
      <c r="X277" s="233"/>
      <c r="Y277" s="233"/>
      <c r="Z277" s="234"/>
      <c r="AA277" s="233"/>
    </row>
    <row r="278" spans="1:27" ht="45" customHeight="1" x14ac:dyDescent="0.15">
      <c r="A278" s="110"/>
      <c r="B278" s="110"/>
      <c r="C278" s="125"/>
      <c r="D278" s="297" t="s">
        <v>186</v>
      </c>
      <c r="E278" s="297"/>
      <c r="F278" s="297"/>
      <c r="G278" s="297"/>
      <c r="H278" s="297"/>
      <c r="I278" s="297"/>
      <c r="J278" s="297"/>
      <c r="K278" s="297"/>
      <c r="L278" s="297"/>
      <c r="M278" s="297"/>
      <c r="N278" s="297"/>
      <c r="O278" s="297"/>
      <c r="P278" s="297"/>
      <c r="Q278" s="297"/>
      <c r="R278" s="297"/>
      <c r="S278" s="297"/>
      <c r="T278" s="297"/>
      <c r="U278" s="297"/>
      <c r="V278" s="297"/>
      <c r="W278" s="297"/>
      <c r="X278" s="297"/>
      <c r="Y278" s="297"/>
      <c r="Z278" s="234"/>
      <c r="AA278" s="233"/>
    </row>
    <row r="279" spans="1:27" ht="30" customHeight="1" x14ac:dyDescent="0.15">
      <c r="A279" s="110">
        <f>IF(COUNTIF(M280:M323,"○")&lt;1, 1001, 0)</f>
        <v>1001</v>
      </c>
      <c r="B279" s="415"/>
      <c r="C279" s="125"/>
      <c r="D279" s="298" t="s">
        <v>212</v>
      </c>
      <c r="E279" s="299"/>
      <c r="F279" s="299"/>
      <c r="G279" s="299"/>
      <c r="H279" s="299"/>
      <c r="I279" s="299"/>
      <c r="J279" s="299"/>
      <c r="K279" s="299"/>
      <c r="L279" s="300"/>
      <c r="M279" s="301" t="s">
        <v>9</v>
      </c>
      <c r="N279" s="302" t="s">
        <v>187</v>
      </c>
      <c r="O279" s="287" t="s">
        <v>11</v>
      </c>
      <c r="P279" s="287"/>
      <c r="Q279" s="303"/>
      <c r="R279" s="304" t="s">
        <v>31</v>
      </c>
      <c r="S279" s="247"/>
      <c r="T279" s="305" t="str">
        <f>"登録年月日
"&amp;日付例</f>
        <v>登録年月日
例)2026/4/1、R8/4/1</v>
      </c>
      <c r="U279" s="241"/>
      <c r="V279" s="241"/>
      <c r="W279" s="241"/>
      <c r="X279" s="241"/>
      <c r="Y279" s="306"/>
      <c r="Z279" s="234"/>
      <c r="AA279" s="233"/>
    </row>
    <row r="280" spans="1:27" ht="20.100000000000001" customHeight="1" x14ac:dyDescent="0.15">
      <c r="A280" s="110">
        <f>IF(AND(M280="○", OR(R280="",T280="")),1001,0)</f>
        <v>0</v>
      </c>
      <c r="B280" s="110"/>
      <c r="C280" s="125"/>
      <c r="D280" s="307">
        <v>1010</v>
      </c>
      <c r="E280" s="308" t="s">
        <v>188</v>
      </c>
      <c r="F280" s="309">
        <v>1</v>
      </c>
      <c r="G280" s="310" t="s">
        <v>32</v>
      </c>
      <c r="H280" s="311"/>
      <c r="I280" s="311"/>
      <c r="J280" s="311"/>
      <c r="K280" s="311"/>
      <c r="L280" s="312"/>
      <c r="M280" s="2"/>
      <c r="N280" s="313"/>
      <c r="O280" s="314" t="s">
        <v>12</v>
      </c>
      <c r="P280" s="315"/>
      <c r="Q280" s="316"/>
      <c r="R280" s="80"/>
      <c r="S280" s="81"/>
      <c r="T280" s="86"/>
      <c r="U280" s="87"/>
      <c r="V280" s="87"/>
      <c r="W280" s="87"/>
      <c r="X280" s="87"/>
      <c r="Y280" s="88"/>
      <c r="Z280" s="234"/>
      <c r="AA280" s="233"/>
    </row>
    <row r="281" spans="1:27" ht="20.100000000000001" customHeight="1" x14ac:dyDescent="0.15">
      <c r="A281" s="110">
        <f>IF(AND(M281="○", OR(R280="",T280="")),1001,0)</f>
        <v>0</v>
      </c>
      <c r="B281" s="110"/>
      <c r="C281" s="125"/>
      <c r="D281" s="317"/>
      <c r="E281" s="318"/>
      <c r="F281" s="319">
        <f>F280+1</f>
        <v>2</v>
      </c>
      <c r="G281" s="320" t="s">
        <v>33</v>
      </c>
      <c r="H281" s="321"/>
      <c r="I281" s="321"/>
      <c r="J281" s="321"/>
      <c r="K281" s="321"/>
      <c r="L281" s="322"/>
      <c r="M281" s="3"/>
      <c r="N281" s="323"/>
      <c r="O281" s="324"/>
      <c r="P281" s="325"/>
      <c r="Q281" s="326"/>
      <c r="R281" s="82"/>
      <c r="S281" s="83"/>
      <c r="T281" s="89"/>
      <c r="U281" s="90"/>
      <c r="V281" s="90"/>
      <c r="W281" s="90"/>
      <c r="X281" s="90"/>
      <c r="Y281" s="91"/>
      <c r="Z281" s="234"/>
      <c r="AA281" s="233"/>
    </row>
    <row r="282" spans="1:27" ht="20.100000000000001" customHeight="1" x14ac:dyDescent="0.15">
      <c r="A282" s="110">
        <f>IF(AND(M282="○", OR(R280="",T280="")),1001,0)</f>
        <v>0</v>
      </c>
      <c r="B282" s="110"/>
      <c r="C282" s="125"/>
      <c r="D282" s="327"/>
      <c r="E282" s="328"/>
      <c r="F282" s="329">
        <f t="shared" ref="F282:F322" si="0">F281+1</f>
        <v>3</v>
      </c>
      <c r="G282" s="330" t="s">
        <v>34</v>
      </c>
      <c r="H282" s="331"/>
      <c r="I282" s="331"/>
      <c r="J282" s="331"/>
      <c r="K282" s="331"/>
      <c r="L282" s="332"/>
      <c r="M282" s="4"/>
      <c r="N282" s="333"/>
      <c r="O282" s="334"/>
      <c r="P282" s="335"/>
      <c r="Q282" s="336"/>
      <c r="R282" s="84"/>
      <c r="S282" s="85"/>
      <c r="T282" s="92"/>
      <c r="U282" s="93"/>
      <c r="V282" s="93"/>
      <c r="W282" s="93"/>
      <c r="X282" s="93"/>
      <c r="Y282" s="94"/>
      <c r="Z282" s="234"/>
      <c r="AA282" s="233"/>
    </row>
    <row r="283" spans="1:27" ht="20.100000000000001" customHeight="1" x14ac:dyDescent="0.15">
      <c r="A283" s="110">
        <f>IF(AND(M283="○", OR(T283="",R283="")),1001,0)</f>
        <v>0</v>
      </c>
      <c r="B283" s="110"/>
      <c r="C283" s="125"/>
      <c r="D283" s="307">
        <v>1020</v>
      </c>
      <c r="E283" s="337" t="s">
        <v>205</v>
      </c>
      <c r="F283" s="309">
        <v>1</v>
      </c>
      <c r="G283" s="310" t="s">
        <v>189</v>
      </c>
      <c r="H283" s="311"/>
      <c r="I283" s="311"/>
      <c r="J283" s="311"/>
      <c r="K283" s="311"/>
      <c r="L283" s="312"/>
      <c r="M283" s="5"/>
      <c r="N283" s="313"/>
      <c r="O283" s="338" t="s">
        <v>13</v>
      </c>
      <c r="P283" s="339"/>
      <c r="Q283" s="340"/>
      <c r="R283" s="62"/>
      <c r="S283" s="64"/>
      <c r="T283" s="28"/>
      <c r="U283" s="71"/>
      <c r="V283" s="71"/>
      <c r="W283" s="71"/>
      <c r="X283" s="71"/>
      <c r="Y283" s="72"/>
      <c r="Z283" s="234"/>
      <c r="AA283" s="233"/>
    </row>
    <row r="284" spans="1:27" ht="20.100000000000001" customHeight="1" x14ac:dyDescent="0.15">
      <c r="A284" s="110"/>
      <c r="B284" s="110"/>
      <c r="C284" s="125"/>
      <c r="D284" s="317"/>
      <c r="E284" s="341"/>
      <c r="F284" s="319">
        <f t="shared" si="0"/>
        <v>2</v>
      </c>
      <c r="G284" s="320" t="s">
        <v>196</v>
      </c>
      <c r="H284" s="321"/>
      <c r="I284" s="321"/>
      <c r="J284" s="321"/>
      <c r="K284" s="321"/>
      <c r="L284" s="322"/>
      <c r="M284" s="3"/>
      <c r="N284" s="342"/>
      <c r="O284" s="343"/>
      <c r="P284" s="344"/>
      <c r="Q284" s="344"/>
      <c r="R284" s="345"/>
      <c r="S284" s="346"/>
      <c r="T284" s="346"/>
      <c r="U284" s="346"/>
      <c r="V284" s="346"/>
      <c r="W284" s="346"/>
      <c r="X284" s="346"/>
      <c r="Y284" s="347"/>
      <c r="Z284" s="234"/>
      <c r="AA284" s="233"/>
    </row>
    <row r="285" spans="1:27" ht="20.100000000000001" customHeight="1" x14ac:dyDescent="0.15">
      <c r="A285" s="110"/>
      <c r="B285" s="110"/>
      <c r="C285" s="125"/>
      <c r="D285" s="317"/>
      <c r="E285" s="341"/>
      <c r="F285" s="319">
        <f t="shared" si="0"/>
        <v>3</v>
      </c>
      <c r="G285" s="320" t="s">
        <v>197</v>
      </c>
      <c r="H285" s="321"/>
      <c r="I285" s="321"/>
      <c r="J285" s="321"/>
      <c r="K285" s="321"/>
      <c r="L285" s="322"/>
      <c r="M285" s="3"/>
      <c r="N285" s="342"/>
      <c r="O285" s="345"/>
      <c r="P285" s="346"/>
      <c r="Q285" s="346"/>
      <c r="R285" s="345"/>
      <c r="S285" s="346"/>
      <c r="T285" s="346"/>
      <c r="U285" s="346"/>
      <c r="V285" s="346"/>
      <c r="W285" s="346"/>
      <c r="X285" s="346"/>
      <c r="Y285" s="347"/>
      <c r="Z285" s="234"/>
      <c r="AA285" s="233"/>
    </row>
    <row r="286" spans="1:27" ht="20.100000000000001" customHeight="1" x14ac:dyDescent="0.15">
      <c r="A286" s="110"/>
      <c r="B286" s="110"/>
      <c r="C286" s="125"/>
      <c r="D286" s="317"/>
      <c r="E286" s="341"/>
      <c r="F286" s="319">
        <f t="shared" si="0"/>
        <v>4</v>
      </c>
      <c r="G286" s="320" t="s">
        <v>198</v>
      </c>
      <c r="H286" s="321"/>
      <c r="I286" s="321"/>
      <c r="J286" s="321"/>
      <c r="K286" s="321"/>
      <c r="L286" s="322"/>
      <c r="M286" s="6"/>
      <c r="N286" s="342"/>
      <c r="O286" s="345"/>
      <c r="P286" s="346"/>
      <c r="Q286" s="346"/>
      <c r="R286" s="345"/>
      <c r="S286" s="346"/>
      <c r="T286" s="346"/>
      <c r="U286" s="346"/>
      <c r="V286" s="346"/>
      <c r="W286" s="346"/>
      <c r="X286" s="346"/>
      <c r="Y286" s="347"/>
      <c r="Z286" s="234"/>
      <c r="AA286" s="233"/>
    </row>
    <row r="287" spans="1:27" ht="20.100000000000001" customHeight="1" x14ac:dyDescent="0.15">
      <c r="A287" s="110"/>
      <c r="B287" s="110"/>
      <c r="C287" s="125"/>
      <c r="D287" s="317"/>
      <c r="E287" s="341"/>
      <c r="F287" s="319">
        <f t="shared" si="0"/>
        <v>5</v>
      </c>
      <c r="G287" s="320" t="s">
        <v>190</v>
      </c>
      <c r="H287" s="321"/>
      <c r="I287" s="321"/>
      <c r="J287" s="321"/>
      <c r="K287" s="321"/>
      <c r="L287" s="322"/>
      <c r="M287" s="3"/>
      <c r="N287" s="342"/>
      <c r="O287" s="345"/>
      <c r="P287" s="346"/>
      <c r="Q287" s="346"/>
      <c r="R287" s="345"/>
      <c r="S287" s="346"/>
      <c r="T287" s="346"/>
      <c r="U287" s="346"/>
      <c r="V287" s="346"/>
      <c r="W287" s="346"/>
      <c r="X287" s="346"/>
      <c r="Y287" s="347"/>
      <c r="Z287" s="234"/>
      <c r="AA287" s="233"/>
    </row>
    <row r="288" spans="1:27" ht="20.100000000000001" customHeight="1" x14ac:dyDescent="0.15">
      <c r="A288" s="110"/>
      <c r="B288" s="110"/>
      <c r="C288" s="125"/>
      <c r="D288" s="317"/>
      <c r="E288" s="341"/>
      <c r="F288" s="319">
        <f t="shared" si="0"/>
        <v>6</v>
      </c>
      <c r="G288" s="320" t="s">
        <v>191</v>
      </c>
      <c r="H288" s="321"/>
      <c r="I288" s="321"/>
      <c r="J288" s="321"/>
      <c r="K288" s="321"/>
      <c r="L288" s="322"/>
      <c r="M288" s="3"/>
      <c r="N288" s="342"/>
      <c r="O288" s="345"/>
      <c r="P288" s="346"/>
      <c r="Q288" s="346"/>
      <c r="R288" s="345"/>
      <c r="S288" s="346"/>
      <c r="T288" s="346"/>
      <c r="U288" s="346"/>
      <c r="V288" s="346"/>
      <c r="W288" s="346"/>
      <c r="X288" s="346"/>
      <c r="Y288" s="347"/>
      <c r="Z288" s="234"/>
      <c r="AA288" s="233"/>
    </row>
    <row r="289" spans="1:27" ht="20.100000000000001" customHeight="1" x14ac:dyDescent="0.15">
      <c r="A289" s="110"/>
      <c r="B289" s="110"/>
      <c r="C289" s="125"/>
      <c r="D289" s="317"/>
      <c r="E289" s="341"/>
      <c r="F289" s="319">
        <f t="shared" si="0"/>
        <v>7</v>
      </c>
      <c r="G289" s="320" t="s">
        <v>199</v>
      </c>
      <c r="H289" s="321"/>
      <c r="I289" s="321"/>
      <c r="J289" s="321"/>
      <c r="K289" s="321"/>
      <c r="L289" s="322"/>
      <c r="M289" s="3"/>
      <c r="N289" s="342"/>
      <c r="O289" s="345"/>
      <c r="P289" s="346"/>
      <c r="Q289" s="346"/>
      <c r="R289" s="345"/>
      <c r="S289" s="346"/>
      <c r="T289" s="346"/>
      <c r="U289" s="346"/>
      <c r="V289" s="346"/>
      <c r="W289" s="346"/>
      <c r="X289" s="346"/>
      <c r="Y289" s="347"/>
      <c r="Z289" s="234"/>
      <c r="AA289" s="233"/>
    </row>
    <row r="290" spans="1:27" ht="20.100000000000001" customHeight="1" x14ac:dyDescent="0.15">
      <c r="A290" s="110"/>
      <c r="B290" s="110"/>
      <c r="C290" s="125"/>
      <c r="D290" s="317"/>
      <c r="E290" s="341"/>
      <c r="F290" s="319">
        <f t="shared" si="0"/>
        <v>8</v>
      </c>
      <c r="G290" s="320" t="s">
        <v>200</v>
      </c>
      <c r="H290" s="321"/>
      <c r="I290" s="321"/>
      <c r="J290" s="321"/>
      <c r="K290" s="321"/>
      <c r="L290" s="322"/>
      <c r="M290" s="3"/>
      <c r="N290" s="342"/>
      <c r="O290" s="345"/>
      <c r="P290" s="346"/>
      <c r="Q290" s="346"/>
      <c r="R290" s="345"/>
      <c r="S290" s="346"/>
      <c r="T290" s="346"/>
      <c r="U290" s="346"/>
      <c r="V290" s="346"/>
      <c r="W290" s="346"/>
      <c r="X290" s="346"/>
      <c r="Y290" s="347"/>
      <c r="Z290" s="234"/>
      <c r="AA290" s="233"/>
    </row>
    <row r="291" spans="1:27" ht="20.100000000000001" customHeight="1" x14ac:dyDescent="0.15">
      <c r="A291" s="110"/>
      <c r="B291" s="110"/>
      <c r="C291" s="125"/>
      <c r="D291" s="317"/>
      <c r="E291" s="341"/>
      <c r="F291" s="319">
        <f t="shared" si="0"/>
        <v>9</v>
      </c>
      <c r="G291" s="320" t="s">
        <v>201</v>
      </c>
      <c r="H291" s="321"/>
      <c r="I291" s="321"/>
      <c r="J291" s="321"/>
      <c r="K291" s="321"/>
      <c r="L291" s="322"/>
      <c r="M291" s="3"/>
      <c r="N291" s="342"/>
      <c r="O291" s="345"/>
      <c r="P291" s="346"/>
      <c r="Q291" s="346"/>
      <c r="R291" s="345"/>
      <c r="S291" s="346"/>
      <c r="T291" s="346"/>
      <c r="U291" s="346"/>
      <c r="V291" s="346"/>
      <c r="W291" s="346"/>
      <c r="X291" s="346"/>
      <c r="Y291" s="347"/>
      <c r="Z291" s="234"/>
      <c r="AA291" s="233"/>
    </row>
    <row r="292" spans="1:27" ht="20.100000000000001" customHeight="1" x14ac:dyDescent="0.15">
      <c r="A292" s="110"/>
      <c r="B292" s="110"/>
      <c r="C292" s="125"/>
      <c r="D292" s="327"/>
      <c r="E292" s="348"/>
      <c r="F292" s="329">
        <f t="shared" si="0"/>
        <v>10</v>
      </c>
      <c r="G292" s="330" t="s">
        <v>202</v>
      </c>
      <c r="H292" s="331"/>
      <c r="I292" s="331"/>
      <c r="J292" s="331"/>
      <c r="K292" s="331"/>
      <c r="L292" s="332"/>
      <c r="M292" s="3"/>
      <c r="N292" s="342"/>
      <c r="O292" s="345"/>
      <c r="P292" s="346"/>
      <c r="Q292" s="346"/>
      <c r="R292" s="345"/>
      <c r="S292" s="346"/>
      <c r="T292" s="346"/>
      <c r="U292" s="346"/>
      <c r="V292" s="346"/>
      <c r="W292" s="346"/>
      <c r="X292" s="346"/>
      <c r="Y292" s="347"/>
      <c r="Z292" s="234"/>
      <c r="AA292" s="233"/>
    </row>
    <row r="293" spans="1:27" ht="20.100000000000001" customHeight="1" x14ac:dyDescent="0.15">
      <c r="A293" s="110">
        <f>IF(AND(M293="○",N293="○", OR(T293="",R293="")),1001,0)</f>
        <v>0</v>
      </c>
      <c r="B293" s="110"/>
      <c r="C293" s="125"/>
      <c r="D293" s="307">
        <v>1030</v>
      </c>
      <c r="E293" s="349" t="s">
        <v>206</v>
      </c>
      <c r="F293" s="309">
        <v>1</v>
      </c>
      <c r="G293" s="310" t="s">
        <v>203</v>
      </c>
      <c r="H293" s="311"/>
      <c r="I293" s="311"/>
      <c r="J293" s="311"/>
      <c r="K293" s="311"/>
      <c r="L293" s="312"/>
      <c r="M293" s="2"/>
      <c r="N293" s="2"/>
      <c r="O293" s="350" t="s">
        <v>14</v>
      </c>
      <c r="P293" s="299"/>
      <c r="Q293" s="300"/>
      <c r="R293" s="80"/>
      <c r="S293" s="81"/>
      <c r="T293" s="86"/>
      <c r="U293" s="87"/>
      <c r="V293" s="87"/>
      <c r="W293" s="87"/>
      <c r="X293" s="87"/>
      <c r="Y293" s="88"/>
      <c r="Z293" s="234"/>
      <c r="AA293" s="233"/>
    </row>
    <row r="294" spans="1:27" ht="20.100000000000001" customHeight="1" x14ac:dyDescent="0.15">
      <c r="A294" s="110">
        <f>IF(AND(M294="○",N294="○", OR(T293="",R293="")),1001,0)</f>
        <v>0</v>
      </c>
      <c r="B294" s="110"/>
      <c r="C294" s="125"/>
      <c r="D294" s="317"/>
      <c r="E294" s="351"/>
      <c r="F294" s="319">
        <f t="shared" si="0"/>
        <v>2</v>
      </c>
      <c r="G294" s="320" t="s">
        <v>36</v>
      </c>
      <c r="H294" s="321"/>
      <c r="I294" s="321"/>
      <c r="J294" s="321"/>
      <c r="K294" s="321"/>
      <c r="L294" s="322"/>
      <c r="M294" s="6"/>
      <c r="N294" s="6"/>
      <c r="O294" s="352"/>
      <c r="P294" s="353"/>
      <c r="Q294" s="354"/>
      <c r="R294" s="82"/>
      <c r="S294" s="83"/>
      <c r="T294" s="89"/>
      <c r="U294" s="90"/>
      <c r="V294" s="90"/>
      <c r="W294" s="90"/>
      <c r="X294" s="90"/>
      <c r="Y294" s="91"/>
      <c r="Z294" s="234"/>
      <c r="AA294" s="233"/>
    </row>
    <row r="295" spans="1:27" ht="20.100000000000001" customHeight="1" x14ac:dyDescent="0.15">
      <c r="A295" s="110">
        <f>IF(AND(M295="○",N295="○", OR(T293="",R293="")),1001,0)</f>
        <v>0</v>
      </c>
      <c r="B295" s="110"/>
      <c r="C295" s="125"/>
      <c r="D295" s="317"/>
      <c r="E295" s="351"/>
      <c r="F295" s="319">
        <f t="shared" si="0"/>
        <v>3</v>
      </c>
      <c r="G295" s="320" t="s">
        <v>37</v>
      </c>
      <c r="H295" s="321"/>
      <c r="I295" s="321"/>
      <c r="J295" s="321"/>
      <c r="K295" s="321"/>
      <c r="L295" s="322"/>
      <c r="M295" s="6"/>
      <c r="N295" s="3"/>
      <c r="O295" s="352"/>
      <c r="P295" s="353"/>
      <c r="Q295" s="354"/>
      <c r="R295" s="82"/>
      <c r="S295" s="83"/>
      <c r="T295" s="89"/>
      <c r="U295" s="90"/>
      <c r="V295" s="90"/>
      <c r="W295" s="90"/>
      <c r="X295" s="90"/>
      <c r="Y295" s="91"/>
      <c r="Z295" s="234"/>
      <c r="AA295" s="233"/>
    </row>
    <row r="296" spans="1:27" ht="20.100000000000001" customHeight="1" x14ac:dyDescent="0.15">
      <c r="A296" s="110">
        <f>IF(AND(M296="○",N296="○", OR(T293="",R293="")),1001,0)</f>
        <v>0</v>
      </c>
      <c r="B296" s="110"/>
      <c r="C296" s="125"/>
      <c r="D296" s="317"/>
      <c r="E296" s="351"/>
      <c r="F296" s="319">
        <f t="shared" si="0"/>
        <v>4</v>
      </c>
      <c r="G296" s="320" t="s">
        <v>38</v>
      </c>
      <c r="H296" s="321"/>
      <c r="I296" s="321"/>
      <c r="J296" s="321"/>
      <c r="K296" s="321"/>
      <c r="L296" s="322"/>
      <c r="M296" s="3"/>
      <c r="N296" s="3"/>
      <c r="O296" s="352"/>
      <c r="P296" s="353"/>
      <c r="Q296" s="354"/>
      <c r="R296" s="82"/>
      <c r="S296" s="83"/>
      <c r="T296" s="89"/>
      <c r="U296" s="90"/>
      <c r="V296" s="90"/>
      <c r="W296" s="90"/>
      <c r="X296" s="90"/>
      <c r="Y296" s="91"/>
      <c r="Z296" s="234"/>
      <c r="AA296" s="233"/>
    </row>
    <row r="297" spans="1:27" ht="20.100000000000001" customHeight="1" x14ac:dyDescent="0.15">
      <c r="A297" s="110">
        <f>IF(AND(M297="○",N297="○", OR(T293="",R293="")),1001,0)</f>
        <v>0</v>
      </c>
      <c r="B297" s="110"/>
      <c r="C297" s="125"/>
      <c r="D297" s="317"/>
      <c r="E297" s="351"/>
      <c r="F297" s="319">
        <f t="shared" si="0"/>
        <v>5</v>
      </c>
      <c r="G297" s="320" t="s">
        <v>51</v>
      </c>
      <c r="H297" s="321"/>
      <c r="I297" s="321"/>
      <c r="J297" s="321"/>
      <c r="K297" s="321"/>
      <c r="L297" s="322"/>
      <c r="M297" s="3"/>
      <c r="N297" s="3"/>
      <c r="O297" s="352"/>
      <c r="P297" s="353"/>
      <c r="Q297" s="354"/>
      <c r="R297" s="82"/>
      <c r="S297" s="83"/>
      <c r="T297" s="89"/>
      <c r="U297" s="90"/>
      <c r="V297" s="90"/>
      <c r="W297" s="90"/>
      <c r="X297" s="90"/>
      <c r="Y297" s="91"/>
      <c r="Z297" s="234"/>
      <c r="AA297" s="233"/>
    </row>
    <row r="298" spans="1:27" ht="20.100000000000001" customHeight="1" x14ac:dyDescent="0.15">
      <c r="A298" s="110">
        <f>IF(AND(M298="○",N298="○", OR(T293="",R293="")),1001,0)</f>
        <v>0</v>
      </c>
      <c r="B298" s="110"/>
      <c r="C298" s="125"/>
      <c r="D298" s="317"/>
      <c r="E298" s="351"/>
      <c r="F298" s="319">
        <f t="shared" si="0"/>
        <v>6</v>
      </c>
      <c r="G298" s="320" t="s">
        <v>52</v>
      </c>
      <c r="H298" s="321"/>
      <c r="I298" s="321"/>
      <c r="J298" s="321"/>
      <c r="K298" s="321"/>
      <c r="L298" s="322"/>
      <c r="M298" s="3"/>
      <c r="N298" s="3"/>
      <c r="O298" s="352"/>
      <c r="P298" s="353"/>
      <c r="Q298" s="354"/>
      <c r="R298" s="82"/>
      <c r="S298" s="83"/>
      <c r="T298" s="89"/>
      <c r="U298" s="90"/>
      <c r="V298" s="90"/>
      <c r="W298" s="90"/>
      <c r="X298" s="90"/>
      <c r="Y298" s="91"/>
      <c r="Z298" s="234"/>
      <c r="AA298" s="233"/>
    </row>
    <row r="299" spans="1:27" ht="20.100000000000001" customHeight="1" x14ac:dyDescent="0.15">
      <c r="A299" s="110">
        <f>IF(AND(M299="○",N299="○", OR(T293="",R293="")),1001,0)</f>
        <v>0</v>
      </c>
      <c r="B299" s="110"/>
      <c r="C299" s="125"/>
      <c r="D299" s="317"/>
      <c r="E299" s="351"/>
      <c r="F299" s="319">
        <f t="shared" si="0"/>
        <v>7</v>
      </c>
      <c r="G299" s="320" t="s">
        <v>53</v>
      </c>
      <c r="H299" s="321"/>
      <c r="I299" s="321"/>
      <c r="J299" s="321"/>
      <c r="K299" s="321"/>
      <c r="L299" s="322"/>
      <c r="M299" s="3"/>
      <c r="N299" s="3"/>
      <c r="O299" s="352"/>
      <c r="P299" s="353"/>
      <c r="Q299" s="354"/>
      <c r="R299" s="82"/>
      <c r="S299" s="83"/>
      <c r="T299" s="89"/>
      <c r="U299" s="90"/>
      <c r="V299" s="90"/>
      <c r="W299" s="90"/>
      <c r="X299" s="90"/>
      <c r="Y299" s="91"/>
      <c r="Z299" s="234"/>
      <c r="AA299" s="233"/>
    </row>
    <row r="300" spans="1:27" ht="20.100000000000001" customHeight="1" x14ac:dyDescent="0.15">
      <c r="A300" s="110">
        <f>IF(AND(M300="○",N300="○", OR(T293="",R293="")),1001,0)</f>
        <v>0</v>
      </c>
      <c r="B300" s="110"/>
      <c r="C300" s="125"/>
      <c r="D300" s="317"/>
      <c r="E300" s="351"/>
      <c r="F300" s="319">
        <f t="shared" si="0"/>
        <v>8</v>
      </c>
      <c r="G300" s="320" t="s">
        <v>42</v>
      </c>
      <c r="H300" s="321"/>
      <c r="I300" s="321"/>
      <c r="J300" s="321"/>
      <c r="K300" s="321"/>
      <c r="L300" s="322"/>
      <c r="M300" s="3"/>
      <c r="N300" s="3"/>
      <c r="O300" s="352"/>
      <c r="P300" s="353"/>
      <c r="Q300" s="354"/>
      <c r="R300" s="82"/>
      <c r="S300" s="83"/>
      <c r="T300" s="89"/>
      <c r="U300" s="90"/>
      <c r="V300" s="90"/>
      <c r="W300" s="90"/>
      <c r="X300" s="90"/>
      <c r="Y300" s="91"/>
      <c r="Z300" s="234"/>
      <c r="AA300" s="233"/>
    </row>
    <row r="301" spans="1:27" ht="20.100000000000001" customHeight="1" x14ac:dyDescent="0.15">
      <c r="A301" s="110">
        <f>IF(AND(M301="○",N301="○", OR(T293="",R293="")),1001,0)</f>
        <v>0</v>
      </c>
      <c r="B301" s="110"/>
      <c r="C301" s="125"/>
      <c r="D301" s="317"/>
      <c r="E301" s="351"/>
      <c r="F301" s="319">
        <f t="shared" si="0"/>
        <v>9</v>
      </c>
      <c r="G301" s="320" t="s">
        <v>54</v>
      </c>
      <c r="H301" s="321"/>
      <c r="I301" s="321"/>
      <c r="J301" s="321"/>
      <c r="K301" s="321"/>
      <c r="L301" s="322"/>
      <c r="M301" s="3"/>
      <c r="N301" s="3"/>
      <c r="O301" s="352"/>
      <c r="P301" s="353"/>
      <c r="Q301" s="354"/>
      <c r="R301" s="82"/>
      <c r="S301" s="83"/>
      <c r="T301" s="89"/>
      <c r="U301" s="90"/>
      <c r="V301" s="90"/>
      <c r="W301" s="90"/>
      <c r="X301" s="90"/>
      <c r="Y301" s="91"/>
      <c r="Z301" s="234"/>
      <c r="AA301" s="233"/>
    </row>
    <row r="302" spans="1:27" ht="20.100000000000001" customHeight="1" x14ac:dyDescent="0.15">
      <c r="A302" s="110">
        <f>IF(AND(M302="○",N302="○", OR(T293="",R293="")),1001,0)</f>
        <v>0</v>
      </c>
      <c r="B302" s="110"/>
      <c r="C302" s="125"/>
      <c r="D302" s="317"/>
      <c r="E302" s="351"/>
      <c r="F302" s="319">
        <f t="shared" si="0"/>
        <v>10</v>
      </c>
      <c r="G302" s="320" t="s">
        <v>55</v>
      </c>
      <c r="H302" s="321"/>
      <c r="I302" s="321"/>
      <c r="J302" s="321"/>
      <c r="K302" s="321"/>
      <c r="L302" s="322"/>
      <c r="M302" s="3"/>
      <c r="N302" s="3"/>
      <c r="O302" s="352"/>
      <c r="P302" s="353"/>
      <c r="Q302" s="354"/>
      <c r="R302" s="82"/>
      <c r="S302" s="83"/>
      <c r="T302" s="89"/>
      <c r="U302" s="90"/>
      <c r="V302" s="90"/>
      <c r="W302" s="90"/>
      <c r="X302" s="90"/>
      <c r="Y302" s="91"/>
      <c r="Z302" s="234"/>
      <c r="AA302" s="233"/>
    </row>
    <row r="303" spans="1:27" ht="20.100000000000001" customHeight="1" x14ac:dyDescent="0.15">
      <c r="A303" s="110">
        <f>IF(AND(M303="○",N303="○", OR(T293="",R293="")),1001,0)</f>
        <v>0</v>
      </c>
      <c r="B303" s="110"/>
      <c r="C303" s="125"/>
      <c r="D303" s="317"/>
      <c r="E303" s="351"/>
      <c r="F303" s="319">
        <f t="shared" si="0"/>
        <v>11</v>
      </c>
      <c r="G303" s="320" t="s">
        <v>56</v>
      </c>
      <c r="H303" s="321"/>
      <c r="I303" s="321"/>
      <c r="J303" s="321"/>
      <c r="K303" s="321"/>
      <c r="L303" s="322"/>
      <c r="M303" s="3"/>
      <c r="N303" s="3"/>
      <c r="O303" s="352"/>
      <c r="P303" s="353"/>
      <c r="Q303" s="354"/>
      <c r="R303" s="82"/>
      <c r="S303" s="83"/>
      <c r="T303" s="89"/>
      <c r="U303" s="90"/>
      <c r="V303" s="90"/>
      <c r="W303" s="90"/>
      <c r="X303" s="90"/>
      <c r="Y303" s="91"/>
      <c r="Z303" s="234"/>
      <c r="AA303" s="233"/>
    </row>
    <row r="304" spans="1:27" ht="20.100000000000001" customHeight="1" x14ac:dyDescent="0.15">
      <c r="A304" s="110">
        <f>IF(AND(M304="○",N304="○", OR(T293="",R293="")),1001,0)</f>
        <v>0</v>
      </c>
      <c r="B304" s="110"/>
      <c r="C304" s="125"/>
      <c r="D304" s="317"/>
      <c r="E304" s="351"/>
      <c r="F304" s="319">
        <f t="shared" si="0"/>
        <v>12</v>
      </c>
      <c r="G304" s="320" t="s">
        <v>41</v>
      </c>
      <c r="H304" s="321"/>
      <c r="I304" s="321"/>
      <c r="J304" s="321"/>
      <c r="K304" s="321"/>
      <c r="L304" s="322"/>
      <c r="M304" s="3"/>
      <c r="N304" s="3"/>
      <c r="O304" s="352"/>
      <c r="P304" s="353"/>
      <c r="Q304" s="354"/>
      <c r="R304" s="82"/>
      <c r="S304" s="83"/>
      <c r="T304" s="89"/>
      <c r="U304" s="90"/>
      <c r="V304" s="90"/>
      <c r="W304" s="90"/>
      <c r="X304" s="90"/>
      <c r="Y304" s="91"/>
      <c r="Z304" s="234"/>
      <c r="AA304" s="233"/>
    </row>
    <row r="305" spans="1:27" ht="20.100000000000001" customHeight="1" x14ac:dyDescent="0.15">
      <c r="A305" s="110">
        <f>IF(AND(M305="○",N305="○", OR(T293="",R293="")),1001,0)</f>
        <v>0</v>
      </c>
      <c r="B305" s="110"/>
      <c r="C305" s="125"/>
      <c r="D305" s="317"/>
      <c r="E305" s="351"/>
      <c r="F305" s="319">
        <f t="shared" si="0"/>
        <v>13</v>
      </c>
      <c r="G305" s="320" t="s">
        <v>57</v>
      </c>
      <c r="H305" s="321"/>
      <c r="I305" s="321"/>
      <c r="J305" s="321"/>
      <c r="K305" s="321"/>
      <c r="L305" s="322"/>
      <c r="M305" s="3"/>
      <c r="N305" s="3"/>
      <c r="O305" s="352"/>
      <c r="P305" s="353"/>
      <c r="Q305" s="354"/>
      <c r="R305" s="82"/>
      <c r="S305" s="83"/>
      <c r="T305" s="89"/>
      <c r="U305" s="90"/>
      <c r="V305" s="90"/>
      <c r="W305" s="90"/>
      <c r="X305" s="90"/>
      <c r="Y305" s="91"/>
      <c r="Z305" s="234"/>
      <c r="AA305" s="233"/>
    </row>
    <row r="306" spans="1:27" ht="20.100000000000001" customHeight="1" x14ac:dyDescent="0.15">
      <c r="A306" s="110">
        <f>IF(AND(M306="○",N306="○", OR(T293="",R293="")),1001,0)</f>
        <v>0</v>
      </c>
      <c r="B306" s="110"/>
      <c r="C306" s="125"/>
      <c r="D306" s="317"/>
      <c r="E306" s="351"/>
      <c r="F306" s="319">
        <f t="shared" si="0"/>
        <v>14</v>
      </c>
      <c r="G306" s="320" t="s">
        <v>40</v>
      </c>
      <c r="H306" s="321"/>
      <c r="I306" s="321"/>
      <c r="J306" s="321"/>
      <c r="K306" s="321"/>
      <c r="L306" s="322"/>
      <c r="M306" s="3"/>
      <c r="N306" s="3"/>
      <c r="O306" s="352"/>
      <c r="P306" s="353"/>
      <c r="Q306" s="354"/>
      <c r="R306" s="82"/>
      <c r="S306" s="83"/>
      <c r="T306" s="89"/>
      <c r="U306" s="90"/>
      <c r="V306" s="90"/>
      <c r="W306" s="90"/>
      <c r="X306" s="90"/>
      <c r="Y306" s="91"/>
      <c r="Z306" s="234"/>
      <c r="AA306" s="233"/>
    </row>
    <row r="307" spans="1:27" ht="20.100000000000001" customHeight="1" x14ac:dyDescent="0.15">
      <c r="A307" s="110">
        <f>IF(AND(M307="○",N307="○", OR(T293="",R293="")),1001,0)</f>
        <v>0</v>
      </c>
      <c r="B307" s="110"/>
      <c r="C307" s="125"/>
      <c r="D307" s="317"/>
      <c r="E307" s="351"/>
      <c r="F307" s="319">
        <f t="shared" si="0"/>
        <v>15</v>
      </c>
      <c r="G307" s="320" t="s">
        <v>35</v>
      </c>
      <c r="H307" s="321"/>
      <c r="I307" s="321"/>
      <c r="J307" s="321"/>
      <c r="K307" s="321"/>
      <c r="L307" s="322"/>
      <c r="M307" s="3"/>
      <c r="N307" s="3"/>
      <c r="O307" s="352"/>
      <c r="P307" s="353"/>
      <c r="Q307" s="354"/>
      <c r="R307" s="82"/>
      <c r="S307" s="83"/>
      <c r="T307" s="89"/>
      <c r="U307" s="90"/>
      <c r="V307" s="90"/>
      <c r="W307" s="90"/>
      <c r="X307" s="90"/>
      <c r="Y307" s="91"/>
      <c r="Z307" s="234"/>
      <c r="AA307" s="233"/>
    </row>
    <row r="308" spans="1:27" ht="20.100000000000001" customHeight="1" x14ac:dyDescent="0.15">
      <c r="A308" s="110">
        <f>IF(AND(M308="○",N308="○", OR(T293="",R293="")),1001,0)</f>
        <v>0</v>
      </c>
      <c r="B308" s="110"/>
      <c r="C308" s="125"/>
      <c r="D308" s="317"/>
      <c r="E308" s="351"/>
      <c r="F308" s="319">
        <f t="shared" si="0"/>
        <v>16</v>
      </c>
      <c r="G308" s="320" t="s">
        <v>204</v>
      </c>
      <c r="H308" s="321"/>
      <c r="I308" s="321"/>
      <c r="J308" s="321"/>
      <c r="K308" s="321"/>
      <c r="L308" s="322"/>
      <c r="M308" s="3"/>
      <c r="N308" s="3"/>
      <c r="O308" s="352"/>
      <c r="P308" s="353"/>
      <c r="Q308" s="354"/>
      <c r="R308" s="82"/>
      <c r="S308" s="83"/>
      <c r="T308" s="89"/>
      <c r="U308" s="90"/>
      <c r="V308" s="90"/>
      <c r="W308" s="90"/>
      <c r="X308" s="90"/>
      <c r="Y308" s="91"/>
      <c r="Z308" s="234"/>
      <c r="AA308" s="233"/>
    </row>
    <row r="309" spans="1:27" ht="20.100000000000001" customHeight="1" x14ac:dyDescent="0.15">
      <c r="A309" s="110">
        <f>IF(AND(M309="○",N309="○", OR(T293="",R293="")),1001,0)</f>
        <v>0</v>
      </c>
      <c r="B309" s="110"/>
      <c r="C309" s="125"/>
      <c r="D309" s="317"/>
      <c r="E309" s="351"/>
      <c r="F309" s="319">
        <f t="shared" si="0"/>
        <v>17</v>
      </c>
      <c r="G309" s="320" t="s">
        <v>39</v>
      </c>
      <c r="H309" s="321"/>
      <c r="I309" s="321"/>
      <c r="J309" s="321"/>
      <c r="K309" s="321"/>
      <c r="L309" s="322"/>
      <c r="M309" s="3"/>
      <c r="N309" s="3"/>
      <c r="O309" s="352"/>
      <c r="P309" s="353"/>
      <c r="Q309" s="354"/>
      <c r="R309" s="82"/>
      <c r="S309" s="83"/>
      <c r="T309" s="89"/>
      <c r="U309" s="90"/>
      <c r="V309" s="90"/>
      <c r="W309" s="90"/>
      <c r="X309" s="90"/>
      <c r="Y309" s="91"/>
      <c r="Z309" s="234"/>
      <c r="AA309" s="233"/>
    </row>
    <row r="310" spans="1:27" ht="20.100000000000001" customHeight="1" x14ac:dyDescent="0.15">
      <c r="A310" s="110">
        <f>IF(AND(M310="○",N310="○", OR(T293="",R293="")),1001,0)</f>
        <v>0</v>
      </c>
      <c r="B310" s="110"/>
      <c r="C310" s="125"/>
      <c r="D310" s="317"/>
      <c r="E310" s="351"/>
      <c r="F310" s="319">
        <f t="shared" si="0"/>
        <v>18</v>
      </c>
      <c r="G310" s="320" t="s">
        <v>58</v>
      </c>
      <c r="H310" s="321"/>
      <c r="I310" s="321"/>
      <c r="J310" s="321"/>
      <c r="K310" s="321"/>
      <c r="L310" s="322"/>
      <c r="M310" s="3"/>
      <c r="N310" s="3"/>
      <c r="O310" s="352"/>
      <c r="P310" s="353"/>
      <c r="Q310" s="354"/>
      <c r="R310" s="82"/>
      <c r="S310" s="83"/>
      <c r="T310" s="89"/>
      <c r="U310" s="90"/>
      <c r="V310" s="90"/>
      <c r="W310" s="90"/>
      <c r="X310" s="90"/>
      <c r="Y310" s="91"/>
      <c r="Z310" s="234"/>
      <c r="AA310" s="233"/>
    </row>
    <row r="311" spans="1:27" ht="20.100000000000001" customHeight="1" x14ac:dyDescent="0.15">
      <c r="A311" s="110">
        <f>IF(AND(M311="○",N311="○", OR(T293="",R293="")),1001,0)</f>
        <v>0</v>
      </c>
      <c r="B311" s="110"/>
      <c r="C311" s="125"/>
      <c r="D311" s="317"/>
      <c r="E311" s="351"/>
      <c r="F311" s="319">
        <f t="shared" si="0"/>
        <v>19</v>
      </c>
      <c r="G311" s="320" t="s">
        <v>43</v>
      </c>
      <c r="H311" s="321"/>
      <c r="I311" s="321"/>
      <c r="J311" s="321"/>
      <c r="K311" s="321"/>
      <c r="L311" s="322"/>
      <c r="M311" s="3"/>
      <c r="N311" s="3"/>
      <c r="O311" s="352"/>
      <c r="P311" s="353"/>
      <c r="Q311" s="354"/>
      <c r="R311" s="82"/>
      <c r="S311" s="83"/>
      <c r="T311" s="89"/>
      <c r="U311" s="90"/>
      <c r="V311" s="90"/>
      <c r="W311" s="90"/>
      <c r="X311" s="90"/>
      <c r="Y311" s="91"/>
      <c r="Z311" s="234"/>
      <c r="AA311" s="233"/>
    </row>
    <row r="312" spans="1:27" ht="20.100000000000001" customHeight="1" x14ac:dyDescent="0.15">
      <c r="A312" s="110">
        <f>IF(AND(M312="○",N312="○", OR(T293="",R293="")),1001,0)</f>
        <v>0</v>
      </c>
      <c r="B312" s="110"/>
      <c r="C312" s="125"/>
      <c r="D312" s="317"/>
      <c r="E312" s="351"/>
      <c r="F312" s="319">
        <f t="shared" si="0"/>
        <v>20</v>
      </c>
      <c r="G312" s="320" t="s">
        <v>59</v>
      </c>
      <c r="H312" s="321"/>
      <c r="I312" s="321"/>
      <c r="J312" s="321"/>
      <c r="K312" s="321"/>
      <c r="L312" s="322"/>
      <c r="M312" s="3"/>
      <c r="N312" s="3"/>
      <c r="O312" s="352"/>
      <c r="P312" s="353"/>
      <c r="Q312" s="354"/>
      <c r="R312" s="82"/>
      <c r="S312" s="83"/>
      <c r="T312" s="89"/>
      <c r="U312" s="90"/>
      <c r="V312" s="90"/>
      <c r="W312" s="90"/>
      <c r="X312" s="90"/>
      <c r="Y312" s="91"/>
      <c r="Z312" s="234"/>
      <c r="AA312" s="233"/>
    </row>
    <row r="313" spans="1:27" ht="20.100000000000001" customHeight="1" x14ac:dyDescent="0.15">
      <c r="A313" s="110">
        <f>IF(AND(M313="○",N313="○", OR(T293="",R293="")),1001,0)</f>
        <v>0</v>
      </c>
      <c r="B313" s="110"/>
      <c r="C313" s="125"/>
      <c r="D313" s="327"/>
      <c r="E313" s="351"/>
      <c r="F313" s="329">
        <f t="shared" si="0"/>
        <v>21</v>
      </c>
      <c r="G313" s="330" t="s">
        <v>60</v>
      </c>
      <c r="H313" s="331"/>
      <c r="I313" s="331"/>
      <c r="J313" s="331"/>
      <c r="K313" s="331"/>
      <c r="L313" s="332"/>
      <c r="M313" s="3"/>
      <c r="N313" s="3"/>
      <c r="O313" s="355"/>
      <c r="P313" s="356"/>
      <c r="Q313" s="357"/>
      <c r="R313" s="84"/>
      <c r="S313" s="85"/>
      <c r="T313" s="92"/>
      <c r="U313" s="93"/>
      <c r="V313" s="93"/>
      <c r="W313" s="93"/>
      <c r="X313" s="93"/>
      <c r="Y313" s="94"/>
      <c r="Z313" s="234"/>
      <c r="AA313" s="233"/>
    </row>
    <row r="314" spans="1:27" ht="30" customHeight="1" x14ac:dyDescent="0.15">
      <c r="A314" s="110"/>
      <c r="B314" s="110"/>
      <c r="C314" s="125"/>
      <c r="D314" s="358">
        <v>1040</v>
      </c>
      <c r="E314" s="359" t="s">
        <v>192</v>
      </c>
      <c r="F314" s="360">
        <v>1</v>
      </c>
      <c r="G314" s="361" t="s">
        <v>214</v>
      </c>
      <c r="H314" s="362"/>
      <c r="I314" s="362"/>
      <c r="J314" s="362"/>
      <c r="K314" s="362"/>
      <c r="L314" s="363"/>
      <c r="M314" s="7"/>
      <c r="N314" s="364"/>
      <c r="O314" s="365" t="s">
        <v>15</v>
      </c>
      <c r="P314" s="365"/>
      <c r="Q314" s="366"/>
      <c r="R314" s="95"/>
      <c r="S314" s="96"/>
      <c r="T314" s="100"/>
      <c r="U314" s="101"/>
      <c r="V314" s="101"/>
      <c r="W314" s="101"/>
      <c r="X314" s="101"/>
      <c r="Y314" s="102"/>
      <c r="Z314" s="234"/>
      <c r="AA314" s="233"/>
    </row>
    <row r="315" spans="1:27" ht="20.100000000000001" customHeight="1" x14ac:dyDescent="0.15">
      <c r="A315" s="110">
        <f>IF(AND(M315="○",N315="○", OR(T315="",R315="")),1001,0)</f>
        <v>0</v>
      </c>
      <c r="B315" s="110"/>
      <c r="C315" s="125"/>
      <c r="D315" s="307">
        <v>1050</v>
      </c>
      <c r="E315" s="367" t="s">
        <v>207</v>
      </c>
      <c r="F315" s="360">
        <v>1</v>
      </c>
      <c r="G315" s="368" t="s">
        <v>44</v>
      </c>
      <c r="H315" s="369"/>
      <c r="I315" s="369"/>
      <c r="J315" s="369"/>
      <c r="K315" s="369"/>
      <c r="L315" s="370"/>
      <c r="M315" s="6"/>
      <c r="N315" s="6"/>
      <c r="O315" s="350" t="s">
        <v>16</v>
      </c>
      <c r="P315" s="299"/>
      <c r="Q315" s="300"/>
      <c r="R315" s="80"/>
      <c r="S315" s="81"/>
      <c r="T315" s="86"/>
      <c r="U315" s="87"/>
      <c r="V315" s="87"/>
      <c r="W315" s="87"/>
      <c r="X315" s="87"/>
      <c r="Y315" s="88"/>
      <c r="Z315" s="234"/>
      <c r="AA315" s="233"/>
    </row>
    <row r="316" spans="1:27" ht="20.100000000000001" customHeight="1" x14ac:dyDescent="0.15">
      <c r="A316" s="110">
        <f>IF(AND(M316="○",N316="○", OR(T315="",R315="")),1001,0)</f>
        <v>0</v>
      </c>
      <c r="B316" s="110"/>
      <c r="C316" s="125"/>
      <c r="D316" s="317"/>
      <c r="E316" s="371"/>
      <c r="F316" s="372">
        <f t="shared" si="0"/>
        <v>2</v>
      </c>
      <c r="G316" s="373" t="s">
        <v>45</v>
      </c>
      <c r="H316" s="374"/>
      <c r="I316" s="374"/>
      <c r="J316" s="374"/>
      <c r="K316" s="374"/>
      <c r="L316" s="375"/>
      <c r="M316" s="3"/>
      <c r="N316" s="3"/>
      <c r="O316" s="352"/>
      <c r="P316" s="353"/>
      <c r="Q316" s="354"/>
      <c r="R316" s="82"/>
      <c r="S316" s="83"/>
      <c r="T316" s="89"/>
      <c r="U316" s="90"/>
      <c r="V316" s="90"/>
      <c r="W316" s="90"/>
      <c r="X316" s="90"/>
      <c r="Y316" s="91"/>
      <c r="Z316" s="234"/>
      <c r="AA316" s="233"/>
    </row>
    <row r="317" spans="1:27" ht="20.100000000000001" customHeight="1" x14ac:dyDescent="0.15">
      <c r="A317" s="110">
        <f>IF(AND(M317="○",N317="○", OR(T315="",R315="")),1001,0)</f>
        <v>0</v>
      </c>
      <c r="B317" s="110"/>
      <c r="C317" s="125"/>
      <c r="D317" s="317"/>
      <c r="E317" s="371"/>
      <c r="F317" s="372">
        <f t="shared" si="0"/>
        <v>3</v>
      </c>
      <c r="G317" s="373" t="s">
        <v>46</v>
      </c>
      <c r="H317" s="374"/>
      <c r="I317" s="374"/>
      <c r="J317" s="374"/>
      <c r="K317" s="374"/>
      <c r="L317" s="375"/>
      <c r="M317" s="3"/>
      <c r="N317" s="3"/>
      <c r="O317" s="352"/>
      <c r="P317" s="353"/>
      <c r="Q317" s="354"/>
      <c r="R317" s="82"/>
      <c r="S317" s="83"/>
      <c r="T317" s="89"/>
      <c r="U317" s="90"/>
      <c r="V317" s="90"/>
      <c r="W317" s="90"/>
      <c r="X317" s="90"/>
      <c r="Y317" s="91"/>
      <c r="Z317" s="234"/>
      <c r="AA317" s="233"/>
    </row>
    <row r="318" spans="1:27" ht="20.100000000000001" customHeight="1" x14ac:dyDescent="0.15">
      <c r="A318" s="110">
        <f>IF(AND(M318="○",N318="○", OR(T315="",R315="")),1001,0)</f>
        <v>0</v>
      </c>
      <c r="B318" s="110"/>
      <c r="C318" s="125"/>
      <c r="D318" s="317"/>
      <c r="E318" s="371"/>
      <c r="F318" s="372">
        <f t="shared" si="0"/>
        <v>4</v>
      </c>
      <c r="G318" s="373" t="s">
        <v>47</v>
      </c>
      <c r="H318" s="374"/>
      <c r="I318" s="374"/>
      <c r="J318" s="374"/>
      <c r="K318" s="374"/>
      <c r="L318" s="375"/>
      <c r="M318" s="3"/>
      <c r="N318" s="3"/>
      <c r="O318" s="352"/>
      <c r="P318" s="353"/>
      <c r="Q318" s="354"/>
      <c r="R318" s="82"/>
      <c r="S318" s="83"/>
      <c r="T318" s="89"/>
      <c r="U318" s="90"/>
      <c r="V318" s="90"/>
      <c r="W318" s="90"/>
      <c r="X318" s="90"/>
      <c r="Y318" s="91"/>
      <c r="Z318" s="234"/>
      <c r="AA318" s="233"/>
    </row>
    <row r="319" spans="1:27" ht="20.100000000000001" customHeight="1" x14ac:dyDescent="0.15">
      <c r="A319" s="110">
        <f>IF(AND(M319="○",N319="○", OR(T315="",R315="")),1001,0)</f>
        <v>0</v>
      </c>
      <c r="B319" s="110"/>
      <c r="C319" s="125"/>
      <c r="D319" s="317"/>
      <c r="E319" s="371"/>
      <c r="F319" s="372">
        <f t="shared" si="0"/>
        <v>5</v>
      </c>
      <c r="G319" s="373" t="s">
        <v>48</v>
      </c>
      <c r="H319" s="374"/>
      <c r="I319" s="374"/>
      <c r="J319" s="374"/>
      <c r="K319" s="374"/>
      <c r="L319" s="375"/>
      <c r="M319" s="3"/>
      <c r="N319" s="3"/>
      <c r="O319" s="352"/>
      <c r="P319" s="353"/>
      <c r="Q319" s="354"/>
      <c r="R319" s="82"/>
      <c r="S319" s="83"/>
      <c r="T319" s="89"/>
      <c r="U319" s="90"/>
      <c r="V319" s="90"/>
      <c r="W319" s="90"/>
      <c r="X319" s="90"/>
      <c r="Y319" s="91"/>
      <c r="Z319" s="234"/>
      <c r="AA319" s="233"/>
    </row>
    <row r="320" spans="1:27" ht="20.100000000000001" customHeight="1" x14ac:dyDescent="0.15">
      <c r="A320" s="110">
        <f>IF(AND(M320="○",N320="○", OR(T315="",R315="")),1001,0)</f>
        <v>0</v>
      </c>
      <c r="B320" s="110"/>
      <c r="C320" s="125"/>
      <c r="D320" s="317"/>
      <c r="E320" s="371"/>
      <c r="F320" s="372">
        <f t="shared" si="0"/>
        <v>6</v>
      </c>
      <c r="G320" s="373" t="s">
        <v>49</v>
      </c>
      <c r="H320" s="374"/>
      <c r="I320" s="374"/>
      <c r="J320" s="374"/>
      <c r="K320" s="374"/>
      <c r="L320" s="375"/>
      <c r="M320" s="3"/>
      <c r="N320" s="3"/>
      <c r="O320" s="352"/>
      <c r="P320" s="353"/>
      <c r="Q320" s="354"/>
      <c r="R320" s="82"/>
      <c r="S320" s="83"/>
      <c r="T320" s="89"/>
      <c r="U320" s="90"/>
      <c r="V320" s="90"/>
      <c r="W320" s="90"/>
      <c r="X320" s="90"/>
      <c r="Y320" s="91"/>
      <c r="Z320" s="234"/>
      <c r="AA320" s="233"/>
    </row>
    <row r="321" spans="1:27" ht="20.100000000000001" customHeight="1" x14ac:dyDescent="0.15">
      <c r="A321" s="110">
        <f>IF(AND(M321="○",N321="○", OR(T315="",R315="")),1001,0)</f>
        <v>0</v>
      </c>
      <c r="B321" s="110"/>
      <c r="C321" s="125"/>
      <c r="D321" s="317"/>
      <c r="E321" s="371"/>
      <c r="F321" s="372">
        <f t="shared" si="0"/>
        <v>7</v>
      </c>
      <c r="G321" s="373" t="s">
        <v>50</v>
      </c>
      <c r="H321" s="374"/>
      <c r="I321" s="374"/>
      <c r="J321" s="374"/>
      <c r="K321" s="374"/>
      <c r="L321" s="375"/>
      <c r="M321" s="3"/>
      <c r="N321" s="3"/>
      <c r="O321" s="352"/>
      <c r="P321" s="353"/>
      <c r="Q321" s="354"/>
      <c r="R321" s="82"/>
      <c r="S321" s="83"/>
      <c r="T321" s="89"/>
      <c r="U321" s="90"/>
      <c r="V321" s="90"/>
      <c r="W321" s="90"/>
      <c r="X321" s="90"/>
      <c r="Y321" s="91"/>
      <c r="Z321" s="234"/>
      <c r="AA321" s="233"/>
    </row>
    <row r="322" spans="1:27" ht="20.100000000000001" customHeight="1" x14ac:dyDescent="0.15">
      <c r="A322" s="110">
        <f>IF(AND(M322="○",N322="○", OR(T315="",R315="")),1001,0)</f>
        <v>0</v>
      </c>
      <c r="B322" s="110"/>
      <c r="C322" s="125"/>
      <c r="D322" s="327"/>
      <c r="E322" s="371"/>
      <c r="F322" s="376">
        <f t="shared" si="0"/>
        <v>8</v>
      </c>
      <c r="G322" s="377" t="s">
        <v>61</v>
      </c>
      <c r="H322" s="378"/>
      <c r="I322" s="378"/>
      <c r="J322" s="378"/>
      <c r="K322" s="378"/>
      <c r="L322" s="379"/>
      <c r="M322" s="8"/>
      <c r="N322" s="8"/>
      <c r="O322" s="355"/>
      <c r="P322" s="356"/>
      <c r="Q322" s="357"/>
      <c r="R322" s="84"/>
      <c r="S322" s="85"/>
      <c r="T322" s="92"/>
      <c r="U322" s="93"/>
      <c r="V322" s="93"/>
      <c r="W322" s="93"/>
      <c r="X322" s="93"/>
      <c r="Y322" s="94"/>
      <c r="Z322" s="234"/>
      <c r="AA322" s="233"/>
    </row>
    <row r="323" spans="1:27" ht="30" customHeight="1" x14ac:dyDescent="0.15">
      <c r="A323" s="110"/>
      <c r="B323" s="110"/>
      <c r="C323" s="125"/>
      <c r="D323" s="358">
        <v>1100</v>
      </c>
      <c r="E323" s="359" t="s">
        <v>215</v>
      </c>
      <c r="F323" s="360">
        <v>1</v>
      </c>
      <c r="G323" s="361" t="s">
        <v>216</v>
      </c>
      <c r="H323" s="362"/>
      <c r="I323" s="362"/>
      <c r="J323" s="362"/>
      <c r="K323" s="362"/>
      <c r="L323" s="363"/>
      <c r="M323" s="7"/>
      <c r="N323" s="380"/>
      <c r="O323" s="381"/>
      <c r="P323" s="382"/>
      <c r="Q323" s="383"/>
      <c r="R323" s="384"/>
      <c r="S323" s="385"/>
      <c r="T323" s="386"/>
      <c r="U323" s="387"/>
      <c r="V323" s="387"/>
      <c r="W323" s="387"/>
      <c r="X323" s="387"/>
      <c r="Y323" s="388"/>
      <c r="Z323" s="234"/>
      <c r="AA323" s="233"/>
    </row>
    <row r="324" spans="1:27" ht="20.100000000000001" customHeight="1" x14ac:dyDescent="0.15">
      <c r="A324" s="110"/>
      <c r="B324" s="110"/>
      <c r="C324" s="125"/>
      <c r="D324" s="389"/>
      <c r="E324" s="390"/>
      <c r="F324" s="390"/>
      <c r="G324" s="390"/>
      <c r="H324" s="390"/>
      <c r="I324" s="390"/>
      <c r="J324" s="390"/>
      <c r="K324" s="390"/>
      <c r="L324" s="390"/>
      <c r="M324" s="390"/>
      <c r="N324" s="391"/>
      <c r="O324" s="392" t="s">
        <v>208</v>
      </c>
      <c r="P324" s="393"/>
      <c r="Q324" s="394"/>
      <c r="R324" s="62"/>
      <c r="S324" s="64"/>
      <c r="T324" s="28"/>
      <c r="U324" s="71"/>
      <c r="V324" s="71"/>
      <c r="W324" s="71"/>
      <c r="X324" s="71"/>
      <c r="Y324" s="72"/>
      <c r="Z324" s="234"/>
      <c r="AA324" s="233"/>
    </row>
    <row r="325" spans="1:27" ht="20.100000000000001" customHeight="1" x14ac:dyDescent="0.15">
      <c r="A325" s="110"/>
      <c r="B325" s="110"/>
      <c r="C325" s="125"/>
      <c r="D325" s="395"/>
      <c r="E325" s="396"/>
      <c r="F325" s="396"/>
      <c r="G325" s="396"/>
      <c r="H325" s="396"/>
      <c r="I325" s="396"/>
      <c r="J325" s="396"/>
      <c r="K325" s="396"/>
      <c r="L325" s="396"/>
      <c r="M325" s="396"/>
      <c r="N325" s="397"/>
      <c r="O325" s="398" t="s">
        <v>17</v>
      </c>
      <c r="P325" s="399"/>
      <c r="Q325" s="400"/>
      <c r="R325" s="25"/>
      <c r="S325" s="27"/>
      <c r="T325" s="30"/>
      <c r="U325" s="73"/>
      <c r="V325" s="73"/>
      <c r="W325" s="73"/>
      <c r="X325" s="73"/>
      <c r="Y325" s="74"/>
      <c r="Z325" s="234"/>
      <c r="AA325" s="233"/>
    </row>
    <row r="326" spans="1:27" ht="20.100000000000001" customHeight="1" x14ac:dyDescent="0.15">
      <c r="A326" s="110"/>
      <c r="B326" s="110"/>
      <c r="C326" s="125"/>
      <c r="D326" s="395"/>
      <c r="E326" s="396"/>
      <c r="F326" s="396"/>
      <c r="G326" s="396"/>
      <c r="H326" s="396"/>
      <c r="I326" s="396"/>
      <c r="J326" s="396"/>
      <c r="K326" s="396"/>
      <c r="L326" s="396"/>
      <c r="M326" s="396"/>
      <c r="N326" s="397"/>
      <c r="O326" s="398" t="s">
        <v>18</v>
      </c>
      <c r="P326" s="399"/>
      <c r="Q326" s="400"/>
      <c r="R326" s="25"/>
      <c r="S326" s="27"/>
      <c r="T326" s="30"/>
      <c r="U326" s="73"/>
      <c r="V326" s="73"/>
      <c r="W326" s="73"/>
      <c r="X326" s="73"/>
      <c r="Y326" s="74"/>
      <c r="Z326" s="234"/>
      <c r="AA326" s="233"/>
    </row>
    <row r="327" spans="1:27" ht="20.100000000000001" customHeight="1" x14ac:dyDescent="0.15">
      <c r="A327" s="110"/>
      <c r="B327" s="110"/>
      <c r="C327" s="125"/>
      <c r="D327" s="395"/>
      <c r="E327" s="396"/>
      <c r="F327" s="396"/>
      <c r="G327" s="396"/>
      <c r="H327" s="396"/>
      <c r="I327" s="396"/>
      <c r="J327" s="396"/>
      <c r="K327" s="396"/>
      <c r="L327" s="396"/>
      <c r="M327" s="396"/>
      <c r="N327" s="397"/>
      <c r="O327" s="398" t="s">
        <v>19</v>
      </c>
      <c r="P327" s="399"/>
      <c r="Q327" s="400"/>
      <c r="R327" s="25"/>
      <c r="S327" s="27"/>
      <c r="T327" s="30"/>
      <c r="U327" s="73"/>
      <c r="V327" s="73"/>
      <c r="W327" s="73"/>
      <c r="X327" s="73"/>
      <c r="Y327" s="74"/>
      <c r="Z327" s="234"/>
      <c r="AA327" s="233"/>
    </row>
    <row r="328" spans="1:27" ht="20.100000000000001" customHeight="1" x14ac:dyDescent="0.15">
      <c r="A328" s="110"/>
      <c r="B328" s="110"/>
      <c r="C328" s="125"/>
      <c r="D328" s="395"/>
      <c r="E328" s="396"/>
      <c r="F328" s="396"/>
      <c r="G328" s="396"/>
      <c r="H328" s="396"/>
      <c r="I328" s="396"/>
      <c r="J328" s="396"/>
      <c r="K328" s="396"/>
      <c r="L328" s="396"/>
      <c r="M328" s="396"/>
      <c r="N328" s="397"/>
      <c r="O328" s="25"/>
      <c r="P328" s="23"/>
      <c r="Q328" s="24"/>
      <c r="R328" s="25"/>
      <c r="S328" s="27"/>
      <c r="T328" s="30"/>
      <c r="U328" s="73"/>
      <c r="V328" s="73"/>
      <c r="W328" s="73"/>
      <c r="X328" s="73"/>
      <c r="Y328" s="74"/>
      <c r="Z328" s="234"/>
      <c r="AA328" s="233"/>
    </row>
    <row r="329" spans="1:27" ht="20.100000000000001" customHeight="1" x14ac:dyDescent="0.15">
      <c r="A329" s="110"/>
      <c r="B329" s="110"/>
      <c r="C329" s="125"/>
      <c r="D329" s="395"/>
      <c r="E329" s="396"/>
      <c r="F329" s="396"/>
      <c r="G329" s="396"/>
      <c r="H329" s="396"/>
      <c r="I329" s="396"/>
      <c r="J329" s="396"/>
      <c r="K329" s="396"/>
      <c r="L329" s="396"/>
      <c r="M329" s="396"/>
      <c r="N329" s="397"/>
      <c r="O329" s="25"/>
      <c r="P329" s="23"/>
      <c r="Q329" s="24"/>
      <c r="R329" s="25"/>
      <c r="S329" s="27"/>
      <c r="T329" s="30"/>
      <c r="U329" s="73"/>
      <c r="V329" s="73"/>
      <c r="W329" s="73"/>
      <c r="X329" s="73"/>
      <c r="Y329" s="74"/>
      <c r="Z329" s="234"/>
      <c r="AA329" s="233"/>
    </row>
    <row r="330" spans="1:27" ht="20.100000000000001" customHeight="1" x14ac:dyDescent="0.15">
      <c r="A330" s="110"/>
      <c r="B330" s="110"/>
      <c r="C330" s="125"/>
      <c r="D330" s="395"/>
      <c r="E330" s="396"/>
      <c r="F330" s="396"/>
      <c r="G330" s="396"/>
      <c r="H330" s="396"/>
      <c r="I330" s="396"/>
      <c r="J330" s="396"/>
      <c r="K330" s="396"/>
      <c r="L330" s="396"/>
      <c r="M330" s="396"/>
      <c r="N330" s="397"/>
      <c r="O330" s="25"/>
      <c r="P330" s="23"/>
      <c r="Q330" s="24"/>
      <c r="R330" s="25"/>
      <c r="S330" s="27"/>
      <c r="T330" s="30"/>
      <c r="U330" s="73"/>
      <c r="V330" s="73"/>
      <c r="W330" s="73"/>
      <c r="X330" s="73"/>
      <c r="Y330" s="74"/>
      <c r="Z330" s="234"/>
      <c r="AA330" s="233"/>
    </row>
    <row r="331" spans="1:27" ht="20.100000000000001" customHeight="1" x14ac:dyDescent="0.15">
      <c r="A331" s="110"/>
      <c r="B331" s="110"/>
      <c r="C331" s="125"/>
      <c r="D331" s="395"/>
      <c r="E331" s="396"/>
      <c r="F331" s="396"/>
      <c r="G331" s="396"/>
      <c r="H331" s="396"/>
      <c r="I331" s="396"/>
      <c r="J331" s="396"/>
      <c r="K331" s="396"/>
      <c r="L331" s="396"/>
      <c r="M331" s="396"/>
      <c r="N331" s="397"/>
      <c r="O331" s="25"/>
      <c r="P331" s="26"/>
      <c r="Q331" s="27"/>
      <c r="R331" s="25"/>
      <c r="S331" s="27"/>
      <c r="T331" s="30"/>
      <c r="U331" s="73"/>
      <c r="V331" s="73"/>
      <c r="W331" s="73"/>
      <c r="X331" s="73"/>
      <c r="Y331" s="74"/>
      <c r="Z331" s="234"/>
      <c r="AA331" s="233"/>
    </row>
    <row r="332" spans="1:27" ht="20.100000000000001" customHeight="1" x14ac:dyDescent="0.15">
      <c r="A332" s="110"/>
      <c r="B332" s="110"/>
      <c r="C332" s="125"/>
      <c r="D332" s="395"/>
      <c r="E332" s="396"/>
      <c r="F332" s="396"/>
      <c r="G332" s="396"/>
      <c r="H332" s="396"/>
      <c r="I332" s="396"/>
      <c r="J332" s="396"/>
      <c r="K332" s="396"/>
      <c r="L332" s="396"/>
      <c r="M332" s="396"/>
      <c r="N332" s="397"/>
      <c r="O332" s="25"/>
      <c r="P332" s="26"/>
      <c r="Q332" s="27"/>
      <c r="R332" s="25"/>
      <c r="S332" s="27"/>
      <c r="T332" s="30"/>
      <c r="U332" s="73"/>
      <c r="V332" s="73"/>
      <c r="W332" s="73"/>
      <c r="X332" s="73"/>
      <c r="Y332" s="74"/>
      <c r="Z332" s="234"/>
      <c r="AA332" s="233"/>
    </row>
    <row r="333" spans="1:27" ht="20.100000000000001" customHeight="1" x14ac:dyDescent="0.15">
      <c r="A333" s="110"/>
      <c r="B333" s="110"/>
      <c r="C333" s="125"/>
      <c r="D333" s="401"/>
      <c r="E333" s="402"/>
      <c r="F333" s="402"/>
      <c r="G333" s="402"/>
      <c r="H333" s="402"/>
      <c r="I333" s="402"/>
      <c r="J333" s="402"/>
      <c r="K333" s="402"/>
      <c r="L333" s="402"/>
      <c r="M333" s="402"/>
      <c r="N333" s="403"/>
      <c r="O333" s="35"/>
      <c r="P333" s="41"/>
      <c r="Q333" s="42"/>
      <c r="R333" s="35"/>
      <c r="S333" s="42"/>
      <c r="T333" s="65"/>
      <c r="U333" s="97"/>
      <c r="V333" s="97"/>
      <c r="W333" s="97"/>
      <c r="X333" s="97"/>
      <c r="Y333" s="98"/>
      <c r="Z333" s="234"/>
      <c r="AA333" s="233"/>
    </row>
    <row r="334" spans="1:27" ht="15" customHeight="1" x14ac:dyDescent="0.15">
      <c r="A334" s="110"/>
      <c r="B334" s="110"/>
      <c r="C334" s="125"/>
      <c r="D334" s="404" t="s">
        <v>193</v>
      </c>
      <c r="E334" s="405" t="s">
        <v>194</v>
      </c>
      <c r="F334" s="405"/>
      <c r="G334" s="405"/>
      <c r="H334" s="405"/>
      <c r="I334" s="405"/>
      <c r="J334" s="405"/>
      <c r="K334" s="405"/>
      <c r="L334" s="405"/>
      <c r="M334" s="405"/>
      <c r="N334" s="405"/>
      <c r="O334" s="405"/>
      <c r="P334" s="405"/>
      <c r="Q334" s="405"/>
      <c r="R334" s="405"/>
      <c r="S334" s="405"/>
      <c r="T334" s="405"/>
      <c r="U334" s="405"/>
      <c r="V334" s="405"/>
      <c r="W334" s="405"/>
      <c r="X334" s="405"/>
      <c r="Y334" s="405"/>
      <c r="Z334" s="234"/>
      <c r="AA334" s="233"/>
    </row>
    <row r="335" spans="1:27" ht="15" customHeight="1" x14ac:dyDescent="0.15">
      <c r="A335" s="110"/>
      <c r="B335" s="110"/>
      <c r="C335" s="125"/>
      <c r="D335" s="404" t="s">
        <v>195</v>
      </c>
      <c r="E335" s="406" t="s">
        <v>209</v>
      </c>
      <c r="F335" s="406"/>
      <c r="G335" s="406"/>
      <c r="H335" s="406"/>
      <c r="I335" s="406"/>
      <c r="J335" s="406"/>
      <c r="K335" s="406"/>
      <c r="L335" s="406"/>
      <c r="M335" s="406"/>
      <c r="N335" s="406"/>
      <c r="O335" s="406"/>
      <c r="P335" s="406"/>
      <c r="Q335" s="406"/>
      <c r="R335" s="406"/>
      <c r="S335" s="406"/>
      <c r="T335" s="406"/>
      <c r="U335" s="406"/>
      <c r="V335" s="406"/>
      <c r="W335" s="406"/>
      <c r="X335" s="406"/>
      <c r="Y335" s="406"/>
      <c r="Z335" s="234"/>
      <c r="AA335" s="233"/>
    </row>
    <row r="336" spans="1:27" ht="15" customHeight="1" x14ac:dyDescent="0.15">
      <c r="A336" s="110"/>
      <c r="B336" s="110"/>
      <c r="C336" s="125"/>
      <c r="D336" s="404" t="s">
        <v>211</v>
      </c>
      <c r="E336" s="406" t="str">
        <f>"業務の内容を「(" &amp; D338 &amp; ")" &amp; E338 &amp; "」に入力してください。"</f>
        <v>業務の内容を「(3)その他の具体的な業務内容」に入力してください。</v>
      </c>
      <c r="F336" s="406"/>
      <c r="G336" s="406"/>
      <c r="H336" s="406"/>
      <c r="I336" s="406"/>
      <c r="J336" s="406"/>
      <c r="K336" s="406"/>
      <c r="L336" s="406"/>
      <c r="M336" s="406"/>
      <c r="N336" s="406"/>
      <c r="O336" s="406"/>
      <c r="P336" s="406"/>
      <c r="Q336" s="406"/>
      <c r="R336" s="406"/>
      <c r="S336" s="406"/>
      <c r="T336" s="406"/>
      <c r="U336" s="406"/>
      <c r="V336" s="406"/>
      <c r="W336" s="406"/>
      <c r="X336" s="406"/>
      <c r="Y336" s="406"/>
      <c r="Z336" s="234"/>
      <c r="AA336" s="233"/>
    </row>
    <row r="337" spans="1:27" ht="20.100000000000001" customHeight="1" x14ac:dyDescent="0.15">
      <c r="A337" s="110"/>
      <c r="B337" s="110"/>
      <c r="C337" s="125"/>
      <c r="D337" s="130"/>
      <c r="E337" s="404"/>
      <c r="F337" s="407"/>
      <c r="G337" s="295"/>
      <c r="H337" s="295"/>
      <c r="I337" s="232"/>
      <c r="J337" s="296"/>
      <c r="K337" s="233"/>
      <c r="L337" s="233"/>
      <c r="M337" s="233"/>
      <c r="N337" s="233"/>
      <c r="O337" s="233"/>
      <c r="P337" s="233"/>
      <c r="Q337" s="233"/>
      <c r="R337" s="233"/>
      <c r="S337" s="233"/>
      <c r="T337" s="233"/>
      <c r="U337" s="233"/>
      <c r="V337" s="233"/>
      <c r="W337" s="233"/>
      <c r="X337" s="233"/>
      <c r="Y337" s="233"/>
      <c r="Z337" s="234"/>
      <c r="AA337" s="233"/>
    </row>
    <row r="338" spans="1:27" ht="20.100000000000001" customHeight="1" x14ac:dyDescent="0.15">
      <c r="A338" s="110"/>
      <c r="B338" s="110"/>
      <c r="C338" s="125"/>
      <c r="D338" s="408">
        <v>3</v>
      </c>
      <c r="E338" s="409" t="s">
        <v>210</v>
      </c>
      <c r="F338" s="136"/>
      <c r="G338" s="409"/>
      <c r="H338" s="136"/>
      <c r="I338" s="136"/>
      <c r="J338" s="410"/>
      <c r="K338" s="136"/>
      <c r="L338" s="136"/>
      <c r="Z338" s="234"/>
      <c r="AA338" s="233"/>
    </row>
    <row r="339" spans="1:27" ht="60" customHeight="1" x14ac:dyDescent="0.15">
      <c r="A339" s="110">
        <f>IF(AND(M323="○", TRIM(E339)=""),1001,0)</f>
        <v>0</v>
      </c>
      <c r="B339" s="110"/>
      <c r="C339" s="125"/>
      <c r="D339" s="253"/>
      <c r="E339" s="99"/>
      <c r="F339" s="99"/>
      <c r="G339" s="99"/>
      <c r="H339" s="99"/>
      <c r="I339" s="99"/>
      <c r="J339" s="99"/>
      <c r="K339" s="99"/>
      <c r="L339" s="99"/>
      <c r="M339" s="99"/>
      <c r="N339" s="99"/>
      <c r="O339" s="99"/>
      <c r="P339" s="99"/>
      <c r="Q339" s="99"/>
      <c r="R339" s="99"/>
      <c r="S339" s="99"/>
      <c r="T339" s="99"/>
      <c r="U339" s="99"/>
      <c r="V339" s="99"/>
      <c r="W339" s="99"/>
      <c r="X339" s="99"/>
      <c r="Y339" s="99"/>
      <c r="Z339" s="234"/>
      <c r="AA339" s="233"/>
    </row>
    <row r="340" spans="1:27" ht="20.100000000000001" customHeight="1" x14ac:dyDescent="0.15">
      <c r="A340" s="110"/>
      <c r="B340" s="110"/>
      <c r="C340" s="125"/>
      <c r="D340" s="130"/>
      <c r="E340" s="295"/>
      <c r="F340" s="295"/>
      <c r="G340" s="295"/>
      <c r="H340" s="295"/>
      <c r="I340" s="232"/>
      <c r="J340" s="296"/>
      <c r="K340" s="233"/>
      <c r="L340" s="233"/>
      <c r="M340" s="233"/>
      <c r="N340" s="233"/>
      <c r="O340" s="233"/>
      <c r="P340" s="233"/>
      <c r="Q340" s="233"/>
      <c r="R340" s="233"/>
      <c r="S340" s="233"/>
      <c r="T340" s="233"/>
      <c r="U340" s="233"/>
      <c r="V340" s="233"/>
      <c r="W340" s="233"/>
      <c r="X340" s="233"/>
      <c r="Y340" s="233"/>
      <c r="Z340" s="234"/>
      <c r="AA340" s="233"/>
    </row>
    <row r="341" spans="1:27" ht="20.100000000000001" customHeight="1" x14ac:dyDescent="0.15">
      <c r="A341" s="110"/>
      <c r="B341" s="110"/>
      <c r="C341" s="169"/>
      <c r="D341" s="170"/>
      <c r="E341" s="170"/>
      <c r="F341" s="170"/>
      <c r="G341" s="170"/>
      <c r="H341" s="170"/>
      <c r="I341" s="170"/>
      <c r="J341" s="170"/>
      <c r="K341" s="170"/>
      <c r="L341" s="170"/>
      <c r="M341" s="170"/>
      <c r="N341" s="170"/>
      <c r="O341" s="171"/>
      <c r="P341" s="171"/>
      <c r="Q341" s="171"/>
      <c r="R341" s="172"/>
      <c r="S341" s="171"/>
      <c r="T341" s="411"/>
      <c r="U341" s="411"/>
      <c r="V341" s="411"/>
      <c r="W341" s="411"/>
      <c r="X341" s="411"/>
      <c r="Y341" s="171"/>
      <c r="Z341" s="173"/>
    </row>
    <row r="342" spans="1:27" ht="15.75" customHeight="1" x14ac:dyDescent="0.15">
      <c r="A342" s="110"/>
      <c r="B342" s="110"/>
      <c r="C342" s="107"/>
      <c r="D342" s="107"/>
      <c r="E342" s="107"/>
      <c r="F342" s="107"/>
      <c r="G342" s="107"/>
      <c r="H342" s="107"/>
      <c r="I342" s="107"/>
      <c r="J342" s="140"/>
      <c r="K342" s="140"/>
      <c r="L342" s="140"/>
      <c r="M342" s="140"/>
      <c r="N342" s="140"/>
      <c r="O342" s="140"/>
      <c r="P342" s="140"/>
      <c r="Q342" s="140"/>
      <c r="R342" s="140"/>
      <c r="S342" s="140"/>
      <c r="T342" s="140"/>
      <c r="U342" s="140"/>
      <c r="V342" s="140"/>
      <c r="W342" s="140"/>
      <c r="X342" s="140"/>
      <c r="Y342" s="140"/>
      <c r="Z342" s="107"/>
    </row>
  </sheetData>
  <sheetProtection algorithmName="SHA-512" hashValue="QNvyrVztC06t4yS8X89r8rkbfZqhL4yFbemsdXVNQ7QVbkJlX7n9qMiXoEg1BXjY613L5uPWxYY5pTYDiAI10A==" saltValue="lzH48hC0mHg3BYtp73dCIA==" spinCount="100000" sheet="1" objects="1" scenarios="1"/>
  <dataConsolidate/>
  <mergeCells count="400">
    <mergeCell ref="J29:Y29"/>
    <mergeCell ref="I15:M15"/>
    <mergeCell ref="J16:Y16"/>
    <mergeCell ref="D196:Y196"/>
    <mergeCell ref="D62:Y62"/>
    <mergeCell ref="D315:D322"/>
    <mergeCell ref="G323:L323"/>
    <mergeCell ref="G314:L314"/>
    <mergeCell ref="G311:L311"/>
    <mergeCell ref="G312:L312"/>
    <mergeCell ref="G313:L313"/>
    <mergeCell ref="D280:D282"/>
    <mergeCell ref="D283:D292"/>
    <mergeCell ref="D293:D313"/>
    <mergeCell ref="G302:L302"/>
    <mergeCell ref="G303:L303"/>
    <mergeCell ref="G304:L304"/>
    <mergeCell ref="G305:L305"/>
    <mergeCell ref="G306:L306"/>
    <mergeCell ref="G307:L307"/>
    <mergeCell ref="G308:L308"/>
    <mergeCell ref="G309:L309"/>
    <mergeCell ref="G310:L310"/>
    <mergeCell ref="G315:L315"/>
    <mergeCell ref="G316:L316"/>
    <mergeCell ref="G317:L317"/>
    <mergeCell ref="G318:L318"/>
    <mergeCell ref="G319:L319"/>
    <mergeCell ref="G320:L320"/>
    <mergeCell ref="G321:L321"/>
    <mergeCell ref="G322:L322"/>
    <mergeCell ref="G280:L280"/>
    <mergeCell ref="G281:L281"/>
    <mergeCell ref="G282:L282"/>
    <mergeCell ref="G283:L283"/>
    <mergeCell ref="G284:L284"/>
    <mergeCell ref="G285:L285"/>
    <mergeCell ref="G286:L286"/>
    <mergeCell ref="G287:L287"/>
    <mergeCell ref="G288:L288"/>
    <mergeCell ref="G289:L289"/>
    <mergeCell ref="G290:L290"/>
    <mergeCell ref="G291:L291"/>
    <mergeCell ref="G292:L292"/>
    <mergeCell ref="G293:L293"/>
    <mergeCell ref="G294:L294"/>
    <mergeCell ref="G295:L295"/>
    <mergeCell ref="E339:Y339"/>
    <mergeCell ref="D278:Y278"/>
    <mergeCell ref="D279:L279"/>
    <mergeCell ref="E334:Y334"/>
    <mergeCell ref="E335:Y335"/>
    <mergeCell ref="E336:Y336"/>
    <mergeCell ref="E280:E282"/>
    <mergeCell ref="E283:E292"/>
    <mergeCell ref="E293:E313"/>
    <mergeCell ref="E315:E322"/>
    <mergeCell ref="T314:Y314"/>
    <mergeCell ref="O280:Q282"/>
    <mergeCell ref="O283:Q283"/>
    <mergeCell ref="O293:Q313"/>
    <mergeCell ref="G296:L296"/>
    <mergeCell ref="G297:L297"/>
    <mergeCell ref="G298:L298"/>
    <mergeCell ref="G299:L299"/>
    <mergeCell ref="G300:L300"/>
    <mergeCell ref="G301:L301"/>
    <mergeCell ref="O333:Q333"/>
    <mergeCell ref="R331:S331"/>
    <mergeCell ref="R332:S332"/>
    <mergeCell ref="R333:S333"/>
    <mergeCell ref="E324:N333"/>
    <mergeCell ref="O323:Q323"/>
    <mergeCell ref="O324:Q324"/>
    <mergeCell ref="T329:Y329"/>
    <mergeCell ref="T330:Y330"/>
    <mergeCell ref="T331:Y331"/>
    <mergeCell ref="T332:Y332"/>
    <mergeCell ref="O328:Q328"/>
    <mergeCell ref="O329:Q329"/>
    <mergeCell ref="O330:Q330"/>
    <mergeCell ref="O331:Q331"/>
    <mergeCell ref="O332:Q332"/>
    <mergeCell ref="T333:Y333"/>
    <mergeCell ref="T328:Y328"/>
    <mergeCell ref="R328:S328"/>
    <mergeCell ref="R329:S329"/>
    <mergeCell ref="R330:S330"/>
    <mergeCell ref="R323:S323"/>
    <mergeCell ref="R324:S324"/>
    <mergeCell ref="R325:S325"/>
    <mergeCell ref="R326:S326"/>
    <mergeCell ref="R327:S327"/>
    <mergeCell ref="T323:Y323"/>
    <mergeCell ref="T325:Y325"/>
    <mergeCell ref="T326:Y326"/>
    <mergeCell ref="O325:Q325"/>
    <mergeCell ref="O326:Q326"/>
    <mergeCell ref="O327:Q327"/>
    <mergeCell ref="T283:Y283"/>
    <mergeCell ref="P264:V264"/>
    <mergeCell ref="P265:V265"/>
    <mergeCell ref="P266:V266"/>
    <mergeCell ref="T327:Y327"/>
    <mergeCell ref="W266:Y266"/>
    <mergeCell ref="R279:S279"/>
    <mergeCell ref="T279:Y279"/>
    <mergeCell ref="R280:S282"/>
    <mergeCell ref="T280:Y282"/>
    <mergeCell ref="R283:S283"/>
    <mergeCell ref="R293:S313"/>
    <mergeCell ref="T293:Y313"/>
    <mergeCell ref="R314:S314"/>
    <mergeCell ref="R315:S322"/>
    <mergeCell ref="T315:Y322"/>
    <mergeCell ref="O315:Q322"/>
    <mergeCell ref="P256:V256"/>
    <mergeCell ref="P257:V257"/>
    <mergeCell ref="P258:V258"/>
    <mergeCell ref="P259:V259"/>
    <mergeCell ref="P260:V260"/>
    <mergeCell ref="P261:V261"/>
    <mergeCell ref="P262:V262"/>
    <mergeCell ref="P263:V263"/>
    <mergeCell ref="T324:Y324"/>
    <mergeCell ref="W259:Y259"/>
    <mergeCell ref="W260:Y260"/>
    <mergeCell ref="W261:Y261"/>
    <mergeCell ref="W262:Y262"/>
    <mergeCell ref="W263:Y263"/>
    <mergeCell ref="W264:Y264"/>
    <mergeCell ref="W265:Y265"/>
    <mergeCell ref="Q243:V243"/>
    <mergeCell ref="Q244:V244"/>
    <mergeCell ref="Q245:V245"/>
    <mergeCell ref="Q246:V246"/>
    <mergeCell ref="Q247:V247"/>
    <mergeCell ref="P248:V248"/>
    <mergeCell ref="P249:V249"/>
    <mergeCell ref="P250:V250"/>
    <mergeCell ref="P251:V251"/>
    <mergeCell ref="W252:Y252"/>
    <mergeCell ref="W253:Y253"/>
    <mergeCell ref="W254:Y254"/>
    <mergeCell ref="W255:Y255"/>
    <mergeCell ref="W256:Y256"/>
    <mergeCell ref="W257:Y257"/>
    <mergeCell ref="W258:Y258"/>
    <mergeCell ref="P255:V255"/>
    <mergeCell ref="Q227:V227"/>
    <mergeCell ref="Q228:V228"/>
    <mergeCell ref="Q229:V229"/>
    <mergeCell ref="Q230:V230"/>
    <mergeCell ref="Q231:V231"/>
    <mergeCell ref="Q232:V232"/>
    <mergeCell ref="Q233:V233"/>
    <mergeCell ref="Q234:V234"/>
    <mergeCell ref="Q235:V235"/>
    <mergeCell ref="Q236:V236"/>
    <mergeCell ref="Q237:V237"/>
    <mergeCell ref="Q238:V238"/>
    <mergeCell ref="Q239:V239"/>
    <mergeCell ref="Q240:V240"/>
    <mergeCell ref="Q241:V241"/>
    <mergeCell ref="Q242:V242"/>
    <mergeCell ref="W250:Y250"/>
    <mergeCell ref="W251:Y251"/>
    <mergeCell ref="W241:Y241"/>
    <mergeCell ref="W242:Y242"/>
    <mergeCell ref="W243:Y243"/>
    <mergeCell ref="W244:Y244"/>
    <mergeCell ref="W245:Y245"/>
    <mergeCell ref="W246:Y246"/>
    <mergeCell ref="W247:Y247"/>
    <mergeCell ref="W248:Y248"/>
    <mergeCell ref="W249:Y249"/>
    <mergeCell ref="W232:Y232"/>
    <mergeCell ref="W233:Y233"/>
    <mergeCell ref="W234:Y234"/>
    <mergeCell ref="W235:Y235"/>
    <mergeCell ref="W236:Y236"/>
    <mergeCell ref="W237:Y237"/>
    <mergeCell ref="W238:Y238"/>
    <mergeCell ref="W239:Y239"/>
    <mergeCell ref="W240:Y240"/>
    <mergeCell ref="M265:N265"/>
    <mergeCell ref="M266:N266"/>
    <mergeCell ref="E247:L247"/>
    <mergeCell ref="E248:L248"/>
    <mergeCell ref="E249:L249"/>
    <mergeCell ref="E250:L250"/>
    <mergeCell ref="E251:L251"/>
    <mergeCell ref="E252:L252"/>
    <mergeCell ref="E253:L253"/>
    <mergeCell ref="E254:L254"/>
    <mergeCell ref="E255:L255"/>
    <mergeCell ref="E256:L256"/>
    <mergeCell ref="E257:L257"/>
    <mergeCell ref="E258:L258"/>
    <mergeCell ref="E259:L259"/>
    <mergeCell ref="E260:L260"/>
    <mergeCell ref="E261:L261"/>
    <mergeCell ref="E262:L262"/>
    <mergeCell ref="E263:L263"/>
    <mergeCell ref="E264:L264"/>
    <mergeCell ref="E265:L265"/>
    <mergeCell ref="E266:L266"/>
    <mergeCell ref="M256:N256"/>
    <mergeCell ref="M257:N257"/>
    <mergeCell ref="M263:N263"/>
    <mergeCell ref="M264:N264"/>
    <mergeCell ref="M247:N247"/>
    <mergeCell ref="M248:N248"/>
    <mergeCell ref="M249:N249"/>
    <mergeCell ref="M250:N250"/>
    <mergeCell ref="M251:N251"/>
    <mergeCell ref="M252:N252"/>
    <mergeCell ref="M253:N253"/>
    <mergeCell ref="M254:N254"/>
    <mergeCell ref="M255:N255"/>
    <mergeCell ref="M243:N243"/>
    <mergeCell ref="M244:N244"/>
    <mergeCell ref="M245:N245"/>
    <mergeCell ref="M246:N246"/>
    <mergeCell ref="M258:N258"/>
    <mergeCell ref="M259:N259"/>
    <mergeCell ref="M260:N260"/>
    <mergeCell ref="M261:N261"/>
    <mergeCell ref="M262:N262"/>
    <mergeCell ref="I211:M211"/>
    <mergeCell ref="I213:M213"/>
    <mergeCell ref="I205:M205"/>
    <mergeCell ref="E208:Y208"/>
    <mergeCell ref="N219:O219"/>
    <mergeCell ref="C223:H223"/>
    <mergeCell ref="P211:Y211"/>
    <mergeCell ref="P212:Y212"/>
    <mergeCell ref="P213:Y213"/>
    <mergeCell ref="P214:Y214"/>
    <mergeCell ref="E217:H217"/>
    <mergeCell ref="I217:M217"/>
    <mergeCell ref="N215:O215"/>
    <mergeCell ref="N216:O216"/>
    <mergeCell ref="N217:O217"/>
    <mergeCell ref="N218:O218"/>
    <mergeCell ref="P209:Y210"/>
    <mergeCell ref="I216:M216"/>
    <mergeCell ref="D229:L229"/>
    <mergeCell ref="D230:L230"/>
    <mergeCell ref="D231:L231"/>
    <mergeCell ref="M226:N226"/>
    <mergeCell ref="M227:N227"/>
    <mergeCell ref="M228:N228"/>
    <mergeCell ref="M229:N229"/>
    <mergeCell ref="P252:V252"/>
    <mergeCell ref="W226:Y226"/>
    <mergeCell ref="W227:Y227"/>
    <mergeCell ref="W228:Y228"/>
    <mergeCell ref="W229:Y229"/>
    <mergeCell ref="W230:Y230"/>
    <mergeCell ref="W231:Y231"/>
    <mergeCell ref="D226:L226"/>
    <mergeCell ref="D227:L227"/>
    <mergeCell ref="M235:N235"/>
    <mergeCell ref="M236:N236"/>
    <mergeCell ref="M237:N237"/>
    <mergeCell ref="M238:N238"/>
    <mergeCell ref="M239:N239"/>
    <mergeCell ref="M240:N240"/>
    <mergeCell ref="M241:N241"/>
    <mergeCell ref="M242:N242"/>
    <mergeCell ref="P253:V253"/>
    <mergeCell ref="P254:V254"/>
    <mergeCell ref="P227:P247"/>
    <mergeCell ref="D232:L232"/>
    <mergeCell ref="D233:L233"/>
    <mergeCell ref="D234:L234"/>
    <mergeCell ref="D235:L235"/>
    <mergeCell ref="D236:L236"/>
    <mergeCell ref="D237:L237"/>
    <mergeCell ref="D238:L238"/>
    <mergeCell ref="D239:L239"/>
    <mergeCell ref="D240:L240"/>
    <mergeCell ref="D241:L241"/>
    <mergeCell ref="D242:L242"/>
    <mergeCell ref="D243:L243"/>
    <mergeCell ref="D244:L244"/>
    <mergeCell ref="D245:L245"/>
    <mergeCell ref="D246:L246"/>
    <mergeCell ref="M230:N230"/>
    <mergeCell ref="M231:N231"/>
    <mergeCell ref="M232:N232"/>
    <mergeCell ref="M233:N233"/>
    <mergeCell ref="M234:N234"/>
    <mergeCell ref="D228:L228"/>
    <mergeCell ref="I189:M189"/>
    <mergeCell ref="E190:H190"/>
    <mergeCell ref="I190:M190"/>
    <mergeCell ref="C194:H194"/>
    <mergeCell ref="I203:M203"/>
    <mergeCell ref="I201:M201"/>
    <mergeCell ref="I199:Y199"/>
    <mergeCell ref="I197:Y197"/>
    <mergeCell ref="J184:Y184"/>
    <mergeCell ref="C9:H9"/>
    <mergeCell ref="I11:M11"/>
    <mergeCell ref="C174:H174"/>
    <mergeCell ref="J74:Y74"/>
    <mergeCell ref="I75:Y75"/>
    <mergeCell ref="J76:Y76"/>
    <mergeCell ref="I77:Y77"/>
    <mergeCell ref="I79:Y79"/>
    <mergeCell ref="I81:Y81"/>
    <mergeCell ref="I83:M83"/>
    <mergeCell ref="I85:M85"/>
    <mergeCell ref="I87:Y87"/>
    <mergeCell ref="I161:M161"/>
    <mergeCell ref="I169:Y169"/>
    <mergeCell ref="C109:H109"/>
    <mergeCell ref="D111:Y111"/>
    <mergeCell ref="I112:Y112"/>
    <mergeCell ref="I114:Y114"/>
    <mergeCell ref="I116:Y116"/>
    <mergeCell ref="I118:M118"/>
    <mergeCell ref="I120:Y120"/>
    <mergeCell ref="I122:M122"/>
    <mergeCell ref="I163:Y163"/>
    <mergeCell ref="J12:Y12"/>
    <mergeCell ref="C271:H271"/>
    <mergeCell ref="D247:D266"/>
    <mergeCell ref="I273:M273"/>
    <mergeCell ref="W1:Z1"/>
    <mergeCell ref="I124:M124"/>
    <mergeCell ref="I126:Y126"/>
    <mergeCell ref="C150:H150"/>
    <mergeCell ref="I153:M153"/>
    <mergeCell ref="I155:Y155"/>
    <mergeCell ref="I157:Y157"/>
    <mergeCell ref="I159:M159"/>
    <mergeCell ref="C18:H18"/>
    <mergeCell ref="I20:M20"/>
    <mergeCell ref="I22:Y22"/>
    <mergeCell ref="I24:Y24"/>
    <mergeCell ref="I26:Y26"/>
    <mergeCell ref="I28:Y28"/>
    <mergeCell ref="I30:Y30"/>
    <mergeCell ref="I32:Y32"/>
    <mergeCell ref="I34:M34"/>
    <mergeCell ref="I36:M36"/>
    <mergeCell ref="I38:Y38"/>
    <mergeCell ref="E212:H212"/>
    <mergeCell ref="I188:M188"/>
    <mergeCell ref="I275:M275"/>
    <mergeCell ref="E214:H214"/>
    <mergeCell ref="I214:M214"/>
    <mergeCell ref="N211:O211"/>
    <mergeCell ref="N212:O212"/>
    <mergeCell ref="N213:O213"/>
    <mergeCell ref="N214:O214"/>
    <mergeCell ref="E211:H211"/>
    <mergeCell ref="D225:Y225"/>
    <mergeCell ref="I212:M212"/>
    <mergeCell ref="E213:H213"/>
    <mergeCell ref="P219:Y219"/>
    <mergeCell ref="E219:H219"/>
    <mergeCell ref="I219:M219"/>
    <mergeCell ref="P215:Y215"/>
    <mergeCell ref="P216:Y216"/>
    <mergeCell ref="P217:Y217"/>
    <mergeCell ref="P218:Y218"/>
    <mergeCell ref="E218:H218"/>
    <mergeCell ref="I218:M218"/>
    <mergeCell ref="E215:H215"/>
    <mergeCell ref="I215:M215"/>
    <mergeCell ref="E216:H216"/>
    <mergeCell ref="P226:V226"/>
    <mergeCell ref="I13:M13"/>
    <mergeCell ref="J14:Y14"/>
    <mergeCell ref="E209:H210"/>
    <mergeCell ref="I210:M210"/>
    <mergeCell ref="N210:O210"/>
    <mergeCell ref="I209:O209"/>
    <mergeCell ref="I40:M40"/>
    <mergeCell ref="C60:H60"/>
    <mergeCell ref="I63:M63"/>
    <mergeCell ref="I71:Y71"/>
    <mergeCell ref="I73:Y73"/>
    <mergeCell ref="I165:M165"/>
    <mergeCell ref="I167:M167"/>
    <mergeCell ref="I177:M177"/>
    <mergeCell ref="I179:M179"/>
    <mergeCell ref="I181:M181"/>
    <mergeCell ref="I183:M183"/>
    <mergeCell ref="E186:H186"/>
    <mergeCell ref="I186:M186"/>
    <mergeCell ref="E187:H187"/>
    <mergeCell ref="I187:M187"/>
    <mergeCell ref="E188:H188"/>
    <mergeCell ref="I69:M69"/>
    <mergeCell ref="E189:H189"/>
  </mergeCells>
  <phoneticPr fontId="5"/>
  <conditionalFormatting sqref="I11:M11">
    <cfRule type="expression" dxfId="106" priority="107" stopIfTrue="1">
      <formula>TRIM($I11)=""</formula>
    </cfRule>
  </conditionalFormatting>
  <conditionalFormatting sqref="I13:M13">
    <cfRule type="expression" dxfId="105" priority="106" stopIfTrue="1">
      <formula>TRIM($I13)=""</formula>
    </cfRule>
  </conditionalFormatting>
  <conditionalFormatting sqref="I15:M15">
    <cfRule type="expression" dxfId="104" priority="105" stopIfTrue="1">
      <formula>TRIM($I15)=""</formula>
    </cfRule>
  </conditionalFormatting>
  <conditionalFormatting sqref="I20:M20">
    <cfRule type="expression" dxfId="103" priority="104" stopIfTrue="1">
      <formula>TRIM($I20)=""</formula>
    </cfRule>
  </conditionalFormatting>
  <conditionalFormatting sqref="I22:Y22">
    <cfRule type="expression" dxfId="102" priority="103" stopIfTrue="1">
      <formula>AND(TRIM($I22)&lt;&gt;"", OR(ISERROR(FIND("@"&amp;LEFT($I22,3)&amp;"@", 都道府県3))=FALSE, ISERROR(FIND("@"&amp;LEFT($I22,4)&amp;"@",都道府県4))=FALSE))=FALSE</formula>
    </cfRule>
  </conditionalFormatting>
  <conditionalFormatting sqref="I24:Y24">
    <cfRule type="expression" dxfId="101" priority="102" stopIfTrue="1">
      <formula>TRIM($I24)=""</formula>
    </cfRule>
  </conditionalFormatting>
  <conditionalFormatting sqref="I26:Y26">
    <cfRule type="expression" dxfId="100" priority="101" stopIfTrue="1">
      <formula>TRIM($I26)=""</formula>
    </cfRule>
  </conditionalFormatting>
  <conditionalFormatting sqref="I28:Y28">
    <cfRule type="expression" dxfId="99" priority="100" stopIfTrue="1">
      <formula>TRIM($I28)=""</formula>
    </cfRule>
  </conditionalFormatting>
  <conditionalFormatting sqref="I30:Y30">
    <cfRule type="expression" dxfId="98" priority="99" stopIfTrue="1">
      <formula>OR(TRIM($I30)="", NOT(OR(IFERROR(SEARCH(" ",$I30),0)&gt;0, IFERROR(SEARCH("　",$I30),0)&gt;0)))</formula>
    </cfRule>
  </conditionalFormatting>
  <conditionalFormatting sqref="I32:Y32">
    <cfRule type="expression" dxfId="97" priority="98" stopIfTrue="1">
      <formula>OR(TRIM($I32)="", NOT(OR(IFERROR(SEARCH(" ",$I32),0)&gt;0, IFERROR(SEARCH("　",$I32),0)&gt;0)))</formula>
    </cfRule>
  </conditionalFormatting>
  <conditionalFormatting sqref="I34:M34">
    <cfRule type="expression" dxfId="96" priority="97" stopIfTrue="1">
      <formula>NOT(AND(TRIM($I34)&lt;&gt;"",ISNUMBER(VALUE(SUBSTITUTE($I34,"-",""))), IFERROR(SEARCH("-",$I34),0)&gt;0))</formula>
    </cfRule>
  </conditionalFormatting>
  <conditionalFormatting sqref="I36:M36">
    <cfRule type="expression" dxfId="95" priority="96" stopIfTrue="1">
      <formula>AND(TRIM($I36)&lt;&gt;"", NOT(AND(ISNUMBER(VALUE(SUBSTITUTE($I36,"-",""))), IFERROR(SEARCH("-",$I36),0)&gt;0)))</formula>
    </cfRule>
  </conditionalFormatting>
  <conditionalFormatting sqref="I38:Y38">
    <cfRule type="expression" dxfId="94" priority="95" stopIfTrue="1">
      <formula>NOT(AND(TRIM($I38)&lt;&gt;"", IFERROR(SEARCH("@",$I38),0)&gt;0))</formula>
    </cfRule>
  </conditionalFormatting>
  <conditionalFormatting sqref="I40:M40">
    <cfRule type="expression" dxfId="93" priority="94" stopIfTrue="1">
      <formula>AND($I40&lt;&gt;"一致する", $I40&lt;&gt;"一致しない")</formula>
    </cfRule>
  </conditionalFormatting>
  <conditionalFormatting sqref="I63:M63">
    <cfRule type="expression" dxfId="92" priority="93" stopIfTrue="1">
      <formula>AND($I63&lt;&gt;"しない", $I63&lt;&gt;"する")</formula>
    </cfRule>
  </conditionalFormatting>
  <conditionalFormatting sqref="I69:M69">
    <cfRule type="expression" dxfId="91" priority="92" stopIfTrue="1">
      <formula>OR(AND($I63="する",TRIM($I69)=""),AND($I63="しない",NOT(ISBLANK($I69))))</formula>
    </cfRule>
  </conditionalFormatting>
  <conditionalFormatting sqref="I71:Y71">
    <cfRule type="expression" dxfId="90" priority="91" stopIfTrue="1">
      <formula>OR(AND($I63="する",AND($I71&lt;&gt;"", OR(ISERROR(FIND("@"&amp;LEFT($I71,3)&amp;"@", 都道府県3))=FALSE, ISERROR(FIND("@"&amp;LEFT($I71,4)&amp;"@",都道府県4))=FALSE))=FALSE),AND($I63="しない",NOT(ISBLANK($I71))))</formula>
    </cfRule>
  </conditionalFormatting>
  <conditionalFormatting sqref="I73:Y73">
    <cfRule type="expression" dxfId="89" priority="90" stopIfTrue="1">
      <formula>OR(AND($I63="する",TRIM($I73)=""),AND($I63="しない",NOT(ISBLANK($I73))))</formula>
    </cfRule>
  </conditionalFormatting>
  <conditionalFormatting sqref="I75:Y75">
    <cfRule type="expression" dxfId="88" priority="89" stopIfTrue="1">
      <formula>OR(AND($I63="する",TRIM($I75)=""),AND($I63="しない",NOT(ISBLANK($I75))))</formula>
    </cfRule>
  </conditionalFormatting>
  <conditionalFormatting sqref="I77:Y77">
    <cfRule type="expression" dxfId="87" priority="88" stopIfTrue="1">
      <formula>OR(AND($I63="する",TRIM($I77)=""),AND($I63="しない",NOT(ISBLANK($I77))))</formula>
    </cfRule>
  </conditionalFormatting>
  <conditionalFormatting sqref="I79:Y79">
    <cfRule type="expression" dxfId="86" priority="87" stopIfTrue="1">
      <formula>OR(AND($I63="する",OR(TRIM($I79)="", NOT(OR(IFERROR(SEARCH(" ",$I79),0)&gt;0, IFERROR(SEARCH("　",$I79),0)&gt;0)))),AND($I63="しない",NOT(ISBLANK($I79))))</formula>
    </cfRule>
  </conditionalFormatting>
  <conditionalFormatting sqref="I81:Y81">
    <cfRule type="expression" dxfId="85" priority="86" stopIfTrue="1">
      <formula>OR(AND($I63="する",OR(TRIM($I81)="", NOT(OR(IFERROR(SEARCH(" ",$I81),0)&gt;0, IFERROR(SEARCH("　",$I81),0)&gt;0)))),AND($I63="しない",NOT(ISBLANK($I81))))</formula>
    </cfRule>
  </conditionalFormatting>
  <conditionalFormatting sqref="I83:M83">
    <cfRule type="expression" dxfId="84" priority="85" stopIfTrue="1">
      <formula>OR(AND($I63="する",NOT(AND(TRIM($I83)&lt;&gt;"",ISNUMBER(VALUE(SUBSTITUTE($I83,"-",""))),IFERROR(SEARCH("-",$I83),0)&gt;0))), AND($I63="しない",NOT(ISBLANK($I83))))</formula>
    </cfRule>
  </conditionalFormatting>
  <conditionalFormatting sqref="P83">
    <cfRule type="expression" dxfId="83" priority="84" stopIfTrue="1">
      <formula>AND($I63="しない",NOT(ISBLANK($P83)))</formula>
    </cfRule>
  </conditionalFormatting>
  <conditionalFormatting sqref="I85:M85">
    <cfRule type="expression" dxfId="82" priority="83" stopIfTrue="1">
      <formula>OR(AND($I63="する",AND(TRIM($I85)&lt;&gt;"",NOT(AND(ISNUMBER(VALUE(SUBSTITUTE($I85,"-",""))),IFERROR(SEARCH("-",$I85),0)&gt;0)))), AND($I63="しない",NOT(ISBLANK($I85))))</formula>
    </cfRule>
  </conditionalFormatting>
  <conditionalFormatting sqref="I87:Y87">
    <cfRule type="expression" dxfId="81" priority="82" stopIfTrue="1">
      <formula>OR(AND($I63="する",OR(TRIM($I87)="", NOT(IFERROR(SEARCH("@",$I87),0)&gt;0))),AND($I63="しない",NOT(ISBLANK($I87))))</formula>
    </cfRule>
  </conditionalFormatting>
  <conditionalFormatting sqref="I114:Y114">
    <cfRule type="expression" dxfId="80" priority="81" stopIfTrue="1">
      <formula>AND(TRIM($I114)&lt;&gt;"", NOT(OR(IFERROR(SEARCH(" ",$I114),0)&gt;0, IFERROR(SEARCH("　",$I114),0)&gt;0)))</formula>
    </cfRule>
  </conditionalFormatting>
  <conditionalFormatting sqref="I116:Y116">
    <cfRule type="expression" dxfId="79" priority="80" stopIfTrue="1">
      <formula>AND(TRIM($I116)&lt;&gt;"", NOT(OR(IFERROR(SEARCH(" ",$I116),0)&gt;0, IFERROR(SEARCH("　",$I116),0)&gt;0)))</formula>
    </cfRule>
  </conditionalFormatting>
  <conditionalFormatting sqref="I120:Y120">
    <cfRule type="expression" dxfId="78" priority="79" stopIfTrue="1">
      <formula>AND(TRIM($I120)&lt;&gt;"", AND(OR(ISERROR(FIND("@"&amp;LEFT($I120,3)&amp;"@", 都道府県3))=FALSE, ISERROR(FIND("@"&amp;LEFT($I120,4)&amp;"@",都道府県4))=FALSE))=FALSE)</formula>
    </cfRule>
  </conditionalFormatting>
  <conditionalFormatting sqref="I122:M122">
    <cfRule type="expression" dxfId="77" priority="78" stopIfTrue="1">
      <formula>AND(TRIM($I122)&lt;&gt;"", NOT(AND(ISNUMBER(VALUE(SUBSTITUTE($I122,"-",""))), IFERROR(SEARCH("-",$I122),0)&gt;0)))</formula>
    </cfRule>
  </conditionalFormatting>
  <conditionalFormatting sqref="I124:M124">
    <cfRule type="expression" dxfId="76" priority="77" stopIfTrue="1">
      <formula>AND(TRIM($I124)&lt;&gt;"", NOT(AND(ISNUMBER(VALUE(SUBSTITUTE($I124,"-",""))), IFERROR(SEARCH("-",$I124),0)&gt;0)))</formula>
    </cfRule>
  </conditionalFormatting>
  <conditionalFormatting sqref="I126:Y126">
    <cfRule type="expression" dxfId="75" priority="76" stopIfTrue="1">
      <formula>AND(TRIM($I126)&lt;&gt;"", NOT(IFERROR(SEARCH("@",$I126),0)&gt;0))</formula>
    </cfRule>
  </conditionalFormatting>
  <conditionalFormatting sqref="I153:M153">
    <cfRule type="expression" dxfId="74" priority="75" stopIfTrue="1">
      <formula>AND($I153&lt;&gt;"しない", $I153&lt;&gt;"する")</formula>
    </cfRule>
  </conditionalFormatting>
  <conditionalFormatting sqref="I155:Y155">
    <cfRule type="expression" dxfId="73" priority="74" stopIfTrue="1">
      <formula>AND($I153="する",OR(TRIM($I155)="", NOT(OR(IFERROR(SEARCH(" ",$I155),0)&gt;0, IFERROR(SEARCH("　",$I155),0)&gt;0))))</formula>
    </cfRule>
  </conditionalFormatting>
  <conditionalFormatting sqref="I157:Y157">
    <cfRule type="expression" dxfId="72" priority="73" stopIfTrue="1">
      <formula>AND($I153="する",OR(TRIM($I157)="", NOT(OR(IFERROR(SEARCH(" ",$I157),0)&gt;0, IFERROR(SEARCH("　",$I157),0)&gt;0))))</formula>
    </cfRule>
  </conditionalFormatting>
  <conditionalFormatting sqref="I159:M159">
    <cfRule type="expression" dxfId="71" priority="72" stopIfTrue="1">
      <formula>AND($I153="する",OR(TRIM($I159)="", LEN($I159)&lt;&gt;8, NOT(ISNUMBER(VALUE(I159))), IFERROR(SEARCH("-", $I159),0)&gt;0))</formula>
    </cfRule>
  </conditionalFormatting>
  <conditionalFormatting sqref="I161:M161">
    <cfRule type="expression" dxfId="70" priority="71" stopIfTrue="1">
      <formula>AND($I153="する",TRIM($I161)="")</formula>
    </cfRule>
  </conditionalFormatting>
  <conditionalFormatting sqref="I163:Y163">
    <cfRule type="expression" dxfId="69" priority="70" stopIfTrue="1">
      <formula>AND($I153="する",AND($I163&lt;&gt;"", OR(ISERROR(FIND("@"&amp;LEFT($I163,3)&amp;"@", 都道府県3))=FALSE, ISERROR(FIND("@"&amp;LEFT($I163,4)&amp;"@",都道府県4))=FALSE))=FALSE)</formula>
    </cfRule>
  </conditionalFormatting>
  <conditionalFormatting sqref="I165:M165">
    <cfRule type="expression" dxfId="68" priority="69" stopIfTrue="1">
      <formula>AND($I153="する",NOT(AND(TRIM($I165)&lt;&gt;"",ISNUMBER(VALUE(SUBSTITUTE($I165,"-",""))),IFERROR(SEARCH("-",$I165),0)&gt;0)))</formula>
    </cfRule>
  </conditionalFormatting>
  <conditionalFormatting sqref="I167:M167">
    <cfRule type="expression" dxfId="67" priority="68" stopIfTrue="1">
      <formula>AND($I153="する",AND(TRIM($I167)&lt;&gt;"",NOT(AND(ISNUMBER(VALUE(SUBSTITUTE($I167,"-",""))),IFERROR(SEARCH("-",$I167),0)&gt;0))))</formula>
    </cfRule>
  </conditionalFormatting>
  <conditionalFormatting sqref="I169:Y169">
    <cfRule type="expression" dxfId="66" priority="67" stopIfTrue="1">
      <formula>AND($I153="する",OR(TRIM($I169)="", NOT(IFERROR(SEARCH("@",$I169),0)&gt;0)))</formula>
    </cfRule>
  </conditionalFormatting>
  <conditionalFormatting sqref="I177:M177">
    <cfRule type="expression" dxfId="65" priority="66" stopIfTrue="1">
      <formula>TRIM($I177)=""</formula>
    </cfRule>
  </conditionalFormatting>
  <conditionalFormatting sqref="I179:M179">
    <cfRule type="expression" dxfId="64" priority="65" stopIfTrue="1">
      <formula>TRIM($I179)=""</formula>
    </cfRule>
  </conditionalFormatting>
  <conditionalFormatting sqref="I181:M181">
    <cfRule type="expression" dxfId="63" priority="64" stopIfTrue="1">
      <formula>TRIM($I181)=""</formula>
    </cfRule>
  </conditionalFormatting>
  <conditionalFormatting sqref="I183:M183">
    <cfRule type="expression" dxfId="62" priority="63" stopIfTrue="1">
      <formula>TRIM($I183)=""</formula>
    </cfRule>
  </conditionalFormatting>
  <conditionalFormatting sqref="I186:M186">
    <cfRule type="expression" dxfId="61" priority="62" stopIfTrue="1">
      <formula>TRIM($I186)=""</formula>
    </cfRule>
  </conditionalFormatting>
  <conditionalFormatting sqref="I187:M187">
    <cfRule type="expression" dxfId="60" priority="61" stopIfTrue="1">
      <formula>TRIM($I187)=""</formula>
    </cfRule>
  </conditionalFormatting>
  <conditionalFormatting sqref="I188:M188">
    <cfRule type="expression" dxfId="59" priority="60" stopIfTrue="1">
      <formula>TRIM($I188)=""</formula>
    </cfRule>
  </conditionalFormatting>
  <conditionalFormatting sqref="I190:M190">
    <cfRule type="expression" dxfId="58" priority="59" stopIfTrue="1">
      <formula>TRIM($I190)=""</formula>
    </cfRule>
  </conditionalFormatting>
  <conditionalFormatting sqref="I197:Y197">
    <cfRule type="expression" dxfId="57" priority="58" stopIfTrue="1">
      <formula>AND(TRIM(I197)&lt;&gt;"", OR(ISERROR(FIND("@"&amp;LEFT($I197,3)&amp;"@", 都道府県3))=FALSE, ISERROR(FIND("@"&amp;LEFT($I197,4)&amp;"@",都道府県4))=FALSE)=FALSE)</formula>
    </cfRule>
  </conditionalFormatting>
  <conditionalFormatting sqref="I201:M201">
    <cfRule type="expression" dxfId="56" priority="57" stopIfTrue="1">
      <formula>AND(I15="有", TRIM($I201)="")</formula>
    </cfRule>
  </conditionalFormatting>
  <conditionalFormatting sqref="I203:M203">
    <cfRule type="expression" dxfId="55" priority="56" stopIfTrue="1">
      <formula>AND(I15="有", TRIM($I203)="")</formula>
    </cfRule>
  </conditionalFormatting>
  <conditionalFormatting sqref="I205:M205">
    <cfRule type="expression" dxfId="54" priority="55" stopIfTrue="1">
      <formula>AND(I15="有", TRIM($I205)="")</formula>
    </cfRule>
  </conditionalFormatting>
  <conditionalFormatting sqref="E211:H211">
    <cfRule type="expression" dxfId="53" priority="54" stopIfTrue="1">
      <formula>AND(I15="有", I205="有", TRIM($E211)="")</formula>
    </cfRule>
  </conditionalFormatting>
  <conditionalFormatting sqref="M280">
    <cfRule type="expression" dxfId="52" priority="53" stopIfTrue="1">
      <formula>希望&lt;&gt;0</formula>
    </cfRule>
  </conditionalFormatting>
  <conditionalFormatting sqref="M281">
    <cfRule type="expression" dxfId="51" priority="52" stopIfTrue="1">
      <formula>希望&lt;&gt;0</formula>
    </cfRule>
  </conditionalFormatting>
  <conditionalFormatting sqref="M282">
    <cfRule type="expression" dxfId="50" priority="51" stopIfTrue="1">
      <formula>希望&lt;&gt;0</formula>
    </cfRule>
  </conditionalFormatting>
  <conditionalFormatting sqref="M283">
    <cfRule type="expression" dxfId="49" priority="50" stopIfTrue="1">
      <formula>希望&lt;&gt;0</formula>
    </cfRule>
  </conditionalFormatting>
  <conditionalFormatting sqref="M284">
    <cfRule type="expression" dxfId="48" priority="49" stopIfTrue="1">
      <formula>希望&lt;&gt;0</formula>
    </cfRule>
  </conditionalFormatting>
  <conditionalFormatting sqref="M285">
    <cfRule type="expression" dxfId="47" priority="48" stopIfTrue="1">
      <formula>希望&lt;&gt;0</formula>
    </cfRule>
  </conditionalFormatting>
  <conditionalFormatting sqref="M286">
    <cfRule type="expression" dxfId="46" priority="47" stopIfTrue="1">
      <formula>希望&lt;&gt;0</formula>
    </cfRule>
  </conditionalFormatting>
  <conditionalFormatting sqref="M287">
    <cfRule type="expression" dxfId="45" priority="46" stopIfTrue="1">
      <formula>希望&lt;&gt;0</formula>
    </cfRule>
  </conditionalFormatting>
  <conditionalFormatting sqref="M288">
    <cfRule type="expression" dxfId="44" priority="45" stopIfTrue="1">
      <formula>希望&lt;&gt;0</formula>
    </cfRule>
  </conditionalFormatting>
  <conditionalFormatting sqref="M289">
    <cfRule type="expression" dxfId="43" priority="44" stopIfTrue="1">
      <formula>希望&lt;&gt;0</formula>
    </cfRule>
  </conditionalFormatting>
  <conditionalFormatting sqref="M290">
    <cfRule type="expression" dxfId="42" priority="43" stopIfTrue="1">
      <formula>希望&lt;&gt;0</formula>
    </cfRule>
  </conditionalFormatting>
  <conditionalFormatting sqref="M291">
    <cfRule type="expression" dxfId="41" priority="42" stopIfTrue="1">
      <formula>希望&lt;&gt;0</formula>
    </cfRule>
  </conditionalFormatting>
  <conditionalFormatting sqref="M292">
    <cfRule type="expression" dxfId="40" priority="41" stopIfTrue="1">
      <formula>希望&lt;&gt;0</formula>
    </cfRule>
  </conditionalFormatting>
  <conditionalFormatting sqref="M293">
    <cfRule type="expression" dxfId="39" priority="40" stopIfTrue="1">
      <formula>希望&lt;&gt;0</formula>
    </cfRule>
  </conditionalFormatting>
  <conditionalFormatting sqref="M294">
    <cfRule type="expression" dxfId="38" priority="39" stopIfTrue="1">
      <formula>希望&lt;&gt;0</formula>
    </cfRule>
  </conditionalFormatting>
  <conditionalFormatting sqref="M295">
    <cfRule type="expression" dxfId="37" priority="38" stopIfTrue="1">
      <formula>希望&lt;&gt;0</formula>
    </cfRule>
  </conditionalFormatting>
  <conditionalFormatting sqref="M296">
    <cfRule type="expression" dxfId="36" priority="37" stopIfTrue="1">
      <formula>希望&lt;&gt;0</formula>
    </cfRule>
  </conditionalFormatting>
  <conditionalFormatting sqref="M297">
    <cfRule type="expression" dxfId="35" priority="36" stopIfTrue="1">
      <formula>希望&lt;&gt;0</formula>
    </cfRule>
  </conditionalFormatting>
  <conditionalFormatting sqref="M298">
    <cfRule type="expression" dxfId="34" priority="35" stopIfTrue="1">
      <formula>希望&lt;&gt;0</formula>
    </cfRule>
  </conditionalFormatting>
  <conditionalFormatting sqref="M299">
    <cfRule type="expression" dxfId="33" priority="34" stopIfTrue="1">
      <formula>希望&lt;&gt;0</formula>
    </cfRule>
  </conditionalFormatting>
  <conditionalFormatting sqref="M300">
    <cfRule type="expression" dxfId="32" priority="33" stopIfTrue="1">
      <formula>希望&lt;&gt;0</formula>
    </cfRule>
  </conditionalFormatting>
  <conditionalFormatting sqref="M301">
    <cfRule type="expression" dxfId="31" priority="32" stopIfTrue="1">
      <formula>希望&lt;&gt;0</formula>
    </cfRule>
  </conditionalFormatting>
  <conditionalFormatting sqref="M302">
    <cfRule type="expression" dxfId="30" priority="31" stopIfTrue="1">
      <formula>希望&lt;&gt;0</formula>
    </cfRule>
  </conditionalFormatting>
  <conditionalFormatting sqref="M303">
    <cfRule type="expression" dxfId="29" priority="30" stopIfTrue="1">
      <formula>希望&lt;&gt;0</formula>
    </cfRule>
  </conditionalFormatting>
  <conditionalFormatting sqref="M304">
    <cfRule type="expression" dxfId="28" priority="29" stopIfTrue="1">
      <formula>希望&lt;&gt;0</formula>
    </cfRule>
  </conditionalFormatting>
  <conditionalFormatting sqref="M305">
    <cfRule type="expression" dxfId="27" priority="28" stopIfTrue="1">
      <formula>希望&lt;&gt;0</formula>
    </cfRule>
  </conditionalFormatting>
  <conditionalFormatting sqref="M306">
    <cfRule type="expression" dxfId="26" priority="27" stopIfTrue="1">
      <formula>希望&lt;&gt;0</formula>
    </cfRule>
  </conditionalFormatting>
  <conditionalFormatting sqref="M307">
    <cfRule type="expression" dxfId="25" priority="26" stopIfTrue="1">
      <formula>希望&lt;&gt;0</formula>
    </cfRule>
  </conditionalFormatting>
  <conditionalFormatting sqref="M308">
    <cfRule type="expression" dxfId="24" priority="25" stopIfTrue="1">
      <formula>希望&lt;&gt;0</formula>
    </cfRule>
  </conditionalFormatting>
  <conditionalFormatting sqref="M309">
    <cfRule type="expression" dxfId="23" priority="24" stopIfTrue="1">
      <formula>希望&lt;&gt;0</formula>
    </cfRule>
  </conditionalFormatting>
  <conditionalFormatting sqref="M310">
    <cfRule type="expression" dxfId="22" priority="23" stopIfTrue="1">
      <formula>希望&lt;&gt;0</formula>
    </cfRule>
  </conditionalFormatting>
  <conditionalFormatting sqref="M311">
    <cfRule type="expression" dxfId="21" priority="22" stopIfTrue="1">
      <formula>希望&lt;&gt;0</formula>
    </cfRule>
  </conditionalFormatting>
  <conditionalFormatting sqref="M312">
    <cfRule type="expression" dxfId="20" priority="21" stopIfTrue="1">
      <formula>希望&lt;&gt;0</formula>
    </cfRule>
  </conditionalFormatting>
  <conditionalFormatting sqref="M313">
    <cfRule type="expression" dxfId="19" priority="20" stopIfTrue="1">
      <formula>希望&lt;&gt;0</formula>
    </cfRule>
  </conditionalFormatting>
  <conditionalFormatting sqref="M314">
    <cfRule type="expression" dxfId="18" priority="19" stopIfTrue="1">
      <formula>希望&lt;&gt;0</formula>
    </cfRule>
  </conditionalFormatting>
  <conditionalFormatting sqref="M315">
    <cfRule type="expression" dxfId="17" priority="18" stopIfTrue="1">
      <formula>希望&lt;&gt;0</formula>
    </cfRule>
  </conditionalFormatting>
  <conditionalFormatting sqref="M316">
    <cfRule type="expression" dxfId="16" priority="17" stopIfTrue="1">
      <formula>希望&lt;&gt;0</formula>
    </cfRule>
  </conditionalFormatting>
  <conditionalFormatting sqref="M317">
    <cfRule type="expression" dxfId="15" priority="16" stopIfTrue="1">
      <formula>希望&lt;&gt;0</formula>
    </cfRule>
  </conditionalFormatting>
  <conditionalFormatting sqref="M318">
    <cfRule type="expression" dxfId="14" priority="15" stopIfTrue="1">
      <formula>希望&lt;&gt;0</formula>
    </cfRule>
  </conditionalFormatting>
  <conditionalFormatting sqref="M319">
    <cfRule type="expression" dxfId="13" priority="14" stopIfTrue="1">
      <formula>希望&lt;&gt;0</formula>
    </cfRule>
  </conditionalFormatting>
  <conditionalFormatting sqref="M320">
    <cfRule type="expression" dxfId="12" priority="13" stopIfTrue="1">
      <formula>希望&lt;&gt;0</formula>
    </cfRule>
  </conditionalFormatting>
  <conditionalFormatting sqref="M321">
    <cfRule type="expression" dxfId="11" priority="12" stopIfTrue="1">
      <formula>希望&lt;&gt;0</formula>
    </cfRule>
  </conditionalFormatting>
  <conditionalFormatting sqref="M322">
    <cfRule type="expression" dxfId="10" priority="11" stopIfTrue="1">
      <formula>希望&lt;&gt;0</formula>
    </cfRule>
  </conditionalFormatting>
  <conditionalFormatting sqref="M323">
    <cfRule type="expression" dxfId="9" priority="10" stopIfTrue="1">
      <formula>希望&lt;&gt;0</formula>
    </cfRule>
  </conditionalFormatting>
  <conditionalFormatting sqref="R280:S282">
    <cfRule type="expression" dxfId="8" priority="9" stopIfTrue="1">
      <formula>AND(OR(M280="○", M281="○", M282="○"), R280="")</formula>
    </cfRule>
  </conditionalFormatting>
  <conditionalFormatting sqref="T280:Y282">
    <cfRule type="expression" dxfId="7" priority="8" stopIfTrue="1">
      <formula>AND(OR(M280="○", M281="○", M282="○"), T280="")</formula>
    </cfRule>
  </conditionalFormatting>
  <conditionalFormatting sqref="R283:S283">
    <cfRule type="expression" dxfId="6" priority="7" stopIfTrue="1">
      <formula>AND(M283="○", R283="")</formula>
    </cfRule>
  </conditionalFormatting>
  <conditionalFormatting sqref="T283:Y283">
    <cfRule type="expression" dxfId="5" priority="6" stopIfTrue="1">
      <formula>AND(M283="○", T283="")</formula>
    </cfRule>
  </conditionalFormatting>
  <conditionalFormatting sqref="R293:S313">
    <cfRule type="expression" dxfId="4" priority="5" stopIfTrue="1">
      <formula>AND(SUMPRODUCT((M293:M313&gt;="○")*(N293:N313="○"))&gt;0,R293="")</formula>
    </cfRule>
  </conditionalFormatting>
  <conditionalFormatting sqref="T293:Y313">
    <cfRule type="expression" dxfId="3" priority="4" stopIfTrue="1">
      <formula>AND(SUMPRODUCT((M293:M313&gt;="○")*(N293:N313="○"))&gt;0,T293="")</formula>
    </cfRule>
  </conditionalFormatting>
  <conditionalFormatting sqref="R315:S322">
    <cfRule type="expression" dxfId="2" priority="3" stopIfTrue="1">
      <formula>AND(SUMPRODUCT((M315:M322&gt;="○")*(N315:N322="○"))&gt;0,R315="")</formula>
    </cfRule>
  </conditionalFormatting>
  <conditionalFormatting sqref="T315:Y322">
    <cfRule type="expression" dxfId="1" priority="2" stopIfTrue="1">
      <formula>AND(SUMPRODUCT((M315:M322&gt;="○")*(N315:N322="○"))&gt;0,T315="")</formula>
    </cfRule>
  </conditionalFormatting>
  <conditionalFormatting sqref="E339:Y339">
    <cfRule type="expression" dxfId="0" priority="1" stopIfTrue="1">
      <formula>AND(M323="○", TRIM(E339)="")</formula>
    </cfRule>
  </conditionalFormatting>
  <dataValidations count="305">
    <dataValidation type="list" imeMode="halfAlpha" allowBlank="1" showInputMessage="1" showErrorMessage="1" error="リストから選択してください" sqref="I11:M11" xr:uid="{719B7A2D-8CC7-435B-98AC-1D2B87D3CD4E}">
      <formula1>"同意する"</formula1>
    </dataValidation>
    <dataValidation type="list" imeMode="halfAlpha" allowBlank="1" showInputMessage="1" showErrorMessage="1" error="リストから選択してください" sqref="I13:M13" xr:uid="{5EF42924-BD31-4248-B6B7-4028A487D27C}">
      <formula1>"同意する"</formula1>
    </dataValidation>
    <dataValidation type="list" imeMode="halfAlpha" allowBlank="1" showInputMessage="1" showErrorMessage="1" error="リストから選択してください" sqref="I15:M15" xr:uid="{84868911-0C6D-471F-88CB-C1A46427B398}">
      <formula1>"有,無"</formula1>
    </dataValidation>
    <dataValidation type="whole" imeMode="halfAlpha" allowBlank="1" showInputMessage="1" showErrorMessage="1" error="7桁の数字を入力してください" sqref="I20:M20" xr:uid="{38E36D92-EF82-4FA4-ACF3-660E680C714E}">
      <formula1>0</formula1>
      <formula2>9999999</formula2>
    </dataValidation>
    <dataValidation errorStyle="warning" imeMode="hiragana" allowBlank="1" showInputMessage="1" showErrorMessage="1" sqref="I22:Y22" xr:uid="{DEC51CBD-DD15-4E38-A1C3-366B51C3577B}"/>
    <dataValidation errorStyle="warning" imeMode="fullKatakana" allowBlank="1" showInputMessage="1" showErrorMessage="1" sqref="I24:Y24" xr:uid="{2CB525CE-4877-4E6A-94F9-2D9CD8CD4C2D}"/>
    <dataValidation errorStyle="warning" imeMode="hiragana" allowBlank="1" showInputMessage="1" showErrorMessage="1" sqref="I26:Y26" xr:uid="{4BD4D262-DD32-431E-B697-8D7AE4C3BA89}"/>
    <dataValidation errorStyle="warning" imeMode="hiragana" allowBlank="1" showInputMessage="1" showErrorMessage="1" sqref="I28:Y28" xr:uid="{F241493D-1C3C-4691-AA66-1583AF4F74BC}"/>
    <dataValidation errorStyle="warning" imeMode="fullKatakana" allowBlank="1" showInputMessage="1" showErrorMessage="1" sqref="I30:Y30" xr:uid="{914061FF-B3C6-4469-9518-22727004BA57}"/>
    <dataValidation errorStyle="warning" imeMode="hiragana" allowBlank="1" showInputMessage="1" showErrorMessage="1" sqref="I32:Y32" xr:uid="{851969A1-0F1D-4AF3-980D-1400DAAF8E17}"/>
    <dataValidation errorStyle="warning" imeMode="halfAlpha" allowBlank="1" showInputMessage="1" showErrorMessage="1" sqref="I34:M34" xr:uid="{D44CCE70-6936-4F42-A810-3B936F09381C}"/>
    <dataValidation errorStyle="warning" imeMode="halfAlpha" allowBlank="1" showInputMessage="1" showErrorMessage="1" sqref="P34" xr:uid="{06854071-7ABE-4F11-8252-14302E58BC5C}"/>
    <dataValidation errorStyle="warning" imeMode="halfAlpha" allowBlank="1" showInputMessage="1" showErrorMessage="1" sqref="I36:M36" xr:uid="{64966C59-BB81-4D11-B30D-E833728F1F43}"/>
    <dataValidation errorStyle="warning" imeMode="halfAlpha" allowBlank="1" showInputMessage="1" showErrorMessage="1" sqref="I38:Y38" xr:uid="{BA66DC24-65E9-46AF-A05D-B6C16C76112F}"/>
    <dataValidation type="list" imeMode="halfAlpha" allowBlank="1" showInputMessage="1" showErrorMessage="1" error="リストから選択してください" sqref="I40:M40" xr:uid="{8490CF53-6B7B-4B70-A605-1E3FACC7522D}">
      <formula1>"一致する,一致しない"</formula1>
    </dataValidation>
    <dataValidation type="list" imeMode="halfAlpha" allowBlank="1" showInputMessage="1" showErrorMessage="1" error="リストから選択してください" sqref="I63:M63" xr:uid="{448D2DE1-317D-49B6-A76C-C1244E9B33F7}">
      <formula1>"しない,する"</formula1>
    </dataValidation>
    <dataValidation type="whole" imeMode="halfAlpha" allowBlank="1" showInputMessage="1" showErrorMessage="1" error="7桁の数字を入力してください" sqref="I69:M69" xr:uid="{D0929513-D4A5-4844-A3E3-D0406301E67B}">
      <formula1>0</formula1>
      <formula2>9999999</formula2>
    </dataValidation>
    <dataValidation errorStyle="warning" imeMode="hiragana" allowBlank="1" showInputMessage="1" showErrorMessage="1" sqref="I71:Y71" xr:uid="{9A193203-64B4-4667-BA5E-19DF142BF900}"/>
    <dataValidation errorStyle="warning" imeMode="fullKatakana" allowBlank="1" showInputMessage="1" showErrorMessage="1" sqref="I73:Y73" xr:uid="{6829D1A2-0052-4BF0-A4E9-2EC2D8083DEE}"/>
    <dataValidation errorStyle="warning" imeMode="hiragana" allowBlank="1" showInputMessage="1" showErrorMessage="1" sqref="I75:Y75" xr:uid="{C7FDCF26-97A3-4B87-9A10-182C874BA677}"/>
    <dataValidation errorStyle="warning" imeMode="hiragana" allowBlank="1" showInputMessage="1" showErrorMessage="1" sqref="I77:Y77" xr:uid="{694A6C91-9A94-4FE6-8462-38BA1809EF15}"/>
    <dataValidation errorStyle="warning" imeMode="fullKatakana" allowBlank="1" showInputMessage="1" showErrorMessage="1" sqref="I79:Y79" xr:uid="{69E2CAEB-23B8-4C20-AB09-F481DAF732D5}"/>
    <dataValidation errorStyle="warning" imeMode="hiragana" allowBlank="1" showInputMessage="1" showErrorMessage="1" sqref="I81:Y81" xr:uid="{03BCB4E6-5214-4817-9467-20E43B29717E}"/>
    <dataValidation errorStyle="warning" imeMode="halfAlpha" allowBlank="1" showInputMessage="1" showErrorMessage="1" sqref="I83:M83" xr:uid="{6FD63814-2AC6-44AF-A65B-BEC13E309FA1}"/>
    <dataValidation errorStyle="warning" imeMode="halfAlpha" allowBlank="1" showInputMessage="1" showErrorMessage="1" sqref="P83" xr:uid="{2ACCC12D-3005-4A1E-A97B-08EFB97E2121}"/>
    <dataValidation errorStyle="warning" imeMode="halfAlpha" allowBlank="1" showInputMessage="1" showErrorMessage="1" sqref="I85:M85" xr:uid="{C927AA6E-BD6F-4D37-BAA1-38C4801FEFD7}"/>
    <dataValidation errorStyle="warning" imeMode="halfAlpha" allowBlank="1" showInputMessage="1" showErrorMessage="1" sqref="I87:Y87" xr:uid="{C65783E5-D999-43BB-B573-8194C1464ECE}"/>
    <dataValidation errorStyle="warning" imeMode="hiragana" allowBlank="1" showInputMessage="1" showErrorMessage="1" sqref="I112:Y112" xr:uid="{9EF5527B-6BA4-4D92-802C-A798A51B8D90}"/>
    <dataValidation errorStyle="warning" imeMode="fullKatakana" allowBlank="1" showInputMessage="1" showErrorMessage="1" sqref="I114:Y114" xr:uid="{F429C0DE-E8D4-4FA7-9986-A18DE3966B8A}"/>
    <dataValidation errorStyle="warning" imeMode="hiragana" allowBlank="1" showInputMessage="1" showErrorMessage="1" sqref="I116:Y116" xr:uid="{DE2EA6B9-9F6C-4CBE-BAF5-966BE58BAD54}"/>
    <dataValidation type="whole" imeMode="halfAlpha" allowBlank="1" showInputMessage="1" showErrorMessage="1" error="7桁の数字を入力してください" sqref="I118:M118" xr:uid="{618D75C7-8337-41EB-BB6D-DD6BD095B6CA}">
      <formula1>0</formula1>
      <formula2>9999999</formula2>
    </dataValidation>
    <dataValidation errorStyle="warning" imeMode="hiragana" allowBlank="1" showInputMessage="1" showErrorMessage="1" sqref="I120:Y120" xr:uid="{5EEED6F6-3F6E-4681-962B-7D3A06490E01}"/>
    <dataValidation errorStyle="warning" imeMode="halfAlpha" allowBlank="1" showInputMessage="1" showErrorMessage="1" sqref="I122:M122" xr:uid="{5B254EB7-5025-4FB1-B912-5D3664E89865}"/>
    <dataValidation errorStyle="warning" imeMode="halfAlpha" allowBlank="1" showInputMessage="1" showErrorMessage="1" sqref="P122" xr:uid="{A44D2818-CEDB-422D-9F3B-47AE03558100}"/>
    <dataValidation errorStyle="warning" imeMode="halfAlpha" allowBlank="1" showInputMessage="1" showErrorMessage="1" sqref="I124:M124" xr:uid="{4B8D2CBF-1561-40D8-80EE-1976C57F33F5}"/>
    <dataValidation errorStyle="warning" imeMode="halfAlpha" allowBlank="1" showInputMessage="1" showErrorMessage="1" sqref="I126:Y126" xr:uid="{D3739937-4B9A-4B0F-97C1-7617EC2649DD}"/>
    <dataValidation type="list" imeMode="halfAlpha" allowBlank="1" showInputMessage="1" showErrorMessage="1" error="リストから選択してください" sqref="I153:M153" xr:uid="{C8BC48FC-392A-4BFB-A0A1-7243A16CA97A}">
      <formula1>"しない,する"</formula1>
    </dataValidation>
    <dataValidation errorStyle="warning" imeMode="fullKatakana" allowBlank="1" showInputMessage="1" showErrorMessage="1" sqref="I155:Y155" xr:uid="{1FC19D8C-3D2C-4457-AC02-EDAC885A99C3}"/>
    <dataValidation errorStyle="warning" imeMode="hiragana" allowBlank="1" showInputMessage="1" showErrorMessage="1" sqref="I157:Y157" xr:uid="{FB96D49C-C1E2-418C-9BB2-62D90F17984B}"/>
    <dataValidation errorStyle="warning" imeMode="halfAlpha" allowBlank="1" showInputMessage="1" showErrorMessage="1" sqref="I159:M159" xr:uid="{8CB780FF-2962-4A09-98A2-3EFF63A370CE}"/>
    <dataValidation type="whole" imeMode="halfAlpha" allowBlank="1" showInputMessage="1" showErrorMessage="1" error="7桁の数字を入力してください" sqref="I161:M161" xr:uid="{1F009DFC-E07B-43F9-B6A4-E848781B72D9}">
      <formula1>0</formula1>
      <formula2>9999999</formula2>
    </dataValidation>
    <dataValidation errorStyle="warning" imeMode="hiragana" allowBlank="1" showInputMessage="1" showErrorMessage="1" sqref="I163:Y163" xr:uid="{2684063E-8533-4A84-A1B3-293508B4F2D8}"/>
    <dataValidation errorStyle="warning" imeMode="halfAlpha" allowBlank="1" showInputMessage="1" showErrorMessage="1" sqref="I165:M165" xr:uid="{4948738F-0C9B-4B8C-95B4-C31C4324FC5A}"/>
    <dataValidation errorStyle="warning" imeMode="halfAlpha" allowBlank="1" showInputMessage="1" showErrorMessage="1" sqref="I167:M167" xr:uid="{E613BDF0-9D4E-44D4-B3E9-7FDA5607D3A0}"/>
    <dataValidation errorStyle="warning" imeMode="halfAlpha" allowBlank="1" showInputMessage="1" showErrorMessage="1" sqref="I169:Y169" xr:uid="{CA7DC964-C96D-49E7-A203-1C7BDE44D8A4}"/>
    <dataValidation type="whole" imeMode="halfAlpha" allowBlank="1" showInputMessage="1" showErrorMessage="1" error="有効な数字を入力してください" sqref="I177:M177" xr:uid="{86FCCBCE-842D-496F-936C-FFBB5CF3B2DB}">
      <formula1>1000</formula1>
      <formula2>9999</formula2>
    </dataValidation>
    <dataValidation type="list" imeMode="halfAlpha" allowBlank="1" showInputMessage="1" showErrorMessage="1" error="リストから選択してください" sqref="I179:M179" xr:uid="{2B302D6B-FC43-4F11-8E00-0210B090AE5D}">
      <formula1>"有,無"</formula1>
    </dataValidation>
    <dataValidation type="list" imeMode="halfAlpha" allowBlank="1" showInputMessage="1" showErrorMessage="1" error="リストから選択してください" sqref="I181:M181" xr:uid="{E14A7A6D-E316-44FA-B29B-0534621A0460}">
      <formula1>"課税事業者,免税等事業者"</formula1>
    </dataValidation>
    <dataValidation type="whole" imeMode="halfAlpha" allowBlank="1" showInputMessage="1" showErrorMessage="1" error="有効な数字を入力してください" sqref="I183:M183" xr:uid="{153A53E1-FC2B-48CB-853D-7EAFC1171235}">
      <formula1>0</formula1>
      <formula2>9999999999</formula2>
    </dataValidation>
    <dataValidation type="whole" imeMode="halfAlpha" allowBlank="1" showInputMessage="1" showErrorMessage="1" error="有効な数字を入力してください" sqref="I186:M186" xr:uid="{E04A4E87-DBB5-484A-B2B0-683789DF2A08}">
      <formula1>0</formula1>
      <formula2>9999999999</formula2>
    </dataValidation>
    <dataValidation type="whole" imeMode="halfAlpha" allowBlank="1" showInputMessage="1" showErrorMessage="1" error="有効な数字を入力してください" sqref="I187:M187" xr:uid="{4755C4F5-46C8-43DE-9093-76BEAB0DA11A}">
      <formula1>0</formula1>
      <formula2>9999999999</formula2>
    </dataValidation>
    <dataValidation type="whole" imeMode="halfAlpha" allowBlank="1" showInputMessage="1" showErrorMessage="1" error="有効な数字を入力してください" sqref="I188:M188" xr:uid="{587B11C9-497A-425F-A41A-409DFFF320F7}">
      <formula1>0</formula1>
      <formula2>9999999999</formula2>
    </dataValidation>
    <dataValidation type="whole" imeMode="halfAlpha" allowBlank="1" showInputMessage="1" showErrorMessage="1" error="有効な数字を入力してください" sqref="I190:M190" xr:uid="{DEC6E92B-3D55-4165-93BE-7BEB79117D26}">
      <formula1>0</formula1>
      <formula2>9999999999</formula2>
    </dataValidation>
    <dataValidation errorStyle="warning" imeMode="hiragana" allowBlank="1" showInputMessage="1" showErrorMessage="1" sqref="I197:Y197" xr:uid="{F152A88A-CC75-43D5-8469-B1244190F5B2}"/>
    <dataValidation errorStyle="warning" imeMode="hiragana" allowBlank="1" showInputMessage="1" showErrorMessage="1" sqref="I199:Y199" xr:uid="{723ECE45-9EE4-4FD0-A704-095FE18A6451}"/>
    <dataValidation type="whole" imeMode="halfAlpha" allowBlank="1" showInputMessage="1" showErrorMessage="1" error="有効な数字を入力してください" sqref="I201:M201" xr:uid="{F7ED3925-FC63-41E9-9287-A54B0075B3CC}">
      <formula1>1000</formula1>
      <formula2>9999</formula2>
    </dataValidation>
    <dataValidation type="whole" imeMode="halfAlpha" allowBlank="1" showInputMessage="1" showErrorMessage="1" error="有効な数字を入力してください" sqref="I203:M203" xr:uid="{19F712A8-9BD2-4736-8D99-4B376751D1AD}">
      <formula1>0</formula1>
      <formula2>9999999999</formula2>
    </dataValidation>
    <dataValidation type="list" imeMode="halfAlpha" allowBlank="1" showInputMessage="1" showErrorMessage="1" error="リストから選択してください" sqref="I205:M205" xr:uid="{9DEBA754-F64A-4235-9D99-50B99F6905CE}">
      <formula1>"有,無,　"</formula1>
    </dataValidation>
    <dataValidation errorStyle="warning" imeMode="hiragana" allowBlank="1" showInputMessage="1" showErrorMessage="1" sqref="E211:H211" xr:uid="{86A9E8F4-0EDC-45F1-8671-C7FE92EBBB74}"/>
    <dataValidation errorStyle="warning" imeMode="hiragana" allowBlank="1" showInputMessage="1" showErrorMessage="1" sqref="I211:M211" xr:uid="{458E436C-BB95-4FFA-821E-33D1DE0C1865}"/>
    <dataValidation type="date" imeMode="halfAlpha" allowBlank="1" showInputMessage="1" showErrorMessage="1" error="有効な日付を入力してください" sqref="N211:O211" xr:uid="{493633F6-568A-4704-8525-E7F4B3EB5A0D}">
      <formula1>92</formula1>
      <formula2>73415</formula2>
    </dataValidation>
    <dataValidation errorStyle="warning" imeMode="hiragana" allowBlank="1" showInputMessage="1" showErrorMessage="1" sqref="P211:Y211" xr:uid="{CE558387-14FC-46B2-B1C3-6688DDBBDB96}"/>
    <dataValidation errorStyle="warning" imeMode="hiragana" allowBlank="1" showInputMessage="1" showErrorMessage="1" sqref="E212:H212" xr:uid="{1F583C22-7D90-4C06-AA6D-DA40B7DB0CEF}"/>
    <dataValidation errorStyle="warning" imeMode="hiragana" allowBlank="1" showInputMessage="1" showErrorMessage="1" sqref="I212:M212" xr:uid="{FEA5F268-BC96-45F2-9DC9-2CF61B8043AD}"/>
    <dataValidation type="date" imeMode="halfAlpha" allowBlank="1" showInputMessage="1" showErrorMessage="1" error="有効な日付を入力してください" sqref="N212:O212" xr:uid="{A423EA7E-5982-4BF6-8BE0-7704E273232A}">
      <formula1>92</formula1>
      <formula2>73415</formula2>
    </dataValidation>
    <dataValidation errorStyle="warning" imeMode="hiragana" allowBlank="1" showInputMessage="1" showErrorMessage="1" sqref="P212:Y212" xr:uid="{8E18549C-7B33-48EF-9961-54D6A61CD844}"/>
    <dataValidation errorStyle="warning" imeMode="hiragana" allowBlank="1" showInputMessage="1" showErrorMessage="1" sqref="E213:H213" xr:uid="{AB67E2B1-FC48-4F2B-ADA6-05D2A5FFE42C}"/>
    <dataValidation errorStyle="warning" imeMode="hiragana" allowBlank="1" showInputMessage="1" showErrorMessage="1" sqref="I213:M213" xr:uid="{A0A336A5-C108-4A46-A05D-496A335A79F7}"/>
    <dataValidation type="date" imeMode="halfAlpha" allowBlank="1" showInputMessage="1" showErrorMessage="1" error="有効な日付を入力してください" sqref="N213:O213" xr:uid="{30149C3F-6982-484E-8089-70D56A883C7C}">
      <formula1>92</formula1>
      <formula2>73415</formula2>
    </dataValidation>
    <dataValidation errorStyle="warning" imeMode="hiragana" allowBlank="1" showInputMessage="1" showErrorMessage="1" sqref="P213:Y213" xr:uid="{B83B528A-F324-4B96-B96C-104234C2BB44}"/>
    <dataValidation errorStyle="warning" imeMode="hiragana" allowBlank="1" showInputMessage="1" showErrorMessage="1" sqref="E214:H214" xr:uid="{F0DF31E0-2A21-4BF5-9870-9C398BBB316B}"/>
    <dataValidation errorStyle="warning" imeMode="hiragana" allowBlank="1" showInputMessage="1" showErrorMessage="1" sqref="I214:M214" xr:uid="{C85E2CB4-3F65-4A20-B9E5-8BA63C715DE2}"/>
    <dataValidation type="date" imeMode="halfAlpha" allowBlank="1" showInputMessage="1" showErrorMessage="1" error="有効な日付を入力してください" sqref="N214:O214" xr:uid="{B2602685-C0C6-464D-91B8-1A4DA3D94B13}">
      <formula1>92</formula1>
      <formula2>73415</formula2>
    </dataValidation>
    <dataValidation errorStyle="warning" imeMode="hiragana" allowBlank="1" showInputMessage="1" showErrorMessage="1" sqref="P214:Y214" xr:uid="{4E9E430A-B92C-46DC-8A06-793C6137C07E}"/>
    <dataValidation errorStyle="warning" imeMode="hiragana" allowBlank="1" showInputMessage="1" showErrorMessage="1" sqref="E215:H215" xr:uid="{68CE9E97-9C96-4714-B77D-E23B046C69E5}"/>
    <dataValidation errorStyle="warning" imeMode="hiragana" allowBlank="1" showInputMessage="1" showErrorMessage="1" sqref="I215:M215" xr:uid="{78E3FBB0-CD1A-4EF2-BF2E-34A9949A071F}"/>
    <dataValidation type="date" imeMode="halfAlpha" allowBlank="1" showInputMessage="1" showErrorMessage="1" error="有効な日付を入力してください" sqref="N215:O215" xr:uid="{C81B0734-52C8-4672-8C6D-EFF1FD2B6F40}">
      <formula1>92</formula1>
      <formula2>73415</formula2>
    </dataValidation>
    <dataValidation errorStyle="warning" imeMode="hiragana" allowBlank="1" showInputMessage="1" showErrorMessage="1" sqref="P215:Y215" xr:uid="{52D8ABA7-440E-4F1A-AE39-58CD1CC4C255}"/>
    <dataValidation errorStyle="warning" imeMode="hiragana" allowBlank="1" showInputMessage="1" showErrorMessage="1" sqref="E216:H216" xr:uid="{E2F2E51A-B29A-4744-A1D7-EB375F003D70}"/>
    <dataValidation errorStyle="warning" imeMode="hiragana" allowBlank="1" showInputMessage="1" showErrorMessage="1" sqref="I216:M216" xr:uid="{1D49F25C-0CC1-4C50-86AA-1D8545DF68AE}"/>
    <dataValidation type="date" imeMode="halfAlpha" allowBlank="1" showInputMessage="1" showErrorMessage="1" error="有効な日付を入力してください" sqref="N216:O216" xr:uid="{B3C8F9E9-3591-4116-ABE3-C4B008FD9BF9}">
      <formula1>92</formula1>
      <formula2>73415</formula2>
    </dataValidation>
    <dataValidation errorStyle="warning" imeMode="hiragana" allowBlank="1" showInputMessage="1" showErrorMessage="1" sqref="P216:Y216" xr:uid="{BFDB6BBC-7817-460C-BE14-C29E08753D7B}"/>
    <dataValidation errorStyle="warning" imeMode="hiragana" allowBlank="1" showInputMessage="1" showErrorMessage="1" sqref="E217:H217" xr:uid="{D67DAA70-0FD2-4FCD-AC2F-7B1742274A2D}"/>
    <dataValidation errorStyle="warning" imeMode="hiragana" allowBlank="1" showInputMessage="1" showErrorMessage="1" sqref="I217:M217" xr:uid="{5EDEAA1C-A577-42F2-834F-E6B8A38A6CDE}"/>
    <dataValidation type="date" imeMode="halfAlpha" allowBlank="1" showInputMessage="1" showErrorMessage="1" error="有効な日付を入力してください" sqref="N217:O217" xr:uid="{67134396-C59B-485B-A11A-133F8A33FE1B}">
      <formula1>92</formula1>
      <formula2>73415</formula2>
    </dataValidation>
    <dataValidation errorStyle="warning" imeMode="hiragana" allowBlank="1" showInputMessage="1" showErrorMessage="1" sqref="P217:Y217" xr:uid="{04D0B4C2-7A6E-4EA5-B2FF-95CA71686841}"/>
    <dataValidation errorStyle="warning" imeMode="hiragana" allowBlank="1" showInputMessage="1" showErrorMessage="1" sqref="E218:H218" xr:uid="{741ACA17-5B5B-4033-8928-4F8D0A4B7F00}"/>
    <dataValidation errorStyle="warning" imeMode="hiragana" allowBlank="1" showInputMessage="1" showErrorMessage="1" sqref="I218:M218" xr:uid="{23DCABB7-BCD1-4633-8608-DD55ED6D27A1}"/>
    <dataValidation type="date" imeMode="halfAlpha" allowBlank="1" showInputMessage="1" showErrorMessage="1" error="有効な日付を入力してください" sqref="N218:O218" xr:uid="{46B5572F-9FEF-4517-A409-D4F2D5AFC73B}">
      <formula1>92</formula1>
      <formula2>73415</formula2>
    </dataValidation>
    <dataValidation errorStyle="warning" imeMode="hiragana" allowBlank="1" showInputMessage="1" showErrorMessage="1" sqref="P218:Y218" xr:uid="{0CAE6449-CAEC-4CF7-B937-0DCDB58A6173}"/>
    <dataValidation errorStyle="warning" imeMode="hiragana" allowBlank="1" showInputMessage="1" showErrorMessage="1" sqref="E219:H219" xr:uid="{82B7A32B-FC16-4C19-A27D-B858155ED267}"/>
    <dataValidation errorStyle="warning" imeMode="hiragana" allowBlank="1" showInputMessage="1" showErrorMessage="1" sqref="I219:M219" xr:uid="{D82F9109-9CE8-4180-948C-7C76A1F7C17B}"/>
    <dataValidation type="date" imeMode="halfAlpha" allowBlank="1" showInputMessage="1" showErrorMessage="1" error="有効な日付を入力してください" sqref="N219:O219" xr:uid="{315C3B0F-9253-425A-8291-BC138B1613CF}">
      <formula1>92</formula1>
      <formula2>73415</formula2>
    </dataValidation>
    <dataValidation errorStyle="warning" imeMode="hiragana" allowBlank="1" showInputMessage="1" showErrorMessage="1" sqref="P219:Y219" xr:uid="{DD262C59-EAF8-4C1B-BCEB-953531FAC904}"/>
    <dataValidation type="whole" imeMode="halfAlpha" allowBlank="1" showInputMessage="1" showErrorMessage="1" error="有効な数字を入力してください" sqref="M227:N227" xr:uid="{BA44C8D9-DBE4-4929-A1A7-B72C64B73848}">
      <formula1>0</formula1>
      <formula2>9999999999</formula2>
    </dataValidation>
    <dataValidation type="whole" imeMode="halfAlpha" allowBlank="1" showInputMessage="1" showErrorMessage="1" error="有効な数字を入力してください" sqref="M228:N228" xr:uid="{A386C995-72D6-4B84-B4CB-5DB4B16BB4E0}">
      <formula1>0</formula1>
      <formula2>9999999999</formula2>
    </dataValidation>
    <dataValidation type="whole" imeMode="halfAlpha" allowBlank="1" showInputMessage="1" showErrorMessage="1" error="有効な数字を入力してください" sqref="M229:N229" xr:uid="{1D5AFEF7-0FEC-4011-9A60-EF3432224792}">
      <formula1>0</formula1>
      <formula2>9999999999</formula2>
    </dataValidation>
    <dataValidation type="whole" imeMode="halfAlpha" allowBlank="1" showInputMessage="1" showErrorMessage="1" error="有効な数字を入力してください" sqref="M230:N230" xr:uid="{820C7C19-5BC4-4117-BED2-74CDF8E05991}">
      <formula1>0</formula1>
      <formula2>9999999999</formula2>
    </dataValidation>
    <dataValidation type="whole" imeMode="halfAlpha" allowBlank="1" showInputMessage="1" showErrorMessage="1" error="有効な数字を入力してください" sqref="M231:N231" xr:uid="{6C6594F2-337D-4DD7-89B2-80A88D50E0F9}">
      <formula1>0</formula1>
      <formula2>9999999999</formula2>
    </dataValidation>
    <dataValidation type="whole" imeMode="halfAlpha" allowBlank="1" showInputMessage="1" showErrorMessage="1" error="有効な数字を入力してください" sqref="M232:N232" xr:uid="{3D702F8F-68DB-400E-AC24-E942704D18B3}">
      <formula1>0</formula1>
      <formula2>9999999999</formula2>
    </dataValidation>
    <dataValidation type="whole" imeMode="halfAlpha" allowBlank="1" showInputMessage="1" showErrorMessage="1" error="有効な数字を入力してください" sqref="M233:N233" xr:uid="{8D2F2F77-4EDE-497B-81A0-3D765BBFE205}">
      <formula1>0</formula1>
      <formula2>9999999999</formula2>
    </dataValidation>
    <dataValidation type="whole" imeMode="halfAlpha" allowBlank="1" showInputMessage="1" showErrorMessage="1" error="有効な数字を入力してください" sqref="M234:N234" xr:uid="{E55DF4EB-D799-4AE4-A778-218D47847D23}">
      <formula1>0</formula1>
      <formula2>9999999999</formula2>
    </dataValidation>
    <dataValidation type="whole" imeMode="halfAlpha" allowBlank="1" showInputMessage="1" showErrorMessage="1" error="有効な数字を入力してください" sqref="M235:N235" xr:uid="{D8845550-EE4D-47E8-95BE-F05B1203F18A}">
      <formula1>0</formula1>
      <formula2>9999999999</formula2>
    </dataValidation>
    <dataValidation type="whole" imeMode="halfAlpha" allowBlank="1" showInputMessage="1" showErrorMessage="1" error="有効な数字を入力してください" sqref="M236:N236" xr:uid="{A6216F86-BBB7-44C7-962F-6AE2A3A7964C}">
      <formula1>0</formula1>
      <formula2>9999999999</formula2>
    </dataValidation>
    <dataValidation type="whole" imeMode="halfAlpha" allowBlank="1" showInputMessage="1" showErrorMessage="1" error="有効な数字を入力してください" sqref="M237:N237" xr:uid="{9024B729-383C-4BAD-996E-BDA73D74E90B}">
      <formula1>0</formula1>
      <formula2>9999999999</formula2>
    </dataValidation>
    <dataValidation type="whole" imeMode="halfAlpha" allowBlank="1" showInputMessage="1" showErrorMessage="1" error="有効な数字を入力してください" sqref="M238:N238" xr:uid="{2E319469-043B-4358-B873-AB52E59CAE57}">
      <formula1>0</formula1>
      <formula2>9999999999</formula2>
    </dataValidation>
    <dataValidation type="whole" imeMode="halfAlpha" allowBlank="1" showInputMessage="1" showErrorMessage="1" error="有効な数字を入力してください" sqref="M239:N239" xr:uid="{6F7CEDE2-C1FD-440B-9345-19C639DB22ED}">
      <formula1>0</formula1>
      <formula2>9999999999</formula2>
    </dataValidation>
    <dataValidation type="whole" imeMode="halfAlpha" allowBlank="1" showInputMessage="1" showErrorMessage="1" error="有効な数字を入力してください" sqref="M240:N240" xr:uid="{BAFE5437-9211-4F60-907D-70E9921DAA25}">
      <formula1>0</formula1>
      <formula2>9999999999</formula2>
    </dataValidation>
    <dataValidation type="whole" imeMode="halfAlpha" allowBlank="1" showInputMessage="1" showErrorMessage="1" error="有効な数字を入力してください" sqref="M241:N241" xr:uid="{D66B041C-4DA0-438D-B68A-7EC3402A1468}">
      <formula1>0</formula1>
      <formula2>9999999999</formula2>
    </dataValidation>
    <dataValidation type="whole" imeMode="halfAlpha" allowBlank="1" showInputMessage="1" showErrorMessage="1" error="有効な数字を入力してください" sqref="M242:N242" xr:uid="{4D9D0EB5-AC46-4676-ADAB-EF0892734FCA}">
      <formula1>0</formula1>
      <formula2>9999999999</formula2>
    </dataValidation>
    <dataValidation type="whole" imeMode="halfAlpha" allowBlank="1" showInputMessage="1" showErrorMessage="1" error="有効な数字を入力してください" sqref="M243:N243" xr:uid="{CE1A6F11-DC50-4B35-B387-139DC79C5C3D}">
      <formula1>0</formula1>
      <formula2>9999999999</formula2>
    </dataValidation>
    <dataValidation type="whole" imeMode="halfAlpha" allowBlank="1" showInputMessage="1" showErrorMessage="1" error="有効な数字を入力してください" sqref="M244:N244" xr:uid="{E656A409-7C92-4AF8-BBB3-6CABC4E7B65C}">
      <formula1>0</formula1>
      <formula2>9999999999</formula2>
    </dataValidation>
    <dataValidation type="whole" imeMode="halfAlpha" allowBlank="1" showInputMessage="1" showErrorMessage="1" error="有効な数字を入力してください" sqref="M245:N245" xr:uid="{49B7784D-5551-4350-9342-D55572F1F8D0}">
      <formula1>0</formula1>
      <formula2>9999999999</formula2>
    </dataValidation>
    <dataValidation type="whole" imeMode="halfAlpha" allowBlank="1" showInputMessage="1" showErrorMessage="1" error="有効な数字を入力してください" sqref="M246:N246" xr:uid="{C95222BC-8102-4C08-A983-6574E6AAA831}">
      <formula1>0</formula1>
      <formula2>9999999999</formula2>
    </dataValidation>
    <dataValidation type="whole" imeMode="halfAlpha" allowBlank="1" showInputMessage="1" showErrorMessage="1" error="有効な数字を入力してください" sqref="M247:N247" xr:uid="{C5E74603-4AF2-434B-8F71-471ABFA4E1A7}">
      <formula1>0</formula1>
      <formula2>9999999999</formula2>
    </dataValidation>
    <dataValidation type="whole" imeMode="halfAlpha" allowBlank="1" showInputMessage="1" showErrorMessage="1" error="有効な数字を入力してください" sqref="M248:N248" xr:uid="{52369994-CFC8-4EC0-BD49-03AD31BB0E48}">
      <formula1>0</formula1>
      <formula2>9999999999</formula2>
    </dataValidation>
    <dataValidation type="whole" imeMode="halfAlpha" allowBlank="1" showInputMessage="1" showErrorMessage="1" error="有効な数字を入力してください" sqref="M249:N249" xr:uid="{243A9D20-F831-4D58-BA06-6DEE3ABCA9E4}">
      <formula1>0</formula1>
      <formula2>9999999999</formula2>
    </dataValidation>
    <dataValidation type="whole" imeMode="halfAlpha" allowBlank="1" showInputMessage="1" showErrorMessage="1" error="有効な数字を入力してください" sqref="M250:N250" xr:uid="{A041ACDD-AF73-42DB-95F2-0DF35C4BCF3B}">
      <formula1>0</formula1>
      <formula2>9999999999</formula2>
    </dataValidation>
    <dataValidation type="whole" imeMode="halfAlpha" allowBlank="1" showInputMessage="1" showErrorMessage="1" error="有効な数字を入力してください" sqref="M251:N251" xr:uid="{197F710A-5416-47DD-A54F-B6A90C23B691}">
      <formula1>0</formula1>
      <formula2>9999999999</formula2>
    </dataValidation>
    <dataValidation type="whole" imeMode="halfAlpha" allowBlank="1" showInputMessage="1" showErrorMessage="1" error="有効な数字を入力してください" sqref="M252:N252" xr:uid="{791E6029-F68C-4EBC-9923-595F197C69CB}">
      <formula1>0</formula1>
      <formula2>9999999999</formula2>
    </dataValidation>
    <dataValidation type="whole" imeMode="halfAlpha" allowBlank="1" showInputMessage="1" showErrorMessage="1" error="有効な数字を入力してください" sqref="M253:N253" xr:uid="{6D50CFE9-D09B-466D-8BB5-80726353C67A}">
      <formula1>0</formula1>
      <formula2>9999999999</formula2>
    </dataValidation>
    <dataValidation type="whole" imeMode="halfAlpha" allowBlank="1" showInputMessage="1" showErrorMessage="1" error="有効な数字を入力してください" sqref="M254:N254" xr:uid="{EDAACFEB-0633-4C88-956A-7E6EA977CB14}">
      <formula1>0</formula1>
      <formula2>9999999999</formula2>
    </dataValidation>
    <dataValidation type="whole" imeMode="halfAlpha" allowBlank="1" showInputMessage="1" showErrorMessage="1" error="有効な数字を入力してください" sqref="M255:N255" xr:uid="{E71CF016-7CFF-4752-BDE5-6C4A20D5881F}">
      <formula1>0</formula1>
      <formula2>9999999999</formula2>
    </dataValidation>
    <dataValidation type="whole" imeMode="halfAlpha" allowBlank="1" showInputMessage="1" showErrorMessage="1" error="有効な数字を入力してください" sqref="M256:N256" xr:uid="{DBC3CF5D-92CB-4D03-AC84-A7E447A8491F}">
      <formula1>0</formula1>
      <formula2>9999999999</formula2>
    </dataValidation>
    <dataValidation type="whole" imeMode="halfAlpha" allowBlank="1" showInputMessage="1" showErrorMessage="1" error="有効な数字を入力してください" sqref="M257:N257" xr:uid="{F34B4C52-E861-44EF-8C58-B3B5E901A392}">
      <formula1>0</formula1>
      <formula2>9999999999</formula2>
    </dataValidation>
    <dataValidation type="whole" imeMode="halfAlpha" allowBlank="1" showInputMessage="1" showErrorMessage="1" error="有効な数字を入力してください" sqref="M258:N258" xr:uid="{B578B969-98DA-403D-BA5E-F4890B6C069D}">
      <formula1>0</formula1>
      <formula2>9999999999</formula2>
    </dataValidation>
    <dataValidation type="whole" imeMode="halfAlpha" allowBlank="1" showInputMessage="1" showErrorMessage="1" error="有効な数字を入力してください" sqref="M259:N259" xr:uid="{82EA2FC7-6A7D-48DD-973E-2C374F51DCFF}">
      <formula1>0</formula1>
      <formula2>9999999999</formula2>
    </dataValidation>
    <dataValidation type="whole" imeMode="halfAlpha" allowBlank="1" showInputMessage="1" showErrorMessage="1" error="有効な数字を入力してください" sqref="M260:N260" xr:uid="{ED23F209-6E4A-4D35-8879-F314222672FE}">
      <formula1>0</formula1>
      <formula2>9999999999</formula2>
    </dataValidation>
    <dataValidation type="whole" imeMode="halfAlpha" allowBlank="1" showInputMessage="1" showErrorMessage="1" error="有効な数字を入力してください" sqref="M261:N261" xr:uid="{4C5D7518-48E3-4A59-AE27-5355C70A8163}">
      <formula1>0</formula1>
      <formula2>9999999999</formula2>
    </dataValidation>
    <dataValidation type="whole" imeMode="halfAlpha" allowBlank="1" showInputMessage="1" showErrorMessage="1" error="有効な数字を入力してください" sqref="M262:N262" xr:uid="{833BB9C9-D9F5-416F-84C2-BE14B845F1D1}">
      <formula1>0</formula1>
      <formula2>9999999999</formula2>
    </dataValidation>
    <dataValidation type="whole" imeMode="halfAlpha" allowBlank="1" showInputMessage="1" showErrorMessage="1" error="有効な数字を入力してください" sqref="M263:N263" xr:uid="{C47F3061-A664-4173-805A-7DA07809AD63}">
      <formula1>0</formula1>
      <formula2>9999999999</formula2>
    </dataValidation>
    <dataValidation type="whole" imeMode="halfAlpha" allowBlank="1" showInputMessage="1" showErrorMessage="1" error="有効な数字を入力してください" sqref="M264:N264" xr:uid="{B044CFCA-1D3B-4991-8095-2E5DCA684031}">
      <formula1>0</formula1>
      <formula2>9999999999</formula2>
    </dataValidation>
    <dataValidation type="whole" imeMode="halfAlpha" allowBlank="1" showInputMessage="1" showErrorMessage="1" error="有効な数字を入力してください" sqref="M265:N265" xr:uid="{9F468B56-4803-48B0-ADD6-161243B4F681}">
      <formula1>0</formula1>
      <formula2>9999999999</formula2>
    </dataValidation>
    <dataValidation type="whole" imeMode="halfAlpha" allowBlank="1" showInputMessage="1" showErrorMessage="1" error="有効な数字を入力してください" sqref="M266:N266" xr:uid="{7272556D-A85F-45BA-AC2C-8D1EE92C1DAE}">
      <formula1>0</formula1>
      <formula2>9999999999</formula2>
    </dataValidation>
    <dataValidation type="whole" imeMode="halfAlpha" allowBlank="1" showInputMessage="1" showErrorMessage="1" error="有効な数字を入力してください" sqref="W227:Y227" xr:uid="{37A9AAC5-5B94-446E-B1DB-DB6563C394C7}">
      <formula1>0</formula1>
      <formula2>9999999999</formula2>
    </dataValidation>
    <dataValidation type="whole" imeMode="halfAlpha" allowBlank="1" showInputMessage="1" showErrorMessage="1" error="有効な数字を入力してください" sqref="W228:Y228" xr:uid="{77EFB071-15AD-4509-A209-E8DB741C8E1A}">
      <formula1>0</formula1>
      <formula2>9999999999</formula2>
    </dataValidation>
    <dataValidation type="whole" imeMode="halfAlpha" allowBlank="1" showInputMessage="1" showErrorMessage="1" error="有効な数字を入力してください" sqref="W229:Y229" xr:uid="{80111EBB-5A65-40A3-BD40-F6FF3089B077}">
      <formula1>0</formula1>
      <formula2>9999999999</formula2>
    </dataValidation>
    <dataValidation type="whole" imeMode="halfAlpha" allowBlank="1" showInputMessage="1" showErrorMessage="1" error="有効な数字を入力してください" sqref="W230:Y230" xr:uid="{EE2DC793-5509-4C71-9D9A-A784E872376D}">
      <formula1>0</formula1>
      <formula2>9999999999</formula2>
    </dataValidation>
    <dataValidation type="whole" imeMode="halfAlpha" allowBlank="1" showInputMessage="1" showErrorMessage="1" error="有効な数字を入力してください" sqref="W231:Y231" xr:uid="{6FA27D17-0B4D-42F3-80CF-6334FA4DEA28}">
      <formula1>0</formula1>
      <formula2>9999999999</formula2>
    </dataValidation>
    <dataValidation type="whole" imeMode="halfAlpha" allowBlank="1" showInputMessage="1" showErrorMessage="1" error="有効な数字を入力してください" sqref="W232:Y232" xr:uid="{E8A5C3AF-60A6-4718-AEF8-EB8D14E35573}">
      <formula1>0</formula1>
      <formula2>9999999999</formula2>
    </dataValidation>
    <dataValidation type="whole" imeMode="halfAlpha" allowBlank="1" showInputMessage="1" showErrorMessage="1" error="有効な数字を入力してください" sqref="W233:Y233" xr:uid="{A2367C7C-7299-44E0-9013-159EA39798CA}">
      <formula1>0</formula1>
      <formula2>9999999999</formula2>
    </dataValidation>
    <dataValidation type="whole" imeMode="halfAlpha" allowBlank="1" showInputMessage="1" showErrorMessage="1" error="有効な数字を入力してください" sqref="W234:Y234" xr:uid="{8C6F3404-DDAF-401F-9348-208FC515A3DA}">
      <formula1>0</formula1>
      <formula2>9999999999</formula2>
    </dataValidation>
    <dataValidation type="whole" imeMode="halfAlpha" allowBlank="1" showInputMessage="1" showErrorMessage="1" error="有効な数字を入力してください" sqref="W235:Y235" xr:uid="{AAACCD9D-D1A7-46BF-A44F-6324B18609D8}">
      <formula1>0</formula1>
      <formula2>9999999999</formula2>
    </dataValidation>
    <dataValidation type="whole" imeMode="halfAlpha" allowBlank="1" showInputMessage="1" showErrorMessage="1" error="有効な数字を入力してください" sqref="W236:Y236" xr:uid="{A1A73825-2B68-4547-99F1-61BE84CD6E09}">
      <formula1>0</formula1>
      <formula2>9999999999</formula2>
    </dataValidation>
    <dataValidation type="whole" imeMode="halfAlpha" allowBlank="1" showInputMessage="1" showErrorMessage="1" error="有効な数字を入力してください" sqref="W237:Y237" xr:uid="{03662CFC-2A41-4240-AC57-91F4D6E3C3E6}">
      <formula1>0</formula1>
      <formula2>9999999999</formula2>
    </dataValidation>
    <dataValidation type="whole" imeMode="halfAlpha" allowBlank="1" showInputMessage="1" showErrorMessage="1" error="有効な数字を入力してください" sqref="W238:Y238" xr:uid="{2B03FF9F-BF64-4076-B213-900B077A9A97}">
      <formula1>0</formula1>
      <formula2>9999999999</formula2>
    </dataValidation>
    <dataValidation type="whole" imeMode="halfAlpha" allowBlank="1" showInputMessage="1" showErrorMessage="1" error="有効な数字を入力してください" sqref="W239:Y239" xr:uid="{0170864C-7B74-46FD-AB69-8418D93CBDF7}">
      <formula1>0</formula1>
      <formula2>9999999999</formula2>
    </dataValidation>
    <dataValidation type="whole" imeMode="halfAlpha" allowBlank="1" showInputMessage="1" showErrorMessage="1" error="有効な数字を入力してください" sqref="W240:Y240" xr:uid="{FF149D50-C31E-4BE4-840A-1FB8AB7D1FA7}">
      <formula1>0</formula1>
      <formula2>9999999999</formula2>
    </dataValidation>
    <dataValidation type="whole" imeMode="halfAlpha" allowBlank="1" showInputMessage="1" showErrorMessage="1" error="有効な数字を入力してください" sqref="W241:Y241" xr:uid="{50D8256F-CB67-4533-A7B5-7CAF9B698E41}">
      <formula1>0</formula1>
      <formula2>9999999999</formula2>
    </dataValidation>
    <dataValidation type="whole" imeMode="halfAlpha" allowBlank="1" showInputMessage="1" showErrorMessage="1" error="有効な数字を入力してください" sqref="W242:Y242" xr:uid="{04B94391-BB47-4C55-B786-2B198E6BF55D}">
      <formula1>0</formula1>
      <formula2>9999999999</formula2>
    </dataValidation>
    <dataValidation type="whole" imeMode="halfAlpha" allowBlank="1" showInputMessage="1" showErrorMessage="1" error="有効な数字を入力してください" sqref="W243:Y243" xr:uid="{4655EBE0-9490-4315-B265-2A51FC18B1B8}">
      <formula1>0</formula1>
      <formula2>9999999999</formula2>
    </dataValidation>
    <dataValidation type="whole" imeMode="halfAlpha" allowBlank="1" showInputMessage="1" showErrorMessage="1" error="有効な数字を入力してください" sqref="W244:Y244" xr:uid="{56ADDE84-BE52-4AEC-A9D7-6B8A66FC4C76}">
      <formula1>0</formula1>
      <formula2>9999999999</formula2>
    </dataValidation>
    <dataValidation type="whole" imeMode="halfAlpha" allowBlank="1" showInputMessage="1" showErrorMessage="1" error="有効な数字を入力してください" sqref="W245:Y245" xr:uid="{3C3E3FA2-DFBF-4D77-9860-1A48F3147B01}">
      <formula1>0</formula1>
      <formula2>9999999999</formula2>
    </dataValidation>
    <dataValidation type="whole" imeMode="halfAlpha" allowBlank="1" showInputMessage="1" showErrorMessage="1" error="有効な数字を入力してください" sqref="W246:Y246" xr:uid="{97D29AD0-9C88-444F-91F2-E3C9E7761BFB}">
      <formula1>0</formula1>
      <formula2>9999999999</formula2>
    </dataValidation>
    <dataValidation type="whole" imeMode="halfAlpha" allowBlank="1" showInputMessage="1" showErrorMessage="1" error="有効な数字を入力してください" sqref="W247:Y247" xr:uid="{94A32001-81F1-43A6-BC6C-BAE99BFF56F0}">
      <formula1>0</formula1>
      <formula2>9999999999</formula2>
    </dataValidation>
    <dataValidation errorStyle="warning" imeMode="hiragana" allowBlank="1" showInputMessage="1" showErrorMessage="1" sqref="P248:V248" xr:uid="{2B9B5B73-4BAE-42FD-B726-745F0E9628A8}"/>
    <dataValidation type="whole" imeMode="halfAlpha" allowBlank="1" showInputMessage="1" showErrorMessage="1" error="有効な数字を入力してください" sqref="W248:Y248" xr:uid="{D05D32BB-36B0-4B5D-82F1-CE7A0BC60057}">
      <formula1>0</formula1>
      <formula2>9999999999</formula2>
    </dataValidation>
    <dataValidation errorStyle="warning" imeMode="hiragana" allowBlank="1" showInputMessage="1" showErrorMessage="1" sqref="P249:V249" xr:uid="{3B5EDE11-BA31-4777-AAED-AA760AAEEABE}"/>
    <dataValidation type="whole" imeMode="halfAlpha" allowBlank="1" showInputMessage="1" showErrorMessage="1" error="有効な数字を入力してください" sqref="W249:Y249" xr:uid="{7A4C3965-A84B-45DE-87C7-C152D1D478B3}">
      <formula1>0</formula1>
      <formula2>9999999999</formula2>
    </dataValidation>
    <dataValidation errorStyle="warning" imeMode="hiragana" allowBlank="1" showInputMessage="1" showErrorMessage="1" sqref="P250:V250" xr:uid="{A9275D30-04DC-4A8C-8A6F-F99A03A6CCD3}"/>
    <dataValidation type="whole" imeMode="halfAlpha" allowBlank="1" showInputMessage="1" showErrorMessage="1" error="有効な数字を入力してください" sqref="W250:Y250" xr:uid="{E0877F46-8A18-4451-BB52-09611DE24027}">
      <formula1>0</formula1>
      <formula2>9999999999</formula2>
    </dataValidation>
    <dataValidation errorStyle="warning" imeMode="hiragana" allowBlank="1" showInputMessage="1" showErrorMessage="1" sqref="P251:V251" xr:uid="{DF7C597E-6416-4E29-BB32-B398C41EABF5}"/>
    <dataValidation type="whole" imeMode="halfAlpha" allowBlank="1" showInputMessage="1" showErrorMessage="1" error="有効な数字を入力してください" sqref="W251:Y251" xr:uid="{BC4C96E6-52CF-4292-85F4-6639DAE0BBC2}">
      <formula1>0</formula1>
      <formula2>9999999999</formula2>
    </dataValidation>
    <dataValidation errorStyle="warning" imeMode="hiragana" allowBlank="1" showInputMessage="1" showErrorMessage="1" sqref="P252:V252" xr:uid="{261D583A-6726-4F9B-8458-3D4F408F447D}"/>
    <dataValidation type="whole" imeMode="halfAlpha" allowBlank="1" showInputMessage="1" showErrorMessage="1" error="有効な数字を入力してください" sqref="W252:Y252" xr:uid="{077D0E72-8B14-4098-83DD-A7100E84347C}">
      <formula1>0</formula1>
      <formula2>9999999999</formula2>
    </dataValidation>
    <dataValidation errorStyle="warning" imeMode="hiragana" allowBlank="1" showInputMessage="1" showErrorMessage="1" sqref="P253:V253" xr:uid="{689FB693-B267-4606-A67D-FCBB165FDD3D}"/>
    <dataValidation type="whole" imeMode="halfAlpha" allowBlank="1" showInputMessage="1" showErrorMessage="1" error="有効な数字を入力してください" sqref="W253:Y253" xr:uid="{51E1011A-6BFF-4B36-8D7D-F28BB85A7FB7}">
      <formula1>0</formula1>
      <formula2>9999999999</formula2>
    </dataValidation>
    <dataValidation errorStyle="warning" imeMode="hiragana" allowBlank="1" showInputMessage="1" showErrorMessage="1" sqref="P254:V254" xr:uid="{488E591E-CB77-42B3-AE11-DB6E197CFA6B}"/>
    <dataValidation type="whole" imeMode="halfAlpha" allowBlank="1" showInputMessage="1" showErrorMessage="1" error="有効な数字を入力してください" sqref="W254:Y254" xr:uid="{5FD05C62-F1ED-4B5A-A44D-7395778D381B}">
      <formula1>0</formula1>
      <formula2>9999999999</formula2>
    </dataValidation>
    <dataValidation errorStyle="warning" imeMode="hiragana" allowBlank="1" showInputMessage="1" showErrorMessage="1" sqref="P255:V255" xr:uid="{B91A56DD-ED87-40CA-AD10-5D831B093F8F}"/>
    <dataValidation type="whole" imeMode="halfAlpha" allowBlank="1" showInputMessage="1" showErrorMessage="1" error="有効な数字を入力してください" sqref="W255:Y255" xr:uid="{5B5A051B-E184-4AA6-83EA-D9E906C8E4FD}">
      <formula1>0</formula1>
      <formula2>9999999999</formula2>
    </dataValidation>
    <dataValidation errorStyle="warning" imeMode="hiragana" allowBlank="1" showInputMessage="1" showErrorMessage="1" sqref="P256:V256" xr:uid="{059E5A62-F06D-42BF-B5A4-55938A013A76}"/>
    <dataValidation type="whole" imeMode="halfAlpha" allowBlank="1" showInputMessage="1" showErrorMessage="1" error="有効な数字を入力してください" sqref="W256:Y256" xr:uid="{7C14C73C-CC12-43C0-B09B-CD2CCCCAB45F}">
      <formula1>0</formula1>
      <formula2>9999999999</formula2>
    </dataValidation>
    <dataValidation errorStyle="warning" imeMode="hiragana" allowBlank="1" showInputMessage="1" showErrorMessage="1" sqref="P257:V257" xr:uid="{F19526BF-B749-403A-9CD8-79DE96B382AF}"/>
    <dataValidation type="whole" imeMode="halfAlpha" allowBlank="1" showInputMessage="1" showErrorMessage="1" error="有効な数字を入力してください" sqref="W257:Y257" xr:uid="{60524CD8-FC33-4114-BB42-18BD5AB2F466}">
      <formula1>0</formula1>
      <formula2>9999999999</formula2>
    </dataValidation>
    <dataValidation errorStyle="warning" imeMode="hiragana" allowBlank="1" showInputMessage="1" showErrorMessage="1" sqref="P258:V258" xr:uid="{69268F0C-F1BA-4591-9BD6-805FDA208343}"/>
    <dataValidation type="whole" imeMode="halfAlpha" allowBlank="1" showInputMessage="1" showErrorMessage="1" error="有効な数字を入力してください" sqref="W258:Y258" xr:uid="{53B18C6C-5B9D-45AA-9C1F-7026881BAD5C}">
      <formula1>0</formula1>
      <formula2>9999999999</formula2>
    </dataValidation>
    <dataValidation errorStyle="warning" imeMode="hiragana" allowBlank="1" showInputMessage="1" showErrorMessage="1" sqref="P259:V259" xr:uid="{DBAB71D5-8844-4A30-96F9-0B20AE59D0DF}"/>
    <dataValidation type="whole" imeMode="halfAlpha" allowBlank="1" showInputMessage="1" showErrorMessage="1" error="有効な数字を入力してください" sqref="W259:Y259" xr:uid="{72A3BCEC-069D-4218-97E1-4ABF31A146C4}">
      <formula1>0</formula1>
      <formula2>9999999999</formula2>
    </dataValidation>
    <dataValidation errorStyle="warning" imeMode="hiragana" allowBlank="1" showInputMessage="1" showErrorMessage="1" sqref="P260:V260" xr:uid="{5E1BBAF6-6456-4CA1-B58F-D72D72076E25}"/>
    <dataValidation type="whole" imeMode="halfAlpha" allowBlank="1" showInputMessage="1" showErrorMessage="1" error="有効な数字を入力してください" sqref="W260:Y260" xr:uid="{67BA4E38-6482-4572-9FB4-3E2BE8370D9A}">
      <formula1>0</formula1>
      <formula2>9999999999</formula2>
    </dataValidation>
    <dataValidation errorStyle="warning" imeMode="hiragana" allowBlank="1" showInputMessage="1" showErrorMessage="1" sqref="P261:V261" xr:uid="{3295453C-22EB-4A5B-B455-43A5D5B0002F}"/>
    <dataValidation type="whole" imeMode="halfAlpha" allowBlank="1" showInputMessage="1" showErrorMessage="1" error="有効な数字を入力してください" sqref="W261:Y261" xr:uid="{28762DE2-197D-445C-BB77-A653003CEFE5}">
      <formula1>0</formula1>
      <formula2>9999999999</formula2>
    </dataValidation>
    <dataValidation errorStyle="warning" imeMode="hiragana" allowBlank="1" showInputMessage="1" showErrorMessage="1" sqref="P262:V262" xr:uid="{7D05A137-A6FC-4F59-B002-96BEA9B4A470}"/>
    <dataValidation type="whole" imeMode="halfAlpha" allowBlank="1" showInputMessage="1" showErrorMessage="1" error="有効な数字を入力してください" sqref="W262:Y262" xr:uid="{8864B8D0-A186-445A-87EF-2A39F5F34EFB}">
      <formula1>0</formula1>
      <formula2>9999999999</formula2>
    </dataValidation>
    <dataValidation errorStyle="warning" imeMode="hiragana" allowBlank="1" showInputMessage="1" showErrorMessage="1" sqref="P263:V263" xr:uid="{71ED6D02-A8A7-459A-BC7C-93A552925DD0}"/>
    <dataValidation type="whole" imeMode="halfAlpha" allowBlank="1" showInputMessage="1" showErrorMessage="1" error="有効な数字を入力してください" sqref="W263:Y263" xr:uid="{E643B7EB-543E-4C8E-AEA1-D409A7E09C7A}">
      <formula1>0</formula1>
      <formula2>9999999999</formula2>
    </dataValidation>
    <dataValidation errorStyle="warning" imeMode="hiragana" allowBlank="1" showInputMessage="1" showErrorMessage="1" sqref="P264:V264" xr:uid="{D409D201-83AA-4EAA-9223-EC00426DF798}"/>
    <dataValidation type="whole" imeMode="halfAlpha" allowBlank="1" showInputMessage="1" showErrorMessage="1" error="有効な数字を入力してください" sqref="W264:Y264" xr:uid="{5959BDCC-B1E1-4398-87EA-00188EF947F2}">
      <formula1>0</formula1>
      <formula2>9999999999</formula2>
    </dataValidation>
    <dataValidation errorStyle="warning" imeMode="hiragana" allowBlank="1" showInputMessage="1" showErrorMessage="1" sqref="P265:V265" xr:uid="{1F648CF6-016E-4C9A-9A2F-B9D462AEBB67}"/>
    <dataValidation type="whole" imeMode="halfAlpha" allowBlank="1" showInputMessage="1" showErrorMessage="1" error="有効な数字を入力してください" sqref="W265:Y265" xr:uid="{19E69BA6-5DA5-4E37-8515-DBF4AF0AD333}">
      <formula1>0</formula1>
      <formula2>9999999999</formula2>
    </dataValidation>
    <dataValidation errorStyle="warning" imeMode="hiragana" allowBlank="1" showInputMessage="1" showErrorMessage="1" sqref="P266:V266" xr:uid="{CAEF939F-7CD1-429F-9056-62F348B4EC2D}"/>
    <dataValidation type="whole" imeMode="halfAlpha" allowBlank="1" showInputMessage="1" showErrorMessage="1" error="有効な数字を入力してください" sqref="W266:Y266" xr:uid="{2A5B2DED-F6C7-486C-9663-6586D8078D8B}">
      <formula1>0</formula1>
      <formula2>9999999999</formula2>
    </dataValidation>
    <dataValidation errorStyle="warning" imeMode="halfAlpha" allowBlank="1" showInputMessage="1" showErrorMessage="1" sqref="I273:M273" xr:uid="{9BFE848D-85A9-45E0-BF53-425F25D39B08}"/>
    <dataValidation errorStyle="warning" imeMode="halfAlpha" allowBlank="1" showInputMessage="1" showErrorMessage="1" sqref="I275:M275" xr:uid="{700469B5-B714-4E93-B5AE-E4C17AC8180F}"/>
    <dataValidation type="list" imeMode="halfAlpha" allowBlank="1" showInputMessage="1" showErrorMessage="1" error="リストから選択してください" sqref="M280" xr:uid="{AF106BF6-0B02-4232-8DEF-C2F2E39B506A}">
      <formula1>"○,　"</formula1>
    </dataValidation>
    <dataValidation type="list" imeMode="halfAlpha" allowBlank="1" showInputMessage="1" showErrorMessage="1" error="リストから選択してください" sqref="M281" xr:uid="{1A754825-B72A-4775-8242-E4C4DA1CA307}">
      <formula1>"○,　"</formula1>
    </dataValidation>
    <dataValidation type="list" imeMode="halfAlpha" allowBlank="1" showInputMessage="1" showErrorMessage="1" error="リストから選択してください" sqref="M282" xr:uid="{C9FC0FB1-93A4-4D00-AFC9-1EF17CCB79C3}">
      <formula1>"○,　"</formula1>
    </dataValidation>
    <dataValidation type="list" imeMode="halfAlpha" allowBlank="1" showInputMessage="1" showErrorMessage="1" error="リストから選択してください" sqref="M283" xr:uid="{67296D6E-561C-496C-89CD-C72D23F04BAB}">
      <formula1>"○,　"</formula1>
    </dataValidation>
    <dataValidation type="list" imeMode="halfAlpha" allowBlank="1" showInputMessage="1" showErrorMessage="1" error="リストから選択してください" sqref="M284" xr:uid="{FB1FBF09-89B1-49B2-9932-84B03B69A6D6}">
      <formula1>"○,　"</formula1>
    </dataValidation>
    <dataValidation type="list" imeMode="halfAlpha" allowBlank="1" showInputMessage="1" showErrorMessage="1" error="リストから選択してください" sqref="M285" xr:uid="{CAA37F74-E03B-4318-B94C-804EE2C8348B}">
      <formula1>"○,　"</formula1>
    </dataValidation>
    <dataValidation type="list" imeMode="halfAlpha" allowBlank="1" showInputMessage="1" showErrorMessage="1" error="リストから選択してください" sqref="M286" xr:uid="{C1568ACB-BE03-4156-B98B-4E1161433BB5}">
      <formula1>"○,　"</formula1>
    </dataValidation>
    <dataValidation type="list" imeMode="halfAlpha" allowBlank="1" showInputMessage="1" showErrorMessage="1" error="リストから選択してください" sqref="M287" xr:uid="{C6297F97-23E8-43CA-992E-ABF594DFDDC6}">
      <formula1>"○,　"</formula1>
    </dataValidation>
    <dataValidation type="list" imeMode="halfAlpha" allowBlank="1" showInputMessage="1" showErrorMessage="1" error="リストから選択してください" sqref="M288" xr:uid="{DD6D2F49-F6A1-48FA-B66E-A82D8AA64B12}">
      <formula1>"○,　"</formula1>
    </dataValidation>
    <dataValidation type="list" imeMode="halfAlpha" allowBlank="1" showInputMessage="1" showErrorMessage="1" error="リストから選択してください" sqref="M289" xr:uid="{80DEB1BD-68DF-43C6-8BFB-DD66699A02B6}">
      <formula1>"○,　"</formula1>
    </dataValidation>
    <dataValidation type="list" imeMode="halfAlpha" allowBlank="1" showInputMessage="1" showErrorMessage="1" error="リストから選択してください" sqref="M290" xr:uid="{336E0153-BC75-4CD2-9B9B-2315F41198FB}">
      <formula1>"○,　"</formula1>
    </dataValidation>
    <dataValidation type="list" imeMode="halfAlpha" allowBlank="1" showInputMessage="1" showErrorMessage="1" error="リストから選択してください" sqref="M291" xr:uid="{71741156-FC4B-4FBA-8558-799B01593303}">
      <formula1>"○,　"</formula1>
    </dataValidation>
    <dataValidation type="list" imeMode="halfAlpha" allowBlank="1" showInputMessage="1" showErrorMessage="1" error="リストから選択してください" sqref="M292" xr:uid="{B344D258-CD22-4F32-82CA-297E406E45A2}">
      <formula1>"○,　"</formula1>
    </dataValidation>
    <dataValidation type="list" imeMode="halfAlpha" allowBlank="1" showInputMessage="1" showErrorMessage="1" error="リストから選択してください" sqref="M293" xr:uid="{0769B45D-21C2-42D6-9821-89065571DA87}">
      <formula1>"○,　"</formula1>
    </dataValidation>
    <dataValidation type="list" imeMode="halfAlpha" allowBlank="1" showInputMessage="1" showErrorMessage="1" error="リストから選択してください" sqref="N293" xr:uid="{8D45FF55-811A-44C8-87E3-CF67C9247C6B}">
      <formula1>"○,　"</formula1>
    </dataValidation>
    <dataValidation type="list" imeMode="halfAlpha" allowBlank="1" showInputMessage="1" showErrorMessage="1" error="リストから選択してください" sqref="M294" xr:uid="{9204ADC2-29ED-4751-943D-903A5F47167D}">
      <formula1>"○,　"</formula1>
    </dataValidation>
    <dataValidation type="list" imeMode="halfAlpha" allowBlank="1" showInputMessage="1" showErrorMessage="1" error="リストから選択してください" sqref="N294" xr:uid="{04A03FCE-5045-4809-B8D9-92097A4C39CD}">
      <formula1>"○,　"</formula1>
    </dataValidation>
    <dataValidation type="list" imeMode="halfAlpha" allowBlank="1" showInputMessage="1" showErrorMessage="1" error="リストから選択してください" sqref="M295" xr:uid="{A880D7DC-DF09-4CB5-851C-D2A8D70903C4}">
      <formula1>"○,　"</formula1>
    </dataValidation>
    <dataValidation type="list" imeMode="halfAlpha" allowBlank="1" showInputMessage="1" showErrorMessage="1" error="リストから選択してください" sqref="N295" xr:uid="{A331E43C-A337-4177-B81C-5B73E211BE8D}">
      <formula1>"○,　"</formula1>
    </dataValidation>
    <dataValidation type="list" imeMode="halfAlpha" allowBlank="1" showInputMessage="1" showErrorMessage="1" error="リストから選択してください" sqref="M296" xr:uid="{4580D8CF-23FD-4FB7-8024-DE6A50F0D8A0}">
      <formula1>"○,　"</formula1>
    </dataValidation>
    <dataValidation type="list" imeMode="halfAlpha" allowBlank="1" showInputMessage="1" showErrorMessage="1" error="リストから選択してください" sqref="N296" xr:uid="{FE430AEB-5036-425F-86F7-01DFE047DD09}">
      <formula1>"○,　"</formula1>
    </dataValidation>
    <dataValidation type="list" imeMode="halfAlpha" allowBlank="1" showInputMessage="1" showErrorMessage="1" error="リストから選択してください" sqref="M297" xr:uid="{283EC5EF-FDB4-4B69-8A0A-C3EF90D83C75}">
      <formula1>"○,　"</formula1>
    </dataValidation>
    <dataValidation type="list" imeMode="halfAlpha" allowBlank="1" showInputMessage="1" showErrorMessage="1" error="リストから選択してください" sqref="N297" xr:uid="{49FB45D3-367D-46CB-92B3-2BA621481372}">
      <formula1>"○,　"</formula1>
    </dataValidation>
    <dataValidation type="list" imeMode="halfAlpha" allowBlank="1" showInputMessage="1" showErrorMessage="1" error="リストから選択してください" sqref="M298" xr:uid="{63945F91-4F45-4A52-81FF-FF34B78E157A}">
      <formula1>"○,　"</formula1>
    </dataValidation>
    <dataValidation type="list" imeMode="halfAlpha" allowBlank="1" showInputMessage="1" showErrorMessage="1" error="リストから選択してください" sqref="N298" xr:uid="{986BE6A5-995F-4C54-813D-27C515DC9835}">
      <formula1>"○,　"</formula1>
    </dataValidation>
    <dataValidation type="list" imeMode="halfAlpha" allowBlank="1" showInputMessage="1" showErrorMessage="1" error="リストから選択してください" sqref="M299" xr:uid="{6F6F701A-CB76-4811-A3A8-56E84C485840}">
      <formula1>"○,　"</formula1>
    </dataValidation>
    <dataValidation type="list" imeMode="halfAlpha" allowBlank="1" showInputMessage="1" showErrorMessage="1" error="リストから選択してください" sqref="N299" xr:uid="{6D0047E9-0968-4AEF-9B95-FA4757CD7DE4}">
      <formula1>"○,　"</formula1>
    </dataValidation>
    <dataValidation type="list" imeMode="halfAlpha" allowBlank="1" showInputMessage="1" showErrorMessage="1" error="リストから選択してください" sqref="M300" xr:uid="{B81ACD15-8A4C-4DC0-81D8-C35774459DEB}">
      <formula1>"○,　"</formula1>
    </dataValidation>
    <dataValidation type="list" imeMode="halfAlpha" allowBlank="1" showInputMessage="1" showErrorMessage="1" error="リストから選択してください" sqref="N300" xr:uid="{974E5DC5-33B3-48DA-A5E4-6719DA1788BE}">
      <formula1>"○,　"</formula1>
    </dataValidation>
    <dataValidation type="list" imeMode="halfAlpha" allowBlank="1" showInputMessage="1" showErrorMessage="1" error="リストから選択してください" sqref="M301" xr:uid="{342F1853-FE99-4A25-9215-B15769F333F9}">
      <formula1>"○,　"</formula1>
    </dataValidation>
    <dataValidation type="list" imeMode="halfAlpha" allowBlank="1" showInputMessage="1" showErrorMessage="1" error="リストから選択してください" sqref="N301" xr:uid="{1F9E5BF8-72E1-4F33-9970-0C4FE0A3DC18}">
      <formula1>"○,　"</formula1>
    </dataValidation>
    <dataValidation type="list" imeMode="halfAlpha" allowBlank="1" showInputMessage="1" showErrorMessage="1" error="リストから選択してください" sqref="M302" xr:uid="{3EE1AEF1-5FB6-49EF-9ECE-9E8AA2502118}">
      <formula1>"○,　"</formula1>
    </dataValidation>
    <dataValidation type="list" imeMode="halfAlpha" allowBlank="1" showInputMessage="1" showErrorMessage="1" error="リストから選択してください" sqref="N302" xr:uid="{59D2076F-EB2C-4292-BA67-2B6FAED21E1E}">
      <formula1>"○,　"</formula1>
    </dataValidation>
    <dataValidation type="list" imeMode="halfAlpha" allowBlank="1" showInputMessage="1" showErrorMessage="1" error="リストから選択してください" sqref="M303" xr:uid="{7452E159-DBEB-45D0-B11C-E4E2D4366C15}">
      <formula1>"○,　"</formula1>
    </dataValidation>
    <dataValidation type="list" imeMode="halfAlpha" allowBlank="1" showInputMessage="1" showErrorMessage="1" error="リストから選択してください" sqref="N303" xr:uid="{84A72C0A-4DE6-4F6D-B88F-E330A6584CA1}">
      <formula1>"○,　"</formula1>
    </dataValidation>
    <dataValidation type="list" imeMode="halfAlpha" allowBlank="1" showInputMessage="1" showErrorMessage="1" error="リストから選択してください" sqref="M304" xr:uid="{476EA460-E7D5-4DEC-8896-012C5BCE45A3}">
      <formula1>"○,　"</formula1>
    </dataValidation>
    <dataValidation type="list" imeMode="halfAlpha" allowBlank="1" showInputMessage="1" showErrorMessage="1" error="リストから選択してください" sqref="N304" xr:uid="{FCB8DCC5-35B9-48FC-A5AE-A8EE66A79B03}">
      <formula1>"○,　"</formula1>
    </dataValidation>
    <dataValidation type="list" imeMode="halfAlpha" allowBlank="1" showInputMessage="1" showErrorMessage="1" error="リストから選択してください" sqref="M305" xr:uid="{C051BB8E-DBB5-452F-8692-3E358F902EF4}">
      <formula1>"○,　"</formula1>
    </dataValidation>
    <dataValidation type="list" imeMode="halfAlpha" allowBlank="1" showInputMessage="1" showErrorMessage="1" error="リストから選択してください" sqref="N305" xr:uid="{8DA31F67-E320-4E1B-8D75-ACCD17792079}">
      <formula1>"○,　"</formula1>
    </dataValidation>
    <dataValidation type="list" imeMode="halfAlpha" allowBlank="1" showInputMessage="1" showErrorMessage="1" error="リストから選択してください" sqref="M306" xr:uid="{0E54C582-1730-4376-8255-DA4858D82137}">
      <formula1>"○,　"</formula1>
    </dataValidation>
    <dataValidation type="list" imeMode="halfAlpha" allowBlank="1" showInputMessage="1" showErrorMessage="1" error="リストから選択してください" sqref="N306" xr:uid="{1E229DF6-ED51-4734-ADC8-81924BDEE05A}">
      <formula1>"○,　"</formula1>
    </dataValidation>
    <dataValidation type="list" imeMode="halfAlpha" allowBlank="1" showInputMessage="1" showErrorMessage="1" error="リストから選択してください" sqref="M307" xr:uid="{84F1BF8D-D040-4633-8A18-BED0E828ECD5}">
      <formula1>"○,　"</formula1>
    </dataValidation>
    <dataValidation type="list" imeMode="halfAlpha" allowBlank="1" showInputMessage="1" showErrorMessage="1" error="リストから選択してください" sqref="N307" xr:uid="{BCD92784-82D6-4C1A-B7F8-C95277FC38E8}">
      <formula1>"○,　"</formula1>
    </dataValidation>
    <dataValidation type="list" imeMode="halfAlpha" allowBlank="1" showInputMessage="1" showErrorMessage="1" error="リストから選択してください" sqref="M308" xr:uid="{B207C2B0-6D48-468F-93C4-C2E317E8D2A0}">
      <formula1>"○,　"</formula1>
    </dataValidation>
    <dataValidation type="list" imeMode="halfAlpha" allowBlank="1" showInputMessage="1" showErrorMessage="1" error="リストから選択してください" sqref="N308" xr:uid="{73990F7D-962E-4EB3-A06F-918C991D3E15}">
      <formula1>"○,　"</formula1>
    </dataValidation>
    <dataValidation type="list" imeMode="halfAlpha" allowBlank="1" showInputMessage="1" showErrorMessage="1" error="リストから選択してください" sqref="M309" xr:uid="{419FA458-9004-4CDD-8314-65C0077F48E0}">
      <formula1>"○,　"</formula1>
    </dataValidation>
    <dataValidation type="list" imeMode="halfAlpha" allowBlank="1" showInputMessage="1" showErrorMessage="1" error="リストから選択してください" sqref="N309" xr:uid="{99A9FE05-33F1-4769-BE8B-114C1B1EE564}">
      <formula1>"○,　"</formula1>
    </dataValidation>
    <dataValidation type="list" imeMode="halfAlpha" allowBlank="1" showInputMessage="1" showErrorMessage="1" error="リストから選択してください" sqref="M310" xr:uid="{3CD58B62-81CF-4912-87F4-56F4D865DE22}">
      <formula1>"○,　"</formula1>
    </dataValidation>
    <dataValidation type="list" imeMode="halfAlpha" allowBlank="1" showInputMessage="1" showErrorMessage="1" error="リストから選択してください" sqref="N310" xr:uid="{6465E0A4-5CD5-45A9-B831-B511C0AC7525}">
      <formula1>"○,　"</formula1>
    </dataValidation>
    <dataValidation type="list" imeMode="halfAlpha" allowBlank="1" showInputMessage="1" showErrorMessage="1" error="リストから選択してください" sqref="M311" xr:uid="{DEE45103-2C2B-4690-AED9-1279A7A7C618}">
      <formula1>"○,　"</formula1>
    </dataValidation>
    <dataValidation type="list" imeMode="halfAlpha" allowBlank="1" showInputMessage="1" showErrorMessage="1" error="リストから選択してください" sqref="N311" xr:uid="{4F9B883B-BB0B-419E-861D-F0AACCC1A51A}">
      <formula1>"○,　"</formula1>
    </dataValidation>
    <dataValidation type="list" imeMode="halfAlpha" allowBlank="1" showInputMessage="1" showErrorMessage="1" error="リストから選択してください" sqref="M312" xr:uid="{DBD35D22-583B-433B-AC72-6BDE8E10119A}">
      <formula1>"○,　"</formula1>
    </dataValidation>
    <dataValidation type="list" imeMode="halfAlpha" allowBlank="1" showInputMessage="1" showErrorMessage="1" error="リストから選択してください" sqref="N312" xr:uid="{3E83E861-EA0D-486F-B84A-F847D5511C73}">
      <formula1>"○,　"</formula1>
    </dataValidation>
    <dataValidation type="list" imeMode="halfAlpha" allowBlank="1" showInputMessage="1" showErrorMessage="1" error="リストから選択してください" sqref="M313" xr:uid="{FDAFC0AF-0141-4D56-8B26-4CB5ACD7FD7A}">
      <formula1>"○,　"</formula1>
    </dataValidation>
    <dataValidation type="list" imeMode="halfAlpha" allowBlank="1" showInputMessage="1" showErrorMessage="1" error="リストから選択してください" sqref="N313" xr:uid="{89A42275-8980-45D1-9BA7-D688AF98CC99}">
      <formula1>"○,　"</formula1>
    </dataValidation>
    <dataValidation type="list" imeMode="halfAlpha" allowBlank="1" showInputMessage="1" showErrorMessage="1" error="リストから選択してください" sqref="M314" xr:uid="{E260B495-0839-46EC-B861-6AF1FB84B295}">
      <formula1>"○,　"</formula1>
    </dataValidation>
    <dataValidation type="list" imeMode="halfAlpha" allowBlank="1" showInputMessage="1" showErrorMessage="1" error="リストから選択してください" sqref="M315" xr:uid="{E9FF0C29-2663-4F40-81FE-134A8A83C830}">
      <formula1>"○,　"</formula1>
    </dataValidation>
    <dataValidation type="list" imeMode="halfAlpha" allowBlank="1" showInputMessage="1" showErrorMessage="1" error="リストから選択してください" sqref="N315" xr:uid="{40642B0D-05B0-4C40-80C5-1FA8837E92B4}">
      <formula1>"○,　"</formula1>
    </dataValidation>
    <dataValidation type="list" imeMode="halfAlpha" allowBlank="1" showInputMessage="1" showErrorMessage="1" error="リストから選択してください" sqref="M316" xr:uid="{C1D24BD8-7951-4695-81D6-EB4220F907ED}">
      <formula1>"○,　"</formula1>
    </dataValidation>
    <dataValidation type="list" imeMode="halfAlpha" allowBlank="1" showInputMessage="1" showErrorMessage="1" error="リストから選択してください" sqref="N316" xr:uid="{969012AE-9D11-4B1F-A41E-7F25805B227C}">
      <formula1>"○,　"</formula1>
    </dataValidation>
    <dataValidation type="list" imeMode="halfAlpha" allowBlank="1" showInputMessage="1" showErrorMessage="1" error="リストから選択してください" sqref="M317" xr:uid="{B9BE713F-1F68-47D7-A5F9-4C2A8C00C459}">
      <formula1>"○,　"</formula1>
    </dataValidation>
    <dataValidation type="list" imeMode="halfAlpha" allowBlank="1" showInputMessage="1" showErrorMessage="1" error="リストから選択してください" sqref="N317" xr:uid="{2A036A43-87C6-47D1-AC12-46B637B86703}">
      <formula1>"○,　"</formula1>
    </dataValidation>
    <dataValidation type="list" imeMode="halfAlpha" allowBlank="1" showInputMessage="1" showErrorMessage="1" error="リストから選択してください" sqref="M318" xr:uid="{14B322FF-3409-4D02-BD4F-3870D8725874}">
      <formula1>"○,　"</formula1>
    </dataValidation>
    <dataValidation type="list" imeMode="halfAlpha" allowBlank="1" showInputMessage="1" showErrorMessage="1" error="リストから選択してください" sqref="N318" xr:uid="{513D03EE-38BA-4B97-8A41-358061AB275A}">
      <formula1>"○,　"</formula1>
    </dataValidation>
    <dataValidation type="list" imeMode="halfAlpha" allowBlank="1" showInputMessage="1" showErrorMessage="1" error="リストから選択してください" sqref="M319" xr:uid="{4AB92E05-9BA9-428F-99F5-51F60BD23E5D}">
      <formula1>"○,　"</formula1>
    </dataValidation>
    <dataValidation type="list" imeMode="halfAlpha" allowBlank="1" showInputMessage="1" showErrorMessage="1" error="リストから選択してください" sqref="N319" xr:uid="{FC519E02-9BB0-42BC-83A9-8DFDF8FAC6E4}">
      <formula1>"○,　"</formula1>
    </dataValidation>
    <dataValidation type="list" imeMode="halfAlpha" allowBlank="1" showInputMessage="1" showErrorMessage="1" error="リストから選択してください" sqref="M320" xr:uid="{E7B61C5F-F000-4F96-9254-9FDF5F91DC93}">
      <formula1>"○,　"</formula1>
    </dataValidation>
    <dataValidation type="list" imeMode="halfAlpha" allowBlank="1" showInputMessage="1" showErrorMessage="1" error="リストから選択してください" sqref="N320" xr:uid="{E79D9C7E-FFE4-459C-8B03-2C264968319F}">
      <formula1>"○,　"</formula1>
    </dataValidation>
    <dataValidation type="list" imeMode="halfAlpha" allowBlank="1" showInputMessage="1" showErrorMessage="1" error="リストから選択してください" sqref="M321" xr:uid="{593DC789-C51B-45B5-B244-2E719EA30696}">
      <formula1>"○,　"</formula1>
    </dataValidation>
    <dataValidation type="list" imeMode="halfAlpha" allowBlank="1" showInputMessage="1" showErrorMessage="1" error="リストから選択してください" sqref="N321" xr:uid="{95312BBC-8D8C-4C21-9672-6FF7852F8DC2}">
      <formula1>"○,　"</formula1>
    </dataValidation>
    <dataValidation type="list" imeMode="halfAlpha" allowBlank="1" showInputMessage="1" showErrorMessage="1" error="リストから選択してください" sqref="M322" xr:uid="{3E395CC2-3152-4F04-B860-97540DDBA454}">
      <formula1>"○,　"</formula1>
    </dataValidation>
    <dataValidation type="list" imeMode="halfAlpha" allowBlank="1" showInputMessage="1" showErrorMessage="1" error="リストから選択してください" sqref="N322" xr:uid="{862B5242-5101-4CBD-B82C-1F833B70BE23}">
      <formula1>"○,　"</formula1>
    </dataValidation>
    <dataValidation type="list" imeMode="halfAlpha" allowBlank="1" showInputMessage="1" showErrorMessage="1" error="リストから選択してください" sqref="M323" xr:uid="{2AAA2419-0A48-4A5E-B441-376369B9CE41}">
      <formula1>"○,　"</formula1>
    </dataValidation>
    <dataValidation errorStyle="warning" imeMode="halfAlpha" allowBlank="1" showInputMessage="1" showErrorMessage="1" sqref="R280:S282" xr:uid="{983E9A0C-086A-4F38-BF65-38DDBBBEA8B3}"/>
    <dataValidation type="date" imeMode="halfAlpha" allowBlank="1" showInputMessage="1" showErrorMessage="1" error="有効な日付を入力してください" sqref="T280:Y282" xr:uid="{BF31BB25-2684-44FC-9DBA-93722FAE6E34}">
      <formula1>92</formula1>
      <formula2>73415</formula2>
    </dataValidation>
    <dataValidation errorStyle="warning" imeMode="halfAlpha" allowBlank="1" showInputMessage="1" showErrorMessage="1" sqref="R283:S283" xr:uid="{AAA959BC-3A1D-4EA7-A7E1-DF51FCEA03C0}"/>
    <dataValidation type="date" imeMode="halfAlpha" allowBlank="1" showInputMessage="1" showErrorMessage="1" error="有効な日付を入力してください" sqref="T283:Y283" xr:uid="{6B234622-5069-49C9-9950-46DC54358FDA}">
      <formula1>92</formula1>
      <formula2>73415</formula2>
    </dataValidation>
    <dataValidation errorStyle="warning" imeMode="halfAlpha" allowBlank="1" showInputMessage="1" showErrorMessage="1" sqref="R293:S313" xr:uid="{BCA872FB-EEAD-4051-BF5F-875D580F5AF4}"/>
    <dataValidation type="date" imeMode="halfAlpha" allowBlank="1" showInputMessage="1" showErrorMessage="1" error="有効な日付を入力してください" sqref="T293:Y313" xr:uid="{C95F17DE-4CD3-4629-AEB9-F3EBA537ABE1}">
      <formula1>92</formula1>
      <formula2>73415</formula2>
    </dataValidation>
    <dataValidation errorStyle="warning" imeMode="halfAlpha" allowBlank="1" showInputMessage="1" showErrorMessage="1" sqref="R314:S314" xr:uid="{1694D745-3D6C-49A2-BAF2-295FF8B265A2}"/>
    <dataValidation type="date" imeMode="halfAlpha" allowBlank="1" showInputMessage="1" showErrorMessage="1" error="有効な日付を入力してください" sqref="T314:Y314" xr:uid="{D70AA5B7-A40E-480C-89B7-A936ADF6F38F}">
      <formula1>92</formula1>
      <formula2>73415</formula2>
    </dataValidation>
    <dataValidation errorStyle="warning" imeMode="halfAlpha" allowBlank="1" showInputMessage="1" showErrorMessage="1" sqref="R315:S322" xr:uid="{24F4E759-5904-4BE3-9196-40D8E6FF799C}"/>
    <dataValidation type="date" imeMode="halfAlpha" allowBlank="1" showInputMessage="1" showErrorMessage="1" error="有効な日付を入力してください" sqref="T315:Y322" xr:uid="{108746C9-8A39-4F61-BE9B-7C3316A44585}">
      <formula1>92</formula1>
      <formula2>73415</formula2>
    </dataValidation>
    <dataValidation errorStyle="warning" imeMode="halfAlpha" allowBlank="1" showInputMessage="1" showErrorMessage="1" sqref="R324:S324" xr:uid="{53F14DDE-99B9-4E35-AFFD-27A136BDBACF}"/>
    <dataValidation type="date" imeMode="halfAlpha" allowBlank="1" showInputMessage="1" showErrorMessage="1" error="有効な日付を入力してください" sqref="T324:Y324" xr:uid="{A19BA61E-1192-4E5E-9496-B298842EDCF1}">
      <formula1>92</formula1>
      <formula2>73415</formula2>
    </dataValidation>
    <dataValidation errorStyle="warning" imeMode="halfAlpha" allowBlank="1" showInputMessage="1" showErrorMessage="1" sqref="R325:S325" xr:uid="{9A5E71BC-5B7A-4654-8031-BEEF4917A411}"/>
    <dataValidation type="date" imeMode="halfAlpha" allowBlank="1" showInputMessage="1" showErrorMessage="1" error="有効な日付を入力してください" sqref="T325:Y325" xr:uid="{3B23ABE5-FFE9-4500-97BF-9D57314CB0E9}">
      <formula1>92</formula1>
      <formula2>73415</formula2>
    </dataValidation>
    <dataValidation errorStyle="warning" imeMode="halfAlpha" allowBlank="1" showInputMessage="1" showErrorMessage="1" sqref="R326:S326" xr:uid="{BCE93539-9873-49DE-9C69-8C60F30C9550}"/>
    <dataValidation type="date" imeMode="halfAlpha" allowBlank="1" showInputMessage="1" showErrorMessage="1" error="有効な日付を入力してください" sqref="T326:Y326" xr:uid="{3E875CCE-5487-430A-B550-CA41E6ED5A5E}">
      <formula1>92</formula1>
      <formula2>73415</formula2>
    </dataValidation>
    <dataValidation errorStyle="warning" imeMode="halfAlpha" allowBlank="1" showInputMessage="1" showErrorMessage="1" sqref="R327:S327" xr:uid="{D63ED7DF-ED1C-4212-BD1A-C9474826CA15}"/>
    <dataValidation type="date" imeMode="halfAlpha" allowBlank="1" showInputMessage="1" showErrorMessage="1" error="有効な日付を入力してください" sqref="T327:Y327" xr:uid="{5311D4E8-1401-4DBE-AC2C-056228F0F9DF}">
      <formula1>92</formula1>
      <formula2>73415</formula2>
    </dataValidation>
    <dataValidation errorStyle="warning" imeMode="hiragana" allowBlank="1" showInputMessage="1" showErrorMessage="1" sqref="O328:Q328" xr:uid="{AAD170AA-552E-4FBA-B2F6-8BE62E76B157}"/>
    <dataValidation errorStyle="warning" imeMode="halfAlpha" allowBlank="1" showInputMessage="1" showErrorMessage="1" sqref="R328:S328" xr:uid="{B31B180F-E63B-4817-AFC1-A1241F6F299C}"/>
    <dataValidation type="date" imeMode="halfAlpha" allowBlank="1" showInputMessage="1" showErrorMessage="1" error="有効な日付を入力してください" sqref="T328:Y328" xr:uid="{D4899635-CE1B-43E5-80B7-293EC1F625B5}">
      <formula1>92</formula1>
      <formula2>73415</formula2>
    </dataValidation>
    <dataValidation errorStyle="warning" imeMode="hiragana" allowBlank="1" showInputMessage="1" showErrorMessage="1" sqref="O329:Q329" xr:uid="{FEB8DF58-4C36-43F0-8CB3-5D0A3A3472A6}"/>
    <dataValidation errorStyle="warning" imeMode="halfAlpha" allowBlank="1" showInputMessage="1" showErrorMessage="1" sqref="R329:S329" xr:uid="{137717C6-7EB9-4E6A-AB38-35E14269E96E}"/>
    <dataValidation type="date" imeMode="halfAlpha" allowBlank="1" showInputMessage="1" showErrorMessage="1" error="有効な日付を入力してください" sqref="T329:Y329" xr:uid="{134FF784-B168-4FBC-AEC6-60E68066706F}">
      <formula1>92</formula1>
      <formula2>73415</formula2>
    </dataValidation>
    <dataValidation errorStyle="warning" imeMode="hiragana" allowBlank="1" showInputMessage="1" showErrorMessage="1" sqref="O330:Q330" xr:uid="{41096D80-96B5-4D7E-B82F-7CDE48CD9CFE}"/>
    <dataValidation errorStyle="warning" imeMode="halfAlpha" allowBlank="1" showInputMessage="1" showErrorMessage="1" sqref="R330:S330" xr:uid="{8254B11F-0570-4CC1-AF28-9C9F0689F041}"/>
    <dataValidation type="date" imeMode="halfAlpha" allowBlank="1" showInputMessage="1" showErrorMessage="1" error="有効な日付を入力してください" sqref="T330:Y330" xr:uid="{69B86377-8889-4042-96AB-999985659BAF}">
      <formula1>92</formula1>
      <formula2>73415</formula2>
    </dataValidation>
    <dataValidation errorStyle="warning" imeMode="hiragana" allowBlank="1" showInputMessage="1" showErrorMessage="1" sqref="O331:Q331" xr:uid="{C36E36CF-CC20-493B-B9B9-E637073C26FC}"/>
    <dataValidation errorStyle="warning" imeMode="halfAlpha" allowBlank="1" showInputMessage="1" showErrorMessage="1" sqref="R331:S331" xr:uid="{B9F62738-61E1-41CC-8DF6-515F44F8BEC2}"/>
    <dataValidation type="date" imeMode="halfAlpha" allowBlank="1" showInputMessage="1" showErrorMessage="1" error="有効な日付を入力してください" sqref="T331:Y331" xr:uid="{844D1776-A97B-488E-8B78-827AC25B8444}">
      <formula1>92</formula1>
      <formula2>73415</formula2>
    </dataValidation>
    <dataValidation errorStyle="warning" imeMode="hiragana" allowBlank="1" showInputMessage="1" showErrorMessage="1" sqref="O332:Q332" xr:uid="{21AD9A5D-AF95-4342-8DB7-3DAE8573A6E2}"/>
    <dataValidation errorStyle="warning" imeMode="halfAlpha" allowBlank="1" showInputMessage="1" showErrorMessage="1" sqref="R332:S332" xr:uid="{4997BA3B-3302-44F1-92FF-F4D0314FCD70}"/>
    <dataValidation type="date" imeMode="halfAlpha" allowBlank="1" showInputMessage="1" showErrorMessage="1" error="有効な日付を入力してください" sqref="T332:Y332" xr:uid="{5B887AA5-5797-4044-982C-00F82854BD3E}">
      <formula1>92</formula1>
      <formula2>73415</formula2>
    </dataValidation>
    <dataValidation errorStyle="warning" imeMode="hiragana" allowBlank="1" showInputMessage="1" showErrorMessage="1" sqref="O333:Q333" xr:uid="{C7A71F32-D425-4372-B030-ED0AAAA2D36A}"/>
    <dataValidation errorStyle="warning" imeMode="halfAlpha" allowBlank="1" showInputMessage="1" showErrorMessage="1" sqref="R333:S333" xr:uid="{23557626-B823-4FFD-981C-84F795F44B99}"/>
    <dataValidation type="date" imeMode="halfAlpha" allowBlank="1" showInputMessage="1" showErrorMessage="1" error="有効な日付を入力してください" sqref="T333:Y333" xr:uid="{4B647890-D853-404D-B358-D230621290B4}">
      <formula1>92</formula1>
      <formula2>73415</formula2>
    </dataValidation>
    <dataValidation errorStyle="warning" imeMode="hiragana" allowBlank="1" showInputMessage="1" showErrorMessage="1" sqref="E339:Y339" xr:uid="{B2F2C74B-8D42-448C-9B7D-1BECBC77391F}"/>
  </dataValidations>
  <pageMargins left="0.19685039370078741" right="0.19685039370078741" top="0.39370078740157483" bottom="0.19685039370078741" header="0.39370078740157483" footer="0.19685039370078741"/>
  <pageSetup paperSize="9" scale="63"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107"/>
  </cols>
  <sheetData>
    <row r="1" spans="1:1" x14ac:dyDescent="0.15">
      <c r="A1" s="10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07" t="str">
        <f>"@神奈川県@和歌山県@鹿児島県@"</f>
        <v>@神奈川県@和歌山県@鹿児島県@</v>
      </c>
    </row>
    <row r="3" spans="1:1" x14ac:dyDescent="0.15">
      <c r="A3" s="107" t="s">
        <v>238</v>
      </c>
    </row>
    <row r="4" spans="1:1" x14ac:dyDescent="0.15">
      <c r="A4" s="107" t="s">
        <v>239</v>
      </c>
    </row>
  </sheetData>
  <sheetProtection algorithmName="SHA-512" hashValue="F7/CnwAVNnAK/0AVbaU9znrwblVf8C6Tlv+erx+CJFxpe3L2+zsMMv5M/AwqzLsmrwL+spNic/+GHCqzqD3GMA==" saltValue="YET+hOUD1qCUkne1FvUNlQ==" spinCount="100000" sheet="1" objects="1" scenarios="1"/>
  <phoneticPr fontId="5"/>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