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33731oa\Desktop\04 諫早市\工業用水道事業\"/>
    </mc:Choice>
  </mc:AlternateContent>
  <xr:revisionPtr revIDLastSave="0" documentId="13_ncr:1_{84D88129-0285-446F-918B-F2FBDE42887A}" xr6:coauthVersionLast="36" xr6:coauthVersionMax="36" xr10:uidLastSave="{00000000-0000-0000-0000-000000000000}"/>
  <workbookProtection workbookAlgorithmName="SHA-512" workbookHashValue="FEVupEyEciBERSv0qNqhfHUo3DCWob/QqMNNCYrNAag5LxjASqlXgyYkUO/oPMOTNJHVndU7XoYKwdo+KW1Akg==" workbookSaltValue="DUaN/igAx3yZRBDx7z0xtg=="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EH90" i="4"/>
  <c r="CF90" i="4"/>
  <c r="BE90" i="4"/>
  <c r="C90" i="4"/>
  <c r="RA81" i="4"/>
  <c r="OY81" i="4"/>
  <c r="MW81" i="4"/>
  <c r="KO81" i="4"/>
  <c r="JN81" i="4"/>
  <c r="IM81" i="4"/>
  <c r="HL81" i="4"/>
  <c r="GK81" i="4"/>
  <c r="EC81" i="4"/>
  <c r="DB81" i="4"/>
  <c r="CA81" i="4"/>
  <c r="AZ81" i="4"/>
  <c r="Y81" i="4"/>
  <c r="RA80" i="4"/>
  <c r="PZ80" i="4"/>
  <c r="OY80" i="4"/>
  <c r="NX80" i="4"/>
  <c r="MW80" i="4"/>
  <c r="KO80" i="4"/>
  <c r="JN80" i="4"/>
  <c r="IM80" i="4"/>
  <c r="GK80" i="4"/>
  <c r="DB80" i="4"/>
  <c r="CA80" i="4"/>
  <c r="AZ80" i="4"/>
  <c r="Y80" i="4"/>
  <c r="RA79" i="4"/>
  <c r="PZ79" i="4"/>
  <c r="NX79" i="4"/>
  <c r="KO79" i="4"/>
  <c r="JN79" i="4"/>
  <c r="HL79" i="4"/>
  <c r="EC79" i="4"/>
  <c r="DB79" i="4"/>
  <c r="AZ79" i="4"/>
  <c r="RH56" i="4"/>
  <c r="QN56" i="4"/>
  <c r="OZ56" i="4"/>
  <c r="OF56" i="4"/>
  <c r="MN56" i="4"/>
  <c r="LT56" i="4"/>
  <c r="KZ56" i="4"/>
  <c r="KF56" i="4"/>
  <c r="HT56" i="4"/>
  <c r="FL56" i="4"/>
  <c r="CZ56" i="4"/>
  <c r="CF56" i="4"/>
  <c r="BL56" i="4"/>
  <c r="AR56" i="4"/>
  <c r="X56" i="4"/>
  <c r="RH55" i="4"/>
  <c r="QN55" i="4"/>
  <c r="PT55" i="4"/>
  <c r="OZ55" i="4"/>
  <c r="OF55" i="4"/>
  <c r="LT55" i="4"/>
  <c r="KF55" i="4"/>
  <c r="JL55" i="4"/>
  <c r="HT55" i="4"/>
  <c r="GZ55" i="4"/>
  <c r="GF55" i="4"/>
  <c r="FL55" i="4"/>
  <c r="CZ55" i="4"/>
  <c r="CF55" i="4"/>
  <c r="AR55" i="4"/>
  <c r="RH54" i="4"/>
  <c r="QN54" i="4"/>
  <c r="OZ54" i="4"/>
  <c r="MN54" i="4"/>
  <c r="LT54" i="4"/>
  <c r="KF54" i="4"/>
  <c r="HT54" i="4"/>
  <c r="GZ54" i="4"/>
  <c r="FL54" i="4"/>
  <c r="CZ54" i="4"/>
  <c r="CF54" i="4"/>
  <c r="AR54" i="4"/>
  <c r="RH33" i="4"/>
  <c r="QN33" i="4"/>
  <c r="PT33" i="4"/>
  <c r="OZ33" i="4"/>
  <c r="OF33" i="4"/>
  <c r="KZ33" i="4"/>
  <c r="JL33" i="4"/>
  <c r="GZ33" i="4"/>
  <c r="GF33" i="4"/>
  <c r="FL33" i="4"/>
  <c r="CZ33" i="4"/>
  <c r="CF33" i="4"/>
  <c r="BL33" i="4"/>
  <c r="AR33" i="4"/>
  <c r="X33" i="4"/>
  <c r="RH32" i="4"/>
  <c r="PT32" i="4"/>
  <c r="OZ32" i="4"/>
  <c r="OF32" i="4"/>
  <c r="MN32" i="4"/>
  <c r="LT32" i="4"/>
  <c r="KZ32" i="4"/>
  <c r="KF32" i="4"/>
  <c r="GF32" i="4"/>
  <c r="ER32" i="4"/>
  <c r="CF32" i="4"/>
  <c r="BL32" i="4"/>
  <c r="AR32" i="4"/>
  <c r="RH31" i="4"/>
  <c r="QN31" i="4"/>
  <c r="OZ31" i="4"/>
  <c r="MN31" i="4"/>
  <c r="LT31" i="4"/>
  <c r="KF31" i="4"/>
  <c r="HT31" i="4"/>
  <c r="GZ31" i="4"/>
  <c r="FL31" i="4"/>
  <c r="CZ31" i="4"/>
  <c r="CF31" i="4"/>
  <c r="AR31" i="4"/>
  <c r="LZ10" i="4"/>
  <c r="IT10" i="4"/>
  <c r="FN10" i="4"/>
  <c r="CH10" i="4"/>
  <c r="B10" i="4"/>
  <c r="PF8" i="4"/>
  <c r="LZ8" i="4"/>
  <c r="IT8" i="4"/>
  <c r="FN8" i="4"/>
  <c r="CH8" i="4"/>
  <c r="B8" i="4"/>
  <c r="B5" i="4"/>
  <c r="IM79" i="4" l="1"/>
  <c r="HT33" i="4"/>
  <c r="PZ81" i="4"/>
  <c r="KZ31" i="4"/>
  <c r="X32" i="4"/>
  <c r="GZ32" i="4"/>
  <c r="X54" i="4"/>
  <c r="KZ55" i="4"/>
  <c r="GZ56" i="4"/>
  <c r="OY79" i="4"/>
  <c r="ER31" i="4"/>
  <c r="HT32" i="4"/>
  <c r="ER33" i="4"/>
  <c r="LT33" i="4"/>
  <c r="PT54" i="4"/>
  <c r="ER55" i="4"/>
  <c r="PT56" i="4"/>
  <c r="GK79" i="4"/>
  <c r="HL80" i="4"/>
  <c r="X31" i="4"/>
  <c r="CZ32" i="4"/>
  <c r="PT31" i="4"/>
  <c r="FL32" i="4"/>
  <c r="CA79" i="4"/>
  <c r="MW79" i="4"/>
  <c r="GF54" i="4"/>
  <c r="OF54" i="4"/>
  <c r="GF56" i="4"/>
  <c r="EC80" i="4"/>
  <c r="JL32" i="4"/>
  <c r="QN32" i="4"/>
  <c r="MN33" i="4"/>
  <c r="BL54" i="4"/>
  <c r="JL54" i="4"/>
  <c r="MN55" i="4"/>
  <c r="JL56" i="4"/>
  <c r="KZ54" i="4"/>
  <c r="X55" i="4"/>
  <c r="Y79" i="4"/>
  <c r="GF31" i="4"/>
  <c r="ER54" i="4"/>
  <c r="ER56" i="4"/>
  <c r="NX81" i="4"/>
  <c r="BL31" i="4"/>
  <c r="BL55" i="4"/>
  <c r="OF31" i="4"/>
  <c r="JL31" i="4"/>
  <c r="KF33"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<sst xmlns="http://schemas.openxmlformats.org/spreadsheetml/2006/main" count="262" uniqueCount="106">
  <si>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</si>
  <si>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</si>
  <si>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</si>
  <si>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</si>
  <si>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</si>
  <si>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</si>
  <si>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</si>
  <si>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</si>
  <si>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</si>
  <si>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</si>
  <si>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</si>
  <si>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</si>
  <si>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</si>
  <si>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</si>
  <si>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</si>
  <si>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</si>
  <si>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</si>
  <si>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</si>
  <si>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</si>
  <si>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</si>
  <si>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</si>
  <si>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</si>
  <si>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</si>
  <si>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</si>
  <si>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</si>
  <si>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</si>
  <si>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</si>
  <si>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</si>
  <si>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</si>
  <si>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</si>
  <si>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</si>
  <si>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</si>
  <si>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</si>
  <si>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</si>
  <si>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</si>
  <si>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</si>
  <si>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</si>
  <si>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</si>
  <si>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</si>
  <si>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</si>
  <si>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</si>
  <si>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</si>
  <si>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</si>
  <si>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</si>
  <si>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</si>
  <si>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</si>
  <si>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</si>
  <si>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</si>
  <si>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</si>
  <si>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</si>
  <si>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</si>
  <si>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</si>
  <si>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</si>
  <si>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</si>
  <si>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</si>
  <si>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</si>
  <si>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</si>
  <si>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</si>
  <si>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</si>
  <si>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</si>
  <si>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</si>
  <si>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</si>
  <si>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</si>
  <si>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</si>
  <si>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</si>
  <si>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</si>
  <si>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</si>
  <si>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</si>
  <si>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</si>
  <si>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</si>
  <si>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</si>
  <si>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</si>
  <si>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</si>
  <si>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</si>
  <si>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</si>
  <si>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</si>
  <si>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</si>
  <si>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</si>
  <si>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</si>
  <si>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</si>
  <si>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</si>
  <si>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</si>
  <si>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</si>
  <si>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</si>
  <si>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</si>
  <si>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</si>
  <si>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</si>
  <si>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422045</t>
  </si>
  <si>
    <t>46</t>
  </si>
  <si>
    <t>02</t>
  </si>
  <si>
    <t>0</t>
  </si>
  <si>
    <t>000</t>
  </si>
  <si>
    <t>長崎県　諫早市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</si>
  <si>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</si>
  <si>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</si>
  <si>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</si>
  <si>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</si>
  <si>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</si>
  <si>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</si>
  <si>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</si>
  <si>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</si>
  <si>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</si>
  <si>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</si>
  <si>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施設は正常に稼働しているが、事業創設期のポンプ場や配水池等は昭和60年前後に建設されていることから減価償却累計額が増加傾向にある。現在行っている拡張事業に伴って既存施設の増強、改修も行っており、その状況を勘案しながら更新等について検討していく。
②管路経年化率
　事業創設期に布設した管路が布設後30年を経過している。管種ごとの更新基準年数を定めており、管路の重要度や埋設箇所の土質等を考慮して計画的に更新していく。</t>
    <rPh sb="1" eb="3">
      <t>ユウケイ</t>
    </rPh>
    <rPh sb="3" eb="5">
      <t>コテイ</t>
    </rPh>
    <rPh sb="5" eb="7">
      <t>シサン</t>
    </rPh>
    <rPh sb="7" eb="9">
      <t>ゲンカ</t>
    </rPh>
    <rPh sb="9" eb="11">
      <t>ショウキャク</t>
    </rPh>
    <rPh sb="11" eb="12">
      <t>リツ</t>
    </rPh>
    <rPh sb="14" eb="16">
      <t>シセツ</t>
    </rPh>
    <rPh sb="17" eb="19">
      <t>セイジョウ</t>
    </rPh>
    <rPh sb="20" eb="22">
      <t>カドウ</t>
    </rPh>
    <rPh sb="28" eb="30">
      <t>ジギョウ</t>
    </rPh>
    <rPh sb="30" eb="32">
      <t>ソウセツ</t>
    </rPh>
    <rPh sb="32" eb="33">
      <t>キ</t>
    </rPh>
    <rPh sb="37" eb="38">
      <t>ジョウ</t>
    </rPh>
    <rPh sb="39" eb="42">
      <t>ハイスイチ</t>
    </rPh>
    <rPh sb="42" eb="43">
      <t>トウ</t>
    </rPh>
    <rPh sb="44" eb="46">
      <t>ショウワ</t>
    </rPh>
    <rPh sb="48" eb="49">
      <t>ネン</t>
    </rPh>
    <rPh sb="49" eb="51">
      <t>ゼンゴ</t>
    </rPh>
    <rPh sb="52" eb="54">
      <t>ケンセツ</t>
    </rPh>
    <rPh sb="63" eb="65">
      <t>ゲンカ</t>
    </rPh>
    <rPh sb="65" eb="67">
      <t>ショウキャク</t>
    </rPh>
    <rPh sb="67" eb="70">
      <t>ルイケイガク</t>
    </rPh>
    <rPh sb="71" eb="73">
      <t>ゾウカ</t>
    </rPh>
    <rPh sb="73" eb="75">
      <t>ケイコウ</t>
    </rPh>
    <rPh sb="79" eb="81">
      <t>ゲンザイ</t>
    </rPh>
    <rPh sb="81" eb="82">
      <t>オコナ</t>
    </rPh>
    <rPh sb="86" eb="88">
      <t>カクチョウ</t>
    </rPh>
    <rPh sb="88" eb="90">
      <t>ジギョウ</t>
    </rPh>
    <rPh sb="91" eb="92">
      <t>トモナ</t>
    </rPh>
    <rPh sb="94" eb="96">
      <t>キゾン</t>
    </rPh>
    <rPh sb="96" eb="98">
      <t>シセツ</t>
    </rPh>
    <rPh sb="99" eb="101">
      <t>ゾウキョウ</t>
    </rPh>
    <rPh sb="102" eb="104">
      <t>カイシュウ</t>
    </rPh>
    <rPh sb="105" eb="106">
      <t>オコナ</t>
    </rPh>
    <rPh sb="113" eb="115">
      <t>ジョウキョウ</t>
    </rPh>
    <rPh sb="116" eb="118">
      <t>カンアン</t>
    </rPh>
    <rPh sb="122" eb="124">
      <t>コウシン</t>
    </rPh>
    <rPh sb="124" eb="125">
      <t>トウ</t>
    </rPh>
    <rPh sb="129" eb="131">
      <t>ケントウ</t>
    </rPh>
    <rPh sb="138" eb="140">
      <t>カンロ</t>
    </rPh>
    <rPh sb="140" eb="143">
      <t>ケイネンカ</t>
    </rPh>
    <rPh sb="143" eb="144">
      <t>リツ</t>
    </rPh>
    <rPh sb="146" eb="148">
      <t>ジギョウ</t>
    </rPh>
    <rPh sb="148" eb="151">
      <t>ソウセツキ</t>
    </rPh>
    <rPh sb="152" eb="154">
      <t>フセツ</t>
    </rPh>
    <rPh sb="156" eb="158">
      <t>カンロ</t>
    </rPh>
    <rPh sb="159" eb="161">
      <t>フセツ</t>
    </rPh>
    <rPh sb="161" eb="162">
      <t>ゴ</t>
    </rPh>
    <rPh sb="164" eb="165">
      <t>トシ</t>
    </rPh>
    <rPh sb="166" eb="168">
      <t>ケイカ</t>
    </rPh>
    <rPh sb="173" eb="175">
      <t>カンシュ</t>
    </rPh>
    <rPh sb="178" eb="180">
      <t>コウシン</t>
    </rPh>
    <rPh sb="180" eb="182">
      <t>キジュン</t>
    </rPh>
    <rPh sb="182" eb="183">
      <t>ネン</t>
    </rPh>
    <rPh sb="183" eb="184">
      <t>スウ</t>
    </rPh>
    <rPh sb="185" eb="186">
      <t>サダ</t>
    </rPh>
    <rPh sb="191" eb="193">
      <t>カンロ</t>
    </rPh>
    <rPh sb="194" eb="197">
      <t>ジュウヨウド</t>
    </rPh>
    <rPh sb="198" eb="200">
      <t>マイセツ</t>
    </rPh>
    <rPh sb="200" eb="202">
      <t>カショ</t>
    </rPh>
    <rPh sb="203" eb="204">
      <t>ツチ</t>
    </rPh>
    <rPh sb="204" eb="205">
      <t>シツ</t>
    </rPh>
    <rPh sb="205" eb="206">
      <t>トウ</t>
    </rPh>
    <rPh sb="207" eb="209">
      <t>コウリョ</t>
    </rPh>
    <rPh sb="211" eb="214">
      <t>ケイカクテキ</t>
    </rPh>
    <rPh sb="215" eb="217">
      <t>コウシン</t>
    </rPh>
    <phoneticPr fontId="5"/>
  </si>
  <si>
    <t>　経営状況はおおむね良好であるが、現在、受水企業の契約水量増加に対応するため、拡張事業に着手している。拡張事業は企業誘致等の政策と関わることなので、関係部局と連携しつつ財源の確保を図る。
　また、受水企業は民間企業であり、経済情勢等によって需要水量が大きく左右されるため、受水企業の動向を注視しながら適切な投資に努めていく必要がある。</t>
    <rPh sb="1" eb="3">
      <t>ケイエイ</t>
    </rPh>
    <rPh sb="3" eb="5">
      <t>ジョウキョウ</t>
    </rPh>
    <rPh sb="10" eb="12">
      <t>リョウコウ</t>
    </rPh>
    <rPh sb="17" eb="19">
      <t>ゲンザイ</t>
    </rPh>
    <rPh sb="20" eb="24">
      <t>ジュスイキギョウ</t>
    </rPh>
    <rPh sb="25" eb="27">
      <t>ケイヤク</t>
    </rPh>
    <rPh sb="27" eb="29">
      <t>スイリョウ</t>
    </rPh>
    <rPh sb="29" eb="31">
      <t>ゾウカ</t>
    </rPh>
    <rPh sb="32" eb="34">
      <t>タイオウ</t>
    </rPh>
    <rPh sb="39" eb="41">
      <t>カクチョウ</t>
    </rPh>
    <rPh sb="41" eb="43">
      <t>ジギョウ</t>
    </rPh>
    <rPh sb="44" eb="46">
      <t>チャクシュ</t>
    </rPh>
    <rPh sb="51" eb="53">
      <t>カクチョウ</t>
    </rPh>
    <rPh sb="53" eb="55">
      <t>ジギョウ</t>
    </rPh>
    <rPh sb="56" eb="58">
      <t>キギョウ</t>
    </rPh>
    <rPh sb="58" eb="60">
      <t>ユウチ</t>
    </rPh>
    <rPh sb="60" eb="61">
      <t>トウ</t>
    </rPh>
    <rPh sb="62" eb="64">
      <t>セイサク</t>
    </rPh>
    <rPh sb="65" eb="66">
      <t>カカ</t>
    </rPh>
    <rPh sb="74" eb="76">
      <t>カンケイ</t>
    </rPh>
    <rPh sb="76" eb="78">
      <t>ブキョク</t>
    </rPh>
    <rPh sb="79" eb="81">
      <t>レンケイ</t>
    </rPh>
    <rPh sb="84" eb="86">
      <t>ザイゲン</t>
    </rPh>
    <rPh sb="87" eb="89">
      <t>カクホ</t>
    </rPh>
    <rPh sb="90" eb="91">
      <t>ハカ</t>
    </rPh>
    <rPh sb="98" eb="100">
      <t>ジュスイ</t>
    </rPh>
    <rPh sb="100" eb="102">
      <t>キギョウ</t>
    </rPh>
    <rPh sb="103" eb="105">
      <t>ミンカン</t>
    </rPh>
    <rPh sb="105" eb="107">
      <t>キギョウ</t>
    </rPh>
    <rPh sb="111" eb="113">
      <t>ケイザイ</t>
    </rPh>
    <rPh sb="113" eb="115">
      <t>ジョウセイ</t>
    </rPh>
    <rPh sb="115" eb="116">
      <t>トウ</t>
    </rPh>
    <rPh sb="120" eb="122">
      <t>ジュヨウ</t>
    </rPh>
    <rPh sb="122" eb="124">
      <t>スイリョウ</t>
    </rPh>
    <rPh sb="125" eb="126">
      <t>オオ</t>
    </rPh>
    <rPh sb="128" eb="130">
      <t>サユウ</t>
    </rPh>
    <rPh sb="136" eb="140">
      <t>ジュスイキギョウ</t>
    </rPh>
    <rPh sb="141" eb="143">
      <t>ドウコウ</t>
    </rPh>
    <rPh sb="144" eb="146">
      <t>チュウシ</t>
    </rPh>
    <rPh sb="150" eb="152">
      <t>テキセツ</t>
    </rPh>
    <rPh sb="153" eb="155">
      <t>トウシ</t>
    </rPh>
    <rPh sb="156" eb="157">
      <t>ツト</t>
    </rPh>
    <rPh sb="161" eb="163">
      <t>ヒツヨウ</t>
    </rPh>
    <phoneticPr fontId="5"/>
  </si>
  <si>
    <t>①経常収支比率
　令和２年度は給水収益と経常費用が共に増加したが、給水収益の前年度増加率の方が高かったため、上昇した。今後も受水企業の契約水量増による給水収益の増加が見込まれ、同時に費用も増加することから、その削減に可能な限り努めていく。
➂流動比率
  受水企業の契約水量増加に対応するための拡張事業を行っているため、流動資産が減少傾向にある。拡張事業については企業債のほか、関係部局と連携しながら財源の確保を図る。
④企業債残高対給水収益比率
　平成19年度から企業債の借り入れを行っていないため、残高は減少傾向にあったが、拡張事業に伴い、令和２年度に借り入れを行った。今後も借り入れていく予定のため、事業費と資金残高を考慮して計画的に借り入れていく。
⑤料金回収率、⑥給水原価
　給水原価は類似団体平均値よりも高いが、料金回収率は100％を上回っており、利益は確保できている。
⑦施設利用率
　70％を超える利用率であり、概ね適切な施設規模を有していると考えられる。
⑧契約率
　80％代で推移しており良好であると考えられる。今後も事業所の状況を見ながら適切な投資に努める。</t>
    <rPh sb="1" eb="3">
      <t>ケイジョウ</t>
    </rPh>
    <rPh sb="3" eb="5">
      <t>シュウシ</t>
    </rPh>
    <rPh sb="5" eb="7">
      <t>ヒリツ</t>
    </rPh>
    <rPh sb="9" eb="11">
      <t>レイワ</t>
    </rPh>
    <rPh sb="12" eb="14">
      <t>ネンド</t>
    </rPh>
    <rPh sb="15" eb="17">
      <t>キュウスイ</t>
    </rPh>
    <rPh sb="17" eb="19">
      <t>シュウエキ</t>
    </rPh>
    <rPh sb="20" eb="22">
      <t>ケイジョウ</t>
    </rPh>
    <rPh sb="22" eb="24">
      <t>ヒヨウ</t>
    </rPh>
    <rPh sb="25" eb="26">
      <t>トモ</t>
    </rPh>
    <rPh sb="27" eb="29">
      <t>ゾウカ</t>
    </rPh>
    <rPh sb="33" eb="35">
      <t>キュウスイ</t>
    </rPh>
    <rPh sb="35" eb="37">
      <t>シュウエキ</t>
    </rPh>
    <rPh sb="38" eb="41">
      <t>ゼンネンド</t>
    </rPh>
    <rPh sb="41" eb="43">
      <t>ゾウカ</t>
    </rPh>
    <rPh sb="43" eb="44">
      <t>リツ</t>
    </rPh>
    <rPh sb="45" eb="46">
      <t>ホウ</t>
    </rPh>
    <rPh sb="47" eb="48">
      <t>タカ</t>
    </rPh>
    <rPh sb="54" eb="56">
      <t>ジョウショウ</t>
    </rPh>
    <rPh sb="59" eb="61">
      <t>コンゴ</t>
    </rPh>
    <rPh sb="62" eb="64">
      <t>ジュスイ</t>
    </rPh>
    <rPh sb="64" eb="66">
      <t>キギョウ</t>
    </rPh>
    <rPh sb="67" eb="69">
      <t>ケイヤク</t>
    </rPh>
    <rPh sb="69" eb="71">
      <t>スイリョウ</t>
    </rPh>
    <rPh sb="71" eb="72">
      <t>ゾウ</t>
    </rPh>
    <rPh sb="75" eb="77">
      <t>キュウスイ</t>
    </rPh>
    <rPh sb="77" eb="79">
      <t>シュウエキ</t>
    </rPh>
    <rPh sb="80" eb="82">
      <t>ゾウカ</t>
    </rPh>
    <rPh sb="83" eb="85">
      <t>ミコ</t>
    </rPh>
    <rPh sb="88" eb="90">
      <t>ドウジ</t>
    </rPh>
    <rPh sb="91" eb="93">
      <t>ヒヨウ</t>
    </rPh>
    <rPh sb="94" eb="96">
      <t>ゾウカ</t>
    </rPh>
    <rPh sb="105" eb="107">
      <t>サクゲン</t>
    </rPh>
    <rPh sb="108" eb="110">
      <t>カノウ</t>
    </rPh>
    <rPh sb="111" eb="112">
      <t>カギ</t>
    </rPh>
    <rPh sb="113" eb="114">
      <t>ツト</t>
    </rPh>
    <rPh sb="121" eb="123">
      <t>リュウドウ</t>
    </rPh>
    <rPh sb="123" eb="125">
      <t>ヒリツ</t>
    </rPh>
    <rPh sb="128" eb="130">
      <t>ジュスイ</t>
    </rPh>
    <rPh sb="130" eb="132">
      <t>キギョウ</t>
    </rPh>
    <rPh sb="133" eb="135">
      <t>ケイヤク</t>
    </rPh>
    <rPh sb="135" eb="137">
      <t>スイリョウ</t>
    </rPh>
    <rPh sb="137" eb="139">
      <t>ゾウカ</t>
    </rPh>
    <rPh sb="140" eb="142">
      <t>タイオウ</t>
    </rPh>
    <rPh sb="147" eb="149">
      <t>カクチョウ</t>
    </rPh>
    <rPh sb="149" eb="151">
      <t>ジギョウ</t>
    </rPh>
    <rPh sb="152" eb="153">
      <t>オコナ</t>
    </rPh>
    <rPh sb="160" eb="162">
      <t>リュウドウ</t>
    </rPh>
    <rPh sb="162" eb="164">
      <t>シサン</t>
    </rPh>
    <rPh sb="165" eb="167">
      <t>ゲンショウ</t>
    </rPh>
    <rPh sb="167" eb="169">
      <t>ケイコウ</t>
    </rPh>
    <rPh sb="173" eb="175">
      <t>カクチョウ</t>
    </rPh>
    <rPh sb="175" eb="177">
      <t>ジギョウ</t>
    </rPh>
    <rPh sb="182" eb="184">
      <t>キギョウ</t>
    </rPh>
    <rPh sb="184" eb="185">
      <t>サイ</t>
    </rPh>
    <rPh sb="189" eb="191">
      <t>カンケイ</t>
    </rPh>
    <rPh sb="191" eb="193">
      <t>ブキョク</t>
    </rPh>
    <rPh sb="194" eb="196">
      <t>レンケイ</t>
    </rPh>
    <rPh sb="200" eb="202">
      <t>ザイゲン</t>
    </rPh>
    <rPh sb="203" eb="205">
      <t>カクホ</t>
    </rPh>
    <rPh sb="206" eb="207">
      <t>ハカ</t>
    </rPh>
    <rPh sb="211" eb="213">
      <t>キギョウ</t>
    </rPh>
    <rPh sb="213" eb="214">
      <t>サイ</t>
    </rPh>
    <rPh sb="214" eb="215">
      <t>ザン</t>
    </rPh>
    <rPh sb="215" eb="216">
      <t>タカ</t>
    </rPh>
    <rPh sb="216" eb="217">
      <t>タイ</t>
    </rPh>
    <rPh sb="217" eb="219">
      <t>キュウスイ</t>
    </rPh>
    <rPh sb="219" eb="221">
      <t>シュウエキ</t>
    </rPh>
    <rPh sb="221" eb="223">
      <t>ヒリツ</t>
    </rPh>
    <rPh sb="225" eb="227">
      <t>ヘイセイ</t>
    </rPh>
    <rPh sb="229" eb="231">
      <t>ネンド</t>
    </rPh>
    <rPh sb="233" eb="235">
      <t>キギョウ</t>
    </rPh>
    <rPh sb="235" eb="236">
      <t>サイ</t>
    </rPh>
    <rPh sb="237" eb="238">
      <t>カ</t>
    </rPh>
    <rPh sb="239" eb="240">
      <t>イ</t>
    </rPh>
    <rPh sb="242" eb="243">
      <t>オコナ</t>
    </rPh>
    <rPh sb="251" eb="252">
      <t>ザン</t>
    </rPh>
    <rPh sb="252" eb="253">
      <t>ダカ</t>
    </rPh>
    <rPh sb="254" eb="256">
      <t>ゲンショウ</t>
    </rPh>
    <rPh sb="256" eb="258">
      <t>ケイコウ</t>
    </rPh>
    <rPh sb="264" eb="266">
      <t>カクチョウ</t>
    </rPh>
    <rPh sb="266" eb="268">
      <t>ジギョウ</t>
    </rPh>
    <rPh sb="269" eb="270">
      <t>トモナ</t>
    </rPh>
    <rPh sb="272" eb="274">
      <t>レイワ</t>
    </rPh>
    <rPh sb="275" eb="277">
      <t>ネンド</t>
    </rPh>
    <rPh sb="278" eb="279">
      <t>カ</t>
    </rPh>
    <rPh sb="280" eb="281">
      <t>イ</t>
    </rPh>
    <rPh sb="283" eb="284">
      <t>オコナ</t>
    </rPh>
    <rPh sb="287" eb="289">
      <t>コンゴ</t>
    </rPh>
    <rPh sb="290" eb="291">
      <t>カ</t>
    </rPh>
    <rPh sb="292" eb="293">
      <t>イ</t>
    </rPh>
    <rPh sb="297" eb="299">
      <t>ヨテイ</t>
    </rPh>
    <rPh sb="303" eb="305">
      <t>ジギョウ</t>
    </rPh>
    <rPh sb="305" eb="306">
      <t>ヒ</t>
    </rPh>
    <rPh sb="307" eb="309">
      <t>シキン</t>
    </rPh>
    <rPh sb="309" eb="310">
      <t>ザン</t>
    </rPh>
    <rPh sb="310" eb="311">
      <t>タカ</t>
    </rPh>
    <rPh sb="312" eb="314">
      <t>コウリョ</t>
    </rPh>
    <rPh sb="316" eb="319">
      <t>ケイカクテキ</t>
    </rPh>
    <rPh sb="320" eb="321">
      <t>カ</t>
    </rPh>
    <rPh sb="322" eb="323">
      <t>イ</t>
    </rPh>
    <rPh sb="330" eb="332">
      <t>リョウキン</t>
    </rPh>
    <rPh sb="332" eb="334">
      <t>カイシュウ</t>
    </rPh>
    <rPh sb="334" eb="335">
      <t>リツ</t>
    </rPh>
    <rPh sb="337" eb="339">
      <t>キュウスイ</t>
    </rPh>
    <rPh sb="339" eb="341">
      <t>ゲンカ</t>
    </rPh>
    <rPh sb="343" eb="345">
      <t>キュウスイ</t>
    </rPh>
    <rPh sb="345" eb="347">
      <t>ゲンカ</t>
    </rPh>
    <rPh sb="348" eb="350">
      <t>ルイジ</t>
    </rPh>
    <rPh sb="350" eb="352">
      <t>ダンタイ</t>
    </rPh>
    <rPh sb="352" eb="355">
      <t>ヘイキンチ</t>
    </rPh>
    <rPh sb="358" eb="359">
      <t>タカ</t>
    </rPh>
    <rPh sb="362" eb="364">
      <t>リョウキン</t>
    </rPh>
    <rPh sb="364" eb="366">
      <t>カイシュウ</t>
    </rPh>
    <rPh sb="366" eb="367">
      <t>リツ</t>
    </rPh>
    <rPh sb="373" eb="375">
      <t>ウワマワ</t>
    </rPh>
    <rPh sb="380" eb="382">
      <t>リエキ</t>
    </rPh>
    <rPh sb="383" eb="385">
      <t>カクホ</t>
    </rPh>
    <rPh sb="393" eb="395">
      <t>シセツ</t>
    </rPh>
    <rPh sb="395" eb="397">
      <t>リヨウ</t>
    </rPh>
    <rPh sb="397" eb="398">
      <t>リツ</t>
    </rPh>
    <rPh sb="404" eb="405">
      <t>コ</t>
    </rPh>
    <rPh sb="407" eb="410">
      <t>リヨウリツ</t>
    </rPh>
    <rPh sb="414" eb="415">
      <t>オオム</t>
    </rPh>
    <rPh sb="416" eb="418">
      <t>テキセツ</t>
    </rPh>
    <rPh sb="419" eb="421">
      <t>シセツ</t>
    </rPh>
    <rPh sb="421" eb="423">
      <t>キボ</t>
    </rPh>
    <rPh sb="424" eb="425">
      <t>ユウ</t>
    </rPh>
    <rPh sb="430" eb="431">
      <t>カンガ</t>
    </rPh>
    <rPh sb="438" eb="440">
      <t>ケイヤク</t>
    </rPh>
    <rPh sb="440" eb="441">
      <t>リツ</t>
    </rPh>
    <rPh sb="446" eb="447">
      <t>ダイ</t>
    </rPh>
    <rPh sb="448" eb="450">
      <t>スイイ</t>
    </rPh>
    <rPh sb="454" eb="456">
      <t>リョウコウ</t>
    </rPh>
    <rPh sb="460" eb="461">
      <t>カンガ</t>
    </rPh>
    <rPh sb="466" eb="468">
      <t>コンゴ</t>
    </rPh>
    <rPh sb="469" eb="472">
      <t>ジギョウショ</t>
    </rPh>
    <rPh sb="473" eb="475">
      <t>ジョウキョウ</t>
    </rPh>
    <rPh sb="476" eb="477">
      <t>ミ</t>
    </rPh>
    <rPh sb="480" eb="482">
      <t>テキセツ</t>
    </rPh>
    <rPh sb="483" eb="485">
      <t>トウシ</t>
    </rPh>
    <rPh sb="486" eb="48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</si>
</sst>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50.57</c:v>
                </c:pt>
                <c:pt idx="1">
                  <c:v>52.84</c:v>
                </c:pt>
                <c:pt idx="2">
                  <c:v>54.07</c:v>
                </c:pt>
                <c:pt idx="3">
                  <c:v>56.48</c:v>
                </c:pt>
                <c:pt idx="4">
                  <c:v>57.01</c:v>
                </c:pt>
              </c:numCache>
            </c:numRef>
          </c:val>
          <c:extLst>
            <c:ext xmlns:c16="http://schemas.microsoft.com/office/drawing/2014/chart" uri="{C3380CC4-5D6E-409C-BE32-E72D297353CC}">
              <c16:uniqueId val="{00000000-B57E-4495-B526-E5487D1A56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B57E-4495-B526-E5487D1A563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CE-4671-8CB3-23B9E9B609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0CCE-4671-8CB3-23B9E9B609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126.89</c:v>
                </c:pt>
                <c:pt idx="1">
                  <c:v>125.21</c:v>
                </c:pt>
                <c:pt idx="2">
                  <c:v>124.17</c:v>
                </c:pt>
                <c:pt idx="3">
                  <c:v>128.75</c:v>
                </c:pt>
                <c:pt idx="4">
                  <c:v>137.78</c:v>
                </c:pt>
              </c:numCache>
            </c:numRef>
          </c:val>
          <c:extLst>
            <c:ext xmlns:c16="http://schemas.microsoft.com/office/drawing/2014/chart" uri="{C3380CC4-5D6E-409C-BE32-E72D297353CC}">
              <c16:uniqueId val="{00000000-ED49-400C-A721-56351D94A1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ED49-400C-A721-56351D94A1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08-4CD4-8833-229F5B2380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2808-4CD4-8833-229F5B2380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0.54</c:v>
                </c:pt>
                <c:pt idx="1">
                  <c:v>0</c:v>
                </c:pt>
                <c:pt idx="2">
                  <c:v>0</c:v>
                </c:pt>
                <c:pt idx="3">
                  <c:v>0</c:v>
                </c:pt>
                <c:pt idx="4">
                  <c:v>0</c:v>
                </c:pt>
              </c:numCache>
            </c:numRef>
          </c:val>
          <c:extLst>
            <c:ext xmlns:c16="http://schemas.microsoft.com/office/drawing/2014/chart" uri="{C3380CC4-5D6E-409C-BE32-E72D297353CC}">
              <c16:uniqueId val="{00000000-1455-4278-B9AA-EC4C5AB47D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1455-4278-B9AA-EC4C5AB47D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575.04</c:v>
                </c:pt>
                <c:pt idx="1">
                  <c:v>489.86</c:v>
                </c:pt>
                <c:pt idx="2">
                  <c:v>458.38</c:v>
                </c:pt>
                <c:pt idx="3">
                  <c:v>382.97</c:v>
                </c:pt>
                <c:pt idx="4">
                  <c:v>400.13</c:v>
                </c:pt>
              </c:numCache>
            </c:numRef>
          </c:val>
          <c:extLst>
            <c:ext xmlns:c16="http://schemas.microsoft.com/office/drawing/2014/chart" uri="{C3380CC4-5D6E-409C-BE32-E72D297353CC}">
              <c16:uniqueId val="{00000000-AAFD-4322-9284-F2B96DDC69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AAFD-4322-9284-F2B96DDC693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545.28</c:v>
                </c:pt>
                <c:pt idx="1">
                  <c:v>503</c:v>
                </c:pt>
                <c:pt idx="2">
                  <c:v>474.7</c:v>
                </c:pt>
                <c:pt idx="3">
                  <c:v>407.59</c:v>
                </c:pt>
                <c:pt idx="4">
                  <c:v>324.93</c:v>
                </c:pt>
              </c:numCache>
            </c:numRef>
          </c:val>
          <c:extLst>
            <c:ext xmlns:c16="http://schemas.microsoft.com/office/drawing/2014/chart" uri="{C3380CC4-5D6E-409C-BE32-E72D297353CC}">
              <c16:uniqueId val="{00000000-C807-481B-AF4E-B62CD5B82D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C807-481B-AF4E-B62CD5B82D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108.79</c:v>
                </c:pt>
                <c:pt idx="1">
                  <c:v>106.08</c:v>
                </c:pt>
                <c:pt idx="2">
                  <c:v>105.1</c:v>
                </c:pt>
                <c:pt idx="3">
                  <c:v>110.5</c:v>
                </c:pt>
                <c:pt idx="4">
                  <c:v>120.96</c:v>
                </c:pt>
              </c:numCache>
            </c:numRef>
          </c:val>
          <c:extLst>
            <c:ext xmlns:c16="http://schemas.microsoft.com/office/drawing/2014/chart" uri="{C3380CC4-5D6E-409C-BE32-E72D297353CC}">
              <c16:uniqueId val="{00000000-E419-4075-AEF7-9B23A13784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E419-4075-AEF7-9B23A13784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43.18</c:v>
                </c:pt>
                <c:pt idx="1">
                  <c:v>43.91</c:v>
                </c:pt>
                <c:pt idx="2">
                  <c:v>43.41</c:v>
                </c:pt>
                <c:pt idx="3">
                  <c:v>41.85</c:v>
                </c:pt>
                <c:pt idx="4">
                  <c:v>38.19</c:v>
                </c:pt>
              </c:numCache>
            </c:numRef>
          </c:val>
          <c:extLst>
            <c:ext xmlns:c16="http://schemas.microsoft.com/office/drawing/2014/chart" uri="{C3380CC4-5D6E-409C-BE32-E72D297353CC}">
              <c16:uniqueId val="{00000000-6019-4F96-B6C1-E7251FAD01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6019-4F96-B6C1-E7251FAD01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82.6</c:v>
                </c:pt>
                <c:pt idx="1">
                  <c:v>78.37</c:v>
                </c:pt>
                <c:pt idx="2">
                  <c:v>77.05</c:v>
                </c:pt>
                <c:pt idx="3">
                  <c:v>72.56</c:v>
                </c:pt>
                <c:pt idx="4">
                  <c:v>72.36</c:v>
                </c:pt>
              </c:numCache>
            </c:numRef>
          </c:val>
          <c:extLst>
            <c:ext xmlns:c16="http://schemas.microsoft.com/office/drawing/2014/chart" uri="{C3380CC4-5D6E-409C-BE32-E72D297353CC}">
              <c16:uniqueId val="{00000000-B53D-4CB6-A5D9-D16178FAE8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B53D-4CB6-A5D9-D16178FAE8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81.849999999999994</c:v>
                </c:pt>
                <c:pt idx="1">
                  <c:v>81.849999999999994</c:v>
                </c:pt>
                <c:pt idx="2">
                  <c:v>81.849999999999994</c:v>
                </c:pt>
                <c:pt idx="3">
                  <c:v>72.5</c:v>
                </c:pt>
                <c:pt idx="4">
                  <c:v>80</c:v>
                </c:pt>
              </c:numCache>
            </c:numRef>
          </c:val>
          <c:extLst>
            <c:ext xmlns:c16="http://schemas.microsoft.com/office/drawing/2014/chart" uri="{C3380CC4-5D6E-409C-BE32-E72D297353CC}">
              <c16:uniqueId val="{00000000-DF52-4DF6-B68C-299E53DDE2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DF52-4DF6-B68C-299E53DDE2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B1" zoomScale="80" zoomScaleNormal="80"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長崎県　諫早市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16000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11577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80.599999999999994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12800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126.89</v>
      </c>
      <c r="Y32" s="129"/>
      <c r="Z32" s="129"/>
      <c r="AA32" s="129"/>
      <c r="AB32" s="129"/>
      <c r="AC32" s="129"/>
      <c r="AD32" s="129"/>
      <c r="AE32" s="129"/>
      <c r="AF32" s="129"/>
      <c r="AG32" s="129"/>
      <c r="AH32" s="129"/>
      <c r="AI32" s="129"/>
      <c r="AJ32" s="129"/>
      <c r="AK32" s="129"/>
      <c r="AL32" s="129"/>
      <c r="AM32" s="129"/>
      <c r="AN32" s="129"/>
      <c r="AO32" s="129"/>
      <c r="AP32" s="129"/>
      <c r="AQ32" s="130"/>
      <c r="AR32" s="128">
        <f>データ!U6</f>
        <v>125.21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124.17</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128.75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137.78</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575.04</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489.86</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458.38</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382.97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400.13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545.28</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503</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474.7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407.59</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324.93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109.99</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109.1</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108.18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114.99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110.04</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83.56</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82.78</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79.27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75.56</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68.38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688.41</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649.91999999999996</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680.22</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786.06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771.18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505.25</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531.53</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504.73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450.91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444.01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103</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108.79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106.08</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105.1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110.5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120.96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43.18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43.91</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43.41</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41.85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38.19</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82.6</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78.37</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77.05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72.56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72.36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81.849999999999994</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81.849999999999994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81.849999999999994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72.5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80</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93.58</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93.31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92.2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103.39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96.49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33.79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33.81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34.33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30.96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33.229999999999997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43.12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43.85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44.05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45.51</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44.67</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61.62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61.64</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61.85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64.14</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63.89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50.57</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52.84</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54.07</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56.48</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57.01</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0</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0</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0</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0</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0.54</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51.15</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52.15</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52.21</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54.51</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55.38</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20.8</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29.43</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32.03</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36.58</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40.880000000000003</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0.11</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0.11</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0.11</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0.36</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0.12</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oF5ABGepY6Zo4S7dfVlYYBy7N76FqMFvGgA9JRbh4X6HlPFX1xd2b75saNImSNGmby1m1XQGJLNElIYcm3a3bg==" saltValue="0kJnHxPuhS0v4WzjP8dEn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126.89</v>
      </c>
      <c r="U6" s="52">
        <f>U7</f>
        <v>125.21</v>
      </c>
      <c r="V6" s="52">
        <f>V7</f>
        <v>124.17</v>
      </c>
      <c r="W6" s="52">
        <f>W7</f>
        <v>128.75</v>
      </c>
      <c r="X6" s="52">
        <f t="shared" si="3"/>
        <v>137.78</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575.04</v>
      </c>
      <c r="AQ6" s="52">
        <f>AQ7</f>
        <v>489.86</v>
      </c>
      <c r="AR6" s="52">
        <f>AR7</f>
        <v>458.38</v>
      </c>
      <c r="AS6" s="52">
        <f>AS7</f>
        <v>382.97</v>
      </c>
      <c r="AT6" s="52">
        <f t="shared" si="3"/>
        <v>400.13</v>
      </c>
      <c r="AU6" s="52">
        <f t="shared" si="3"/>
        <v>688.41</v>
      </c>
      <c r="AV6" s="52">
        <f t="shared" si="3"/>
        <v>649.91999999999996</v>
      </c>
      <c r="AW6" s="52">
        <f t="shared" si="3"/>
        <v>680.22</v>
      </c>
      <c r="AX6" s="52">
        <f t="shared" si="3"/>
        <v>786.06</v>
      </c>
      <c r="AY6" s="52">
        <f t="shared" si="3"/>
        <v>771.18</v>
      </c>
      <c r="AZ6" s="50" t="str">
        <f>IF(AZ7="-","【-】","【"&amp;SUBSTITUTE(TEXT(AZ7,"#,##0.00"),"-","△")&amp;"】")</f>
        <v>【436.32】</v>
      </c>
      <c r="BA6" s="52">
        <f t="shared" si="3"/>
        <v>545.28</v>
      </c>
      <c r="BB6" s="52">
        <f>BB7</f>
        <v>503</v>
      </c>
      <c r="BC6" s="52">
        <f>BC7</f>
        <v>474.7</v>
      </c>
      <c r="BD6" s="52">
        <f>BD7</f>
        <v>407.59</v>
      </c>
      <c r="BE6" s="52">
        <f t="shared" si="3"/>
        <v>324.93</v>
      </c>
      <c r="BF6" s="52">
        <f t="shared" si="3"/>
        <v>505.25</v>
      </c>
      <c r="BG6" s="52">
        <f t="shared" si="3"/>
        <v>531.53</v>
      </c>
      <c r="BH6" s="52">
        <f t="shared" si="3"/>
        <v>504.73</v>
      </c>
      <c r="BI6" s="52">
        <f t="shared" si="3"/>
        <v>450.91</v>
      </c>
      <c r="BJ6" s="52">
        <f t="shared" si="3"/>
        <v>444.01</v>
      </c>
      <c r="BK6" s="50" t="str">
        <f>IF(BK7="-","【-】","【"&amp;SUBSTITUTE(TEXT(BK7,"#,##0.00"),"-","△")&amp;"】")</f>
        <v>【238.21】</v>
      </c>
      <c r="BL6" s="52">
        <f t="shared" si="3"/>
        <v>108.79</v>
      </c>
      <c r="BM6" s="52">
        <f>BM7</f>
        <v>106.08</v>
      </c>
      <c r="BN6" s="52">
        <f>BN7</f>
        <v>105.1</v>
      </c>
      <c r="BO6" s="52">
        <f>BO7</f>
        <v>110.5</v>
      </c>
      <c r="BP6" s="52">
        <f t="shared" si="3"/>
        <v>120.96</v>
      </c>
      <c r="BQ6" s="52">
        <f t="shared" si="3"/>
        <v>93.58</v>
      </c>
      <c r="BR6" s="52">
        <f t="shared" si="3"/>
        <v>93.31</v>
      </c>
      <c r="BS6" s="52">
        <f t="shared" si="3"/>
        <v>92.2</v>
      </c>
      <c r="BT6" s="52">
        <f t="shared" si="3"/>
        <v>103.39</v>
      </c>
      <c r="BU6" s="52">
        <f t="shared" si="3"/>
        <v>96.49</v>
      </c>
      <c r="BV6" s="50" t="str">
        <f>IF(BV7="-","【-】","【"&amp;SUBSTITUTE(TEXT(BV7,"#,##0.00"),"-","△")&amp;"】")</f>
        <v>【113.30】</v>
      </c>
      <c r="BW6" s="52">
        <f t="shared" si="3"/>
        <v>43.18</v>
      </c>
      <c r="BX6" s="52">
        <f>BX7</f>
        <v>43.91</v>
      </c>
      <c r="BY6" s="52">
        <f>BY7</f>
        <v>43.41</v>
      </c>
      <c r="BZ6" s="52">
        <f>BZ7</f>
        <v>41.85</v>
      </c>
      <c r="CA6" s="52">
        <f t="shared" si="3"/>
        <v>38.19</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82.6</v>
      </c>
      <c r="CI6" s="52">
        <f>CI7</f>
        <v>78.37</v>
      </c>
      <c r="CJ6" s="52">
        <f>CJ7</f>
        <v>77.05</v>
      </c>
      <c r="CK6" s="52">
        <f>CK7</f>
        <v>72.56</v>
      </c>
      <c r="CL6" s="52">
        <f t="shared" si="5"/>
        <v>72.36</v>
      </c>
      <c r="CM6" s="52">
        <f t="shared" si="5"/>
        <v>43.12</v>
      </c>
      <c r="CN6" s="52">
        <f t="shared" si="5"/>
        <v>43.85</v>
      </c>
      <c r="CO6" s="52">
        <f t="shared" si="5"/>
        <v>44.05</v>
      </c>
      <c r="CP6" s="52">
        <f t="shared" si="5"/>
        <v>45.51</v>
      </c>
      <c r="CQ6" s="52">
        <f t="shared" si="5"/>
        <v>44.67</v>
      </c>
      <c r="CR6" s="50" t="str">
        <f>IF(CR7="-","【-】","【"&amp;SUBSTITUTE(TEXT(CR7,"#,##0.00"),"-","△")&amp;"】")</f>
        <v>【53.39】</v>
      </c>
      <c r="CS6" s="52">
        <f t="shared" ref="CS6:DB6" si="6">CS7</f>
        <v>81.849999999999994</v>
      </c>
      <c r="CT6" s="52">
        <f>CT7</f>
        <v>81.849999999999994</v>
      </c>
      <c r="CU6" s="52">
        <f>CU7</f>
        <v>81.849999999999994</v>
      </c>
      <c r="CV6" s="52">
        <f>CV7</f>
        <v>72.5</v>
      </c>
      <c r="CW6" s="52">
        <f t="shared" si="6"/>
        <v>80</v>
      </c>
      <c r="CX6" s="52">
        <f t="shared" si="6"/>
        <v>61.62</v>
      </c>
      <c r="CY6" s="52">
        <f t="shared" si="6"/>
        <v>61.64</v>
      </c>
      <c r="CZ6" s="52">
        <f t="shared" si="6"/>
        <v>61.85</v>
      </c>
      <c r="DA6" s="52">
        <f t="shared" si="6"/>
        <v>64.14</v>
      </c>
      <c r="DB6" s="52">
        <f t="shared" si="6"/>
        <v>63.89</v>
      </c>
      <c r="DC6" s="50" t="str">
        <f>IF(DC7="-","【-】","【"&amp;SUBSTITUTE(TEXT(DC7,"#,##0.00"),"-","△")&amp;"】")</f>
        <v>【76.89】</v>
      </c>
      <c r="DD6" s="52">
        <f t="shared" ref="DD6:DM6" si="7">DD7</f>
        <v>50.57</v>
      </c>
      <c r="DE6" s="52">
        <f>DE7</f>
        <v>52.84</v>
      </c>
      <c r="DF6" s="52">
        <f>DF7</f>
        <v>54.07</v>
      </c>
      <c r="DG6" s="52">
        <f>DG7</f>
        <v>56.48</v>
      </c>
      <c r="DH6" s="52">
        <f t="shared" si="7"/>
        <v>57.01</v>
      </c>
      <c r="DI6" s="52">
        <f t="shared" si="7"/>
        <v>51.15</v>
      </c>
      <c r="DJ6" s="52">
        <f t="shared" si="7"/>
        <v>52.15</v>
      </c>
      <c r="DK6" s="52">
        <f t="shared" si="7"/>
        <v>52.21</v>
      </c>
      <c r="DL6" s="52">
        <f t="shared" si="7"/>
        <v>54.51</v>
      </c>
      <c r="DM6" s="52">
        <f t="shared" si="7"/>
        <v>55.38</v>
      </c>
      <c r="DN6" s="50" t="str">
        <f>IF(DN7="-","【-】","【"&amp;SUBSTITUTE(TEXT(DN7,"#,##0.00"),"-","△")&amp;"】")</f>
        <v>【59.52】</v>
      </c>
      <c r="DO6" s="52">
        <f t="shared" ref="DO6:DX6" si="8">DO7</f>
        <v>0</v>
      </c>
      <c r="DP6" s="52">
        <f>DP7</f>
        <v>0</v>
      </c>
      <c r="DQ6" s="52">
        <f>DQ7</f>
        <v>0</v>
      </c>
      <c r="DR6" s="52">
        <f>DR7</f>
        <v>0</v>
      </c>
      <c r="DS6" s="52">
        <f t="shared" si="8"/>
        <v>0</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0.54</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16000</v>
      </c>
      <c r="L7" s="54" t="s">
        <v>95</v>
      </c>
      <c r="M7" s="55">
        <v>1</v>
      </c>
      <c r="N7" s="55">
        <v>11577</v>
      </c>
      <c r="O7" s="56" t="s">
        <v>96</v>
      </c>
      <c r="P7" s="56">
        <v>80.599999999999994</v>
      </c>
      <c r="Q7" s="55">
        <v>6</v>
      </c>
      <c r="R7" s="55">
        <v>12800</v>
      </c>
      <c r="S7" s="54" t="s">
        <v>97</v>
      </c>
      <c r="T7" s="57">
        <v>126.89</v>
      </c>
      <c r="U7" s="57">
        <v>125.21</v>
      </c>
      <c r="V7" s="57">
        <v>124.17</v>
      </c>
      <c r="W7" s="57">
        <v>128.75</v>
      </c>
      <c r="X7" s="57">
        <v>137.78</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575.04</v>
      </c>
      <c r="AQ7" s="57">
        <v>489.86</v>
      </c>
      <c r="AR7" s="57">
        <v>458.38</v>
      </c>
      <c r="AS7" s="57">
        <v>382.97</v>
      </c>
      <c r="AT7" s="57">
        <v>400.13</v>
      </c>
      <c r="AU7" s="57">
        <v>688.41</v>
      </c>
      <c r="AV7" s="57">
        <v>649.91999999999996</v>
      </c>
      <c r="AW7" s="57">
        <v>680.22</v>
      </c>
      <c r="AX7" s="57">
        <v>786.06</v>
      </c>
      <c r="AY7" s="57">
        <v>771.18</v>
      </c>
      <c r="AZ7" s="57">
        <v>436.32</v>
      </c>
      <c r="BA7" s="57">
        <v>545.28</v>
      </c>
      <c r="BB7" s="57">
        <v>503</v>
      </c>
      <c r="BC7" s="57">
        <v>474.7</v>
      </c>
      <c r="BD7" s="57">
        <v>407.59</v>
      </c>
      <c r="BE7" s="57">
        <v>324.93</v>
      </c>
      <c r="BF7" s="57">
        <v>505.25</v>
      </c>
      <c r="BG7" s="57">
        <v>531.53</v>
      </c>
      <c r="BH7" s="57">
        <v>504.73</v>
      </c>
      <c r="BI7" s="57">
        <v>450.91</v>
      </c>
      <c r="BJ7" s="57">
        <v>444.01</v>
      </c>
      <c r="BK7" s="57">
        <v>238.21</v>
      </c>
      <c r="BL7" s="57">
        <v>108.79</v>
      </c>
      <c r="BM7" s="57">
        <v>106.08</v>
      </c>
      <c r="BN7" s="57">
        <v>105.1</v>
      </c>
      <c r="BO7" s="57">
        <v>110.5</v>
      </c>
      <c r="BP7" s="57">
        <v>120.96</v>
      </c>
      <c r="BQ7" s="57">
        <v>93.58</v>
      </c>
      <c r="BR7" s="57">
        <v>93.31</v>
      </c>
      <c r="BS7" s="57">
        <v>92.2</v>
      </c>
      <c r="BT7" s="57">
        <v>103.39</v>
      </c>
      <c r="BU7" s="57">
        <v>96.49</v>
      </c>
      <c r="BV7" s="57">
        <v>113.3</v>
      </c>
      <c r="BW7" s="57">
        <v>43.18</v>
      </c>
      <c r="BX7" s="57">
        <v>43.91</v>
      </c>
      <c r="BY7" s="57">
        <v>43.41</v>
      </c>
      <c r="BZ7" s="57">
        <v>41.85</v>
      </c>
      <c r="CA7" s="57">
        <v>38.19</v>
      </c>
      <c r="CB7" s="57">
        <v>33.79</v>
      </c>
      <c r="CC7" s="57">
        <v>33.81</v>
      </c>
      <c r="CD7" s="57">
        <v>34.33</v>
      </c>
      <c r="CE7" s="57">
        <v>30.96</v>
      </c>
      <c r="CF7" s="57">
        <v>33.229999999999997</v>
      </c>
      <c r="CG7" s="57">
        <v>18.87</v>
      </c>
      <c r="CH7" s="57">
        <v>82.6</v>
      </c>
      <c r="CI7" s="57">
        <v>78.37</v>
      </c>
      <c r="CJ7" s="57">
        <v>77.05</v>
      </c>
      <c r="CK7" s="57">
        <v>72.56</v>
      </c>
      <c r="CL7" s="57">
        <v>72.36</v>
      </c>
      <c r="CM7" s="57">
        <v>43.12</v>
      </c>
      <c r="CN7" s="57">
        <v>43.85</v>
      </c>
      <c r="CO7" s="57">
        <v>44.05</v>
      </c>
      <c r="CP7" s="57">
        <v>45.51</v>
      </c>
      <c r="CQ7" s="57">
        <v>44.67</v>
      </c>
      <c r="CR7" s="57">
        <v>53.39</v>
      </c>
      <c r="CS7" s="57">
        <v>81.849999999999994</v>
      </c>
      <c r="CT7" s="57">
        <v>81.849999999999994</v>
      </c>
      <c r="CU7" s="57">
        <v>81.849999999999994</v>
      </c>
      <c r="CV7" s="57">
        <v>72.5</v>
      </c>
      <c r="CW7" s="57">
        <v>80</v>
      </c>
      <c r="CX7" s="57">
        <v>61.62</v>
      </c>
      <c r="CY7" s="57">
        <v>61.64</v>
      </c>
      <c r="CZ7" s="57">
        <v>61.85</v>
      </c>
      <c r="DA7" s="57">
        <v>64.14</v>
      </c>
      <c r="DB7" s="57">
        <v>63.89</v>
      </c>
      <c r="DC7" s="57">
        <v>76.89</v>
      </c>
      <c r="DD7" s="57">
        <v>50.57</v>
      </c>
      <c r="DE7" s="57">
        <v>52.84</v>
      </c>
      <c r="DF7" s="57">
        <v>54.07</v>
      </c>
      <c r="DG7" s="57">
        <v>56.48</v>
      </c>
      <c r="DH7" s="57">
        <v>57.01</v>
      </c>
      <c r="DI7" s="57">
        <v>51.15</v>
      </c>
      <c r="DJ7" s="57">
        <v>52.15</v>
      </c>
      <c r="DK7" s="57">
        <v>52.21</v>
      </c>
      <c r="DL7" s="57">
        <v>54.51</v>
      </c>
      <c r="DM7" s="57">
        <v>55.38</v>
      </c>
      <c r="DN7" s="57">
        <v>59.52</v>
      </c>
      <c r="DO7" s="57">
        <v>0</v>
      </c>
      <c r="DP7" s="57">
        <v>0</v>
      </c>
      <c r="DQ7" s="57">
        <v>0</v>
      </c>
      <c r="DR7" s="57">
        <v>0</v>
      </c>
      <c r="DS7" s="57">
        <v>0</v>
      </c>
      <c r="DT7" s="57">
        <v>20.8</v>
      </c>
      <c r="DU7" s="57">
        <v>29.43</v>
      </c>
      <c r="DV7" s="57">
        <v>32.03</v>
      </c>
      <c r="DW7" s="57">
        <v>36.58</v>
      </c>
      <c r="DX7" s="57">
        <v>40.880000000000003</v>
      </c>
      <c r="DY7" s="57">
        <v>49.06</v>
      </c>
      <c r="DZ7" s="57">
        <v>0.54</v>
      </c>
      <c r="EA7" s="57">
        <v>0</v>
      </c>
      <c r="EB7" s="57">
        <v>0</v>
      </c>
      <c r="EC7" s="57">
        <v>0</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126.89</v>
      </c>
      <c r="V11" s="65">
        <f>IF(U6="-",NA(),U6)</f>
        <v>125.21</v>
      </c>
      <c r="W11" s="65">
        <f>IF(V6="-",NA(),V6)</f>
        <v>124.17</v>
      </c>
      <c r="X11" s="65">
        <f>IF(W6="-",NA(),W6)</f>
        <v>128.75</v>
      </c>
      <c r="Y11" s="65">
        <f>IF(X6="-",NA(),X6)</f>
        <v>137.78</v>
      </c>
      <c r="AE11" s="64" t="s">
        <v>23</v>
      </c>
      <c r="AF11" s="65">
        <f>IF(AE6="-",NA(),AE6)</f>
        <v>0</v>
      </c>
      <c r="AG11" s="65">
        <f>IF(AF6="-",NA(),AF6)</f>
        <v>0</v>
      </c>
      <c r="AH11" s="65">
        <f>IF(AG6="-",NA(),AG6)</f>
        <v>0</v>
      </c>
      <c r="AI11" s="65">
        <f>IF(AH6="-",NA(),AH6)</f>
        <v>0</v>
      </c>
      <c r="AJ11" s="65">
        <f>IF(AI6="-",NA(),AI6)</f>
        <v>0</v>
      </c>
      <c r="AP11" s="64" t="s">
        <v>23</v>
      </c>
      <c r="AQ11" s="65">
        <f>IF(AP6="-",NA(),AP6)</f>
        <v>575.04</v>
      </c>
      <c r="AR11" s="65">
        <f>IF(AQ6="-",NA(),AQ6)</f>
        <v>489.86</v>
      </c>
      <c r="AS11" s="65">
        <f>IF(AR6="-",NA(),AR6)</f>
        <v>458.38</v>
      </c>
      <c r="AT11" s="65">
        <f>IF(AS6="-",NA(),AS6)</f>
        <v>382.97</v>
      </c>
      <c r="AU11" s="65">
        <f>IF(AT6="-",NA(),AT6)</f>
        <v>400.13</v>
      </c>
      <c r="BA11" s="64" t="s">
        <v>23</v>
      </c>
      <c r="BB11" s="65">
        <f>IF(BA6="-",NA(),BA6)</f>
        <v>545.28</v>
      </c>
      <c r="BC11" s="65">
        <f>IF(BB6="-",NA(),BB6)</f>
        <v>503</v>
      </c>
      <c r="BD11" s="65">
        <f>IF(BC6="-",NA(),BC6)</f>
        <v>474.7</v>
      </c>
      <c r="BE11" s="65">
        <f>IF(BD6="-",NA(),BD6)</f>
        <v>407.59</v>
      </c>
      <c r="BF11" s="65">
        <f>IF(BE6="-",NA(),BE6)</f>
        <v>324.93</v>
      </c>
      <c r="BL11" s="64" t="s">
        <v>23</v>
      </c>
      <c r="BM11" s="65">
        <f>IF(BL6="-",NA(),BL6)</f>
        <v>108.79</v>
      </c>
      <c r="BN11" s="65">
        <f>IF(BM6="-",NA(),BM6)</f>
        <v>106.08</v>
      </c>
      <c r="BO11" s="65">
        <f>IF(BN6="-",NA(),BN6)</f>
        <v>105.1</v>
      </c>
      <c r="BP11" s="65">
        <f>IF(BO6="-",NA(),BO6)</f>
        <v>110.5</v>
      </c>
      <c r="BQ11" s="65">
        <f>IF(BP6="-",NA(),BP6)</f>
        <v>120.96</v>
      </c>
      <c r="BW11" s="64" t="s">
        <v>23</v>
      </c>
      <c r="BX11" s="65">
        <f>IF(BW6="-",NA(),BW6)</f>
        <v>43.18</v>
      </c>
      <c r="BY11" s="65">
        <f>IF(BX6="-",NA(),BX6)</f>
        <v>43.91</v>
      </c>
      <c r="BZ11" s="65">
        <f>IF(BY6="-",NA(),BY6)</f>
        <v>43.41</v>
      </c>
      <c r="CA11" s="65">
        <f>IF(BZ6="-",NA(),BZ6)</f>
        <v>41.85</v>
      </c>
      <c r="CB11" s="65">
        <f>IF(CA6="-",NA(),CA6)</f>
        <v>38.19</v>
      </c>
      <c r="CH11" s="64" t="s">
        <v>23</v>
      </c>
      <c r="CI11" s="65">
        <f>IF(CH6="-",NA(),CH6)</f>
        <v>82.6</v>
      </c>
      <c r="CJ11" s="65">
        <f>IF(CI6="-",NA(),CI6)</f>
        <v>78.37</v>
      </c>
      <c r="CK11" s="65">
        <f>IF(CJ6="-",NA(),CJ6)</f>
        <v>77.05</v>
      </c>
      <c r="CL11" s="65">
        <f>IF(CK6="-",NA(),CK6)</f>
        <v>72.56</v>
      </c>
      <c r="CM11" s="65">
        <f>IF(CL6="-",NA(),CL6)</f>
        <v>72.36</v>
      </c>
      <c r="CS11" s="64" t="s">
        <v>23</v>
      </c>
      <c r="CT11" s="65">
        <f>IF(CS6="-",NA(),CS6)</f>
        <v>81.849999999999994</v>
      </c>
      <c r="CU11" s="65">
        <f>IF(CT6="-",NA(),CT6)</f>
        <v>81.849999999999994</v>
      </c>
      <c r="CV11" s="65">
        <f>IF(CU6="-",NA(),CU6)</f>
        <v>81.849999999999994</v>
      </c>
      <c r="CW11" s="65">
        <f>IF(CV6="-",NA(),CV6)</f>
        <v>72.5</v>
      </c>
      <c r="CX11" s="65">
        <f>IF(CW6="-",NA(),CW6)</f>
        <v>80</v>
      </c>
      <c r="DD11" s="64" t="s">
        <v>23</v>
      </c>
      <c r="DE11" s="65">
        <f>IF(DD6="-",NA(),DD6)</f>
        <v>50.57</v>
      </c>
      <c r="DF11" s="65">
        <f>IF(DE6="-",NA(),DE6)</f>
        <v>52.84</v>
      </c>
      <c r="DG11" s="65">
        <f>IF(DF6="-",NA(),DF6)</f>
        <v>54.07</v>
      </c>
      <c r="DH11" s="65">
        <f>IF(DG6="-",NA(),DG6)</f>
        <v>56.48</v>
      </c>
      <c r="DI11" s="65">
        <f>IF(DH6="-",NA(),DH6)</f>
        <v>57.01</v>
      </c>
      <c r="DO11" s="64" t="s">
        <v>23</v>
      </c>
      <c r="DP11" s="65">
        <f>IF(DO6="-",NA(),DO6)</f>
        <v>0</v>
      </c>
      <c r="DQ11" s="65">
        <f>IF(DP6="-",NA(),DP6)</f>
        <v>0</v>
      </c>
      <c r="DR11" s="65">
        <f>IF(DQ6="-",NA(),DQ6)</f>
        <v>0</v>
      </c>
      <c r="DS11" s="65">
        <f>IF(DR6="-",NA(),DR6)</f>
        <v>0</v>
      </c>
      <c r="DT11" s="65">
        <f>IF(DS6="-",NA(),DS6)</f>
        <v>0</v>
      </c>
      <c r="DZ11" s="64" t="s">
        <v>23</v>
      </c>
      <c r="EA11" s="65">
        <f>IF(DZ6="-",NA(),DZ6)</f>
        <v>0.54</v>
      </c>
      <c r="EB11" s="65">
        <f>IF(EA6="-",NA(),EA6)</f>
        <v>0</v>
      </c>
      <c r="EC11" s="65">
        <f>IF(EB6="-",NA(),EB6)</f>
        <v>0</v>
      </c>
      <c r="ED11" s="65">
        <f>IF(EC6="-",NA(),EC6)</f>
        <v>0</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輝</cp:lastModifiedBy>
  <cp:lastPrinted>2022-01-17T01:38:04Z</cp:lastPrinted>
  <dcterms:created xsi:type="dcterms:W3CDTF">2021-12-03T09:00:14Z</dcterms:created>
  <dcterms:modified xsi:type="dcterms:W3CDTF">2022-01-17T01:38:07Z</dcterms:modified>
  <cp:category/>
</cp:coreProperties>
</file>