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4C0DCA90-D0F4-4D92-9609-39797364F103}" xr6:coauthVersionLast="36" xr6:coauthVersionMax="36" xr10:uidLastSave="{00000000-0000-0000-0000-000000000000}"/>
  <workbookProtection workbookAlgorithmName="SHA-512" workbookHashValue="793MffqpLXQ5EGRFjStiTXjRV4F/uKDtYHStkL0svoBVLPQOMhdxp/nO4a2aq/16CQ1nGZeOmDIBogi6PRaI1A==" workbookSaltValue="dYagtblNoCAmdW7RDxJtoQ==" workbookSpinCount="100000" lockStructure="1"/>
  <bookViews>
    <workbookView xWindow="0" yWindow="13800" windowWidth="20460" windowHeight="7425" firstSheet="1" activeTab="1" xr2:uid="{0E37BC53-CB17-4423-8357-EBFEE4C90547}"/>
  </bookViews>
  <sheets>
    <sheet name="試算表2" sheetId="22" state="hidden" r:id="rId1"/>
    <sheet name="試算表" sheetId="23" r:id="rId2"/>
    <sheet name="試算表_部品" sheetId="14" state="hidden" r:id="rId3"/>
    <sheet name="保険料率の推移" sheetId="1" state="hidden" r:id="rId4"/>
    <sheet name="所得計算用" sheetId="20" state="hidden" r:id="rId5"/>
  </sheets>
  <externalReferences>
    <externalReference r:id="rId6"/>
    <externalReference r:id="rId7"/>
  </externalReferences>
  <definedNames>
    <definedName name="_17歳以下">試算表_部品!$V$2</definedName>
    <definedName name="_18から39歳">試算表_部品!$V$3</definedName>
    <definedName name="_１８歳以上_子">#REF!</definedName>
    <definedName name="_1人目17歳以下" comment="所・均・平（医・後・子）">#REF!</definedName>
    <definedName name="_1人目18から39歳と65から74歳" comment="所・均・平（医・後・子）">#REF!</definedName>
    <definedName name="_1人目40から64歳" comment="所・均・平（医・後・介・子）">#REF!</definedName>
    <definedName name="_2人目17歳以下" comment="所・均（医・後・子）">#REF!</definedName>
    <definedName name="_2人目18から39歳と65から74歳" comment="所・均（医・後・子）">#REF!</definedName>
    <definedName name="_2人目40から64歳" comment="所・均（医・後・介・子）">#REF!</definedName>
    <definedName name="_40から64歳">試算表_部品!$V$4</definedName>
    <definedName name="_65から74歳">試算表_部品!$V$5</definedName>
    <definedName name="_均等割_医">#REF!</definedName>
    <definedName name="_均等割_介">#REF!</definedName>
    <definedName name="_均等割_後">#REF!</definedName>
    <definedName name="_均等割_子">#REF!</definedName>
    <definedName name="_限度額_医">#REF!</definedName>
    <definedName name="_限度額_介">#REF!</definedName>
    <definedName name="_限度額_後">#REF!</definedName>
    <definedName name="_限度額_子">#REF!</definedName>
    <definedName name="_所得割_医">#REF!</definedName>
    <definedName name="_所得割_介">#REF!</definedName>
    <definedName name="_所得割_後">#REF!</definedName>
    <definedName name="_所得割_子">#REF!</definedName>
    <definedName name="_平等割_医">#REF!</definedName>
    <definedName name="_平等割_介">#REF!</definedName>
    <definedName name="_平等割_後">#REF!</definedName>
    <definedName name="_平等割_子">#REF!</definedName>
    <definedName name="【基_行タイトル_基礎情報年度】">'[1]国保料の基礎情報（要更新）'!$B$2:$B$44</definedName>
    <definedName name="【基_範囲_基礎情報】">'[1]国保料の基礎情報（要更新）'!$C$2:$O$44</definedName>
    <definedName name="【基_列タイトル_基礎情報】">'[1]国保料の基礎情報（要更新）'!$C$1:$O$1</definedName>
    <definedName name="【修正申出対象者情報_index範囲】">[2]修正申出対象者情報!$D$4:$CK$303</definedName>
    <definedName name="【修正申出対象者情報_列タイトル範囲】">[2]修正申出対象者情報!$D$3:$CK$3</definedName>
    <definedName name="【修正申出対象者情報_連番範囲】">[2]修正申出対象者情報!$C$4:$C$303</definedName>
    <definedName name="_xlnm.Print_Area" localSheetId="1">試算表!$B$2:$L$14,試算表!$O$2:$AH$30</definedName>
    <definedName name="_xlnm.Print_Area" localSheetId="0">試算表2!$B$32:$U$70</definedName>
    <definedName name="_xlnm.Print_Area" localSheetId="4">所得計算用!$A$1:$R$51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 i="23" l="1"/>
  <c r="P3" i="23"/>
  <c r="AG3" i="23"/>
  <c r="AE19" i="23"/>
  <c r="AF19" i="23"/>
  <c r="AG19" i="23"/>
  <c r="AH19" i="23"/>
  <c r="AE20" i="23"/>
  <c r="AF20" i="23"/>
  <c r="AG20" i="23"/>
  <c r="AH20" i="23"/>
  <c r="AE21" i="23"/>
  <c r="AF21" i="23"/>
  <c r="AG21" i="23"/>
  <c r="AH21" i="23"/>
  <c r="AE22" i="23"/>
  <c r="AF22" i="23"/>
  <c r="AG22" i="23"/>
  <c r="AH22" i="23"/>
  <c r="Q23" i="23"/>
  <c r="R23" i="23"/>
  <c r="S23" i="23"/>
  <c r="T23" i="23"/>
  <c r="U23" i="23"/>
  <c r="V23" i="23"/>
  <c r="W23" i="23"/>
  <c r="X23" i="23"/>
  <c r="Y23" i="23"/>
  <c r="Z23" i="23"/>
  <c r="Z24" i="23"/>
  <c r="L14" i="23"/>
  <c r="K14" i="23"/>
  <c r="J14" i="23"/>
  <c r="I14" i="23"/>
  <c r="H14" i="23"/>
  <c r="G14" i="23"/>
  <c r="F14" i="23"/>
  <c r="E14" i="23"/>
  <c r="D14" i="23"/>
  <c r="C14" i="23"/>
  <c r="D14" i="14" l="1"/>
  <c r="D13" i="14"/>
  <c r="D12" i="14"/>
  <c r="D11" i="14"/>
  <c r="D10" i="14"/>
  <c r="D9" i="14"/>
  <c r="D8" i="14"/>
  <c r="D7" i="14"/>
  <c r="D6" i="14"/>
  <c r="D5" i="14"/>
  <c r="D4" i="14"/>
  <c r="D3" i="14"/>
  <c r="D2" i="14"/>
  <c r="X104" i="22" l="1"/>
  <c r="X103" i="22"/>
  <c r="X102" i="22"/>
  <c r="X101" i="22"/>
  <c r="X100" i="22"/>
  <c r="X99" i="22"/>
  <c r="X98" i="22"/>
  <c r="X97" i="22"/>
  <c r="X96" i="22"/>
  <c r="X95" i="22"/>
  <c r="X94" i="22"/>
  <c r="X93" i="22"/>
  <c r="X91" i="22"/>
  <c r="X90" i="22"/>
  <c r="X89" i="22"/>
  <c r="X88" i="22"/>
  <c r="X87" i="22"/>
  <c r="X86" i="22"/>
  <c r="X85" i="22"/>
  <c r="X84" i="22"/>
  <c r="X83" i="22"/>
  <c r="X82" i="22"/>
  <c r="X81" i="22"/>
  <c r="X80" i="22"/>
  <c r="Y28" i="22" l="1"/>
  <c r="Z28" i="22"/>
  <c r="AA28" i="22"/>
  <c r="AB28" i="22"/>
  <c r="AC28" i="22"/>
  <c r="AD28" i="22"/>
  <c r="AE28" i="22"/>
  <c r="AF28" i="22"/>
  <c r="AG28" i="22"/>
  <c r="AH28" i="22"/>
  <c r="E2" i="14" l="1"/>
  <c r="R2" i="1" l="1"/>
  <c r="X57" i="22" l="1"/>
  <c r="X74" i="22"/>
  <c r="V11" i="20" l="1"/>
  <c r="V5" i="20"/>
  <c r="V6" i="20"/>
  <c r="V7" i="20"/>
  <c r="V8" i="20"/>
  <c r="V9" i="20"/>
  <c r="V10" i="20"/>
  <c r="O56" i="20"/>
  <c r="P56" i="20" s="1"/>
  <c r="O55" i="20"/>
  <c r="P55" i="20" s="1"/>
  <c r="O54" i="20"/>
  <c r="P54" i="20" s="1"/>
  <c r="O53" i="20"/>
  <c r="P53" i="20" s="1"/>
  <c r="O52" i="20"/>
  <c r="P52" i="20" s="1"/>
  <c r="O51" i="20"/>
  <c r="P51" i="20" s="1"/>
  <c r="O50" i="20"/>
  <c r="P50" i="20" s="1"/>
  <c r="O49" i="20"/>
  <c r="P49" i="20" s="1"/>
  <c r="O48" i="20"/>
  <c r="P48" i="20" s="1"/>
  <c r="O47" i="20"/>
  <c r="P47" i="20" s="1"/>
  <c r="O46" i="20"/>
  <c r="P46" i="20" s="1"/>
  <c r="O45" i="20"/>
  <c r="P45" i="20" s="1"/>
  <c r="O44" i="20"/>
  <c r="P44" i="20" s="1"/>
  <c r="P43" i="20"/>
  <c r="O43" i="20"/>
  <c r="O42" i="20"/>
  <c r="P42" i="20" s="1"/>
  <c r="O41" i="20"/>
  <c r="P41" i="20" s="1"/>
  <c r="O40" i="20"/>
  <c r="P40" i="20" s="1"/>
  <c r="O39" i="20"/>
  <c r="P39" i="20" s="1"/>
  <c r="O38" i="20"/>
  <c r="P38" i="20" s="1"/>
  <c r="O37" i="20"/>
  <c r="P37" i="20" s="1"/>
  <c r="O36" i="20"/>
  <c r="P36" i="20" s="1"/>
  <c r="O35" i="20"/>
  <c r="P35" i="20" s="1"/>
  <c r="O34" i="20"/>
  <c r="P34" i="20" s="1"/>
  <c r="O33" i="20"/>
  <c r="P33" i="20" s="1"/>
  <c r="O32" i="20"/>
  <c r="P32" i="20" s="1"/>
  <c r="O31" i="20"/>
  <c r="P31" i="20" s="1"/>
  <c r="O30" i="20"/>
  <c r="P30" i="20" s="1"/>
  <c r="O29" i="20"/>
  <c r="P29" i="20" s="1"/>
  <c r="O28" i="20"/>
  <c r="P28" i="20" s="1"/>
  <c r="P27" i="20"/>
  <c r="O27" i="20"/>
  <c r="O26" i="20"/>
  <c r="P26" i="20" s="1"/>
  <c r="O25" i="20"/>
  <c r="P25" i="20" s="1"/>
  <c r="O24" i="20"/>
  <c r="P24" i="20" s="1"/>
  <c r="O23" i="20"/>
  <c r="P23" i="20" s="1"/>
  <c r="O22" i="20"/>
  <c r="P22" i="20" s="1"/>
  <c r="O21" i="20"/>
  <c r="P21" i="20" s="1"/>
  <c r="W10" i="20"/>
  <c r="W6" i="20"/>
  <c r="W8" i="20"/>
  <c r="W11" i="20"/>
  <c r="W7" i="20"/>
  <c r="W9" i="20"/>
  <c r="W5" i="20"/>
  <c r="Z23" i="22" l="1"/>
  <c r="AA23" i="22"/>
  <c r="AB23" i="22"/>
  <c r="AC23" i="22"/>
  <c r="AD23" i="22"/>
  <c r="AD41" i="22" s="1"/>
  <c r="AE23" i="22"/>
  <c r="AE41" i="22" s="1"/>
  <c r="AF23" i="22"/>
  <c r="AF41" i="22" s="1"/>
  <c r="AG23" i="22"/>
  <c r="AG41" i="22" s="1"/>
  <c r="AH23" i="22"/>
  <c r="AH41" i="22" s="1"/>
  <c r="Y23" i="22"/>
  <c r="Y29" i="22"/>
  <c r="AG55" i="22" l="1"/>
  <c r="AG57" i="22"/>
  <c r="AG74" i="22"/>
  <c r="AG72" i="22"/>
  <c r="AG54" i="22"/>
  <c r="AG56" i="22"/>
  <c r="AD54" i="22"/>
  <c r="AD74" i="22"/>
  <c r="AD55" i="22"/>
  <c r="AD56" i="22"/>
  <c r="AD72" i="22"/>
  <c r="AD57" i="22"/>
  <c r="AF57" i="22"/>
  <c r="AF56" i="22"/>
  <c r="AF54" i="22"/>
  <c r="AF72" i="22"/>
  <c r="AF55" i="22"/>
  <c r="AF74" i="22"/>
  <c r="AE57" i="22"/>
  <c r="AE72" i="22"/>
  <c r="AE56" i="22"/>
  <c r="AE54" i="22"/>
  <c r="AE74" i="22"/>
  <c r="AE55" i="22"/>
  <c r="AH74" i="22"/>
  <c r="AH54" i="22"/>
  <c r="AH56" i="22"/>
  <c r="AH72" i="22"/>
  <c r="AH57" i="22"/>
  <c r="AH55" i="22"/>
  <c r="AG45" i="22"/>
  <c r="AG46" i="22"/>
  <c r="AG47" i="22"/>
  <c r="AG48" i="22"/>
  <c r="AG49" i="22"/>
  <c r="AG50" i="22"/>
  <c r="AF46" i="22"/>
  <c r="AF47" i="22"/>
  <c r="AF48" i="22"/>
  <c r="AF49" i="22"/>
  <c r="AF50" i="22"/>
  <c r="AF45" i="22"/>
  <c r="AD49" i="22"/>
  <c r="AD50" i="22"/>
  <c r="AD46" i="22"/>
  <c r="AD47" i="22"/>
  <c r="AC50" i="22"/>
  <c r="AC47" i="22"/>
  <c r="AC49" i="22"/>
  <c r="AC46" i="22"/>
  <c r="AE47" i="22"/>
  <c r="AE48" i="22"/>
  <c r="AE45" i="22"/>
  <c r="AE49" i="22"/>
  <c r="AE50" i="22"/>
  <c r="AE46" i="22"/>
  <c r="AB49" i="22"/>
  <c r="AB50" i="22"/>
  <c r="AB46" i="22"/>
  <c r="AB47" i="22"/>
  <c r="AA46" i="22"/>
  <c r="AA47" i="22"/>
  <c r="AA49" i="22"/>
  <c r="AA50" i="22"/>
  <c r="AH45" i="22"/>
  <c r="AH46" i="22"/>
  <c r="AH47" i="22"/>
  <c r="AH48" i="22"/>
  <c r="AH49" i="22"/>
  <c r="AH50" i="22"/>
  <c r="Z46" i="22"/>
  <c r="Z47" i="22"/>
  <c r="Z49" i="22"/>
  <c r="Z50" i="22"/>
  <c r="Z17" i="22"/>
  <c r="AA17" i="22"/>
  <c r="AB17" i="22"/>
  <c r="AC17" i="22"/>
  <c r="AD17" i="22"/>
  <c r="AE17" i="22"/>
  <c r="AF17" i="22"/>
  <c r="AG17" i="22"/>
  <c r="AH17" i="22"/>
  <c r="Y17" i="22"/>
  <c r="C1" i="14" l="1"/>
  <c r="B1" i="14"/>
  <c r="A1" i="14"/>
  <c r="AH35" i="22" l="1"/>
  <c r="AG35" i="22"/>
  <c r="AF35" i="22"/>
  <c r="AE35" i="22"/>
  <c r="AD35" i="22"/>
  <c r="AC35" i="22"/>
  <c r="AB35" i="22"/>
  <c r="AA35" i="22"/>
  <c r="Z35" i="22"/>
  <c r="Y35" i="22"/>
  <c r="AH33" i="22"/>
  <c r="AG33" i="22"/>
  <c r="AF33" i="22"/>
  <c r="AE33" i="22"/>
  <c r="AD33" i="22"/>
  <c r="AC33" i="22"/>
  <c r="AB33" i="22"/>
  <c r="AA33" i="22"/>
  <c r="Z33" i="22"/>
  <c r="Y33" i="22"/>
  <c r="AH29" i="22"/>
  <c r="AG29" i="22"/>
  <c r="AF29" i="22"/>
  <c r="AE29" i="22"/>
  <c r="AD29" i="22"/>
  <c r="AC29" i="22"/>
  <c r="AB29" i="22"/>
  <c r="AA29" i="22"/>
  <c r="Z29" i="22"/>
  <c r="AH24" i="22"/>
  <c r="AG24" i="22"/>
  <c r="AF24" i="22"/>
  <c r="AE24" i="22"/>
  <c r="AD24" i="22"/>
  <c r="AC24" i="22"/>
  <c r="AC41" i="22" s="1"/>
  <c r="AB24" i="22"/>
  <c r="AB41" i="22" s="1"/>
  <c r="AA24" i="22"/>
  <c r="AA41" i="22" s="1"/>
  <c r="Z24" i="22"/>
  <c r="Z41" i="22" s="1"/>
  <c r="Y24" i="22"/>
  <c r="Y41" i="22" s="1"/>
  <c r="AC57" i="22" l="1"/>
  <c r="AC55" i="22"/>
  <c r="AC56" i="22"/>
  <c r="AB55" i="22"/>
  <c r="AB56" i="22"/>
  <c r="AB57" i="22"/>
  <c r="AA55" i="22"/>
  <c r="AA56" i="22"/>
  <c r="AA57" i="22"/>
  <c r="Z57" i="22"/>
  <c r="Z55" i="22"/>
  <c r="Z56" i="22"/>
  <c r="Y27" i="22"/>
  <c r="Y26" i="22"/>
  <c r="Y42" i="22" s="1"/>
  <c r="Y25" i="22"/>
  <c r="Y43" i="22" s="1"/>
  <c r="AB25" i="22"/>
  <c r="AB43" i="22" s="1"/>
  <c r="AB26" i="22"/>
  <c r="AB42" i="22" s="1"/>
  <c r="Z25" i="22"/>
  <c r="Z43" i="22" s="1"/>
  <c r="Z26" i="22"/>
  <c r="Z42" i="22" s="1"/>
  <c r="AD25" i="22"/>
  <c r="AD43" i="22" s="1"/>
  <c r="AD26" i="22"/>
  <c r="AD42" i="22" s="1"/>
  <c r="AE25" i="22"/>
  <c r="AE32" i="22" s="1"/>
  <c r="AE38" i="22" s="1"/>
  <c r="AE26" i="22"/>
  <c r="AE42" i="22" s="1"/>
  <c r="AF25" i="22"/>
  <c r="AF43" i="22" s="1"/>
  <c r="AF26" i="22"/>
  <c r="AF42" i="22" s="1"/>
  <c r="AG27" i="22"/>
  <c r="AG26" i="22"/>
  <c r="AG42" i="22" s="1"/>
  <c r="AG25" i="22"/>
  <c r="AG43" i="22" s="1"/>
  <c r="AH26" i="22"/>
  <c r="AH42" i="22" s="1"/>
  <c r="AH25" i="22"/>
  <c r="AH43" i="22" s="1"/>
  <c r="AC25" i="22"/>
  <c r="AC43" i="22" s="1"/>
  <c r="AC26" i="22"/>
  <c r="AC42" i="22" s="1"/>
  <c r="AA27" i="22"/>
  <c r="AA25" i="22"/>
  <c r="AA43" i="22" s="1"/>
  <c r="AA26" i="22"/>
  <c r="AA42" i="22" s="1"/>
  <c r="AH87" i="22"/>
  <c r="AH100" i="22" s="1"/>
  <c r="AF80" i="22"/>
  <c r="AF93" i="22" s="1"/>
  <c r="AA84" i="22"/>
  <c r="AA97" i="22" s="1"/>
  <c r="AC86" i="22"/>
  <c r="AC99" i="22" s="1"/>
  <c r="AE88" i="22"/>
  <c r="AE101" i="22" s="1"/>
  <c r="AG90" i="22"/>
  <c r="AG103" i="22" s="1"/>
  <c r="AD91" i="22"/>
  <c r="AD104" i="22" s="1"/>
  <c r="Y80" i="22"/>
  <c r="Y93" i="22" s="1"/>
  <c r="Y81" i="22"/>
  <c r="Y50" i="22"/>
  <c r="Y47" i="22"/>
  <c r="Y49" i="22"/>
  <c r="Y46" i="22"/>
  <c r="AH82" i="22"/>
  <c r="AH95" i="22" s="1"/>
  <c r="AD86" i="22"/>
  <c r="AD99" i="22" s="1"/>
  <c r="AH90" i="22"/>
  <c r="AH103" i="22" s="1"/>
  <c r="AE83" i="22"/>
  <c r="AE96" i="22" s="1"/>
  <c r="AA87" i="22"/>
  <c r="AA100" i="22" s="1"/>
  <c r="AE91" i="22"/>
  <c r="AE104" i="22" s="1"/>
  <c r="AB27" i="22"/>
  <c r="AF27" i="22"/>
  <c r="AC81" i="22"/>
  <c r="AC94" i="22" s="1"/>
  <c r="AC89" i="22"/>
  <c r="AC102" i="22" s="1"/>
  <c r="AG85" i="22"/>
  <c r="AG98" i="22" s="1"/>
  <c r="AB84" i="22"/>
  <c r="AB97" i="22" s="1"/>
  <c r="AF85" i="22"/>
  <c r="AF98" i="22" s="1"/>
  <c r="AF90" i="22"/>
  <c r="AF103" i="22" s="1"/>
  <c r="AF82" i="22"/>
  <c r="AF95" i="22" s="1"/>
  <c r="AF87" i="22"/>
  <c r="AF100" i="22" s="1"/>
  <c r="AF84" i="22"/>
  <c r="AF97" i="22" s="1"/>
  <c r="AF89" i="22"/>
  <c r="AF102" i="22" s="1"/>
  <c r="AF81" i="22"/>
  <c r="AF94" i="22" s="1"/>
  <c r="AF86" i="22"/>
  <c r="AF99" i="22" s="1"/>
  <c r="AF91" i="22"/>
  <c r="AF104" i="22" s="1"/>
  <c r="AF83" i="22"/>
  <c r="AF96" i="22" s="1"/>
  <c r="AF88" i="22"/>
  <c r="AF101" i="22" s="1"/>
  <c r="AB89" i="22"/>
  <c r="AB102" i="22" s="1"/>
  <c r="AB81" i="22"/>
  <c r="AB94" i="22" s="1"/>
  <c r="AB86" i="22"/>
  <c r="AB99" i="22" s="1"/>
  <c r="AB91" i="22"/>
  <c r="AB104" i="22" s="1"/>
  <c r="AB83" i="22"/>
  <c r="AB96" i="22" s="1"/>
  <c r="AB88" i="22"/>
  <c r="AB101" i="22" s="1"/>
  <c r="AB80" i="22"/>
  <c r="AB93" i="22" s="1"/>
  <c r="AB85" i="22"/>
  <c r="AB98" i="22" s="1"/>
  <c r="AB90" i="22"/>
  <c r="AB103" i="22" s="1"/>
  <c r="AB82" i="22"/>
  <c r="AB95" i="22" s="1"/>
  <c r="AB87" i="22"/>
  <c r="AB100" i="22" s="1"/>
  <c r="Z27" i="22"/>
  <c r="AH27" i="22"/>
  <c r="AC27" i="22"/>
  <c r="AG80" i="22"/>
  <c r="AG93" i="22" s="1"/>
  <c r="AD81" i="22"/>
  <c r="AD94" i="22" s="1"/>
  <c r="AA82" i="22"/>
  <c r="AA95" i="22" s="1"/>
  <c r="AC84" i="22"/>
  <c r="AC97" i="22" s="1"/>
  <c r="AH85" i="22"/>
  <c r="AH98" i="22" s="1"/>
  <c r="AE86" i="22"/>
  <c r="AE99" i="22" s="1"/>
  <c r="AG88" i="22"/>
  <c r="AG101" i="22" s="1"/>
  <c r="AD89" i="22"/>
  <c r="AD102" i="22" s="1"/>
  <c r="AA90" i="22"/>
  <c r="AA103" i="22" s="1"/>
  <c r="AD27" i="22"/>
  <c r="AH80" i="22"/>
  <c r="AH93" i="22" s="1"/>
  <c r="AE81" i="22"/>
  <c r="AE94" i="22" s="1"/>
  <c r="AG83" i="22"/>
  <c r="AG96" i="22" s="1"/>
  <c r="AD84" i="22"/>
  <c r="AD97" i="22" s="1"/>
  <c r="AA85" i="22"/>
  <c r="AA98" i="22" s="1"/>
  <c r="AC87" i="22"/>
  <c r="AC100" i="22" s="1"/>
  <c r="AH88" i="22"/>
  <c r="AH101" i="22" s="1"/>
  <c r="AE89" i="22"/>
  <c r="AE102" i="22" s="1"/>
  <c r="AG91" i="22"/>
  <c r="AG104" i="22" s="1"/>
  <c r="AE27" i="22"/>
  <c r="AA80" i="22"/>
  <c r="AA93" i="22" s="1"/>
  <c r="AC82" i="22"/>
  <c r="AC95" i="22" s="1"/>
  <c r="AH83" i="22"/>
  <c r="AH96" i="22" s="1"/>
  <c r="AE84" i="22"/>
  <c r="AE97" i="22" s="1"/>
  <c r="AG86" i="22"/>
  <c r="AG99" i="22" s="1"/>
  <c r="AD87" i="22"/>
  <c r="AD100" i="22" s="1"/>
  <c r="AA88" i="22"/>
  <c r="AA101" i="22" s="1"/>
  <c r="AC90" i="22"/>
  <c r="AC103" i="22" s="1"/>
  <c r="AH91" i="22"/>
  <c r="AH104" i="22" s="1"/>
  <c r="AG81" i="22"/>
  <c r="AG94" i="22" s="1"/>
  <c r="AD82" i="22"/>
  <c r="AD95" i="22" s="1"/>
  <c r="AA83" i="22"/>
  <c r="AA96" i="22" s="1"/>
  <c r="AC85" i="22"/>
  <c r="AC98" i="22" s="1"/>
  <c r="AH86" i="22"/>
  <c r="AH99" i="22" s="1"/>
  <c r="AE87" i="22"/>
  <c r="AE100" i="22" s="1"/>
  <c r="AG89" i="22"/>
  <c r="AG102" i="22" s="1"/>
  <c r="AD90" i="22"/>
  <c r="AD103" i="22" s="1"/>
  <c r="AA91" i="22"/>
  <c r="AA104" i="22" s="1"/>
  <c r="AC80" i="22"/>
  <c r="AC93" i="22" s="1"/>
  <c r="AH81" i="22"/>
  <c r="AH94" i="22" s="1"/>
  <c r="AE82" i="22"/>
  <c r="AE95" i="22" s="1"/>
  <c r="AG84" i="22"/>
  <c r="AG97" i="22" s="1"/>
  <c r="AD85" i="22"/>
  <c r="AD98" i="22" s="1"/>
  <c r="AA86" i="22"/>
  <c r="AA99" i="22" s="1"/>
  <c r="AC88" i="22"/>
  <c r="AC101" i="22" s="1"/>
  <c r="AH89" i="22"/>
  <c r="AH102" i="22" s="1"/>
  <c r="AE90" i="22"/>
  <c r="AE103" i="22" s="1"/>
  <c r="AD80" i="22"/>
  <c r="AD93" i="22" s="1"/>
  <c r="AA81" i="22"/>
  <c r="AA94" i="22" s="1"/>
  <c r="AC83" i="22"/>
  <c r="AC96" i="22" s="1"/>
  <c r="AH84" i="22"/>
  <c r="AH97" i="22" s="1"/>
  <c r="AE85" i="22"/>
  <c r="AE98" i="22" s="1"/>
  <c r="AG87" i="22"/>
  <c r="AG100" i="22" s="1"/>
  <c r="AD88" i="22"/>
  <c r="AD101" i="22" s="1"/>
  <c r="AA89" i="22"/>
  <c r="AA102" i="22" s="1"/>
  <c r="AC91" i="22"/>
  <c r="AC104" i="22" s="1"/>
  <c r="AE80" i="22"/>
  <c r="AE93" i="22" s="1"/>
  <c r="AG82" i="22"/>
  <c r="AG95" i="22" s="1"/>
  <c r="AD83" i="22"/>
  <c r="AD96" i="22" s="1"/>
  <c r="Y107" i="22" l="1"/>
  <c r="AE11" i="23" s="1"/>
  <c r="Y106" i="22"/>
  <c r="AE10" i="23" s="1"/>
  <c r="Y105" i="22"/>
  <c r="AE9" i="23" s="1"/>
  <c r="AD32" i="22"/>
  <c r="AD38" i="22" s="1"/>
  <c r="AE43" i="22"/>
  <c r="AC40" i="22"/>
  <c r="AH40" i="22"/>
  <c r="AG39" i="22"/>
  <c r="AG40" i="22"/>
  <c r="AF39" i="22"/>
  <c r="AF40" i="22"/>
  <c r="AE30" i="22"/>
  <c r="AE31" i="22" s="1"/>
  <c r="AE39" i="22"/>
  <c r="AD39" i="22"/>
  <c r="AA32" i="22"/>
  <c r="AH32" i="22"/>
  <c r="AB32" i="22"/>
  <c r="AC32" i="22"/>
  <c r="Z32" i="22"/>
  <c r="AF32" i="22"/>
  <c r="AG32" i="22"/>
  <c r="Y32" i="22"/>
  <c r="AB39" i="22"/>
  <c r="T11" i="23" s="1"/>
  <c r="AA39" i="22"/>
  <c r="S11" i="23" s="1"/>
  <c r="AH39" i="22"/>
  <c r="AE40" i="22"/>
  <c r="AD40" i="22"/>
  <c r="AC39" i="22"/>
  <c r="U11" i="23" s="1"/>
  <c r="AB40" i="22"/>
  <c r="AA40" i="22"/>
  <c r="AI47" i="22"/>
  <c r="AI46" i="22"/>
  <c r="AI49" i="22"/>
  <c r="AI50" i="22"/>
  <c r="AF71" i="22" l="1"/>
  <c r="X11" i="23"/>
  <c r="AH71" i="22"/>
  <c r="Z11" i="23"/>
  <c r="AG71" i="22"/>
  <c r="Y11" i="23"/>
  <c r="AD71" i="22"/>
  <c r="V11" i="23"/>
  <c r="AE71" i="22"/>
  <c r="W11" i="23"/>
  <c r="AD30" i="22"/>
  <c r="AD31" i="22" s="1"/>
  <c r="AG63" i="22"/>
  <c r="AG59" i="22"/>
  <c r="AA52" i="22"/>
  <c r="AA53" i="22"/>
  <c r="AH51" i="22"/>
  <c r="AH52" i="22"/>
  <c r="AH53" i="22"/>
  <c r="AF59" i="22"/>
  <c r="AF63" i="22"/>
  <c r="AG51" i="22"/>
  <c r="AG52" i="22"/>
  <c r="AG53" i="22"/>
  <c r="AB53" i="22"/>
  <c r="AB52" i="22"/>
  <c r="AB51" i="22"/>
  <c r="AC52" i="22"/>
  <c r="AC53" i="22"/>
  <c r="AH59" i="22"/>
  <c r="AH63" i="22"/>
  <c r="AE59" i="22"/>
  <c r="AE63" i="22"/>
  <c r="AD51" i="22"/>
  <c r="AD52" i="22"/>
  <c r="AD53" i="22"/>
  <c r="AE51" i="22"/>
  <c r="AE52" i="22"/>
  <c r="AE53" i="22"/>
  <c r="AF51" i="22"/>
  <c r="AF52" i="22"/>
  <c r="AF53" i="22"/>
  <c r="AE34" i="22"/>
  <c r="W9" i="23" s="1"/>
  <c r="AH30" i="22"/>
  <c r="AH31" i="22" s="1"/>
  <c r="AG30" i="22"/>
  <c r="AG31" i="22" s="1"/>
  <c r="AF30" i="22"/>
  <c r="AF31" i="22" s="1"/>
  <c r="AC30" i="22"/>
  <c r="AC31" i="22" s="1"/>
  <c r="AB30" i="22"/>
  <c r="AB31" i="22" s="1"/>
  <c r="AA30" i="22"/>
  <c r="AA31" i="22" s="1"/>
  <c r="Z30" i="22"/>
  <c r="Z31" i="22" s="1"/>
  <c r="Y30" i="22"/>
  <c r="Y31" i="22" s="1"/>
  <c r="AF38" i="22"/>
  <c r="AH38" i="22"/>
  <c r="AC38" i="22"/>
  <c r="AG38" i="22"/>
  <c r="AB38" i="22"/>
  <c r="AA38" i="22"/>
  <c r="Z38" i="22"/>
  <c r="Y38" i="22"/>
  <c r="AD34" i="22" l="1"/>
  <c r="AE37" i="22"/>
  <c r="W8" i="23" s="1"/>
  <c r="AD67" i="22"/>
  <c r="AB67" i="22"/>
  <c r="AH67" i="22"/>
  <c r="Z12" i="23" s="1"/>
  <c r="AF67" i="22"/>
  <c r="X12" i="23" s="1"/>
  <c r="AE67" i="22"/>
  <c r="W12" i="23" s="1"/>
  <c r="AG67" i="22"/>
  <c r="Y12" i="23" s="1"/>
  <c r="AE36" i="22"/>
  <c r="W10" i="23" s="1"/>
  <c r="AH34" i="22"/>
  <c r="Z9" i="23" s="1"/>
  <c r="AG34" i="22"/>
  <c r="Y9" i="23" s="1"/>
  <c r="Z34" i="22"/>
  <c r="R9" i="23" s="1"/>
  <c r="AB34" i="22"/>
  <c r="T9" i="23" s="1"/>
  <c r="Y34" i="22"/>
  <c r="Q9" i="23" s="1"/>
  <c r="AC34" i="22"/>
  <c r="U9" i="23" s="1"/>
  <c r="AF34" i="22"/>
  <c r="AA34" i="22"/>
  <c r="S9" i="23" s="1"/>
  <c r="AD37" i="22" l="1"/>
  <c r="V8" i="23" s="1"/>
  <c r="V9" i="23"/>
  <c r="AF37" i="22"/>
  <c r="X8" i="23" s="1"/>
  <c r="X9" i="23"/>
  <c r="AD36" i="22"/>
  <c r="V10" i="23" s="1"/>
  <c r="AD48" i="22"/>
  <c r="AD63" i="22" s="1"/>
  <c r="AD45" i="22"/>
  <c r="AD59" i="22" s="1"/>
  <c r="AA37" i="22"/>
  <c r="S8" i="23" s="1"/>
  <c r="AG37" i="22"/>
  <c r="Y8" i="23" s="1"/>
  <c r="AH36" i="22"/>
  <c r="Z10" i="23" s="1"/>
  <c r="AH37" i="22"/>
  <c r="Z8" i="23" s="1"/>
  <c r="Z37" i="22"/>
  <c r="R8" i="23" s="1"/>
  <c r="AC36" i="22"/>
  <c r="U10" i="23" s="1"/>
  <c r="AC37" i="22"/>
  <c r="U8" i="23" s="1"/>
  <c r="AB36" i="22"/>
  <c r="AB37" i="22"/>
  <c r="T8" i="23" s="1"/>
  <c r="Y37" i="22"/>
  <c r="Q8" i="23" s="1"/>
  <c r="AC45" i="22"/>
  <c r="AC48" i="22"/>
  <c r="AC51" i="22"/>
  <c r="Z36" i="22"/>
  <c r="AG36" i="22"/>
  <c r="Y10" i="23" s="1"/>
  <c r="Y36" i="22"/>
  <c r="Q10" i="23" s="1"/>
  <c r="AF36" i="22"/>
  <c r="X10" i="23" s="1"/>
  <c r="AA36" i="22"/>
  <c r="V12" i="23" l="1"/>
  <c r="AA54" i="22"/>
  <c r="AA71" i="22" s="1"/>
  <c r="S10" i="23"/>
  <c r="AA8" i="23"/>
  <c r="AB54" i="22"/>
  <c r="AB71" i="22" s="1"/>
  <c r="T10" i="23"/>
  <c r="Z54" i="22"/>
  <c r="R10" i="23"/>
  <c r="Z107" i="22"/>
  <c r="AG11" i="23" s="1"/>
  <c r="AC54" i="22"/>
  <c r="AC71" i="22" s="1"/>
  <c r="Y48" i="22"/>
  <c r="Y45" i="22"/>
  <c r="AB48" i="22"/>
  <c r="AB63" i="22" s="1"/>
  <c r="AB45" i="22"/>
  <c r="AB59" i="22" s="1"/>
  <c r="T12" i="23" s="1"/>
  <c r="AC67" i="22"/>
  <c r="AC63" i="22"/>
  <c r="AC59" i="22"/>
  <c r="AA45" i="22"/>
  <c r="AA48" i="22"/>
  <c r="AA51" i="22"/>
  <c r="Z48" i="22"/>
  <c r="Z45" i="22"/>
  <c r="U12" i="23" l="1"/>
  <c r="Z106" i="22"/>
  <c r="AG10" i="23" s="1"/>
  <c r="AA67" i="22"/>
  <c r="AA63" i="22"/>
  <c r="AA59" i="22"/>
  <c r="S12" i="23" s="1"/>
  <c r="AI45" i="22"/>
  <c r="AI48" i="22"/>
  <c r="Y90" i="22" l="1"/>
  <c r="Y103" i="22" s="1"/>
  <c r="Y84" i="22"/>
  <c r="Y97" i="22" s="1"/>
  <c r="Y85" i="22"/>
  <c r="Y98" i="22" s="1"/>
  <c r="Z83" i="22"/>
  <c r="Z96" i="22" s="1"/>
  <c r="Z86" i="22"/>
  <c r="Z99" i="22" s="1"/>
  <c r="Z87" i="22"/>
  <c r="Z100" i="22" s="1"/>
  <c r="Z91" i="22"/>
  <c r="Z104" i="22" s="1"/>
  <c r="Z85" i="22"/>
  <c r="Z98" i="22" s="1"/>
  <c r="Z80" i="22"/>
  <c r="Z93" i="22" s="1"/>
  <c r="Z88" i="22"/>
  <c r="Z101" i="22" s="1"/>
  <c r="Z84" i="22"/>
  <c r="Z97" i="22" s="1"/>
  <c r="Z82" i="22"/>
  <c r="Z95" i="22" s="1"/>
  <c r="Y86" i="22"/>
  <c r="Y99" i="22" s="1"/>
  <c r="Y94" i="22"/>
  <c r="Y89" i="22"/>
  <c r="Y102" i="22" s="1"/>
  <c r="Z89" i="22"/>
  <c r="Z102" i="22" s="1"/>
  <c r="Z90" i="22"/>
  <c r="Z103" i="22" s="1"/>
  <c r="Y88" i="22"/>
  <c r="Y101" i="22" s="1"/>
  <c r="Z81" i="22"/>
  <c r="Z94" i="22" s="1"/>
  <c r="Y82" i="22"/>
  <c r="Y95" i="22" s="1"/>
  <c r="Y83" i="22"/>
  <c r="Y96" i="22" s="1"/>
  <c r="Y91" i="22"/>
  <c r="Y104" i="22" s="1"/>
  <c r="Y87" i="22"/>
  <c r="Y100" i="22" s="1"/>
  <c r="Y40" i="22" l="1"/>
  <c r="Y51" i="22" s="1"/>
  <c r="Z39" i="22"/>
  <c r="Y39" i="22"/>
  <c r="Z40" i="22"/>
  <c r="B56" i="20"/>
  <c r="C56" i="20" s="1"/>
  <c r="B55" i="20"/>
  <c r="C55" i="20" s="1"/>
  <c r="B54" i="20"/>
  <c r="C54" i="20" s="1"/>
  <c r="B53" i="20"/>
  <c r="C53" i="20" s="1"/>
  <c r="B52" i="20"/>
  <c r="C52" i="20" s="1"/>
  <c r="B51" i="20"/>
  <c r="C51" i="20" s="1"/>
  <c r="B50" i="20"/>
  <c r="C50" i="20" s="1"/>
  <c r="B49" i="20"/>
  <c r="C49" i="20" s="1"/>
  <c r="C48" i="20"/>
  <c r="B48" i="20"/>
  <c r="B47" i="20"/>
  <c r="C47" i="20" s="1"/>
  <c r="B46" i="20"/>
  <c r="C46" i="20" s="1"/>
  <c r="B45" i="20"/>
  <c r="C45" i="20" s="1"/>
  <c r="B44" i="20"/>
  <c r="C44" i="20" s="1"/>
  <c r="B43" i="20"/>
  <c r="C43" i="20" s="1"/>
  <c r="B42" i="20"/>
  <c r="C42" i="20" s="1"/>
  <c r="B41" i="20"/>
  <c r="C41" i="20" s="1"/>
  <c r="B40" i="20"/>
  <c r="C40" i="20" s="1"/>
  <c r="B39" i="20"/>
  <c r="C39" i="20" s="1"/>
  <c r="B38" i="20"/>
  <c r="C38" i="20" s="1"/>
  <c r="B37" i="20"/>
  <c r="C37" i="20" s="1"/>
  <c r="B36" i="20"/>
  <c r="C36" i="20" s="1"/>
  <c r="B35" i="20"/>
  <c r="C35" i="20" s="1"/>
  <c r="B34" i="20"/>
  <c r="C34" i="20" s="1"/>
  <c r="B33" i="20"/>
  <c r="C33" i="20" s="1"/>
  <c r="B32" i="20"/>
  <c r="C32" i="20" s="1"/>
  <c r="B31" i="20"/>
  <c r="C31" i="20" s="1"/>
  <c r="B30" i="20"/>
  <c r="C30" i="20" s="1"/>
  <c r="B29" i="20"/>
  <c r="C29" i="20" s="1"/>
  <c r="B28" i="20"/>
  <c r="C28" i="20" s="1"/>
  <c r="B27" i="20"/>
  <c r="C27" i="20" s="1"/>
  <c r="C26" i="20"/>
  <c r="B26" i="20"/>
  <c r="B25" i="20"/>
  <c r="C25" i="20" s="1"/>
  <c r="B24" i="20"/>
  <c r="C24" i="20" s="1"/>
  <c r="B23" i="20"/>
  <c r="C23" i="20" s="1"/>
  <c r="B22" i="20"/>
  <c r="C22" i="20" s="1"/>
  <c r="B21" i="20"/>
  <c r="C21" i="20" s="1"/>
  <c r="B16" i="20"/>
  <c r="C16" i="20" s="1"/>
  <c r="B15" i="20"/>
  <c r="C15" i="20" s="1"/>
  <c r="B14" i="20"/>
  <c r="C14" i="20" s="1"/>
  <c r="B13" i="20"/>
  <c r="C13" i="20" s="1"/>
  <c r="B12" i="20"/>
  <c r="C12" i="20" s="1"/>
  <c r="B11" i="20"/>
  <c r="C11" i="20" s="1"/>
  <c r="Y59" i="22" l="1"/>
  <c r="Q11" i="23"/>
  <c r="Q6" i="23" s="1"/>
  <c r="R5" i="23" s="1"/>
  <c r="Z71" i="22"/>
  <c r="R11" i="23"/>
  <c r="Y57" i="22"/>
  <c r="Z59" i="22"/>
  <c r="Z63" i="22"/>
  <c r="Z53" i="22"/>
  <c r="Z51" i="22"/>
  <c r="Z52" i="22"/>
  <c r="Y63" i="22"/>
  <c r="Y52" i="22"/>
  <c r="Y53" i="22"/>
  <c r="AI57" i="22" l="1"/>
  <c r="Z67" i="22"/>
  <c r="R12" i="23" s="1"/>
  <c r="Y67" i="22"/>
  <c r="AI63" i="22"/>
  <c r="AI52" i="22"/>
  <c r="AI51" i="22"/>
  <c r="AI53" i="22"/>
  <c r="AI59" i="22"/>
  <c r="AI67" i="22" l="1"/>
  <c r="C2" i="1" l="1"/>
  <c r="S2" i="1"/>
  <c r="Q2" i="1"/>
  <c r="X73" i="22" s="1"/>
  <c r="P2" i="1"/>
  <c r="O2" i="1"/>
  <c r="J2" i="1"/>
  <c r="I2" i="1"/>
  <c r="H2" i="1"/>
  <c r="G2" i="1"/>
  <c r="N2" i="1"/>
  <c r="M2" i="1"/>
  <c r="L2" i="1"/>
  <c r="K2" i="1"/>
  <c r="F2" i="1"/>
  <c r="E2" i="1"/>
  <c r="D2" i="1"/>
  <c r="X64" i="22" l="1"/>
  <c r="X49" i="22"/>
  <c r="X61" i="22"/>
  <c r="X47" i="22"/>
  <c r="X50" i="22"/>
  <c r="X65" i="22"/>
  <c r="X67" i="22"/>
  <c r="X51" i="22"/>
  <c r="X68" i="22"/>
  <c r="X52" i="22"/>
  <c r="X69" i="22"/>
  <c r="X53" i="22"/>
  <c r="X60" i="22"/>
  <c r="X46" i="22"/>
  <c r="X63" i="22"/>
  <c r="X48" i="22"/>
  <c r="X59" i="22"/>
  <c r="X45" i="22"/>
  <c r="X71" i="22"/>
  <c r="X54" i="22"/>
  <c r="Y54" i="22" s="1"/>
  <c r="Y71" i="22" s="1"/>
  <c r="Q12" i="23" s="1"/>
  <c r="X55" i="22"/>
  <c r="Y55" i="22" s="1"/>
  <c r="X72" i="22"/>
  <c r="X56" i="22"/>
  <c r="Y56" i="22" s="1"/>
  <c r="AI56" i="22" s="1"/>
  <c r="AI71" i="22" l="1"/>
  <c r="AA12" i="23" s="1"/>
  <c r="AI55" i="22"/>
  <c r="AI54" i="22" l="1"/>
  <c r="Z105" i="22"/>
  <c r="Y60" i="22" l="1"/>
  <c r="AG9" i="23"/>
  <c r="Y64" i="22"/>
  <c r="AC72" i="22" l="1"/>
  <c r="AC74" i="22"/>
  <c r="AB72" i="22"/>
  <c r="AB74" i="22"/>
  <c r="AA72" i="22"/>
  <c r="AA74" i="22"/>
  <c r="AG73" i="22"/>
  <c r="AG75" i="22" s="1"/>
  <c r="AF73" i="22"/>
  <c r="AF75" i="22" s="1"/>
  <c r="Y73" i="22"/>
  <c r="Z74" i="22"/>
  <c r="Z72" i="22"/>
  <c r="AC73" i="22"/>
  <c r="Z73" i="22"/>
  <c r="Y72" i="22"/>
  <c r="AE73" i="22"/>
  <c r="AE75" i="22" s="1"/>
  <c r="Y74" i="22"/>
  <c r="AB73" i="22"/>
  <c r="AD73" i="22"/>
  <c r="AD75" i="22" s="1"/>
  <c r="AA73" i="22"/>
  <c r="AH73" i="22"/>
  <c r="AH75" i="22" s="1"/>
  <c r="AH69" i="22"/>
  <c r="AC64" i="22"/>
  <c r="AG68" i="22"/>
  <c r="AB65" i="22"/>
  <c r="AD60" i="22"/>
  <c r="AF61" i="22"/>
  <c r="AE61" i="22"/>
  <c r="AG69" i="22"/>
  <c r="AH64" i="22"/>
  <c r="AC60" i="22"/>
  <c r="AC68" i="22"/>
  <c r="AH60" i="22"/>
  <c r="Z69" i="22"/>
  <c r="AC61" i="22"/>
  <c r="AH61" i="22"/>
  <c r="AG61" i="22"/>
  <c r="AH65" i="22"/>
  <c r="AA60" i="22"/>
  <c r="AB68" i="22"/>
  <c r="Z68" i="22"/>
  <c r="AE65" i="22"/>
  <c r="AC69" i="22"/>
  <c r="AD64" i="22"/>
  <c r="AB69" i="22"/>
  <c r="AE69" i="22"/>
  <c r="Z60" i="22"/>
  <c r="Y69" i="22"/>
  <c r="AB60" i="22"/>
  <c r="AA65" i="22"/>
  <c r="AB61" i="22"/>
  <c r="AE64" i="22"/>
  <c r="AG64" i="22"/>
  <c r="AF68" i="22"/>
  <c r="Z61" i="22"/>
  <c r="AE68" i="22"/>
  <c r="AC65" i="22"/>
  <c r="AH68" i="22"/>
  <c r="AA68" i="22"/>
  <c r="AD69" i="22"/>
  <c r="AF65" i="22"/>
  <c r="AF69" i="22"/>
  <c r="Z64" i="22"/>
  <c r="Y68" i="22"/>
  <c r="AA64" i="22"/>
  <c r="AA69" i="22"/>
  <c r="AF64" i="22"/>
  <c r="AD65" i="22"/>
  <c r="AD61" i="22"/>
  <c r="AB64" i="22"/>
  <c r="AG65" i="22"/>
  <c r="Y65" i="22"/>
  <c r="Y61" i="22"/>
  <c r="AF60" i="22"/>
  <c r="AG60" i="22"/>
  <c r="AA61" i="22"/>
  <c r="AD68" i="22"/>
  <c r="AE60" i="22"/>
  <c r="Z65" i="22"/>
  <c r="AA75" i="22" l="1"/>
  <c r="Z75" i="22"/>
  <c r="AB75" i="22"/>
  <c r="AC75" i="22"/>
  <c r="V15" i="23"/>
  <c r="W13" i="23"/>
  <c r="W14" i="23" s="1"/>
  <c r="S15" i="23"/>
  <c r="Q13" i="23"/>
  <c r="Q20" i="23" s="1"/>
  <c r="Q19" i="23" s="1"/>
  <c r="U13" i="23"/>
  <c r="U14" i="23" s="1"/>
  <c r="Z15" i="23"/>
  <c r="R15" i="23"/>
  <c r="Y15" i="23"/>
  <c r="W15" i="23"/>
  <c r="T15" i="23"/>
  <c r="U15" i="23"/>
  <c r="X15" i="23"/>
  <c r="R13" i="23"/>
  <c r="Y13" i="23"/>
  <c r="X13" i="23"/>
  <c r="V13" i="23"/>
  <c r="S13" i="23"/>
  <c r="Q15" i="23"/>
  <c r="T13" i="23"/>
  <c r="Z13" i="23"/>
  <c r="AI74" i="22"/>
  <c r="AI73" i="22"/>
  <c r="AI72" i="22"/>
  <c r="Y75" i="22"/>
  <c r="Y76" i="22"/>
  <c r="AF66" i="22"/>
  <c r="Y70" i="22"/>
  <c r="AH70" i="22"/>
  <c r="AF70" i="22"/>
  <c r="AD70" i="22"/>
  <c r="AA70" i="22"/>
  <c r="AB70" i="22"/>
  <c r="Z62" i="22"/>
  <c r="AC62" i="22"/>
  <c r="AG62" i="22"/>
  <c r="Z66" i="22"/>
  <c r="AA62" i="22"/>
  <c r="AG70" i="22"/>
  <c r="AF62" i="22"/>
  <c r="AB66" i="22"/>
  <c r="AH66" i="22"/>
  <c r="AF76" i="22"/>
  <c r="AD66" i="22"/>
  <c r="Z70" i="22"/>
  <c r="AG76" i="22"/>
  <c r="AD62" i="22"/>
  <c r="AC66" i="22"/>
  <c r="AD76" i="22"/>
  <c r="Z76" i="22"/>
  <c r="AG66" i="22"/>
  <c r="AB62" i="22"/>
  <c r="AH62" i="22"/>
  <c r="AI68" i="22"/>
  <c r="AA76" i="22"/>
  <c r="AI60" i="22"/>
  <c r="Y62" i="22"/>
  <c r="AC76" i="22"/>
  <c r="AE62" i="22"/>
  <c r="AI61" i="22"/>
  <c r="AI69" i="22"/>
  <c r="AC70" i="22"/>
  <c r="Y66" i="22"/>
  <c r="AI64" i="22"/>
  <c r="AI65" i="22"/>
  <c r="AA66" i="22"/>
  <c r="AE70" i="22"/>
  <c r="AE66" i="22"/>
  <c r="AH76" i="22"/>
  <c r="AE76" i="22"/>
  <c r="AB76" i="22"/>
  <c r="W20" i="23" l="1"/>
  <c r="W19" i="23" s="1"/>
  <c r="U20" i="23"/>
  <c r="U19" i="23" s="1"/>
  <c r="Q14" i="23"/>
  <c r="S20" i="23"/>
  <c r="S19" i="23" s="1"/>
  <c r="S14" i="23"/>
  <c r="X14" i="23"/>
  <c r="X20" i="23"/>
  <c r="X19" i="23" s="1"/>
  <c r="V20" i="23"/>
  <c r="V19" i="23" s="1"/>
  <c r="V14" i="23"/>
  <c r="Y20" i="23"/>
  <c r="Y19" i="23" s="1"/>
  <c r="Y14" i="23"/>
  <c r="R20" i="23"/>
  <c r="R19" i="23" s="1"/>
  <c r="R14" i="23"/>
  <c r="AA13" i="23"/>
  <c r="AA14" i="23" s="1"/>
  <c r="Z14" i="23"/>
  <c r="Z20" i="23"/>
  <c r="Z19" i="23" s="1"/>
  <c r="T20" i="23"/>
  <c r="T19" i="23" s="1"/>
  <c r="T14" i="23"/>
  <c r="AA15" i="23"/>
  <c r="AI62" i="22"/>
  <c r="AI70" i="22"/>
  <c r="AG16" i="23" s="1"/>
  <c r="AI66" i="22"/>
  <c r="AF16" i="23" s="1"/>
  <c r="AI75" i="22"/>
  <c r="AH16" i="23" s="1"/>
  <c r="Y77" i="22"/>
  <c r="AB77" i="22"/>
  <c r="Z77" i="22"/>
  <c r="AD77" i="22"/>
  <c r="AF77" i="22"/>
  <c r="AA77" i="22"/>
  <c r="AG77" i="22"/>
  <c r="AE77" i="22"/>
  <c r="AH77" i="22"/>
  <c r="AC77" i="22"/>
  <c r="AA16" i="23" l="1"/>
  <c r="AE16" i="23"/>
  <c r="Y78" i="22"/>
  <c r="AA24" i="23" l="1"/>
  <c r="AA20" i="23"/>
  <c r="AA19" i="23" s="1"/>
  <c r="D136" i="22"/>
  <c r="Y120" i="22"/>
  <c r="Y122" i="22" s="1"/>
  <c r="Y123" i="22" s="1"/>
  <c r="Y110" i="22" s="1"/>
  <c r="Q24" i="23" s="1"/>
  <c r="Z78" i="22"/>
  <c r="AD120" i="22"/>
  <c r="AB120" i="22"/>
  <c r="Z120" i="22"/>
  <c r="AA120" i="22"/>
  <c r="AC120" i="22"/>
  <c r="AF120" i="22"/>
  <c r="AG120" i="22"/>
  <c r="AG122" i="22" s="1"/>
  <c r="AG123" i="22" s="1"/>
  <c r="AG118" i="22" s="1"/>
  <c r="AH120" i="22"/>
  <c r="AH122" i="22" s="1"/>
  <c r="AH123" i="22" s="1"/>
  <c r="AH119" i="22" s="1"/>
  <c r="AE120" i="22"/>
  <c r="AA78" i="22" l="1"/>
  <c r="E136" i="22"/>
  <c r="AD122" i="22"/>
  <c r="AD123" i="22" s="1"/>
  <c r="AD115" i="22" s="1"/>
  <c r="Z122" i="22"/>
  <c r="Z123" i="22" s="1"/>
  <c r="Z111" i="22" s="1"/>
  <c r="AE122" i="22"/>
  <c r="AE123" i="22" s="1"/>
  <c r="AE116" i="22" s="1"/>
  <c r="AB122" i="22"/>
  <c r="AB123" i="22" s="1"/>
  <c r="AB113" i="22" s="1"/>
  <c r="AG121" i="22"/>
  <c r="AF121" i="22"/>
  <c r="AD121" i="22"/>
  <c r="AC121" i="22"/>
  <c r="AE121" i="22"/>
  <c r="Y121" i="22"/>
  <c r="AH121" i="22"/>
  <c r="AB121" i="22"/>
  <c r="AA121" i="22"/>
  <c r="Z121" i="22"/>
  <c r="AF122" i="22"/>
  <c r="AF118" i="22" s="1"/>
  <c r="AC122" i="22"/>
  <c r="AC123" i="22" s="1"/>
  <c r="AC114" i="22" s="1"/>
  <c r="AA122" i="22"/>
  <c r="AA123" i="22" s="1"/>
  <c r="AA112" i="22" s="1"/>
  <c r="AB78" i="22" l="1"/>
  <c r="F136" i="22"/>
  <c r="AF123" i="22"/>
  <c r="AF117" i="22" s="1"/>
  <c r="AC117" i="22"/>
  <c r="AC116" i="22"/>
  <c r="AC118" i="22"/>
  <c r="AC115" i="22"/>
  <c r="Y112" i="22"/>
  <c r="S24" i="23" s="1"/>
  <c r="Y113" i="22"/>
  <c r="T24" i="23" s="1"/>
  <c r="Y114" i="22"/>
  <c r="U24" i="23" s="1"/>
  <c r="Y117" i="22"/>
  <c r="X24" i="23" s="1"/>
  <c r="Y111" i="22"/>
  <c r="R24" i="23" s="1"/>
  <c r="Y116" i="22"/>
  <c r="W24" i="23" s="1"/>
  <c r="Y115" i="22"/>
  <c r="V24" i="23" s="1"/>
  <c r="Y118" i="22"/>
  <c r="Y24" i="23" s="1"/>
  <c r="AE118" i="22"/>
  <c r="AE117" i="22"/>
  <c r="AD118" i="22"/>
  <c r="AD116" i="22"/>
  <c r="AD117" i="22"/>
  <c r="AB116" i="22"/>
  <c r="AB117" i="22"/>
  <c r="AB115" i="22"/>
  <c r="AB114" i="22"/>
  <c r="AB118" i="22"/>
  <c r="Z115" i="22"/>
  <c r="Z112" i="22"/>
  <c r="Z114" i="22"/>
  <c r="Z113" i="22"/>
  <c r="Z117" i="22"/>
  <c r="Z118" i="22"/>
  <c r="Z116" i="22"/>
  <c r="AA117" i="22"/>
  <c r="AA116" i="22"/>
  <c r="AA115" i="22"/>
  <c r="AA114" i="22"/>
  <c r="AA113" i="22"/>
  <c r="AA118" i="22"/>
  <c r="G136" i="22" l="1"/>
  <c r="AC78" i="22"/>
  <c r="AD78" i="22" l="1"/>
  <c r="H136" i="22"/>
  <c r="AE78" i="22" l="1"/>
  <c r="I136" i="22"/>
  <c r="AF78" i="22" l="1"/>
  <c r="J136" i="22"/>
  <c r="AG78" i="22" l="1"/>
  <c r="K136" i="22"/>
  <c r="AH78" i="22" l="1"/>
  <c r="L136" i="22"/>
  <c r="M136" i="2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平野　裕也</author>
  </authors>
  <commentList>
    <comment ref="Y16" authorId="0" shapeId="0" xr:uid="{BA397DB1-9FBC-4947-B61B-2002E487EDBE}">
      <text>
        <r>
          <rPr>
            <b/>
            <sz val="14"/>
            <color indexed="81"/>
            <rFont val="UD デジタル 教科書体 N-R"/>
            <family val="1"/>
            <charset val="128"/>
          </rPr>
          <t>要件①
給与収入8,500,001以上
要件②
※いずれかに該当する場合
・本人が特別障害者に該当
・23歳未満の扶養親族を有する（年少、一般16～18歳、特定扶養）
・特別障害者である同一生計配偶者を有する
・特別障害者である扶養親族を有する（扶養控除を受けている人ではない）
★★仮に、主と配偶者が共に給与収入850万を超える場合には、どちらにも１５万の控除を適応することが出来る★★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平野　裕也</author>
  </authors>
  <commentList>
    <comment ref="A17" authorId="0" shapeId="0" xr:uid="{7C029564-4BAF-469A-9219-BDE25A002EFB}">
      <text>
        <r>
          <rPr>
            <b/>
            <sz val="9"/>
            <color indexed="81"/>
            <rFont val="UD デジタル 教科書体 N-R"/>
            <family val="1"/>
            <charset val="128"/>
          </rPr>
          <t>R8.2.5更新</t>
        </r>
        <r>
          <rPr>
            <b/>
            <sz val="11"/>
            <color indexed="81"/>
            <rFont val="UD デジタル 教科書体 N-R"/>
            <family val="1"/>
            <charset val="128"/>
          </rPr>
          <t xml:space="preserve">
令和８年度分は見込み額を入力しています。
</t>
        </r>
        <r>
          <rPr>
            <b/>
            <sz val="12"/>
            <color indexed="81"/>
            <rFont val="UD デジタル 教科書体 N-R"/>
            <family val="1"/>
            <charset val="128"/>
          </rPr>
          <t>確定したら変更を！</t>
        </r>
        <r>
          <rPr>
            <b/>
            <sz val="9"/>
            <color indexed="81"/>
            <rFont val="MS P ゴシック"/>
            <family val="3"/>
            <charset val="128"/>
          </rPr>
          <t xml:space="preserve">
</t>
        </r>
      </text>
    </comment>
  </commentList>
</comments>
</file>

<file path=xl/sharedStrings.xml><?xml version="1.0" encoding="utf-8"?>
<sst xmlns="http://schemas.openxmlformats.org/spreadsheetml/2006/main" count="542" uniqueCount="324">
  <si>
    <t>基礎控除</t>
    <rPh sb="0" eb="2">
      <t>キソ</t>
    </rPh>
    <rPh sb="2" eb="4">
      <t>コウジョ</t>
    </rPh>
    <phoneticPr fontId="4"/>
  </si>
  <si>
    <t>年度</t>
    <rPh sb="0" eb="2">
      <t>ネンド</t>
    </rPh>
    <phoneticPr fontId="4"/>
  </si>
  <si>
    <t>後期分</t>
  </si>
  <si>
    <t>介護分</t>
  </si>
  <si>
    <t>医療分</t>
  </si>
  <si>
    <t>料率 ▼</t>
    <rPh sb="0" eb="2">
      <t>リョウリツ</t>
    </rPh>
    <phoneticPr fontId="4"/>
  </si>
  <si>
    <t>年額</t>
    <rPh sb="0" eb="2">
      <t>ネンガク</t>
    </rPh>
    <phoneticPr fontId="5"/>
  </si>
  <si>
    <t>賦課所得</t>
    <rPh sb="0" eb="4">
      <t>フカショトク</t>
    </rPh>
    <phoneticPr fontId="5"/>
  </si>
  <si>
    <t>平成24</t>
    <rPh sb="0" eb="2">
      <t>ヘイセイ</t>
    </rPh>
    <phoneticPr fontId="5"/>
  </si>
  <si>
    <t>平成25</t>
    <rPh sb="0" eb="2">
      <t>ヘイセイ</t>
    </rPh>
    <phoneticPr fontId="5"/>
  </si>
  <si>
    <t>平成28</t>
    <rPh sb="0" eb="2">
      <t>ヘイセイ</t>
    </rPh>
    <phoneticPr fontId="5"/>
  </si>
  <si>
    <t>平成29</t>
    <rPh sb="0" eb="2">
      <t>ヘイセイ</t>
    </rPh>
    <phoneticPr fontId="5"/>
  </si>
  <si>
    <t>平成30</t>
    <rPh sb="0" eb="2">
      <t>ヘイセイ</t>
    </rPh>
    <phoneticPr fontId="5"/>
  </si>
  <si>
    <t>令和元</t>
    <rPh sb="0" eb="2">
      <t>レイワ</t>
    </rPh>
    <rPh sb="2" eb="3">
      <t>モト</t>
    </rPh>
    <phoneticPr fontId="5"/>
  </si>
  <si>
    <t>令和 2</t>
    <rPh sb="0" eb="2">
      <t>レイワ</t>
    </rPh>
    <phoneticPr fontId="5"/>
  </si>
  <si>
    <t>令和 3</t>
    <rPh sb="0" eb="2">
      <t>レイワ</t>
    </rPh>
    <phoneticPr fontId="5"/>
  </si>
  <si>
    <t>令和 4</t>
    <rPh sb="0" eb="2">
      <t>レイワ</t>
    </rPh>
    <phoneticPr fontId="5"/>
  </si>
  <si>
    <t>令和 5</t>
    <rPh sb="0" eb="2">
      <t>レイワ</t>
    </rPh>
    <phoneticPr fontId="5"/>
  </si>
  <si>
    <t>令和 6</t>
    <rPh sb="0" eb="2">
      <t>レイワ</t>
    </rPh>
    <phoneticPr fontId="5"/>
  </si>
  <si>
    <t>令和 7</t>
    <rPh sb="0" eb="2">
      <t>レイワ</t>
    </rPh>
    <phoneticPr fontId="5"/>
  </si>
  <si>
    <t>令和 8</t>
    <rPh sb="0" eb="2">
      <t>レイワ</t>
    </rPh>
    <phoneticPr fontId="5"/>
  </si>
  <si>
    <t>令和 9</t>
    <rPh sb="0" eb="2">
      <t>レイワ</t>
    </rPh>
    <phoneticPr fontId="5"/>
  </si>
  <si>
    <t>令和 10</t>
    <rPh sb="0" eb="2">
      <t>レイワ</t>
    </rPh>
    <phoneticPr fontId="5"/>
  </si>
  <si>
    <t>令和 11</t>
    <rPh sb="0" eb="2">
      <t>レイワ</t>
    </rPh>
    <phoneticPr fontId="5"/>
  </si>
  <si>
    <t>平成27</t>
    <rPh sb="0" eb="2">
      <t>ヘイセイ</t>
    </rPh>
    <phoneticPr fontId="5"/>
  </si>
  <si>
    <t>平成26</t>
    <rPh sb="0" eb="2">
      <t>ヘイセイ</t>
    </rPh>
    <phoneticPr fontId="5"/>
  </si>
  <si>
    <t>世帯員</t>
    <rPh sb="0" eb="3">
      <t>セタイイン</t>
    </rPh>
    <phoneticPr fontId="5"/>
  </si>
  <si>
    <t>加入月</t>
    <rPh sb="0" eb="3">
      <t>カニュウツキ</t>
    </rPh>
    <phoneticPr fontId="5"/>
  </si>
  <si>
    <t>脱退月</t>
    <rPh sb="0" eb="2">
      <t>ダッタイ</t>
    </rPh>
    <rPh sb="2" eb="3">
      <t>ツキ</t>
    </rPh>
    <phoneticPr fontId="5"/>
  </si>
  <si>
    <t>生年月日</t>
    <rPh sb="0" eb="4">
      <t>セイネンガッピ</t>
    </rPh>
    <phoneticPr fontId="5"/>
  </si>
  <si>
    <t>給与収入</t>
    <rPh sb="0" eb="4">
      <t>キュウヨシュウニュウ</t>
    </rPh>
    <phoneticPr fontId="5"/>
  </si>
  <si>
    <t>失業軽減の有無</t>
    <rPh sb="0" eb="4">
      <t>シツギョウケイゲン</t>
    </rPh>
    <rPh sb="5" eb="7">
      <t>ウム</t>
    </rPh>
    <phoneticPr fontId="5"/>
  </si>
  <si>
    <t>年金収入</t>
    <rPh sb="0" eb="4">
      <t>ネンキンシュウニュウ</t>
    </rPh>
    <phoneticPr fontId="5"/>
  </si>
  <si>
    <t>その他所得</t>
    <rPh sb="2" eb="3">
      <t>タ</t>
    </rPh>
    <rPh sb="3" eb="5">
      <t>ショトク</t>
    </rPh>
    <phoneticPr fontId="5"/>
  </si>
  <si>
    <t>加入</t>
    <rPh sb="0" eb="2">
      <t>カニュウ</t>
    </rPh>
    <phoneticPr fontId="5"/>
  </si>
  <si>
    <t>未加入</t>
    <rPh sb="0" eb="3">
      <t>ミカニュウ</t>
    </rPh>
    <phoneticPr fontId="5"/>
  </si>
  <si>
    <t>４月</t>
    <rPh sb="1" eb="2">
      <t>ガツ</t>
    </rPh>
    <phoneticPr fontId="5"/>
  </si>
  <si>
    <t>５月</t>
  </si>
  <si>
    <t>６月</t>
  </si>
  <si>
    <t>７月</t>
  </si>
  <si>
    <t>８月</t>
  </si>
  <si>
    <t>９月</t>
  </si>
  <si>
    <t>１０月</t>
  </si>
  <si>
    <t>１１月</t>
  </si>
  <si>
    <t>１２月</t>
  </si>
  <si>
    <t>１月</t>
  </si>
  <si>
    <t>２月</t>
  </si>
  <si>
    <t>３月</t>
  </si>
  <si>
    <t>失業軽減の有無</t>
    <rPh sb="0" eb="2">
      <t>シツギョウ</t>
    </rPh>
    <rPh sb="2" eb="4">
      <t>ケイゲン</t>
    </rPh>
    <rPh sb="5" eb="7">
      <t>ウム</t>
    </rPh>
    <phoneticPr fontId="5"/>
  </si>
  <si>
    <t>該当</t>
    <rPh sb="0" eb="2">
      <t>ガイトウ</t>
    </rPh>
    <phoneticPr fontId="5"/>
  </si>
  <si>
    <t>非該当</t>
    <rPh sb="0" eb="3">
      <t>ヒガイトウ</t>
    </rPh>
    <phoneticPr fontId="5"/>
  </si>
  <si>
    <t>加入月数</t>
    <rPh sb="0" eb="4">
      <t>カニュウツキスウ</t>
    </rPh>
    <phoneticPr fontId="5"/>
  </si>
  <si>
    <t>継続</t>
    <rPh sb="0" eb="2">
      <t>ケイゾク</t>
    </rPh>
    <phoneticPr fontId="5"/>
  </si>
  <si>
    <t>加入の有無</t>
    <rPh sb="0" eb="2">
      <t>カニュウ</t>
    </rPh>
    <rPh sb="3" eb="5">
      <t>ウム</t>
    </rPh>
    <phoneticPr fontId="5"/>
  </si>
  <si>
    <t>年齢</t>
    <rPh sb="0" eb="2">
      <t>ネンレイ</t>
    </rPh>
    <phoneticPr fontId="5"/>
  </si>
  <si>
    <t>給与所得</t>
    <rPh sb="0" eb="4">
      <t>キュウヨショトク</t>
    </rPh>
    <phoneticPr fontId="5"/>
  </si>
  <si>
    <t>失業軽減後の給与所得</t>
    <rPh sb="0" eb="2">
      <t>シツギョウ</t>
    </rPh>
    <rPh sb="2" eb="4">
      <t>ケイゲン</t>
    </rPh>
    <rPh sb="4" eb="5">
      <t>ゴ</t>
    </rPh>
    <rPh sb="6" eb="10">
      <t>キュウヨショトク</t>
    </rPh>
    <phoneticPr fontId="5"/>
  </si>
  <si>
    <t>年金所得</t>
    <rPh sb="0" eb="4">
      <t>ネンキンショトク</t>
    </rPh>
    <phoneticPr fontId="5"/>
  </si>
  <si>
    <t>その他所得</t>
    <rPh sb="2" eb="5">
      <t>タショトク</t>
    </rPh>
    <phoneticPr fontId="5"/>
  </si>
  <si>
    <t>合計所得</t>
    <rPh sb="0" eb="4">
      <t>ゴウケイショトク</t>
    </rPh>
    <phoneticPr fontId="5"/>
  </si>
  <si>
    <t>強制合計所得</t>
    <rPh sb="0" eb="2">
      <t>キョウセイ</t>
    </rPh>
    <rPh sb="2" eb="6">
      <t>ゴウケイショトク</t>
    </rPh>
    <phoneticPr fontId="5"/>
  </si>
  <si>
    <t>給与所得の計算根拠（令和２年分以降）</t>
    <rPh sb="0" eb="4">
      <t>キュウヨショトク</t>
    </rPh>
    <rPh sb="5" eb="7">
      <t>ケイサン</t>
    </rPh>
    <rPh sb="7" eb="9">
      <t>コンキョ</t>
    </rPh>
    <rPh sb="10" eb="12">
      <t>レイワ</t>
    </rPh>
    <rPh sb="13" eb="15">
      <t>ネンブン</t>
    </rPh>
    <rPh sb="15" eb="17">
      <t>イコウ</t>
    </rPh>
    <phoneticPr fontId="17"/>
  </si>
  <si>
    <t>控除後の額</t>
    <rPh sb="0" eb="3">
      <t>コウジョゴ</t>
    </rPh>
    <rPh sb="4" eb="5">
      <t>ガク</t>
    </rPh>
    <phoneticPr fontId="17"/>
  </si>
  <si>
    <t>控除額</t>
    <rPh sb="0" eb="3">
      <t>コウジョガク</t>
    </rPh>
    <phoneticPr fontId="17"/>
  </si>
  <si>
    <t>以上</t>
    <rPh sb="0" eb="2">
      <t>イジョウ</t>
    </rPh>
    <phoneticPr fontId="17"/>
  </si>
  <si>
    <t>以下</t>
    <rPh sb="0" eb="2">
      <t>イカ</t>
    </rPh>
    <phoneticPr fontId="17"/>
  </si>
  <si>
    <t>雑所得以外の合計所得が、</t>
    <rPh sb="0" eb="3">
      <t>ザツショトク</t>
    </rPh>
    <rPh sb="3" eb="5">
      <t>イガイ</t>
    </rPh>
    <rPh sb="6" eb="8">
      <t>ゴウケイ</t>
    </rPh>
    <rPh sb="8" eb="10">
      <t>ショトク</t>
    </rPh>
    <phoneticPr fontId="17"/>
  </si>
  <si>
    <t>◆≦550,999円</t>
    <rPh sb="9" eb="10">
      <t>エン</t>
    </rPh>
    <phoneticPr fontId="7"/>
  </si>
  <si>
    <t>10,000,000以下の場合</t>
    <phoneticPr fontId="17"/>
  </si>
  <si>
    <t>　551,000円≦◆≦1,618,999円</t>
    <rPh sb="8" eb="9">
      <t>エン</t>
    </rPh>
    <rPh sb="21" eb="22">
      <t>エン</t>
    </rPh>
    <phoneticPr fontId="7"/>
  </si>
  <si>
    <t>-</t>
    <phoneticPr fontId="17"/>
  </si>
  <si>
    <t>　　　　　〃</t>
    <phoneticPr fontId="17"/>
  </si>
  <si>
    <t>1,619,000円≦◆≦1,619,999円</t>
    <rPh sb="9" eb="10">
      <t>エン</t>
    </rPh>
    <rPh sb="22" eb="23">
      <t>エン</t>
    </rPh>
    <phoneticPr fontId="7"/>
  </si>
  <si>
    <t>10,000,001以上20,000,000以下の場合</t>
    <phoneticPr fontId="17"/>
  </si>
  <si>
    <t>1,620,000円≦◆≦1,621,999円</t>
    <rPh sb="9" eb="10">
      <t>エン</t>
    </rPh>
    <rPh sb="22" eb="23">
      <t>エン</t>
    </rPh>
    <phoneticPr fontId="7"/>
  </si>
  <si>
    <t>1,622,000円≦◆≦1,623,999円</t>
    <rPh sb="9" eb="10">
      <t>エン</t>
    </rPh>
    <rPh sb="22" eb="23">
      <t>エン</t>
    </rPh>
    <phoneticPr fontId="7"/>
  </si>
  <si>
    <t>20,000,001以上の場合</t>
    <rPh sb="10" eb="12">
      <t>イジョウ</t>
    </rPh>
    <phoneticPr fontId="17"/>
  </si>
  <si>
    <t>1,624,000円≦◆≦1,627,999円</t>
    <rPh sb="9" eb="10">
      <t>エン</t>
    </rPh>
    <rPh sb="22" eb="23">
      <t>エン</t>
    </rPh>
    <phoneticPr fontId="7"/>
  </si>
  <si>
    <t>◆≦1,625,000円</t>
    <rPh sb="11" eb="12">
      <t>エン</t>
    </rPh>
    <phoneticPr fontId="7"/>
  </si>
  <si>
    <t>　◆ -（550,000円）＝◇</t>
    <rPh sb="12" eb="13">
      <t>エン</t>
    </rPh>
    <phoneticPr fontId="7"/>
  </si>
  <si>
    <t>1,625,001円≦◆≦1,800,000円</t>
    <rPh sb="9" eb="10">
      <t>エン</t>
    </rPh>
    <rPh sb="22" eb="23">
      <t>エン</t>
    </rPh>
    <phoneticPr fontId="7"/>
  </si>
  <si>
    <t>（◆/4（千円未満切捨）* 4）*（1-0.4）-（100,000円）＝◇</t>
    <rPh sb="33" eb="34">
      <t>エン</t>
    </rPh>
    <phoneticPr fontId="7"/>
  </si>
  <si>
    <t>1,800,001円≦◆≦3,600,000円</t>
    <rPh sb="9" eb="10">
      <t>エン</t>
    </rPh>
    <rPh sb="22" eb="23">
      <t>エン</t>
    </rPh>
    <phoneticPr fontId="7"/>
  </si>
  <si>
    <t>（◆/4（千円未満切捨）* 4）*（1-0.3）-（80,000円）＝◇</t>
    <rPh sb="32" eb="33">
      <t>エン</t>
    </rPh>
    <phoneticPr fontId="7"/>
  </si>
  <si>
    <t>3,600,001円≦◆≦6,600,000円</t>
    <rPh sb="9" eb="10">
      <t>エン</t>
    </rPh>
    <rPh sb="22" eb="23">
      <t>エン</t>
    </rPh>
    <phoneticPr fontId="7"/>
  </si>
  <si>
    <t>（◆/4（千円未満切捨）* 4）*（1-0.2）-（440,000円）＝◇</t>
    <rPh sb="33" eb="34">
      <t>エン</t>
    </rPh>
    <phoneticPr fontId="7"/>
  </si>
  <si>
    <t>6,600,001円≦◆≦8,500,000円</t>
    <rPh sb="9" eb="10">
      <t>エン</t>
    </rPh>
    <rPh sb="22" eb="23">
      <t>エン</t>
    </rPh>
    <phoneticPr fontId="7"/>
  </si>
  <si>
    <t>◆ *（1-0.1）（１円未満切捨）-（1,100,000円）（１円未満切捨）＝◇</t>
    <rPh sb="12" eb="13">
      <t>エン</t>
    </rPh>
    <rPh sb="13" eb="15">
      <t>ミマン</t>
    </rPh>
    <rPh sb="15" eb="17">
      <t>キリス</t>
    </rPh>
    <rPh sb="29" eb="30">
      <t>エン</t>
    </rPh>
    <rPh sb="33" eb="34">
      <t>エン</t>
    </rPh>
    <rPh sb="34" eb="36">
      <t>ミマン</t>
    </rPh>
    <rPh sb="36" eb="38">
      <t>キリス</t>
    </rPh>
    <phoneticPr fontId="7"/>
  </si>
  <si>
    <t>8,500,001円≦◆</t>
  </si>
  <si>
    <t>　◆ - 1,950,000円＝◇</t>
    <rPh sb="14" eb="15">
      <t>エン</t>
    </rPh>
    <phoneticPr fontId="7"/>
  </si>
  <si>
    <r>
      <t>例</t>
    </r>
    <r>
      <rPr>
        <sz val="11"/>
        <color theme="1"/>
        <rFont val="Segoe UI Symbol"/>
        <family val="1"/>
      </rPr>
      <t>▶</t>
    </r>
    <r>
      <rPr>
        <sz val="11"/>
        <color theme="1"/>
        <rFont val="UD デジタル 教科書体 N-R"/>
        <family val="1"/>
      </rPr>
      <t xml:space="preserve"> </t>
    </r>
    <r>
      <rPr>
        <sz val="11"/>
        <color theme="1"/>
        <rFont val="UD デジタル 教科書体 N-R"/>
        <family val="1"/>
        <charset val="128"/>
      </rPr>
      <t>IFS(</t>
    </r>
    <r>
      <rPr>
        <sz val="11"/>
        <color theme="1"/>
        <rFont val="Segoe UI Symbol"/>
        <family val="1"/>
      </rPr>
      <t>◆</t>
    </r>
    <r>
      <rPr>
        <sz val="11"/>
        <color theme="1"/>
        <rFont val="UD デジタル 教科書体 N-R"/>
        <family val="1"/>
        <charset val="128"/>
      </rPr>
      <t>&lt;=$H$5,</t>
    </r>
    <r>
      <rPr>
        <sz val="11"/>
        <color theme="1"/>
        <rFont val="Segoe UI Symbol"/>
        <family val="1"/>
      </rPr>
      <t>◆</t>
    </r>
    <r>
      <rPr>
        <sz val="11"/>
        <color theme="1"/>
        <rFont val="UD デジタル 教科書体 N-R"/>
        <family val="1"/>
        <charset val="128"/>
      </rPr>
      <t>-$K$5,AND($G$6&lt;=</t>
    </r>
    <r>
      <rPr>
        <sz val="11"/>
        <color theme="1"/>
        <rFont val="Segoe UI Symbol"/>
        <family val="1"/>
      </rPr>
      <t>◆</t>
    </r>
    <r>
      <rPr>
        <sz val="11"/>
        <color theme="1"/>
        <rFont val="UD デジタル 教科書体 N-R"/>
        <family val="1"/>
        <charset val="128"/>
      </rPr>
      <t>,</t>
    </r>
    <r>
      <rPr>
        <sz val="11"/>
        <color theme="1"/>
        <rFont val="Segoe UI Symbol"/>
        <family val="1"/>
      </rPr>
      <t>◆</t>
    </r>
    <r>
      <rPr>
        <sz val="11"/>
        <color theme="1"/>
        <rFont val="UD デジタル 教科書体 N-R"/>
        <family val="1"/>
        <charset val="128"/>
      </rPr>
      <t>&lt;=$H$6),ROUNDDOWN(</t>
    </r>
    <r>
      <rPr>
        <sz val="11"/>
        <color theme="1"/>
        <rFont val="Segoe UI Symbol"/>
        <family val="1"/>
      </rPr>
      <t>◆</t>
    </r>
    <r>
      <rPr>
        <sz val="11"/>
        <color theme="1"/>
        <rFont val="UD デジタル 教科書体 N-R"/>
        <family val="1"/>
        <charset val="128"/>
      </rPr>
      <t>/4,-3)*4*(1-$J$6)+$K$6,AND($G$7&lt;=</t>
    </r>
    <r>
      <rPr>
        <sz val="11"/>
        <color theme="1"/>
        <rFont val="Segoe UI Symbol"/>
        <family val="1"/>
      </rPr>
      <t>◆</t>
    </r>
    <r>
      <rPr>
        <sz val="11"/>
        <color theme="1"/>
        <rFont val="UD デジタル 教科書体 N-R"/>
        <family val="1"/>
        <charset val="128"/>
      </rPr>
      <t>,</t>
    </r>
    <r>
      <rPr>
        <sz val="11"/>
        <color theme="1"/>
        <rFont val="Segoe UI Symbol"/>
        <family val="1"/>
      </rPr>
      <t>◆</t>
    </r>
    <r>
      <rPr>
        <sz val="11"/>
        <color theme="1"/>
        <rFont val="UD デジタル 教科書体 N-R"/>
        <family val="1"/>
        <charset val="128"/>
      </rPr>
      <t>&lt;=$H$7),ROUNDDOWN(</t>
    </r>
    <r>
      <rPr>
        <sz val="11"/>
        <color theme="1"/>
        <rFont val="Segoe UI Symbol"/>
        <family val="1"/>
      </rPr>
      <t>◆</t>
    </r>
    <r>
      <rPr>
        <sz val="11"/>
        <color theme="1"/>
        <rFont val="UD デジタル 教科書体 N-R"/>
        <family val="1"/>
        <charset val="128"/>
      </rPr>
      <t>/4,-3)*4*(1-$J$7)-$K$7,AND($G$8&lt;=</t>
    </r>
    <r>
      <rPr>
        <sz val="11"/>
        <color theme="1"/>
        <rFont val="Segoe UI Symbol"/>
        <family val="1"/>
      </rPr>
      <t>◆</t>
    </r>
    <r>
      <rPr>
        <sz val="11"/>
        <color theme="1"/>
        <rFont val="UD デジタル 教科書体 N-R"/>
        <family val="1"/>
        <charset val="128"/>
      </rPr>
      <t>,</t>
    </r>
    <r>
      <rPr>
        <sz val="11"/>
        <color theme="1"/>
        <rFont val="Segoe UI Symbol"/>
        <family val="1"/>
      </rPr>
      <t>◆</t>
    </r>
    <r>
      <rPr>
        <sz val="11"/>
        <color theme="1"/>
        <rFont val="UD デジタル 教科書体 N-R"/>
        <family val="1"/>
        <charset val="128"/>
      </rPr>
      <t>&lt;=$H$8),ROUNDDOWN(</t>
    </r>
    <r>
      <rPr>
        <sz val="11"/>
        <color theme="1"/>
        <rFont val="Segoe UI Symbol"/>
        <family val="1"/>
      </rPr>
      <t>◆</t>
    </r>
    <r>
      <rPr>
        <sz val="11"/>
        <color theme="1"/>
        <rFont val="UD デジタル 教科書体 N-R"/>
        <family val="1"/>
        <charset val="128"/>
      </rPr>
      <t>/4,-3)*4*(1-$J$8)-$K$8,AND($G$9&lt;=</t>
    </r>
    <r>
      <rPr>
        <sz val="11"/>
        <color theme="1"/>
        <rFont val="Segoe UI Symbol"/>
        <family val="1"/>
      </rPr>
      <t>◆</t>
    </r>
    <r>
      <rPr>
        <sz val="11"/>
        <color theme="1"/>
        <rFont val="UD デジタル 教科書体 N-R"/>
        <family val="1"/>
        <charset val="128"/>
      </rPr>
      <t>,</t>
    </r>
    <r>
      <rPr>
        <sz val="11"/>
        <color theme="1"/>
        <rFont val="Segoe UI Symbol"/>
        <family val="1"/>
      </rPr>
      <t>◆</t>
    </r>
    <r>
      <rPr>
        <sz val="11"/>
        <color theme="1"/>
        <rFont val="UD デジタル 教科書体 N-R"/>
        <family val="1"/>
        <charset val="128"/>
      </rPr>
      <t>&lt;=$H$9),</t>
    </r>
    <r>
      <rPr>
        <sz val="11"/>
        <color theme="1"/>
        <rFont val="Calibri"/>
        <family val="1"/>
      </rPr>
      <t>ROUNDDOWN(</t>
    </r>
    <r>
      <rPr>
        <sz val="11"/>
        <color theme="1"/>
        <rFont val="UD デジタル 教科書体 N-R"/>
        <family val="1"/>
        <charset val="128"/>
      </rPr>
      <t>ROUNDDOWN(</t>
    </r>
    <r>
      <rPr>
        <sz val="11"/>
        <color theme="1"/>
        <rFont val="Segoe UI Symbol"/>
        <family val="1"/>
      </rPr>
      <t>◆*</t>
    </r>
    <r>
      <rPr>
        <sz val="11"/>
        <color theme="1"/>
        <rFont val="UD デジタル 教科書体 N-R"/>
        <family val="1"/>
        <charset val="128"/>
      </rPr>
      <t>(1-$J$9),-1)-$K$9,-1),$G$10&lt;=</t>
    </r>
    <r>
      <rPr>
        <sz val="11"/>
        <color theme="1"/>
        <rFont val="Segoe UI Symbol"/>
        <family val="1"/>
      </rPr>
      <t>◆</t>
    </r>
    <r>
      <rPr>
        <sz val="11"/>
        <color theme="1"/>
        <rFont val="UD デジタル 教科書体 N-R"/>
        <family val="1"/>
        <charset val="128"/>
      </rPr>
      <t>,</t>
    </r>
    <r>
      <rPr>
        <sz val="11"/>
        <color theme="1"/>
        <rFont val="Segoe UI Symbol"/>
        <family val="1"/>
      </rPr>
      <t>◆</t>
    </r>
    <r>
      <rPr>
        <sz val="11"/>
        <color theme="1"/>
        <rFont val="UD デジタル 教科書体 N-R"/>
        <family val="1"/>
        <charset val="128"/>
      </rPr>
      <t>-$K$10)</t>
    </r>
    <rPh sb="0" eb="1">
      <t>レイ</t>
    </rPh>
    <phoneticPr fontId="17"/>
  </si>
  <si>
    <t>６５歳未満</t>
    <rPh sb="2" eb="3">
      <t>サイ</t>
    </rPh>
    <rPh sb="3" eb="5">
      <t>ミマン</t>
    </rPh>
    <phoneticPr fontId="7"/>
  </si>
  <si>
    <t>★≦600,000円</t>
    <rPh sb="9" eb="10">
      <t>エン</t>
    </rPh>
    <phoneticPr fontId="7"/>
  </si>
  <si>
    <t>0＝☆</t>
    <phoneticPr fontId="17"/>
  </si>
  <si>
    <t>600,001円≦★＜1,300,000円</t>
    <rPh sb="7" eb="8">
      <t>エン</t>
    </rPh>
    <rPh sb="20" eb="21">
      <t>エン</t>
    </rPh>
    <phoneticPr fontId="7"/>
  </si>
  <si>
    <t>★ -（600,000円）＝☆</t>
    <rPh sb="11" eb="12">
      <t>エン</t>
    </rPh>
    <phoneticPr fontId="7"/>
  </si>
  <si>
    <t>1,300,000円≦★＜4,100,000円</t>
    <rPh sb="9" eb="10">
      <t>エン</t>
    </rPh>
    <rPh sb="22" eb="23">
      <t>エン</t>
    </rPh>
    <phoneticPr fontId="7"/>
  </si>
  <si>
    <t>★ * 0.75 - 275,000円＝☆</t>
    <rPh sb="18" eb="19">
      <t>エン</t>
    </rPh>
    <phoneticPr fontId="7"/>
  </si>
  <si>
    <t>4,100,000円≦★＜7,700,000円</t>
    <rPh sb="9" eb="10">
      <t>エン</t>
    </rPh>
    <rPh sb="22" eb="23">
      <t>エン</t>
    </rPh>
    <phoneticPr fontId="7"/>
  </si>
  <si>
    <t>★ * 0.85 - 685,000円＝☆</t>
    <rPh sb="18" eb="19">
      <t>エン</t>
    </rPh>
    <phoneticPr fontId="7"/>
  </si>
  <si>
    <t>7,700,000円≦★＜10,000,000円</t>
  </si>
  <si>
    <t>★ * 0.95 - 1,455,000円＝☆</t>
    <rPh sb="20" eb="21">
      <t>エン</t>
    </rPh>
    <phoneticPr fontId="7"/>
  </si>
  <si>
    <t>10,000,000円≦★</t>
  </si>
  <si>
    <t>★ -（1,955,000円）＝☆</t>
    <rPh sb="13" eb="14">
      <t>エン</t>
    </rPh>
    <phoneticPr fontId="7"/>
  </si>
  <si>
    <t>６５歳以上</t>
    <rPh sb="2" eb="3">
      <t>サイ</t>
    </rPh>
    <rPh sb="3" eb="5">
      <t>イジョウ</t>
    </rPh>
    <phoneticPr fontId="7"/>
  </si>
  <si>
    <t>★≦1,100,000円</t>
    <rPh sb="11" eb="12">
      <t>エン</t>
    </rPh>
    <phoneticPr fontId="7"/>
  </si>
  <si>
    <t>0＝☆</t>
  </si>
  <si>
    <t>1,100,001円≦★＜3,300,000円</t>
    <rPh sb="9" eb="10">
      <t>エン</t>
    </rPh>
    <rPh sb="22" eb="23">
      <t>エン</t>
    </rPh>
    <phoneticPr fontId="7"/>
  </si>
  <si>
    <t>★-（1,100,000円）＝☆</t>
    <rPh sb="12" eb="13">
      <t>エン</t>
    </rPh>
    <phoneticPr fontId="7"/>
  </si>
  <si>
    <t>3,300,000円≦★＜4,100,000円</t>
    <rPh sb="9" eb="10">
      <t>エン</t>
    </rPh>
    <rPh sb="22" eb="23">
      <t>エン</t>
    </rPh>
    <phoneticPr fontId="7"/>
  </si>
  <si>
    <t>★*0.75-275,000円＝☆</t>
    <rPh sb="14" eb="15">
      <t>エン</t>
    </rPh>
    <phoneticPr fontId="7"/>
  </si>
  <si>
    <t>★*0.85-685,000円＝☆</t>
    <rPh sb="14" eb="15">
      <t>エン</t>
    </rPh>
    <phoneticPr fontId="7"/>
  </si>
  <si>
    <t>★*0.95-1,455,000円＝☆</t>
    <rPh sb="16" eb="17">
      <t>エン</t>
    </rPh>
    <phoneticPr fontId="7"/>
  </si>
  <si>
    <t>★-（1,955,000円）＝☆</t>
    <rPh sb="12" eb="13">
      <t>エン</t>
    </rPh>
    <phoneticPr fontId="7"/>
  </si>
  <si>
    <t>★≦500,000円</t>
    <rPh sb="9" eb="10">
      <t>エン</t>
    </rPh>
    <phoneticPr fontId="7"/>
  </si>
  <si>
    <t>500,001円≦★＜1,300,000円</t>
    <rPh sb="7" eb="8">
      <t>エン</t>
    </rPh>
    <rPh sb="20" eb="21">
      <t>エン</t>
    </rPh>
    <phoneticPr fontId="7"/>
  </si>
  <si>
    <t>★-（500,000円）＝☆</t>
    <rPh sb="10" eb="11">
      <t>エン</t>
    </rPh>
    <phoneticPr fontId="7"/>
  </si>
  <si>
    <t>★*0.75-175,000円＝☆</t>
    <rPh sb="14" eb="15">
      <t>エン</t>
    </rPh>
    <phoneticPr fontId="7"/>
  </si>
  <si>
    <t>★*0.85-585,000円＝☆</t>
    <rPh sb="14" eb="15">
      <t>エン</t>
    </rPh>
    <phoneticPr fontId="7"/>
  </si>
  <si>
    <t>★*0.95-1,355,000円＝☆</t>
    <rPh sb="16" eb="17">
      <t>エン</t>
    </rPh>
    <phoneticPr fontId="7"/>
  </si>
  <si>
    <t>★-（1,855,000円）＝☆</t>
    <rPh sb="12" eb="13">
      <t>エン</t>
    </rPh>
    <phoneticPr fontId="7"/>
  </si>
  <si>
    <t>★≦1,000,000円</t>
    <rPh sb="11" eb="12">
      <t>エン</t>
    </rPh>
    <phoneticPr fontId="7"/>
  </si>
  <si>
    <t>1,000,001円≦★＜3,300,000円</t>
    <rPh sb="9" eb="10">
      <t>エン</t>
    </rPh>
    <rPh sb="22" eb="23">
      <t>エン</t>
    </rPh>
    <phoneticPr fontId="7"/>
  </si>
  <si>
    <t>★-（1,000,000円）＝☆</t>
    <rPh sb="12" eb="13">
      <t>エン</t>
    </rPh>
    <phoneticPr fontId="7"/>
  </si>
  <si>
    <t>★≦400,000円</t>
    <rPh sb="9" eb="10">
      <t>エン</t>
    </rPh>
    <phoneticPr fontId="7"/>
  </si>
  <si>
    <t>400,001円≦★＜1,300,000円</t>
    <rPh sb="7" eb="8">
      <t>エン</t>
    </rPh>
    <rPh sb="20" eb="21">
      <t>エン</t>
    </rPh>
    <phoneticPr fontId="7"/>
  </si>
  <si>
    <t>★-（400,000円）＝☆</t>
    <rPh sb="10" eb="11">
      <t>エン</t>
    </rPh>
    <phoneticPr fontId="7"/>
  </si>
  <si>
    <t>★*0.75-75,000円＝☆</t>
    <rPh sb="13" eb="14">
      <t>エン</t>
    </rPh>
    <phoneticPr fontId="7"/>
  </si>
  <si>
    <t>★*0.85-485,000円＝☆</t>
    <rPh sb="14" eb="15">
      <t>エン</t>
    </rPh>
    <phoneticPr fontId="7"/>
  </si>
  <si>
    <t>★*0.95-1,255,000円＝☆</t>
    <rPh sb="16" eb="17">
      <t>エン</t>
    </rPh>
    <phoneticPr fontId="7"/>
  </si>
  <si>
    <t>★-（1,755,000円）＝☆</t>
    <rPh sb="12" eb="13">
      <t>エン</t>
    </rPh>
    <phoneticPr fontId="7"/>
  </si>
  <si>
    <t>★≦900,000円</t>
    <rPh sb="9" eb="10">
      <t>エン</t>
    </rPh>
    <phoneticPr fontId="7"/>
  </si>
  <si>
    <t>900,001円≦★＜3,300,000円</t>
    <rPh sb="7" eb="8">
      <t>エン</t>
    </rPh>
    <rPh sb="20" eb="21">
      <t>エン</t>
    </rPh>
    <phoneticPr fontId="7"/>
  </si>
  <si>
    <t>★-（900,000円）＝☆</t>
    <rPh sb="10" eb="11">
      <t>エン</t>
    </rPh>
    <phoneticPr fontId="7"/>
  </si>
  <si>
    <r>
      <t>例</t>
    </r>
    <r>
      <rPr>
        <sz val="11"/>
        <rFont val="Segoe UI Symbol"/>
        <family val="1"/>
      </rPr>
      <t>▶</t>
    </r>
    <r>
      <rPr>
        <sz val="11"/>
        <rFont val="UD デジタル 教科書体 N-R"/>
        <family val="1"/>
        <charset val="128"/>
      </rPr>
      <t xml:space="preserve"> =IFS(</t>
    </r>
    <r>
      <rPr>
        <sz val="11"/>
        <rFont val="Segoe UI Symbol"/>
        <family val="1"/>
      </rPr>
      <t>★</t>
    </r>
    <r>
      <rPr>
        <sz val="11"/>
        <rFont val="UD デジタル 教科書体 N-R"/>
        <family val="1"/>
        <charset val="128"/>
      </rPr>
      <t>&lt;=J14,0,AND(I15&lt;=</t>
    </r>
    <r>
      <rPr>
        <sz val="11"/>
        <rFont val="Segoe UI Symbol"/>
        <family val="1"/>
      </rPr>
      <t>★</t>
    </r>
    <r>
      <rPr>
        <sz val="11"/>
        <rFont val="UD デジタル 教科書体 N-R"/>
        <family val="1"/>
        <charset val="128"/>
      </rPr>
      <t>,</t>
    </r>
    <r>
      <rPr>
        <sz val="11"/>
        <rFont val="Segoe UI Symbol"/>
        <family val="1"/>
      </rPr>
      <t>★</t>
    </r>
    <r>
      <rPr>
        <sz val="11"/>
        <rFont val="UD デジタル 教科書体 N-R"/>
        <family val="1"/>
        <charset val="128"/>
      </rPr>
      <t>&lt;J15),</t>
    </r>
    <r>
      <rPr>
        <sz val="11"/>
        <rFont val="Segoe UI Symbol"/>
        <family val="1"/>
      </rPr>
      <t>★</t>
    </r>
    <r>
      <rPr>
        <sz val="11"/>
        <rFont val="UD デジタル 教科書体 N-R"/>
        <family val="1"/>
        <charset val="128"/>
      </rPr>
      <t>*L15-M15,AND(I16&lt;=</t>
    </r>
    <r>
      <rPr>
        <sz val="11"/>
        <rFont val="Segoe UI Symbol"/>
        <family val="1"/>
      </rPr>
      <t>★</t>
    </r>
    <r>
      <rPr>
        <sz val="11"/>
        <rFont val="UD デジタル 教科書体 N-R"/>
        <family val="1"/>
        <charset val="128"/>
      </rPr>
      <t>,</t>
    </r>
    <r>
      <rPr>
        <sz val="11"/>
        <rFont val="Segoe UI Symbol"/>
        <family val="1"/>
      </rPr>
      <t>★</t>
    </r>
    <r>
      <rPr>
        <sz val="11"/>
        <rFont val="UD デジタル 教科書体 N-R"/>
        <family val="1"/>
        <charset val="128"/>
      </rPr>
      <t>&lt;J16),</t>
    </r>
    <r>
      <rPr>
        <sz val="11"/>
        <rFont val="Segoe UI Symbol"/>
        <family val="1"/>
      </rPr>
      <t>★</t>
    </r>
    <r>
      <rPr>
        <sz val="11"/>
        <rFont val="UD デジタル 教科書体 N-R"/>
        <family val="1"/>
        <charset val="128"/>
      </rPr>
      <t>*L16-M16,AND(I17&lt;=</t>
    </r>
    <r>
      <rPr>
        <sz val="11"/>
        <rFont val="Segoe UI Symbol"/>
        <family val="1"/>
      </rPr>
      <t>★</t>
    </r>
    <r>
      <rPr>
        <sz val="11"/>
        <rFont val="UD デジタル 教科書体 N-R"/>
        <family val="1"/>
        <charset val="128"/>
      </rPr>
      <t>,</t>
    </r>
    <r>
      <rPr>
        <sz val="11"/>
        <rFont val="Segoe UI Symbol"/>
        <family val="1"/>
      </rPr>
      <t>★</t>
    </r>
    <r>
      <rPr>
        <sz val="11"/>
        <rFont val="UD デジタル 教科書体 N-R"/>
        <family val="1"/>
        <charset val="128"/>
      </rPr>
      <t>&lt;J17),</t>
    </r>
    <r>
      <rPr>
        <sz val="11"/>
        <rFont val="Segoe UI Symbol"/>
        <family val="1"/>
      </rPr>
      <t>★</t>
    </r>
    <r>
      <rPr>
        <sz val="11"/>
        <rFont val="UD デジタル 教科書体 N-R"/>
        <family val="1"/>
        <charset val="128"/>
      </rPr>
      <t>*L17-M17,AND(I18&lt;=</t>
    </r>
    <r>
      <rPr>
        <sz val="11"/>
        <rFont val="Segoe UI Symbol"/>
        <family val="1"/>
      </rPr>
      <t>★</t>
    </r>
    <r>
      <rPr>
        <sz val="11"/>
        <rFont val="UD デジタル 教科書体 N-R"/>
        <family val="1"/>
        <charset val="128"/>
      </rPr>
      <t>,</t>
    </r>
    <r>
      <rPr>
        <sz val="11"/>
        <rFont val="Segoe UI Symbol"/>
        <family val="1"/>
      </rPr>
      <t>★</t>
    </r>
    <r>
      <rPr>
        <sz val="11"/>
        <rFont val="UD デジタル 教科書体 N-R"/>
        <family val="1"/>
        <charset val="128"/>
      </rPr>
      <t>&lt;J18),</t>
    </r>
    <r>
      <rPr>
        <sz val="11"/>
        <rFont val="Segoe UI Symbol"/>
        <family val="1"/>
      </rPr>
      <t>★</t>
    </r>
    <r>
      <rPr>
        <sz val="11"/>
        <rFont val="UD デジタル 教科書体 N-R"/>
        <family val="1"/>
        <charset val="128"/>
      </rPr>
      <t>*L18-M18,I19&lt;=</t>
    </r>
    <r>
      <rPr>
        <sz val="11"/>
        <rFont val="Segoe UI Symbol"/>
        <family val="1"/>
      </rPr>
      <t>★</t>
    </r>
    <r>
      <rPr>
        <sz val="11"/>
        <rFont val="UD デジタル 教科書体 N-R"/>
        <family val="1"/>
        <charset val="128"/>
      </rPr>
      <t>,</t>
    </r>
    <r>
      <rPr>
        <sz val="11"/>
        <rFont val="Segoe UI Symbol"/>
        <family val="1"/>
      </rPr>
      <t>★</t>
    </r>
    <r>
      <rPr>
        <sz val="11"/>
        <rFont val="UD デジタル 教科書体 N-R"/>
        <family val="1"/>
        <charset val="128"/>
      </rPr>
      <t>*L19-M19)</t>
    </r>
    <rPh sb="0" eb="1">
      <t>レイ</t>
    </rPh>
    <phoneticPr fontId="17"/>
  </si>
  <si>
    <t>基礎控除</t>
    <rPh sb="0" eb="2">
      <t>キソ</t>
    </rPh>
    <rPh sb="2" eb="4">
      <t>コウジョ</t>
    </rPh>
    <phoneticPr fontId="5"/>
  </si>
  <si>
    <t>軽減判定所得</t>
    <rPh sb="0" eb="6">
      <t>ケイゲンハンテイショトク</t>
    </rPh>
    <phoneticPr fontId="5"/>
  </si>
  <si>
    <t>介護該当月</t>
    <rPh sb="0" eb="2">
      <t>カイゴ</t>
    </rPh>
    <rPh sb="2" eb="4">
      <t>ガイトウ</t>
    </rPh>
    <rPh sb="4" eb="5">
      <t>ツキ</t>
    </rPh>
    <phoneticPr fontId="5"/>
  </si>
  <si>
    <t>未就学児</t>
    <rPh sb="0" eb="4">
      <t>ミシュウガクジ</t>
    </rPh>
    <phoneticPr fontId="5"/>
  </si>
  <si>
    <t>基準年齢_未就学児</t>
    <rPh sb="0" eb="4">
      <t>キジュンネンレイ</t>
    </rPh>
    <rPh sb="5" eb="9">
      <t>ミシュウガクジ</t>
    </rPh>
    <phoneticPr fontId="5"/>
  </si>
  <si>
    <t>基準年齢_所得</t>
    <rPh sb="0" eb="2">
      <t>キジュン</t>
    </rPh>
    <rPh sb="2" eb="4">
      <t>ネンレイ</t>
    </rPh>
    <rPh sb="5" eb="7">
      <t>ショトク</t>
    </rPh>
    <phoneticPr fontId="5"/>
  </si>
  <si>
    <t>計</t>
    <rPh sb="0" eb="1">
      <t>ケイ</t>
    </rPh>
    <phoneticPr fontId="5"/>
  </si>
  <si>
    <t>▼7・5・2割軽減_月割軽減後▼</t>
    <rPh sb="6" eb="7">
      <t>ワリ</t>
    </rPh>
    <rPh sb="7" eb="9">
      <t>ケイゲン</t>
    </rPh>
    <rPh sb="10" eb="12">
      <t>ツキワ</t>
    </rPh>
    <rPh sb="12" eb="14">
      <t>ケイゲン</t>
    </rPh>
    <rPh sb="14" eb="15">
      <t>ゴ</t>
    </rPh>
    <phoneticPr fontId="5"/>
  </si>
  <si>
    <t>▼年額基礎▼</t>
    <rPh sb="1" eb="3">
      <t>ネンガク</t>
    </rPh>
    <rPh sb="3" eb="5">
      <t>キソ</t>
    </rPh>
    <phoneticPr fontId="5"/>
  </si>
  <si>
    <t>所得割</t>
    <rPh sb="0" eb="3">
      <t>ショトクワリ</t>
    </rPh>
    <phoneticPr fontId="5"/>
  </si>
  <si>
    <t>均等割</t>
    <rPh sb="0" eb="3">
      <t>キントウワ</t>
    </rPh>
    <phoneticPr fontId="5"/>
  </si>
  <si>
    <t>平等割</t>
    <rPh sb="0" eb="2">
      <t>ビョウドウ</t>
    </rPh>
    <rPh sb="2" eb="3">
      <t>ワリ</t>
    </rPh>
    <phoneticPr fontId="5"/>
  </si>
  <si>
    <t>１人目</t>
    <rPh sb="1" eb="3">
      <t>ニンメ</t>
    </rPh>
    <phoneticPr fontId="5"/>
  </si>
  <si>
    <t>２人目</t>
    <rPh sb="1" eb="3">
      <t>ニンメ</t>
    </rPh>
    <phoneticPr fontId="5"/>
  </si>
  <si>
    <t>３人目</t>
    <rPh sb="1" eb="3">
      <t>ニンメ</t>
    </rPh>
    <phoneticPr fontId="5"/>
  </si>
  <si>
    <t>４人目</t>
    <rPh sb="1" eb="3">
      <t>ニンメ</t>
    </rPh>
    <phoneticPr fontId="5"/>
  </si>
  <si>
    <t>５人目</t>
    <rPh sb="1" eb="3">
      <t>ニンメ</t>
    </rPh>
    <phoneticPr fontId="5"/>
  </si>
  <si>
    <t>６人目</t>
    <rPh sb="1" eb="3">
      <t>ニンメ</t>
    </rPh>
    <phoneticPr fontId="5"/>
  </si>
  <si>
    <t>７人目</t>
    <rPh sb="1" eb="3">
      <t>ニンメ</t>
    </rPh>
    <phoneticPr fontId="5"/>
  </si>
  <si>
    <t>８人目</t>
    <rPh sb="1" eb="3">
      <t>ニンメ</t>
    </rPh>
    <phoneticPr fontId="5"/>
  </si>
  <si>
    <t>９人目</t>
    <rPh sb="1" eb="3">
      <t>ニンメ</t>
    </rPh>
    <phoneticPr fontId="5"/>
  </si>
  <si>
    <t>１０人目</t>
    <rPh sb="2" eb="4">
      <t>ニンメ</t>
    </rPh>
    <phoneticPr fontId="5"/>
  </si>
  <si>
    <t>世帯合計</t>
    <rPh sb="0" eb="2">
      <t>セタイ</t>
    </rPh>
    <rPh sb="2" eb="4">
      <t>ゴウケイ</t>
    </rPh>
    <phoneticPr fontId="5"/>
  </si>
  <si>
    <t>加入者</t>
    <rPh sb="0" eb="3">
      <t>カニュウシャ</t>
    </rPh>
    <phoneticPr fontId="5"/>
  </si>
  <si>
    <t>１人あたり</t>
    <rPh sb="1" eb="2">
      <t>ニン</t>
    </rPh>
    <phoneticPr fontId="5"/>
  </si>
  <si>
    <t>１世帯あたり</t>
    <rPh sb="1" eb="3">
      <t>セタイ</t>
    </rPh>
    <phoneticPr fontId="5"/>
  </si>
  <si>
    <t>月額</t>
    <rPh sb="0" eb="2">
      <t>ゲツガク</t>
    </rPh>
    <phoneticPr fontId="5"/>
  </si>
  <si>
    <t>賦課限度額</t>
    <rPh sb="0" eb="5">
      <t>フカゲンドガク</t>
    </rPh>
    <phoneticPr fontId="5"/>
  </si>
  <si>
    <t>軽減判定所得</t>
    <rPh sb="0" eb="4">
      <t>ケイゲンハンテイ</t>
    </rPh>
    <rPh sb="4" eb="6">
      <t>ショトク</t>
    </rPh>
    <phoneticPr fontId="5"/>
  </si>
  <si>
    <t>《注意》試算結果については、実際の保険料額と異なる場合があります。</t>
    <rPh sb="1" eb="3">
      <t>チュウイ</t>
    </rPh>
    <phoneticPr fontId="5"/>
  </si>
  <si>
    <t>-</t>
    <phoneticPr fontId="5"/>
  </si>
  <si>
    <t>判定基準①</t>
    <rPh sb="0" eb="2">
      <t>ハンテイ</t>
    </rPh>
    <rPh sb="2" eb="4">
      <t>キジュン</t>
    </rPh>
    <phoneticPr fontId="5"/>
  </si>
  <si>
    <t>軽減判定基準②（２割）</t>
    <rPh sb="0" eb="2">
      <t>ケイゲン</t>
    </rPh>
    <rPh sb="2" eb="3">
      <t>ハン</t>
    </rPh>
    <rPh sb="4" eb="6">
      <t>キジュン</t>
    </rPh>
    <rPh sb="9" eb="10">
      <t>ワリ</t>
    </rPh>
    <phoneticPr fontId="5"/>
  </si>
  <si>
    <t>軽減判定基準②（５割）</t>
    <rPh sb="0" eb="4">
      <t>ケイゲンハンテイ</t>
    </rPh>
    <rPh sb="4" eb="6">
      <t>キジュン</t>
    </rPh>
    <rPh sb="9" eb="10">
      <t>ワリ</t>
    </rPh>
    <phoneticPr fontId="5"/>
  </si>
  <si>
    <t>軽減判定基準②（７割）</t>
    <rPh sb="0" eb="4">
      <t>ケイゲンハンテイ</t>
    </rPh>
    <rPh sb="4" eb="6">
      <t>キジュン</t>
    </rPh>
    <rPh sb="9" eb="10">
      <t>ワリ</t>
    </rPh>
    <phoneticPr fontId="5"/>
  </si>
  <si>
    <t>判定基準③</t>
    <rPh sb="0" eb="4">
      <t>ハンテイキジュン</t>
    </rPh>
    <phoneticPr fontId="5"/>
  </si>
  <si>
    <t>備考</t>
    <rPh sb="0" eb="2">
      <t>ビコウ</t>
    </rPh>
    <phoneticPr fontId="5"/>
  </si>
  <si>
    <t>エラー確認</t>
    <rPh sb="3" eb="5">
      <t>カクニン</t>
    </rPh>
    <phoneticPr fontId="5"/>
  </si>
  <si>
    <t>試算根拠</t>
    <rPh sb="0" eb="4">
      <t>シサンコンキョ</t>
    </rPh>
    <phoneticPr fontId="5"/>
  </si>
  <si>
    <t>所得無し</t>
    <rPh sb="0" eb="3">
      <t>ショトクナ</t>
    </rPh>
    <phoneticPr fontId="5"/>
  </si>
  <si>
    <t>口頭確認</t>
    <rPh sb="0" eb="4">
      <t>コウトウカクニン</t>
    </rPh>
    <phoneticPr fontId="5"/>
  </si>
  <si>
    <t>前々年中の所得（参考額）</t>
    <rPh sb="0" eb="2">
      <t>ゼンゼン</t>
    </rPh>
    <rPh sb="2" eb="3">
      <t>ネン</t>
    </rPh>
    <rPh sb="3" eb="4">
      <t>チュウ</t>
    </rPh>
    <rPh sb="5" eb="7">
      <t>ショトク</t>
    </rPh>
    <rPh sb="8" eb="10">
      <t>サンコウ</t>
    </rPh>
    <rPh sb="10" eb="11">
      <t>ガク</t>
    </rPh>
    <phoneticPr fontId="5"/>
  </si>
  <si>
    <t>簡易申告書</t>
    <rPh sb="0" eb="5">
      <t>カンイシンコクショ</t>
    </rPh>
    <phoneticPr fontId="5"/>
  </si>
  <si>
    <t>請求開始月</t>
    <rPh sb="0" eb="4">
      <t>セイキュウカイシ</t>
    </rPh>
    <rPh sb="4" eb="5">
      <t>ツキ</t>
    </rPh>
    <phoneticPr fontId="5"/>
  </si>
  <si>
    <t>担当者</t>
    <rPh sb="0" eb="3">
      <t>タントウシャ</t>
    </rPh>
    <phoneticPr fontId="5"/>
  </si>
  <si>
    <t>３月随時</t>
    <rPh sb="1" eb="2">
      <t>ガツ</t>
    </rPh>
    <rPh sb="2" eb="4">
      <t>ズイジ</t>
    </rPh>
    <phoneticPr fontId="5"/>
  </si>
  <si>
    <t>保険料の明細</t>
    <rPh sb="0" eb="3">
      <t>ホケンリョウ</t>
    </rPh>
    <rPh sb="4" eb="6">
      <t>メイサイ</t>
    </rPh>
    <phoneticPr fontId="5"/>
  </si>
  <si>
    <t>7月</t>
  </si>
  <si>
    <t>8月</t>
  </si>
  <si>
    <t>9月</t>
  </si>
  <si>
    <t>10月</t>
  </si>
  <si>
    <t>11月</t>
  </si>
  <si>
    <t>12月</t>
  </si>
  <si>
    <t>1月</t>
  </si>
  <si>
    <t>2月</t>
  </si>
  <si>
    <t>3月</t>
  </si>
  <si>
    <t>年額</t>
    <rPh sb="0" eb="2">
      <t>ネンガク</t>
    </rPh>
    <phoneticPr fontId="5"/>
  </si>
  <si>
    <t>月額</t>
    <rPh sb="0" eb="2">
      <t>ゲツガク</t>
    </rPh>
    <phoneticPr fontId="5"/>
  </si>
  <si>
    <t>請求月額</t>
    <rPh sb="0" eb="4">
      <t>セイキュウゲツガク</t>
    </rPh>
    <phoneticPr fontId="5"/>
  </si>
  <si>
    <t>請求月額(端数調整分)</t>
    <rPh sb="0" eb="4">
      <t>セイキュウゲツガク</t>
    </rPh>
    <rPh sb="5" eb="10">
      <t>ハスウチョウセイブン</t>
    </rPh>
    <phoneticPr fontId="5"/>
  </si>
  <si>
    <t>７月</t>
    <rPh sb="1" eb="2">
      <t>ガツ</t>
    </rPh>
    <phoneticPr fontId="5"/>
  </si>
  <si>
    <t>3月随時</t>
    <rPh sb="2" eb="4">
      <t>ズイジ</t>
    </rPh>
    <phoneticPr fontId="5"/>
  </si>
  <si>
    <t>８月</t>
    <rPh sb="1" eb="2">
      <t>ガツ</t>
    </rPh>
    <phoneticPr fontId="5"/>
  </si>
  <si>
    <t>９月</t>
    <rPh sb="1" eb="2">
      <t>ガツ</t>
    </rPh>
    <phoneticPr fontId="5"/>
  </si>
  <si>
    <t>１０月</t>
    <rPh sb="2" eb="3">
      <t>ガツ</t>
    </rPh>
    <phoneticPr fontId="5"/>
  </si>
  <si>
    <t>１１月</t>
    <rPh sb="2" eb="3">
      <t>ガツ</t>
    </rPh>
    <phoneticPr fontId="5"/>
  </si>
  <si>
    <t>１２月</t>
    <rPh sb="2" eb="3">
      <t>ガツ</t>
    </rPh>
    <phoneticPr fontId="5"/>
  </si>
  <si>
    <t>１月</t>
    <rPh sb="1" eb="2">
      <t>ガツ</t>
    </rPh>
    <phoneticPr fontId="5"/>
  </si>
  <si>
    <t>２月</t>
    <rPh sb="1" eb="2">
      <t>ガツ</t>
    </rPh>
    <phoneticPr fontId="5"/>
  </si>
  <si>
    <t>３月</t>
    <rPh sb="1" eb="2">
      <t>ガツ</t>
    </rPh>
    <phoneticPr fontId="5"/>
  </si>
  <si>
    <t>請求月</t>
    <rPh sb="0" eb="3">
      <t>セイキュウツキ</t>
    </rPh>
    <phoneticPr fontId="5"/>
  </si>
  <si>
    <t>請求額</t>
    <rPh sb="0" eb="3">
      <t>セイキュウガク</t>
    </rPh>
    <phoneticPr fontId="5"/>
  </si>
  <si>
    <t>月毎の保険料請求額（参考）</t>
    <rPh sb="0" eb="1">
      <t>ツキ</t>
    </rPh>
    <rPh sb="1" eb="2">
      <t>ゴト</t>
    </rPh>
    <rPh sb="3" eb="6">
      <t>ホケンリョウ</t>
    </rPh>
    <rPh sb="6" eb="9">
      <t>セイキュウガク</t>
    </rPh>
    <rPh sb="10" eb="12">
      <t>サンコウ</t>
    </rPh>
    <phoneticPr fontId="5"/>
  </si>
  <si>
    <t>任意継続と比較する場合の金額（参考）</t>
    <rPh sb="0" eb="4">
      <t>ニンイケイゾク</t>
    </rPh>
    <rPh sb="5" eb="7">
      <t>ヒカク</t>
    </rPh>
    <rPh sb="9" eb="11">
      <t>バアイ</t>
    </rPh>
    <rPh sb="12" eb="14">
      <t>キンガク</t>
    </rPh>
    <rPh sb="15" eb="17">
      <t>サンコウ</t>
    </rPh>
    <phoneticPr fontId="5"/>
  </si>
  <si>
    <t>２割軽減</t>
    <rPh sb="1" eb="2">
      <t>ワリ</t>
    </rPh>
    <rPh sb="2" eb="4">
      <t>ケイゲン</t>
    </rPh>
    <phoneticPr fontId="5"/>
  </si>
  <si>
    <t>５割軽減</t>
    <rPh sb="1" eb="2">
      <t>ワリ</t>
    </rPh>
    <rPh sb="2" eb="4">
      <t>ケイゲン</t>
    </rPh>
    <phoneticPr fontId="5"/>
  </si>
  <si>
    <t>７割軽減</t>
    <rPh sb="1" eb="2">
      <t>ワリ</t>
    </rPh>
    <rPh sb="2" eb="4">
      <t>ケイゲン</t>
    </rPh>
    <phoneticPr fontId="5"/>
  </si>
  <si>
    <t>保険料率</t>
    <rPh sb="0" eb="4">
      <t>ホケンリョウリツ</t>
    </rPh>
    <phoneticPr fontId="5"/>
  </si>
  <si>
    <t>問い合わせ先</t>
    <rPh sb="0" eb="1">
      <t>ト</t>
    </rPh>
    <rPh sb="2" eb="3">
      <t>ア</t>
    </rPh>
    <rPh sb="5" eb="6">
      <t>サキ</t>
    </rPh>
    <phoneticPr fontId="5"/>
  </si>
  <si>
    <t>電話：０９５７ー２２ー１５００</t>
    <rPh sb="0" eb="2">
      <t>デンワ</t>
    </rPh>
    <phoneticPr fontId="5"/>
  </si>
  <si>
    <t>ご案内</t>
    <rPh sb="1" eb="3">
      <t>アンナイ</t>
    </rPh>
    <phoneticPr fontId="5"/>
  </si>
  <si>
    <t>　《国保に加入するとき》</t>
  </si>
  <si>
    <t>　《社会保険の任意継続制度について》</t>
    <phoneticPr fontId="5"/>
  </si>
  <si>
    <t>合計</t>
    <rPh sb="0" eb="2">
      <t>ゴウケイ</t>
    </rPh>
    <phoneticPr fontId="5"/>
  </si>
  <si>
    <t>世帯主氏名</t>
    <rPh sb="0" eb="3">
      <t>セタイヌシ</t>
    </rPh>
    <rPh sb="3" eb="5">
      <t>シメイ</t>
    </rPh>
    <phoneticPr fontId="5"/>
  </si>
  <si>
    <t>世帯番号</t>
    <rPh sb="0" eb="4">
      <t>セタイバンゴウ</t>
    </rPh>
    <phoneticPr fontId="5"/>
  </si>
  <si>
    <t>軽減判定基準（２割）</t>
    <rPh sb="0" eb="6">
      <t>ケイゲンハンテイキジュン</t>
    </rPh>
    <rPh sb="8" eb="9">
      <t>ワリ</t>
    </rPh>
    <phoneticPr fontId="5"/>
  </si>
  <si>
    <t>軽減判定基準（５割）</t>
    <rPh sb="0" eb="6">
      <t>ケイゲンハンテイキジュン</t>
    </rPh>
    <rPh sb="8" eb="9">
      <t>ワリ</t>
    </rPh>
    <phoneticPr fontId="5"/>
  </si>
  <si>
    <t>軽減判定基準（７割）</t>
    <rPh sb="0" eb="6">
      <t>ケイゲンハンテイキジュン</t>
    </rPh>
    <rPh sb="8" eb="9">
      <t>ワリ</t>
    </rPh>
    <phoneticPr fontId="5"/>
  </si>
  <si>
    <t>小計（医）</t>
    <rPh sb="0" eb="2">
      <t>ショウケイ</t>
    </rPh>
    <rPh sb="3" eb="4">
      <t>イ</t>
    </rPh>
    <phoneticPr fontId="5"/>
  </si>
  <si>
    <t>小計（後）</t>
    <rPh sb="0" eb="2">
      <t>ショウケイ</t>
    </rPh>
    <rPh sb="3" eb="4">
      <t>アト</t>
    </rPh>
    <phoneticPr fontId="5"/>
  </si>
  <si>
    <t>小計（介）</t>
    <rPh sb="0" eb="2">
      <t>ショウケイ</t>
    </rPh>
    <rPh sb="3" eb="4">
      <t>カイ</t>
    </rPh>
    <phoneticPr fontId="5"/>
  </si>
  <si>
    <t>▼加入月▼</t>
    <rPh sb="1" eb="3">
      <t>カニュウ</t>
    </rPh>
    <rPh sb="3" eb="4">
      <t>ツキ</t>
    </rPh>
    <phoneticPr fontId="5"/>
  </si>
  <si>
    <t>▼年齢▼</t>
    <rPh sb="1" eb="3">
      <t>ネンレイ</t>
    </rPh>
    <phoneticPr fontId="5"/>
  </si>
  <si>
    <t>請求開始月▶</t>
    <rPh sb="0" eb="4">
      <t>セイキュウカイシ</t>
    </rPh>
    <rPh sb="4" eb="5">
      <t>ツキ</t>
    </rPh>
    <phoneticPr fontId="5"/>
  </si>
  <si>
    <t>　　健康保険組合または共済組合へ</t>
    <phoneticPr fontId="5"/>
  </si>
  <si>
    <t>源泉徴収票（前年分）</t>
    <rPh sb="0" eb="5">
      <t>ゲンセンチョウシュウヒョウ</t>
    </rPh>
    <rPh sb="6" eb="8">
      <t>ゼンネン</t>
    </rPh>
    <rPh sb="8" eb="9">
      <t>ブン</t>
    </rPh>
    <phoneticPr fontId="5"/>
  </si>
  <si>
    <t>確定申告の写し（前年分）</t>
    <rPh sb="0" eb="4">
      <t>カクテイシンコク</t>
    </rPh>
    <rPh sb="5" eb="6">
      <t>ウツ</t>
    </rPh>
    <rPh sb="8" eb="10">
      <t>ゼンネン</t>
    </rPh>
    <rPh sb="10" eb="11">
      <t>ブン</t>
    </rPh>
    <phoneticPr fontId="5"/>
  </si>
  <si>
    <t>端末情報（前年分）</t>
    <rPh sb="0" eb="2">
      <t>タンマツ</t>
    </rPh>
    <rPh sb="2" eb="4">
      <t>ジョウホウ</t>
    </rPh>
    <rPh sb="5" eb="8">
      <t>ゼンネンブン</t>
    </rPh>
    <phoneticPr fontId="5"/>
  </si>
  <si>
    <t>年金控除</t>
    <rPh sb="0" eb="4">
      <t>ネンキンコウジョ</t>
    </rPh>
    <phoneticPr fontId="5"/>
  </si>
  <si>
    <t>※介護分は40歳以上65歳未満の加入者にかかります</t>
    <rPh sb="1" eb="4">
      <t>カイゴブン</t>
    </rPh>
    <rPh sb="7" eb="8">
      <t>サイ</t>
    </rPh>
    <rPh sb="8" eb="10">
      <t>イジョウ</t>
    </rPh>
    <rPh sb="12" eb="13">
      <t>サイ</t>
    </rPh>
    <rPh sb="13" eb="15">
      <t>ミマン</t>
    </rPh>
    <rPh sb="16" eb="19">
      <t>カニュウシャ</t>
    </rPh>
    <phoneticPr fontId="5"/>
  </si>
  <si>
    <t>保険料</t>
    <rPh sb="0" eb="3">
      <t>ホケンリョウ</t>
    </rPh>
    <phoneticPr fontId="5"/>
  </si>
  <si>
    <t>賦課条件</t>
    <rPh sb="0" eb="2">
      <t>フカ</t>
    </rPh>
    <rPh sb="2" eb="4">
      <t>ジョウケン</t>
    </rPh>
    <phoneticPr fontId="5"/>
  </si>
  <si>
    <t>世帯合計
内訳</t>
    <rPh sb="0" eb="4">
      <t>セタイゴウケイ</t>
    </rPh>
    <rPh sb="5" eb="7">
      <t>ウチワケ</t>
    </rPh>
    <phoneticPr fontId="5"/>
  </si>
  <si>
    <t>◀</t>
    <phoneticPr fontId="5"/>
  </si>
  <si>
    <t>※該当の場合は、均等割と平等割が割り引かれます。</t>
    <rPh sb="1" eb="3">
      <t>ガイトウ</t>
    </rPh>
    <rPh sb="4" eb="6">
      <t>バアイ</t>
    </rPh>
    <rPh sb="8" eb="10">
      <t>キントウ</t>
    </rPh>
    <rPh sb="10" eb="11">
      <t>ワリ</t>
    </rPh>
    <rPh sb="12" eb="14">
      <t>ビョウドウ</t>
    </rPh>
    <rPh sb="14" eb="15">
      <t>ワリ</t>
    </rPh>
    <rPh sb="16" eb="17">
      <t>ワ</t>
    </rPh>
    <rPh sb="18" eb="19">
      <t>ビ</t>
    </rPh>
    <phoneticPr fontId="5"/>
  </si>
  <si>
    <t>所得金額調整控除の有無</t>
    <rPh sb="0" eb="4">
      <t>ショトクキンガク</t>
    </rPh>
    <rPh sb="4" eb="8">
      <t>チョウセイコウジョ</t>
    </rPh>
    <rPh sb="9" eb="11">
      <t>ウム</t>
    </rPh>
    <phoneticPr fontId="5"/>
  </si>
  <si>
    <t>所得金額調整控除額</t>
    <rPh sb="8" eb="9">
      <t>ガク</t>
    </rPh>
    <phoneticPr fontId="5"/>
  </si>
  <si>
    <t>給与+年金＞10万の給与所得控除</t>
    <rPh sb="0" eb="2">
      <t>キュウヨ</t>
    </rPh>
    <rPh sb="3" eb="5">
      <t>ネンキン</t>
    </rPh>
    <rPh sb="8" eb="9">
      <t>マン</t>
    </rPh>
    <rPh sb="10" eb="14">
      <t>キュウヨショトク</t>
    </rPh>
    <rPh sb="14" eb="16">
      <t>コウジョ</t>
    </rPh>
    <phoneticPr fontId="5"/>
  </si>
  <si>
    <t>世帯主</t>
    <rPh sb="0" eb="3">
      <t>セタイヌシ</t>
    </rPh>
    <phoneticPr fontId="5"/>
  </si>
  <si>
    <t>世帯主（特定擬主）</t>
    <rPh sb="0" eb="3">
      <t>セタイヌシ</t>
    </rPh>
    <rPh sb="4" eb="6">
      <t>トクテイ</t>
    </rPh>
    <rPh sb="6" eb="7">
      <t>ギ</t>
    </rPh>
    <rPh sb="7" eb="8">
      <t>ヌシ</t>
    </rPh>
    <phoneticPr fontId="5"/>
  </si>
  <si>
    <t>世帯員</t>
    <rPh sb="0" eb="3">
      <t>セタイイン</t>
    </rPh>
    <phoneticPr fontId="5"/>
  </si>
  <si>
    <t>特定</t>
    <rPh sb="0" eb="2">
      <t>トクテイ</t>
    </rPh>
    <phoneticPr fontId="5"/>
  </si>
  <si>
    <t>特定（未加入）</t>
    <rPh sb="0" eb="2">
      <t>トクテイ</t>
    </rPh>
    <rPh sb="3" eb="6">
      <t>ミカニュウ</t>
    </rPh>
    <phoneticPr fontId="5"/>
  </si>
  <si>
    <t>諫早市 保険年金課</t>
    <rPh sb="0" eb="3">
      <t>イサハヤシ</t>
    </rPh>
    <rPh sb="4" eb="9">
      <t>ホケンネンキンカ</t>
    </rPh>
    <phoneticPr fontId="5"/>
  </si>
  <si>
    <t>未加入</t>
    <phoneticPr fontId="5"/>
  </si>
  <si>
    <t>継続</t>
    <phoneticPr fontId="5"/>
  </si>
  <si>
    <t>非該当</t>
    <phoneticPr fontId="5"/>
  </si>
  <si>
    <t>給与所得者等の判定</t>
    <rPh sb="0" eb="2">
      <t>キュウヨ</t>
    </rPh>
    <rPh sb="2" eb="5">
      <t>ショトクシャ</t>
    </rPh>
    <rPh sb="5" eb="6">
      <t>ナド</t>
    </rPh>
    <rPh sb="7" eb="9">
      <t>ハンテイ</t>
    </rPh>
    <phoneticPr fontId="5"/>
  </si>
  <si>
    <t>　　・　社保の喪失日がわかるもの（例：社会保険資格喪失連絡票）　</t>
    <phoneticPr fontId="5"/>
  </si>
  <si>
    <t>　　・　身分証明書（免許証等）　</t>
    <phoneticPr fontId="5"/>
  </si>
  <si>
    <r>
      <t>　※</t>
    </r>
    <r>
      <rPr>
        <u/>
        <sz val="10"/>
        <color rgb="FF000000"/>
        <rFont val="UD デジタル 教科書体 N-R"/>
        <family val="1"/>
        <charset val="128"/>
      </rPr>
      <t>国保に加入する際は、社会保険の喪失手続きを行った後に</t>
    </r>
    <phoneticPr fontId="5"/>
  </si>
  <si>
    <r>
      <t xml:space="preserve"> 　　</t>
    </r>
    <r>
      <rPr>
        <u/>
        <sz val="10"/>
        <color rgb="FF000000"/>
        <rFont val="UD デジタル 教科書体 N-R"/>
        <family val="1"/>
        <charset val="128"/>
      </rPr>
      <t>来てください。</t>
    </r>
    <phoneticPr fontId="5"/>
  </si>
  <si>
    <t>　※別世帯の方が代理で手続きに来られる場合は、委任状が必要です。</t>
    <phoneticPr fontId="5"/>
  </si>
  <si>
    <t>　　・　退職から２０日以内に手続き</t>
    <phoneticPr fontId="5"/>
  </si>
  <si>
    <t>　　・　２年間継続、保険料は据置き</t>
    <phoneticPr fontId="5"/>
  </si>
  <si>
    <t>　※任意継続の保険料のおたずねは全国健康保険協会、</t>
    <phoneticPr fontId="5"/>
  </si>
  <si>
    <t>　※国保に加入する際は、社会保険の喪失手続きを行った後に来てください。
　※別世帯の方が代理で手続きに来られる場合は、委任状が必要です。</t>
    <phoneticPr fontId="5"/>
  </si>
  <si>
    <t>・身分証明書（例：免許証等、マイナンバーカード）　</t>
    <rPh sb="7" eb="8">
      <t>レイ</t>
    </rPh>
    <phoneticPr fontId="5"/>
  </si>
  <si>
    <t>・最大２年間継続</t>
    <rPh sb="1" eb="3">
      <t>サイダイ</t>
    </rPh>
    <phoneticPr fontId="5"/>
  </si>
  <si>
    <t>・退職から２０日以内に手続きが必要です</t>
    <rPh sb="15" eb="17">
      <t>ヒツヨウ</t>
    </rPh>
    <phoneticPr fontId="5"/>
  </si>
  <si>
    <t>※任意継続の保険料のおたずねは全国健康保険協会、健康保険組合または共済組合へお願いします。</t>
    <rPh sb="39" eb="40">
      <t>ネガ</t>
    </rPh>
    <phoneticPr fontId="5"/>
  </si>
  <si>
    <r>
      <t>賦課所得</t>
    </r>
    <r>
      <rPr>
        <sz val="10"/>
        <color theme="1"/>
        <rFont val="Calibri"/>
        <family val="1"/>
      </rPr>
      <t>×</t>
    </r>
    <r>
      <rPr>
        <sz val="10"/>
        <color theme="1"/>
        <rFont val="UD デジタル 教科書体 N-R"/>
        <family val="1"/>
        <charset val="128"/>
      </rPr>
      <t>％</t>
    </r>
    <rPh sb="0" eb="4">
      <t>フカショトク</t>
    </rPh>
    <phoneticPr fontId="5"/>
  </si>
  <si>
    <t>《国保に加入するときに必要なもの》</t>
    <rPh sb="1" eb="3">
      <t>コクホ</t>
    </rPh>
    <rPh sb="4" eb="6">
      <t>カニュウ</t>
    </rPh>
    <rPh sb="11" eb="13">
      <t>ヒツヨウ</t>
    </rPh>
    <phoneticPr fontId="5"/>
  </si>
  <si>
    <t>《社会保険の任意継続制度について》</t>
    <rPh sb="1" eb="5">
      <t>シャカイホケン</t>
    </rPh>
    <rPh sb="6" eb="8">
      <t>ニンイ</t>
    </rPh>
    <rPh sb="8" eb="10">
      <t>ケイゾク</t>
    </rPh>
    <rPh sb="10" eb="12">
      <t>セイド</t>
    </rPh>
    <phoneticPr fontId="5"/>
  </si>
  <si>
    <r>
      <t>世帯</t>
    </r>
    <r>
      <rPr>
        <sz val="16"/>
        <color rgb="FFFF0000"/>
        <rFont val="UD デジタル 教科書体 N-R"/>
        <family val="1"/>
        <charset val="128"/>
      </rPr>
      <t>主</t>
    </r>
    <rPh sb="0" eb="3">
      <t>セタイヌシ</t>
    </rPh>
    <phoneticPr fontId="5"/>
  </si>
  <si>
    <t>平等割合計</t>
    <rPh sb="0" eb="2">
      <t>ビョウドウ</t>
    </rPh>
    <rPh sb="2" eb="3">
      <t>ワリ</t>
    </rPh>
    <rPh sb="3" eb="5">
      <t>ゴウケイ</t>
    </rPh>
    <phoneticPr fontId="5"/>
  </si>
  <si>
    <t>平等割比較順位</t>
    <rPh sb="0" eb="3">
      <t>ビョウドウワリ</t>
    </rPh>
    <rPh sb="3" eb="5">
      <t>ヒカク</t>
    </rPh>
    <rPh sb="5" eb="7">
      <t>ジュンイ</t>
    </rPh>
    <phoneticPr fontId="5"/>
  </si>
  <si>
    <t>平等割を含めるフラグ</t>
    <rPh sb="0" eb="3">
      <t>ビョウドウワリ</t>
    </rPh>
    <rPh sb="4" eb="5">
      <t>フク</t>
    </rPh>
    <phoneticPr fontId="5"/>
  </si>
  <si>
    <t>※国保脱退による請求月の調整は含まれていません。</t>
    <rPh sb="1" eb="5">
      <t>コクホダッタイ</t>
    </rPh>
    <rPh sb="8" eb="11">
      <t>セイキュウツキ</t>
    </rPh>
    <rPh sb="12" eb="14">
      <t>チョウセイ</t>
    </rPh>
    <rPh sb="15" eb="16">
      <t>フク</t>
    </rPh>
    <phoneticPr fontId="5"/>
  </si>
  <si>
    <t>給与所得の計算根拠（令和8年分以降）</t>
    <rPh sb="0" eb="4">
      <t>キュウヨショトク</t>
    </rPh>
    <rPh sb="5" eb="7">
      <t>ケイサン</t>
    </rPh>
    <rPh sb="7" eb="9">
      <t>コンキョ</t>
    </rPh>
    <rPh sb="10" eb="12">
      <t>レイワ</t>
    </rPh>
    <rPh sb="13" eb="15">
      <t>ネンブン</t>
    </rPh>
    <rPh sb="15" eb="17">
      <t>イコウ</t>
    </rPh>
    <phoneticPr fontId="17"/>
  </si>
  <si>
    <t>1円≦◆≦650,999円</t>
    <rPh sb="1" eb="2">
      <t>エン</t>
    </rPh>
    <rPh sb="12" eb="13">
      <t>エン</t>
    </rPh>
    <phoneticPr fontId="7"/>
  </si>
  <si>
    <t>給与収入</t>
    <rPh sb="0" eb="4">
      <t>キュウヨシュウニュウ</t>
    </rPh>
    <phoneticPr fontId="5"/>
  </si>
  <si>
    <t>　651,000円≦◆≦1,899,999円</t>
    <rPh sb="8" eb="9">
      <t>エン</t>
    </rPh>
    <rPh sb="21" eb="22">
      <t>エン</t>
    </rPh>
    <phoneticPr fontId="7"/>
  </si>
  <si>
    <t>1,900,000円≦◆≦3,599,999円</t>
    <rPh sb="9" eb="10">
      <t>エン</t>
    </rPh>
    <rPh sb="22" eb="23">
      <t>エン</t>
    </rPh>
    <phoneticPr fontId="7"/>
  </si>
  <si>
    <t>3,600,000円≦◆≦6,599,999円</t>
    <rPh sb="9" eb="10">
      <t>エン</t>
    </rPh>
    <rPh sb="22" eb="23">
      <t>エン</t>
    </rPh>
    <phoneticPr fontId="7"/>
  </si>
  <si>
    <t>◆－650,000</t>
    <phoneticPr fontId="17"/>
  </si>
  <si>
    <t>6,600,000円≦◆≦8,499,999円</t>
    <rPh sb="9" eb="10">
      <t>エン</t>
    </rPh>
    <rPh sb="22" eb="23">
      <t>エン</t>
    </rPh>
    <phoneticPr fontId="7"/>
  </si>
  <si>
    <t>（◆÷4《千円未満切捨》）×2.8－ 80,000</t>
    <rPh sb="5" eb="9">
      <t>センエンミマン</t>
    </rPh>
    <rPh sb="9" eb="11">
      <t>キリス</t>
    </rPh>
    <phoneticPr fontId="17"/>
  </si>
  <si>
    <t>（◆÷4《千円未満切捨》）×3.2－440,000</t>
    <rPh sb="5" eb="9">
      <t>センエンミマン</t>
    </rPh>
    <rPh sb="9" eb="11">
      <t>キリス</t>
    </rPh>
    <phoneticPr fontId="17"/>
  </si>
  <si>
    <t>1,624,000円≦◆</t>
    <rPh sb="9" eb="10">
      <t>エン</t>
    </rPh>
    <phoneticPr fontId="7"/>
  </si>
  <si>
    <t>◆－1,950,000</t>
    <phoneticPr fontId="5"/>
  </si>
  <si>
    <t>◆×９０％－1,100,000</t>
    <phoneticPr fontId="17"/>
  </si>
  <si>
    <r>
      <t>給与所得　</t>
    </r>
    <r>
      <rPr>
        <sz val="11"/>
        <color rgb="FFFF0000"/>
        <rFont val="UD デジタル 教科書体 N-R"/>
        <family val="1"/>
        <charset val="128"/>
      </rPr>
      <t>※最終的に１円未満切り捨て</t>
    </r>
    <rPh sb="0" eb="2">
      <t>キュウヨ</t>
    </rPh>
    <rPh sb="2" eb="4">
      <t>ショトク</t>
    </rPh>
    <rPh sb="6" eb="9">
      <t>サイシュウテキ</t>
    </rPh>
    <rPh sb="11" eb="14">
      <t>エンミマン</t>
    </rPh>
    <rPh sb="14" eb="15">
      <t>キ</t>
    </rPh>
    <rPh sb="16" eb="17">
      <t>ス</t>
    </rPh>
    <phoneticPr fontId="5"/>
  </si>
  <si>
    <r>
      <t>給与所得</t>
    </r>
    <r>
      <rPr>
        <sz val="11"/>
        <rFont val="Segoe UI Symbol"/>
        <family val="1"/>
      </rPr>
      <t>▶</t>
    </r>
    <rPh sb="0" eb="4">
      <t>キュウヨショトク</t>
    </rPh>
    <phoneticPr fontId="5"/>
  </si>
  <si>
    <t>関数模索</t>
    <rPh sb="0" eb="4">
      <t>カンスウモサク</t>
    </rPh>
    <phoneticPr fontId="5"/>
  </si>
  <si>
    <r>
      <t>給与収入（任意の値）</t>
    </r>
    <r>
      <rPr>
        <sz val="11"/>
        <rFont val="Segoe UI Symbol"/>
        <family val="1"/>
      </rPr>
      <t>▶</t>
    </r>
    <rPh sb="0" eb="4">
      <t>キュウヨシュウニュウ</t>
    </rPh>
    <rPh sb="5" eb="7">
      <t>ニンイ</t>
    </rPh>
    <rPh sb="8" eb="9">
      <t>アタイ</t>
    </rPh>
    <phoneticPr fontId="5"/>
  </si>
  <si>
    <t>子ども分</t>
    <rPh sb="0" eb="1">
      <t>コ</t>
    </rPh>
    <rPh sb="3" eb="4">
      <t>ブン</t>
    </rPh>
    <phoneticPr fontId="5"/>
  </si>
  <si>
    <t>医療</t>
    <rPh sb="0" eb="2">
      <t>イリョウ</t>
    </rPh>
    <phoneticPr fontId="5"/>
  </si>
  <si>
    <t>後期</t>
    <rPh sb="0" eb="2">
      <t>コウキ</t>
    </rPh>
    <phoneticPr fontId="5"/>
  </si>
  <si>
    <t>介護</t>
    <rPh sb="0" eb="2">
      <t>カイゴ</t>
    </rPh>
    <phoneticPr fontId="5"/>
  </si>
  <si>
    <t>子ども</t>
    <rPh sb="0" eb="1">
      <t>コ</t>
    </rPh>
    <phoneticPr fontId="5"/>
  </si>
  <si>
    <t>子ども</t>
    <rPh sb="0" eb="1">
      <t>コ</t>
    </rPh>
    <phoneticPr fontId="5"/>
  </si>
  <si>
    <t>子ども該当月</t>
    <rPh sb="0" eb="1">
      <t>コ</t>
    </rPh>
    <rPh sb="3" eb="5">
      <t>ガイトウ</t>
    </rPh>
    <rPh sb="5" eb="6">
      <t>ツキ</t>
    </rPh>
    <phoneticPr fontId="5"/>
  </si>
  <si>
    <t>小計（子）</t>
    <rPh sb="0" eb="2">
      <t>ショウケイ</t>
    </rPh>
    <rPh sb="3" eb="4">
      <t>コ</t>
    </rPh>
    <phoneticPr fontId="5"/>
  </si>
  <si>
    <t>７月</t>
    <phoneticPr fontId="5"/>
  </si>
  <si>
    <t>17歳以下</t>
    <rPh sb="2" eb="5">
      <t>サイイカ</t>
    </rPh>
    <phoneticPr fontId="5"/>
  </si>
  <si>
    <t>18～39歳</t>
    <rPh sb="5" eb="6">
      <t>サイ</t>
    </rPh>
    <phoneticPr fontId="5"/>
  </si>
  <si>
    <t>40～64歳</t>
    <rPh sb="5" eb="6">
      <t>サイ</t>
    </rPh>
    <phoneticPr fontId="5"/>
  </si>
  <si>
    <t>65～74歳</t>
    <rPh sb="5" eb="6">
      <t>サイ</t>
    </rPh>
    <phoneticPr fontId="5"/>
  </si>
  <si>
    <t>簡易早見表</t>
    <rPh sb="0" eb="5">
      <t>カンイハヤミヒョウ</t>
    </rPh>
    <phoneticPr fontId="5"/>
  </si>
  <si>
    <t>▼保険料率年度</t>
    <rPh sb="1" eb="5">
      <t>ホケンリョウリツ</t>
    </rPh>
    <rPh sb="5" eb="7">
      <t>ネンド</t>
    </rPh>
    <phoneticPr fontId="5"/>
  </si>
  <si>
    <t>通常</t>
    <rPh sb="0" eb="2">
      <t>ツウジョウ</t>
    </rPh>
    <phoneticPr fontId="5"/>
  </si>
  <si>
    <t>子ども該当日</t>
    <rPh sb="0" eb="1">
      <t>コ</t>
    </rPh>
    <rPh sb="3" eb="5">
      <t>ガイトウ</t>
    </rPh>
    <rPh sb="5" eb="6">
      <t>ビ</t>
    </rPh>
    <phoneticPr fontId="5"/>
  </si>
  <si>
    <t>強制軽減判定所得</t>
    <rPh sb="0" eb="2">
      <t>キョウセイ</t>
    </rPh>
    <rPh sb="2" eb="8">
      <t>ケイゲンハンテイショトク</t>
    </rPh>
    <phoneticPr fontId="5"/>
  </si>
  <si>
    <t>強制給与等所得者</t>
    <rPh sb="0" eb="2">
      <t>キョウセイ</t>
    </rPh>
    <rPh sb="2" eb="4">
      <t>キュウヨ</t>
    </rPh>
    <rPh sb="4" eb="5">
      <t>ナド</t>
    </rPh>
    <rPh sb="5" eb="8">
      <t>ショトクシャ</t>
    </rPh>
    <phoneticPr fontId="5"/>
  </si>
  <si>
    <t>小計</t>
    <rPh sb="0" eb="2">
      <t>ショウケイ</t>
    </rPh>
    <phoneticPr fontId="5"/>
  </si>
  <si>
    <t>合計</t>
    <phoneticPr fontId="5"/>
  </si>
  <si>
    <t>※平等割は合計にのみ含まれています。 / 加入者の人数が２人以上から１人になる場合は、金額が異なる場合があります。</t>
    <rPh sb="1" eb="4">
      <t>ビョウドウワリ</t>
    </rPh>
    <rPh sb="5" eb="7">
      <t>ゴウケイ</t>
    </rPh>
    <rPh sb="10" eb="11">
      <t>フク</t>
    </rPh>
    <rPh sb="21" eb="24">
      <t>カニュウシャ</t>
    </rPh>
    <rPh sb="25" eb="27">
      <t>ニンズウ</t>
    </rPh>
    <rPh sb="29" eb="30">
      <t>ニン</t>
    </rPh>
    <rPh sb="30" eb="32">
      <t>イジョウ</t>
    </rPh>
    <rPh sb="35" eb="36">
      <t>ニン</t>
    </rPh>
    <rPh sb="39" eb="41">
      <t>バアイ</t>
    </rPh>
    <rPh sb="43" eb="45">
      <t>キンガク</t>
    </rPh>
    <rPh sb="46" eb="47">
      <t>コト</t>
    </rPh>
    <rPh sb="49" eb="51">
      <t>バアイ</t>
    </rPh>
    <phoneticPr fontId="5"/>
  </si>
  <si>
    <t>合計</t>
    <rPh sb="0" eb="2">
      <t>ゴウケイ</t>
    </rPh>
    <phoneticPr fontId="5"/>
  </si>
  <si>
    <t>※平等割は世帯あたりにかかるものなので、医・後・介・子の合計額を世帯合計に表示しています。</t>
    <phoneticPr fontId="5"/>
  </si>
  <si>
    <t>※所得割・均等割は、医・後・介・子の合計額を加入月数で割ったものを表示しています。/ 世帯合計は端数調整により加入者別の小計と異なる場合があります。</t>
    <rPh sb="1" eb="4">
      <t>ショトクワリ</t>
    </rPh>
    <rPh sb="5" eb="8">
      <t>キントウワ</t>
    </rPh>
    <rPh sb="10" eb="11">
      <t>イ</t>
    </rPh>
    <rPh sb="12" eb="13">
      <t>ウシロ</t>
    </rPh>
    <rPh sb="14" eb="15">
      <t>カイ</t>
    </rPh>
    <rPh sb="16" eb="17">
      <t>コ</t>
    </rPh>
    <rPh sb="18" eb="20">
      <t>ゴウケイ</t>
    </rPh>
    <rPh sb="20" eb="21">
      <t>ガク</t>
    </rPh>
    <rPh sb="22" eb="25">
      <t>カニュウツキ</t>
    </rPh>
    <rPh sb="25" eb="26">
      <t>スウ</t>
    </rPh>
    <rPh sb="27" eb="28">
      <t>ワ</t>
    </rPh>
    <rPh sb="33" eb="35">
      <t>ヒョウジ</t>
    </rPh>
    <rPh sb="43" eb="45">
      <t>セタイ</t>
    </rPh>
    <rPh sb="55" eb="58">
      <t>カニュウシャ</t>
    </rPh>
    <rPh sb="63" eb="64">
      <t>コト</t>
    </rPh>
    <rPh sb="66" eb="68">
      <t>バアイ</t>
    </rPh>
    <phoneticPr fontId="5"/>
  </si>
  <si>
    <t>４月</t>
    <phoneticPr fontId="5"/>
  </si>
  <si>
    <t>令和 8</t>
  </si>
  <si>
    <t>所得による軽減判定基準（参考）</t>
    <rPh sb="0" eb="2">
      <t>ショトク</t>
    </rPh>
    <rPh sb="5" eb="9">
      <t>ケイゲンハンテイ</t>
    </rPh>
    <rPh sb="9" eb="11">
      <t>キジュン</t>
    </rPh>
    <rPh sb="12" eb="14">
      <t>サンコウ</t>
    </rPh>
    <phoneticPr fontId="5"/>
  </si>
  <si>
    <t>必須_国保加入の有無</t>
    <rPh sb="0" eb="2">
      <t>ヒッス</t>
    </rPh>
    <rPh sb="3" eb="7">
      <t>コクホカニュウ</t>
    </rPh>
    <rPh sb="8" eb="10">
      <t>ウム</t>
    </rPh>
    <phoneticPr fontId="5"/>
  </si>
  <si>
    <t>必須_生年月日</t>
    <rPh sb="0" eb="2">
      <t>ヒッス</t>
    </rPh>
    <rPh sb="3" eb="7">
      <t>セイネンガッピ</t>
    </rPh>
    <phoneticPr fontId="5"/>
  </si>
  <si>
    <t>年度 国民健康保険料試算表　入力欄</t>
    <rPh sb="0" eb="2">
      <t>ネンド</t>
    </rPh>
    <rPh sb="3" eb="10">
      <t>コクミンケンコウホケンリョウ</t>
    </rPh>
    <rPh sb="10" eb="13">
      <t>シサンヒョウ</t>
    </rPh>
    <rPh sb="14" eb="17">
      <t>ニュウリョクラン</t>
    </rPh>
    <phoneticPr fontId="5"/>
  </si>
  <si>
    <t>・社会保険の喪失日がわかるもの（例：資格喪失連絡票）　</t>
    <rPh sb="1" eb="5">
      <t>シャカイホケン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</si>
</sst>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11]ge\.m\.d;@"/>
    <numFmt numFmtId="177" formatCode="#,##0;[Red]\△#,##0"/>
    <numFmt numFmtId="178" formatCode="[$-411]ggge&quot;年&quot;mm&quot;月&quot;dd&quot;日&quot;;@"/>
    <numFmt numFmtId="179" formatCode="0&quot;か&quot;&quot;月&quot;"/>
    <numFmt numFmtId="180" formatCode="0&quot;人&quot;"/>
    <numFmt numFmtId="181" formatCode="#"/>
    <numFmt numFmtId="182" formatCode="#,##0\ &quot;以&quot;&quot;下&quot;"/>
    <numFmt numFmtId="183" formatCode="#,##0;[Red]#,##0"/>
    <numFmt numFmtId="184" formatCode=";;;"/>
    <numFmt numFmtId="185" formatCode="0_);[Red]\(0\)"/>
  </numFmts>
  <fonts count="62">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UD デジタル 教科書体 N-R"/>
      <family val="1"/>
      <charset val="128"/>
    </font>
    <font>
      <sz val="6"/>
      <name val="游ゴシック"/>
      <family val="2"/>
      <charset val="128"/>
      <scheme val="minor"/>
    </font>
    <font>
      <sz val="16"/>
      <color theme="1"/>
      <name val="UD デジタル 教科書体 N-R"/>
      <family val="1"/>
      <charset val="128"/>
    </font>
    <font>
      <sz val="12"/>
      <color theme="1"/>
      <name val="UD デジタル 教科書体 N-R"/>
      <family val="1"/>
      <charset val="128"/>
    </font>
    <font>
      <sz val="14"/>
      <color theme="1"/>
      <name val="UD デジタル 教科書体 N-R"/>
      <family val="1"/>
      <charset val="128"/>
    </font>
    <font>
      <sz val="18"/>
      <color theme="1"/>
      <name val="UD デジタル 教科書体 N-R"/>
      <family val="1"/>
      <charset val="128"/>
    </font>
    <font>
      <sz val="20"/>
      <color theme="1"/>
      <name val="UD デジタル 教科書体 N-R"/>
      <family val="1"/>
      <charset val="128"/>
    </font>
    <font>
      <sz val="11"/>
      <name val="UD デジタル 教科書体 N-R"/>
      <family val="1"/>
      <charset val="128"/>
    </font>
    <font>
      <u/>
      <sz val="11"/>
      <color theme="1"/>
      <name val="UD デジタル 教科書体 N-R"/>
      <family val="1"/>
      <charset val="128"/>
    </font>
    <font>
      <sz val="11"/>
      <color rgb="FFFF0000"/>
      <name val="UD デジタル 教科書体 N-R"/>
      <family val="1"/>
      <charset val="128"/>
    </font>
    <font>
      <sz val="11"/>
      <name val="ＭＳ Ｐゴシック"/>
      <family val="3"/>
      <charset val="128"/>
    </font>
    <font>
      <sz val="6"/>
      <name val="ＭＳ Ｐゴシック"/>
      <family val="3"/>
      <charset val="128"/>
    </font>
    <font>
      <sz val="10"/>
      <color theme="1"/>
      <name val="UD デジタル 教科書体 N-R"/>
      <family val="1"/>
      <charset val="128"/>
    </font>
    <font>
      <sz val="11"/>
      <color rgb="FF7030A0"/>
      <name val="UD デジタル 教科書体 N-R"/>
      <family val="1"/>
      <charset val="128"/>
    </font>
    <font>
      <sz val="11"/>
      <color theme="1"/>
      <name val="Segoe UI Symbol"/>
      <family val="1"/>
    </font>
    <font>
      <sz val="11"/>
      <color theme="1"/>
      <name val="UD デジタル 教科書体 N-R"/>
      <family val="1"/>
    </font>
    <font>
      <sz val="11"/>
      <color theme="1"/>
      <name val="Calibri"/>
      <family val="1"/>
    </font>
    <font>
      <sz val="11"/>
      <name val="Segoe UI Symbol"/>
      <family val="1"/>
    </font>
    <font>
      <b/>
      <sz val="16"/>
      <color rgb="FFFF0000"/>
      <name val="UD デジタル 教科書体 N-R"/>
      <family val="1"/>
      <charset val="128"/>
    </font>
    <font>
      <b/>
      <sz val="16"/>
      <color theme="1"/>
      <name val="UD デジタル 教科書体 N-R"/>
      <family val="1"/>
      <charset val="128"/>
    </font>
    <font>
      <b/>
      <sz val="16"/>
      <color theme="0"/>
      <name val="UD デジタル 教科書体 N-R"/>
      <family val="1"/>
      <charset val="128"/>
    </font>
    <font>
      <sz val="11"/>
      <color theme="0"/>
      <name val="UD デジタル 教科書体 N-R"/>
      <family val="1"/>
      <charset val="128"/>
    </font>
    <font>
      <b/>
      <sz val="14"/>
      <color theme="0"/>
      <name val="UD デジタル 教科書体 N-R"/>
      <family val="1"/>
      <charset val="128"/>
    </font>
    <font>
      <sz val="14"/>
      <color theme="0"/>
      <name val="UD デジタル 教科書体 N-R"/>
      <family val="1"/>
      <charset val="128"/>
    </font>
    <font>
      <sz val="24"/>
      <color theme="1"/>
      <name val="UD デジタル 教科書体 N-R"/>
      <family val="1"/>
      <charset val="128"/>
    </font>
    <font>
      <b/>
      <sz val="14"/>
      <color indexed="81"/>
      <name val="UD デジタル 教科書体 N-R"/>
      <family val="1"/>
      <charset val="128"/>
    </font>
    <font>
      <sz val="10"/>
      <color theme="0"/>
      <name val="UD デジタル 教科書体 N-R"/>
      <family val="1"/>
      <charset val="128"/>
    </font>
    <font>
      <sz val="10"/>
      <color theme="1"/>
      <name val="Calibri"/>
      <family val="1"/>
    </font>
    <font>
      <sz val="10"/>
      <color rgb="FF000000"/>
      <name val="UD デジタル 教科書体 N-R"/>
      <family val="1"/>
      <charset val="128"/>
    </font>
    <font>
      <u/>
      <sz val="10"/>
      <color rgb="FF000000"/>
      <name val="UD デジタル 教科書体 N-R"/>
      <family val="1"/>
      <charset val="128"/>
    </font>
    <font>
      <b/>
      <sz val="20"/>
      <color theme="1"/>
      <name val="UD デジタル 教科書体 N-R"/>
      <family val="1"/>
      <charset val="128"/>
    </font>
    <font>
      <sz val="16"/>
      <color theme="1" tint="0.499984740745262"/>
      <name val="UD デジタル 教科書体 N-R"/>
      <family val="1"/>
      <charset val="128"/>
    </font>
    <font>
      <sz val="16"/>
      <color rgb="FFFF0000"/>
      <name val="UD デジタル 教科書体 N-R"/>
      <family val="1"/>
      <charset val="128"/>
    </font>
    <font>
      <sz val="16"/>
      <name val="UD デジタル 教科書体 N-R"/>
      <family val="1"/>
      <charset val="128"/>
    </font>
    <font>
      <b/>
      <sz val="18"/>
      <color theme="0"/>
      <name val="UD デジタル 教科書体 N-R"/>
      <family val="1"/>
      <charset val="128"/>
    </font>
    <font>
      <b/>
      <sz val="20"/>
      <color theme="0"/>
      <name val="UD デジタル 教科書体 N-R"/>
      <family val="1"/>
      <charset val="128"/>
    </font>
    <font>
      <sz val="20"/>
      <color theme="1"/>
      <name val="Segoe UI Symbol"/>
      <family val="1"/>
    </font>
    <font>
      <sz val="26"/>
      <color theme="1"/>
      <name val="UD デジタル 教科書体 N-R"/>
      <family val="1"/>
      <charset val="128"/>
    </font>
    <font>
      <b/>
      <sz val="10"/>
      <color theme="0"/>
      <name val="UD デジタル 教科書体 N-R"/>
      <family val="1"/>
      <charset val="128"/>
    </font>
    <font>
      <u/>
      <sz val="16"/>
      <color theme="1"/>
      <name val="住基ネット明朝"/>
      <family val="1"/>
      <charset val="128"/>
    </font>
    <font>
      <sz val="28"/>
      <color theme="1"/>
      <name val="UD デジタル 教科書体 N-R"/>
      <family val="1"/>
      <charset val="128"/>
    </font>
    <font>
      <b/>
      <sz val="11"/>
      <color theme="0"/>
      <name val="UD デジタル 教科書体 N-R"/>
      <family val="1"/>
      <charset val="128"/>
    </font>
    <font>
      <b/>
      <sz val="12"/>
      <color theme="0"/>
      <name val="UD デジタル 教科書体 N-R"/>
      <family val="1"/>
      <charset val="128"/>
    </font>
    <font>
      <sz val="13.5"/>
      <color theme="1"/>
      <name val="UD デジタル 教科書体 N-R"/>
      <family val="1"/>
      <charset val="128"/>
    </font>
    <font>
      <sz val="13.5"/>
      <color theme="0"/>
      <name val="UD デジタル 教科書体 N-R"/>
      <family val="1"/>
      <charset val="128"/>
    </font>
    <font>
      <b/>
      <sz val="12"/>
      <color indexed="81"/>
      <name val="UD デジタル 教科書体 N-R"/>
      <family val="1"/>
      <charset val="128"/>
    </font>
    <font>
      <sz val="11"/>
      <color rgb="FFFF0000"/>
      <name val="游ゴシック"/>
      <family val="2"/>
      <scheme val="minor"/>
    </font>
    <font>
      <b/>
      <sz val="9"/>
      <color indexed="81"/>
      <name val="MS P ゴシック"/>
      <family val="3"/>
      <charset val="128"/>
    </font>
    <font>
      <b/>
      <sz val="9"/>
      <color indexed="81"/>
      <name val="UD デジタル 教科書体 N-R"/>
      <family val="1"/>
      <charset val="128"/>
    </font>
    <font>
      <b/>
      <sz val="11"/>
      <color indexed="81"/>
      <name val="UD デジタル 教科書体 N-R"/>
      <family val="1"/>
      <charset val="128"/>
    </font>
    <font>
      <b/>
      <sz val="14"/>
      <color rgb="FFFF0000"/>
      <name val="UD デジタル 教科書体 N-R"/>
      <family val="1"/>
      <charset val="128"/>
    </font>
    <font>
      <b/>
      <sz val="18"/>
      <color theme="1"/>
      <name val="UD デジタル 教科書体 N-R"/>
      <family val="1"/>
      <charset val="128"/>
    </font>
    <font>
      <b/>
      <sz val="18"/>
      <name val="UD デジタル 教科書体 N-R"/>
      <family val="1"/>
      <charset val="128"/>
    </font>
    <font>
      <b/>
      <sz val="12"/>
      <color rgb="FFFF0000"/>
      <name val="UD デジタル 教科書体 N-R"/>
      <family val="1"/>
      <charset val="128"/>
    </font>
    <font>
      <sz val="16"/>
      <color theme="1"/>
      <name val="游ゴシック"/>
      <family val="1"/>
      <charset val="128"/>
    </font>
    <font>
      <sz val="16"/>
      <color theme="1"/>
      <name val="MS UI Gothic"/>
      <family val="1"/>
      <charset val="134"/>
    </font>
  </fonts>
  <fills count="13">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5" tint="0.39997558519241921"/>
        <bgColor indexed="64"/>
      </patternFill>
    </fill>
  </fills>
  <borders count="16">
    <border>
      <left/>
      <right/>
      <top/>
      <bottom/>
      <diagonal/>
    </border>
    <border>
      <left/>
      <right/>
      <top/>
      <bottom style="thin">
        <color indexed="64"/>
      </bottom>
      <diagonal/>
    </border>
    <border>
      <left/>
      <right style="double">
        <color theme="0" tint="-0.249977111117893"/>
      </right>
      <top/>
      <bottom/>
      <diagonal/>
    </border>
    <border>
      <left/>
      <right/>
      <top/>
      <bottom style="thin">
        <color theme="0" tint="-0.249977111117893"/>
      </bottom>
      <diagonal/>
    </border>
    <border>
      <left/>
      <right style="double">
        <color theme="0" tint="-0.249977111117893"/>
      </right>
      <top/>
      <bottom style="thin">
        <color theme="0" tint="-0.249977111117893"/>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double">
        <color theme="0" tint="-0.249977111117893"/>
      </left>
      <right/>
      <top/>
      <bottom/>
      <diagonal/>
    </border>
    <border>
      <left style="double">
        <color theme="0" tint="-0.249977111117893"/>
      </left>
      <right/>
      <top style="thin">
        <color theme="0" tint="-0.249977111117893"/>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style="thin">
        <color theme="0" tint="-0.249977111117893"/>
      </bottom>
      <diagonal/>
    </border>
    <border>
      <left style="thick">
        <color indexed="64"/>
      </left>
      <right style="thick">
        <color indexed="64"/>
      </right>
      <top style="thin">
        <color theme="0" tint="-0.249977111117893"/>
      </top>
      <bottom style="thick">
        <color indexed="64"/>
      </bottom>
      <diagonal/>
    </border>
    <border>
      <left style="thick">
        <color theme="1"/>
      </left>
      <right style="thick">
        <color theme="1"/>
      </right>
      <top style="thick">
        <color theme="1"/>
      </top>
      <bottom style="thick">
        <color theme="1"/>
      </bottom>
      <diagonal/>
    </border>
    <border>
      <left/>
      <right/>
      <top style="thin">
        <color theme="0" tint="-0.249977111117893"/>
      </top>
      <bottom/>
      <diagonal/>
    </border>
    <border>
      <left style="thin">
        <color theme="0" tint="-0.249977111117893"/>
      </left>
      <right/>
      <top/>
      <bottom/>
      <diagonal/>
    </border>
    <border>
      <left style="thin">
        <color theme="0"/>
      </left>
      <right/>
      <top/>
      <bottom/>
      <diagonal/>
    </border>
  </borders>
  <cellStyleXfs count="9">
    <xf numFmtId="0" fontId="0" fillId="0" borderId="0"/>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6" fillId="0" borderId="0"/>
    <xf numFmtId="38" fontId="16" fillId="0" borderId="0" applyFont="0" applyFill="0" applyBorder="0" applyAlignment="0" applyProtection="0"/>
    <xf numFmtId="38" fontId="1" fillId="0" borderId="0" applyFont="0" applyFill="0" applyBorder="0" applyAlignment="0" applyProtection="0">
      <alignment vertical="center"/>
    </xf>
    <xf numFmtId="0" fontId="1" fillId="0" borderId="0">
      <alignment vertical="center"/>
    </xf>
  </cellStyleXfs>
  <cellXfs count="337">
    <xf numFmtId="0" fontId="0" fillId="0" borderId="0" xfId="0"/>
    <xf numFmtId="10" fontId="0" fillId="0" borderId="0" xfId="2" applyNumberFormat="1" applyFont="1" applyAlignment="1"/>
    <xf numFmtId="38" fontId="0" fillId="0" borderId="0" xfId="1" applyFont="1" applyAlignment="1"/>
    <xf numFmtId="0" fontId="6" fillId="0" borderId="0" xfId="0" applyFont="1" applyAlignment="1">
      <alignment horizontal="center" shrinkToFit="1"/>
    </xf>
    <xf numFmtId="0" fontId="0" fillId="2" borderId="0" xfId="0" applyFill="1"/>
    <xf numFmtId="0" fontId="6" fillId="0" borderId="0" xfId="0" applyFont="1" applyAlignment="1">
      <alignment shrinkToFit="1"/>
    </xf>
    <xf numFmtId="0" fontId="14" fillId="0" borderId="0" xfId="0" applyFont="1" applyAlignment="1">
      <alignment horizontal="center" shrinkToFit="1"/>
    </xf>
    <xf numFmtId="0" fontId="6" fillId="0" borderId="0" xfId="0" applyFont="1" applyAlignment="1">
      <alignment horizontal="right" shrinkToFit="1"/>
    </xf>
    <xf numFmtId="0" fontId="13" fillId="0" borderId="0" xfId="5" applyFont="1"/>
    <xf numFmtId="0" fontId="13" fillId="0" borderId="0" xfId="5" applyFont="1" applyAlignment="1">
      <alignment horizontal="center"/>
    </xf>
    <xf numFmtId="38" fontId="18" fillId="0" borderId="0" xfId="6" applyFont="1" applyAlignment="1">
      <alignment vertical="center"/>
    </xf>
    <xf numFmtId="0" fontId="13" fillId="4" borderId="0" xfId="5" applyFont="1" applyFill="1"/>
    <xf numFmtId="38" fontId="13" fillId="4" borderId="0" xfId="6" applyFont="1" applyFill="1"/>
    <xf numFmtId="38" fontId="13" fillId="6" borderId="0" xfId="7" applyFont="1" applyFill="1" applyAlignment="1"/>
    <xf numFmtId="0" fontId="13" fillId="6" borderId="0" xfId="5" applyFont="1" applyFill="1"/>
    <xf numFmtId="0" fontId="13" fillId="4" borderId="0" xfId="5" applyFont="1" applyFill="1" applyAlignment="1">
      <alignment horizontal="right"/>
    </xf>
    <xf numFmtId="0" fontId="13" fillId="6" borderId="0" xfId="5" applyFont="1" applyFill="1" applyAlignment="1">
      <alignment horizontal="center"/>
    </xf>
    <xf numFmtId="38" fontId="19" fillId="6" borderId="0" xfId="6" applyFont="1" applyFill="1"/>
    <xf numFmtId="0" fontId="13" fillId="7" borderId="0" xfId="5" applyFont="1" applyFill="1"/>
    <xf numFmtId="38" fontId="13" fillId="7" borderId="0" xfId="6" applyFont="1" applyFill="1"/>
    <xf numFmtId="3" fontId="13" fillId="6" borderId="0" xfId="5" applyNumberFormat="1" applyFont="1" applyFill="1"/>
    <xf numFmtId="0" fontId="13" fillId="7" borderId="0" xfId="5" applyFont="1" applyFill="1" applyAlignment="1">
      <alignment horizontal="right"/>
    </xf>
    <xf numFmtId="0" fontId="13" fillId="8" borderId="0" xfId="5" applyFont="1" applyFill="1"/>
    <xf numFmtId="38" fontId="13" fillId="8" borderId="0" xfId="6" applyFont="1" applyFill="1"/>
    <xf numFmtId="0" fontId="13" fillId="8" borderId="0" xfId="5" applyFont="1" applyFill="1" applyAlignment="1">
      <alignment horizontal="right"/>
    </xf>
    <xf numFmtId="38" fontId="13" fillId="3" borderId="0" xfId="6" applyFont="1" applyFill="1"/>
    <xf numFmtId="3" fontId="13" fillId="3" borderId="0" xfId="5" applyNumberFormat="1" applyFont="1" applyFill="1"/>
    <xf numFmtId="38" fontId="19" fillId="3" borderId="0" xfId="6" applyFont="1" applyFill="1"/>
    <xf numFmtId="0" fontId="13" fillId="3" borderId="0" xfId="5" applyFont="1" applyFill="1"/>
    <xf numFmtId="0" fontId="13" fillId="3" borderId="0" xfId="5" applyFont="1" applyFill="1" applyAlignment="1">
      <alignment horizontal="center"/>
    </xf>
    <xf numFmtId="0" fontId="19" fillId="3" borderId="0" xfId="5" applyFont="1" applyFill="1"/>
    <xf numFmtId="0" fontId="6" fillId="0" borderId="0" xfId="8" applyFont="1" applyAlignment="1">
      <alignment vertical="center"/>
    </xf>
    <xf numFmtId="38" fontId="13" fillId="4" borderId="0" xfId="5" applyNumberFormat="1" applyFont="1" applyFill="1"/>
    <xf numFmtId="0" fontId="13" fillId="4" borderId="1" xfId="5" applyFont="1" applyFill="1" applyBorder="1"/>
    <xf numFmtId="38" fontId="13" fillId="4" borderId="1" xfId="6" applyFont="1" applyFill="1" applyBorder="1"/>
    <xf numFmtId="38" fontId="13" fillId="4" borderId="1" xfId="5" applyNumberFormat="1" applyFont="1" applyFill="1" applyBorder="1"/>
    <xf numFmtId="38" fontId="13" fillId="7" borderId="0" xfId="5" applyNumberFormat="1" applyFont="1" applyFill="1"/>
    <xf numFmtId="0" fontId="13" fillId="7" borderId="1" xfId="5" applyFont="1" applyFill="1" applyBorder="1"/>
    <xf numFmtId="38" fontId="13" fillId="7" borderId="1" xfId="6" applyFont="1" applyFill="1" applyBorder="1"/>
    <xf numFmtId="38" fontId="13" fillId="7" borderId="1" xfId="5" applyNumberFormat="1" applyFont="1" applyFill="1" applyBorder="1"/>
    <xf numFmtId="38" fontId="13" fillId="8" borderId="0" xfId="5" applyNumberFormat="1" applyFont="1" applyFill="1"/>
    <xf numFmtId="38" fontId="13" fillId="0" borderId="0" xfId="1" applyFont="1" applyAlignment="1"/>
    <xf numFmtId="178" fontId="6" fillId="0" borderId="0" xfId="0" applyNumberFormat="1" applyFont="1" applyAlignment="1">
      <alignment horizontal="right" shrinkToFit="1"/>
    </xf>
    <xf numFmtId="177" fontId="0" fillId="0" borderId="0" xfId="0" applyNumberFormat="1"/>
    <xf numFmtId="0" fontId="6" fillId="0" borderId="0" xfId="0" applyFont="1" applyAlignment="1" applyProtection="1">
      <alignment horizontal="center" shrinkToFit="1"/>
    </xf>
    <xf numFmtId="0" fontId="6" fillId="0" borderId="0" xfId="0" applyFont="1" applyAlignment="1" applyProtection="1">
      <alignment shrinkToFit="1"/>
    </xf>
    <xf numFmtId="0" fontId="6" fillId="0" borderId="0" xfId="0" applyFont="1" applyBorder="1" applyAlignment="1" applyProtection="1">
      <alignment horizontal="center" shrinkToFit="1"/>
    </xf>
    <xf numFmtId="0" fontId="10" fillId="0" borderId="0" xfId="0" applyFont="1" applyFill="1" applyAlignment="1" applyProtection="1">
      <alignment shrinkToFit="1"/>
    </xf>
    <xf numFmtId="0" fontId="6" fillId="0" borderId="0" xfId="0" applyNumberFormat="1" applyFont="1" applyFill="1" applyBorder="1" applyAlignment="1" applyProtection="1">
      <alignment shrinkToFit="1"/>
    </xf>
    <xf numFmtId="0" fontId="6" fillId="0" borderId="0" xfId="0" applyFont="1" applyFill="1" applyAlignment="1" applyProtection="1">
      <alignment shrinkToFit="1"/>
    </xf>
    <xf numFmtId="0" fontId="6" fillId="0" borderId="0" xfId="0" applyNumberFormat="1" applyFont="1" applyFill="1" applyAlignment="1" applyProtection="1">
      <alignment shrinkToFit="1"/>
    </xf>
    <xf numFmtId="0" fontId="6" fillId="0" borderId="0" xfId="0" applyNumberFormat="1" applyFont="1" applyFill="1" applyAlignment="1" applyProtection="1">
      <alignment horizontal="center" shrinkToFit="1"/>
    </xf>
    <xf numFmtId="0" fontId="6" fillId="0" borderId="0" xfId="0" applyFont="1" applyFill="1" applyBorder="1" applyAlignment="1" applyProtection="1">
      <alignment horizontal="center" shrinkToFit="1"/>
    </xf>
    <xf numFmtId="180" fontId="6" fillId="0" borderId="0" xfId="0" applyNumberFormat="1" applyFont="1" applyFill="1" applyBorder="1" applyAlignment="1" applyProtection="1">
      <alignment horizontal="center" shrinkToFit="1"/>
    </xf>
    <xf numFmtId="10" fontId="6" fillId="0" borderId="0" xfId="2" applyNumberFormat="1" applyFont="1" applyFill="1" applyAlignment="1" applyProtection="1">
      <alignment horizontal="right" shrinkToFit="1"/>
    </xf>
    <xf numFmtId="38" fontId="6" fillId="0" borderId="0" xfId="1" applyFont="1" applyFill="1" applyAlignment="1" applyProtection="1">
      <alignment shrinkToFit="1"/>
    </xf>
    <xf numFmtId="0" fontId="6" fillId="0" borderId="0" xfId="0" applyFont="1" applyFill="1" applyBorder="1" applyAlignment="1" applyProtection="1">
      <alignment shrinkToFit="1"/>
    </xf>
    <xf numFmtId="177" fontId="6" fillId="0" borderId="0" xfId="0" applyNumberFormat="1" applyFont="1" applyFill="1" applyBorder="1" applyAlignment="1" applyProtection="1">
      <alignment shrinkToFit="1"/>
    </xf>
    <xf numFmtId="177" fontId="25" fillId="0" borderId="0" xfId="0" applyNumberFormat="1" applyFont="1" applyFill="1" applyBorder="1" applyAlignment="1" applyProtection="1">
      <alignment horizontal="right" vertical="center" shrinkToFit="1"/>
    </xf>
    <xf numFmtId="38" fontId="9" fillId="0" borderId="0" xfId="1" applyFont="1" applyFill="1" applyAlignment="1" applyProtection="1">
      <alignment vertical="center" wrapText="1" shrinkToFit="1"/>
    </xf>
    <xf numFmtId="38" fontId="0" fillId="2" borderId="0" xfId="1" applyFont="1" applyFill="1" applyAlignment="1"/>
    <xf numFmtId="38" fontId="0" fillId="0" borderId="0" xfId="1" applyFont="1" applyFill="1" applyAlignment="1"/>
    <xf numFmtId="0" fontId="18" fillId="0" borderId="0" xfId="0" applyFont="1" applyAlignment="1">
      <alignment horizontal="center" shrinkToFit="1"/>
    </xf>
    <xf numFmtId="0" fontId="10" fillId="0" borderId="0" xfId="0" applyFont="1" applyAlignment="1" applyProtection="1">
      <alignment horizontal="center" vertical="center" shrinkToFit="1"/>
    </xf>
    <xf numFmtId="0" fontId="6" fillId="0" borderId="0" xfId="0" applyFont="1" applyFill="1" applyAlignment="1" applyProtection="1">
      <alignment horizontal="center" vertical="center" shrinkToFit="1"/>
    </xf>
    <xf numFmtId="0" fontId="10" fillId="0" borderId="0" xfId="0" applyFont="1" applyFill="1" applyBorder="1" applyAlignment="1" applyProtection="1">
      <alignment shrinkToFit="1"/>
    </xf>
    <xf numFmtId="0" fontId="27" fillId="9" borderId="0" xfId="0" applyFont="1" applyFill="1" applyAlignment="1" applyProtection="1">
      <alignment horizontal="center" shrinkToFit="1"/>
    </xf>
    <xf numFmtId="0" fontId="27" fillId="9" borderId="0" xfId="0" applyFont="1" applyFill="1" applyBorder="1" applyAlignment="1" applyProtection="1">
      <alignment horizontal="center" shrinkToFit="1"/>
    </xf>
    <xf numFmtId="0" fontId="28" fillId="9" borderId="0" xfId="0" applyNumberFormat="1" applyFont="1" applyFill="1" applyBorder="1" applyAlignment="1" applyProtection="1">
      <alignment shrinkToFit="1"/>
    </xf>
    <xf numFmtId="0" fontId="27" fillId="9" borderId="0" xfId="0" applyNumberFormat="1" applyFont="1" applyFill="1" applyBorder="1" applyAlignment="1" applyProtection="1">
      <alignment shrinkToFit="1"/>
    </xf>
    <xf numFmtId="0" fontId="27" fillId="9" borderId="0" xfId="0" applyFont="1" applyFill="1" applyBorder="1" applyAlignment="1" applyProtection="1">
      <alignment shrinkToFit="1"/>
    </xf>
    <xf numFmtId="0" fontId="6" fillId="9" borderId="0" xfId="0" applyFont="1" applyFill="1" applyAlignment="1" applyProtection="1">
      <alignment shrinkToFit="1"/>
    </xf>
    <xf numFmtId="0" fontId="6" fillId="0" borderId="6" xfId="0" applyNumberFormat="1" applyFont="1" applyFill="1" applyBorder="1" applyAlignment="1" applyProtection="1">
      <alignment horizontal="center" shrinkToFit="1"/>
    </xf>
    <xf numFmtId="0" fontId="6" fillId="0" borderId="5" xfId="0" applyNumberFormat="1" applyFont="1" applyFill="1" applyBorder="1" applyAlignment="1" applyProtection="1">
      <alignment horizontal="center" shrinkToFit="1"/>
    </xf>
    <xf numFmtId="38" fontId="6" fillId="0" borderId="0" xfId="1" applyFont="1" applyFill="1" applyBorder="1" applyAlignment="1" applyProtection="1">
      <alignment horizontal="right" vertical="center" shrinkToFit="1"/>
    </xf>
    <xf numFmtId="0" fontId="29" fillId="9" borderId="0" xfId="0" applyFont="1" applyFill="1" applyBorder="1" applyAlignment="1" applyProtection="1"/>
    <xf numFmtId="0" fontId="29" fillId="9" borderId="0" xfId="0" applyFont="1" applyFill="1" applyBorder="1" applyAlignment="1" applyProtection="1">
      <alignment shrinkToFit="1"/>
    </xf>
    <xf numFmtId="0" fontId="29" fillId="9" borderId="0" xfId="0" applyFont="1" applyFill="1" applyBorder="1" applyAlignment="1" applyProtection="1">
      <alignment horizontal="center" shrinkToFit="1"/>
    </xf>
    <xf numFmtId="0" fontId="10" fillId="9" borderId="0" xfId="0" applyFont="1" applyFill="1" applyBorder="1" applyAlignment="1" applyProtection="1">
      <alignment shrinkToFit="1"/>
    </xf>
    <xf numFmtId="0" fontId="28" fillId="9" borderId="0" xfId="0" applyFont="1" applyFill="1" applyBorder="1" applyAlignment="1" applyProtection="1">
      <alignment shrinkToFit="1"/>
    </xf>
    <xf numFmtId="0" fontId="18" fillId="0" borderId="0" xfId="0" applyFont="1" applyFill="1" applyBorder="1" applyAlignment="1" applyProtection="1">
      <alignment shrinkToFit="1"/>
    </xf>
    <xf numFmtId="0" fontId="18" fillId="0" borderId="0" xfId="0" applyFont="1" applyAlignment="1" applyProtection="1">
      <alignment shrinkToFit="1"/>
    </xf>
    <xf numFmtId="0" fontId="18" fillId="0" borderId="0" xfId="0" applyFont="1" applyBorder="1" applyAlignment="1" applyProtection="1">
      <alignment shrinkToFit="1"/>
    </xf>
    <xf numFmtId="0" fontId="34" fillId="0" borderId="0" xfId="0" applyFont="1" applyAlignment="1">
      <alignment horizontal="left" vertical="center" readingOrder="1"/>
    </xf>
    <xf numFmtId="0" fontId="8" fillId="0" borderId="5" xfId="0" applyNumberFormat="1" applyFont="1" applyFill="1" applyBorder="1" applyAlignment="1" applyProtection="1">
      <alignment horizontal="center" vertical="center" shrinkToFit="1"/>
    </xf>
    <xf numFmtId="0" fontId="36" fillId="0" borderId="5" xfId="0" applyNumberFormat="1" applyFont="1" applyFill="1" applyBorder="1" applyAlignment="1" applyProtection="1">
      <alignment horizontal="center" vertical="center" shrinkToFit="1"/>
    </xf>
    <xf numFmtId="177" fontId="25" fillId="0" borderId="12" xfId="0" applyNumberFormat="1" applyFont="1" applyFill="1" applyBorder="1" applyAlignment="1" applyProtection="1">
      <alignment horizontal="right" shrinkToFit="1"/>
    </xf>
    <xf numFmtId="0" fontId="8" fillId="0" borderId="0" xfId="0" applyFont="1" applyAlignment="1" applyProtection="1">
      <alignment horizontal="center" shrinkToFit="1"/>
    </xf>
    <xf numFmtId="0" fontId="8" fillId="0" borderId="0" xfId="0" applyFont="1" applyAlignment="1" applyProtection="1">
      <alignment shrinkToFit="1"/>
    </xf>
    <xf numFmtId="0" fontId="37" fillId="0" borderId="0" xfId="0" applyFont="1" applyAlignment="1" applyProtection="1">
      <alignment horizontal="right" vertical="top" shrinkToFit="1"/>
    </xf>
    <xf numFmtId="176" fontId="37" fillId="0" borderId="0" xfId="0" applyNumberFormat="1" applyFont="1" applyAlignment="1" applyProtection="1">
      <alignment horizontal="left" vertical="top" shrinkToFit="1"/>
    </xf>
    <xf numFmtId="0" fontId="25" fillId="10" borderId="3" xfId="0" applyNumberFormat="1" applyFont="1" applyFill="1" applyBorder="1" applyAlignment="1" applyProtection="1">
      <alignment horizontal="center" shrinkToFit="1"/>
    </xf>
    <xf numFmtId="177" fontId="8" fillId="10" borderId="0" xfId="0" applyNumberFormat="1" applyFont="1" applyFill="1" applyBorder="1" applyAlignment="1" applyProtection="1">
      <alignment horizontal="right" vertical="center" shrinkToFit="1"/>
    </xf>
    <xf numFmtId="0" fontId="36" fillId="0" borderId="3" xfId="0" applyNumberFormat="1" applyFont="1" applyFill="1" applyBorder="1" applyAlignment="1" applyProtection="1">
      <alignment horizontal="center" vertical="center" shrinkToFit="1"/>
    </xf>
    <xf numFmtId="0" fontId="36" fillId="0" borderId="0" xfId="0" applyNumberFormat="1" applyFont="1" applyFill="1" applyBorder="1" applyAlignment="1" applyProtection="1">
      <alignment horizontal="center" vertical="center" shrinkToFit="1"/>
    </xf>
    <xf numFmtId="0" fontId="27" fillId="0" borderId="0" xfId="0" applyFont="1" applyFill="1" applyBorder="1" applyAlignment="1" applyProtection="1">
      <alignment vertical="top"/>
    </xf>
    <xf numFmtId="0" fontId="25" fillId="0" borderId="3" xfId="0" applyNumberFormat="1" applyFont="1" applyFill="1" applyBorder="1" applyAlignment="1" applyProtection="1">
      <alignment horizontal="center" shrinkToFit="1"/>
    </xf>
    <xf numFmtId="177" fontId="8" fillId="0" borderId="0" xfId="0" applyNumberFormat="1" applyFont="1" applyFill="1" applyBorder="1" applyAlignment="1" applyProtection="1">
      <alignment horizontal="right" vertical="center" shrinkToFit="1"/>
    </xf>
    <xf numFmtId="0" fontId="27" fillId="0" borderId="0" xfId="0" applyFont="1" applyFill="1" applyBorder="1" applyAlignment="1" applyProtection="1">
      <alignment vertical="top" shrinkToFit="1"/>
    </xf>
    <xf numFmtId="0" fontId="25" fillId="0" borderId="4" xfId="0" applyNumberFormat="1" applyFont="1" applyFill="1" applyBorder="1" applyAlignment="1" applyProtection="1">
      <alignment horizontal="center" shrinkToFit="1"/>
    </xf>
    <xf numFmtId="177" fontId="8" fillId="0" borderId="2" xfId="0" applyNumberFormat="1" applyFont="1" applyFill="1" applyBorder="1" applyAlignment="1" applyProtection="1">
      <alignment horizontal="right" vertical="center" shrinkToFit="1"/>
    </xf>
    <xf numFmtId="0" fontId="41" fillId="9" borderId="0" xfId="0" applyFont="1" applyFill="1" applyBorder="1" applyAlignment="1" applyProtection="1">
      <alignment horizontal="left"/>
    </xf>
    <xf numFmtId="0" fontId="41" fillId="9" borderId="0" xfId="0" applyNumberFormat="1" applyFont="1" applyFill="1" applyBorder="1" applyAlignment="1" applyProtection="1"/>
    <xf numFmtId="0" fontId="8" fillId="10" borderId="0" xfId="0" applyFont="1" applyFill="1" applyAlignment="1" applyProtection="1">
      <alignment horizontal="center" shrinkToFit="1"/>
    </xf>
    <xf numFmtId="0" fontId="8" fillId="10" borderId="0" xfId="1" applyNumberFormat="1" applyFont="1" applyFill="1" applyAlignment="1" applyProtection="1">
      <alignment horizontal="center" shrinkToFit="1"/>
      <protection locked="0"/>
    </xf>
    <xf numFmtId="177" fontId="8" fillId="10" borderId="0" xfId="1" applyNumberFormat="1" applyFont="1" applyFill="1" applyAlignment="1" applyProtection="1">
      <alignment horizontal="right" shrinkToFit="1"/>
      <protection locked="0"/>
    </xf>
    <xf numFmtId="0" fontId="8" fillId="10" borderId="0" xfId="0" applyNumberFormat="1" applyFont="1" applyFill="1" applyAlignment="1" applyProtection="1">
      <alignment shrinkToFit="1"/>
      <protection locked="0"/>
    </xf>
    <xf numFmtId="0" fontId="8" fillId="0" borderId="6" xfId="0" applyFont="1" applyFill="1" applyBorder="1" applyAlignment="1" applyProtection="1">
      <alignment horizontal="center" shrinkToFit="1"/>
    </xf>
    <xf numFmtId="0" fontId="42" fillId="0" borderId="0" xfId="0" applyFont="1" applyFill="1" applyBorder="1" applyAlignment="1" applyProtection="1">
      <alignment horizontal="center" vertical="center" wrapText="1" shrinkToFit="1"/>
    </xf>
    <xf numFmtId="10" fontId="8" fillId="10" borderId="0" xfId="0" applyNumberFormat="1" applyFont="1" applyFill="1" applyBorder="1" applyAlignment="1" applyProtection="1">
      <alignment horizontal="centerContinuous" vertical="center" shrinkToFit="1"/>
    </xf>
    <xf numFmtId="0" fontId="8" fillId="10" borderId="0" xfId="0" applyFont="1" applyFill="1" applyBorder="1" applyAlignment="1" applyProtection="1">
      <alignment horizontal="centerContinuous" vertical="center" shrinkToFit="1"/>
    </xf>
    <xf numFmtId="10" fontId="8" fillId="0" borderId="0" xfId="0" applyNumberFormat="1" applyFont="1" applyFill="1" applyBorder="1" applyAlignment="1" applyProtection="1">
      <alignment horizontal="centerContinuous" vertical="center" shrinkToFit="1"/>
    </xf>
    <xf numFmtId="0" fontId="8" fillId="0" borderId="0" xfId="0" applyFont="1" applyFill="1" applyBorder="1" applyAlignment="1" applyProtection="1">
      <alignment horizontal="centerContinuous" vertical="center" shrinkToFit="1"/>
    </xf>
    <xf numFmtId="0" fontId="8" fillId="0" borderId="0" xfId="0" applyFont="1" applyBorder="1" applyAlignment="1" applyProtection="1">
      <alignment horizontal="centerContinuous" vertical="center" shrinkToFit="1"/>
    </xf>
    <xf numFmtId="0" fontId="26" fillId="9" borderId="0" xfId="0" applyFont="1" applyFill="1" applyBorder="1" applyAlignment="1" applyProtection="1"/>
    <xf numFmtId="182" fontId="8" fillId="10" borderId="0" xfId="0" applyNumberFormat="1" applyFont="1" applyFill="1" applyBorder="1" applyAlignment="1" applyProtection="1">
      <alignment horizontal="centerContinuous" vertical="center" shrinkToFit="1"/>
    </xf>
    <xf numFmtId="182" fontId="8" fillId="0" borderId="0" xfId="0" applyNumberFormat="1" applyFont="1" applyFill="1" applyBorder="1" applyAlignment="1" applyProtection="1">
      <alignment horizontal="centerContinuous" vertical="center" shrinkToFit="1"/>
    </xf>
    <xf numFmtId="0" fontId="18" fillId="9" borderId="0" xfId="0" applyFont="1" applyFill="1" applyBorder="1" applyAlignment="1" applyProtection="1">
      <alignment shrinkToFit="1"/>
    </xf>
    <xf numFmtId="0" fontId="32" fillId="9" borderId="0" xfId="0" applyFont="1" applyFill="1" applyBorder="1" applyAlignment="1" applyProtection="1">
      <alignment shrinkToFit="1"/>
    </xf>
    <xf numFmtId="0" fontId="32" fillId="9" borderId="0" xfId="0" applyFont="1" applyFill="1" applyBorder="1" applyAlignment="1" applyProtection="1">
      <alignment horizontal="centerContinuous" shrinkToFit="1"/>
    </xf>
    <xf numFmtId="0" fontId="40" fillId="9" borderId="0" xfId="0" applyFont="1" applyFill="1" applyBorder="1" applyAlignment="1" applyProtection="1">
      <alignment horizontal="centerContinuous" vertical="center" wrapText="1" shrinkToFit="1"/>
    </xf>
    <xf numFmtId="0" fontId="44" fillId="9" borderId="0" xfId="0" applyFont="1" applyFill="1" applyBorder="1" applyAlignment="1" applyProtection="1">
      <alignment horizontal="centerContinuous" vertical="center" shrinkToFit="1"/>
    </xf>
    <xf numFmtId="0" fontId="28" fillId="9" borderId="0" xfId="0" applyFont="1" applyFill="1" applyBorder="1" applyAlignment="1" applyProtection="1">
      <alignment horizontal="center" shrinkToFit="1"/>
    </xf>
    <xf numFmtId="177" fontId="36" fillId="0" borderId="9" xfId="0" applyNumberFormat="1" applyFont="1" applyFill="1" applyBorder="1" applyAlignment="1" applyProtection="1">
      <alignment horizontal="right" vertical="center" shrinkToFit="1"/>
    </xf>
    <xf numFmtId="38" fontId="36" fillId="0" borderId="11" xfId="0" applyNumberFormat="1" applyFont="1" applyFill="1" applyBorder="1" applyAlignment="1" applyProtection="1">
      <alignment horizontal="right" vertical="center" shrinkToFit="1"/>
    </xf>
    <xf numFmtId="38" fontId="36" fillId="0" borderId="10" xfId="0" applyNumberFormat="1" applyFont="1" applyFill="1" applyBorder="1" applyAlignment="1" applyProtection="1">
      <alignment horizontal="right" vertical="center" shrinkToFit="1"/>
    </xf>
    <xf numFmtId="0" fontId="36" fillId="0" borderId="3" xfId="0" applyNumberFormat="1" applyFont="1" applyFill="1" applyBorder="1" applyAlignment="1" applyProtection="1">
      <alignment horizontal="center" shrinkToFit="1"/>
    </xf>
    <xf numFmtId="177" fontId="12" fillId="0" borderId="8" xfId="0" applyNumberFormat="1" applyFont="1" applyFill="1" applyBorder="1" applyAlignment="1" applyProtection="1">
      <alignment horizontal="right" vertical="center" shrinkToFit="1"/>
    </xf>
    <xf numFmtId="0" fontId="12" fillId="0" borderId="7" xfId="0" applyFont="1" applyFill="1" applyBorder="1" applyAlignment="1" applyProtection="1">
      <alignment horizontal="center" vertical="center" shrinkToFit="1"/>
    </xf>
    <xf numFmtId="0" fontId="12" fillId="0" borderId="0" xfId="0" applyFont="1" applyFill="1" applyBorder="1" applyAlignment="1" applyProtection="1">
      <alignment horizontal="center" vertical="center" shrinkToFit="1"/>
    </xf>
    <xf numFmtId="0" fontId="12" fillId="0" borderId="3" xfId="0" applyNumberFormat="1" applyFont="1" applyFill="1" applyBorder="1" applyAlignment="1" applyProtection="1">
      <alignment horizontal="center" vertical="center" shrinkToFit="1"/>
    </xf>
    <xf numFmtId="177" fontId="12" fillId="0" borderId="0" xfId="0" applyNumberFormat="1" applyFont="1" applyFill="1" applyBorder="1" applyAlignment="1" applyProtection="1">
      <alignment horizontal="right" vertical="center" shrinkToFit="1"/>
    </xf>
    <xf numFmtId="177" fontId="10" fillId="10" borderId="0" xfId="0" applyNumberFormat="1" applyFont="1" applyFill="1" applyBorder="1" applyAlignment="1" applyProtection="1">
      <alignment vertical="center" shrinkToFit="1"/>
    </xf>
    <xf numFmtId="177" fontId="10" fillId="0" borderId="0" xfId="0" applyNumberFormat="1" applyFont="1" applyFill="1" applyBorder="1" applyAlignment="1" applyProtection="1">
      <alignment vertical="center" shrinkToFit="1"/>
    </xf>
    <xf numFmtId="38" fontId="8" fillId="10" borderId="3" xfId="1" applyFont="1" applyFill="1" applyBorder="1" applyAlignment="1" applyProtection="1">
      <alignment horizontal="right" vertical="center" shrinkToFit="1"/>
    </xf>
    <xf numFmtId="38" fontId="8" fillId="0" borderId="3" xfId="1" applyFont="1" applyFill="1" applyBorder="1" applyAlignment="1" applyProtection="1">
      <alignment horizontal="right" vertical="center" shrinkToFit="1"/>
    </xf>
    <xf numFmtId="38" fontId="8" fillId="10" borderId="0" xfId="1" applyFont="1" applyFill="1" applyBorder="1" applyAlignment="1" applyProtection="1">
      <alignment horizontal="right" vertical="center" shrinkToFit="1"/>
    </xf>
    <xf numFmtId="38" fontId="8" fillId="0" borderId="0" xfId="1" applyFont="1" applyFill="1" applyBorder="1" applyAlignment="1" applyProtection="1">
      <alignment horizontal="right" vertical="center" shrinkToFit="1"/>
    </xf>
    <xf numFmtId="0" fontId="8" fillId="0" borderId="3" xfId="0" applyFont="1" applyFill="1" applyBorder="1" applyAlignment="1" applyProtection="1">
      <alignment horizontal="center" shrinkToFit="1"/>
    </xf>
    <xf numFmtId="37" fontId="8" fillId="0" borderId="0" xfId="1" applyNumberFormat="1" applyFont="1" applyFill="1" applyBorder="1" applyAlignment="1" applyProtection="1">
      <alignment horizontal="right" shrinkToFit="1"/>
    </xf>
    <xf numFmtId="0" fontId="45" fillId="0" borderId="0" xfId="0" applyFont="1" applyFill="1" applyAlignment="1" applyProtection="1">
      <alignment horizontal="left"/>
    </xf>
    <xf numFmtId="0" fontId="10" fillId="0" borderId="0" xfId="0" applyFont="1" applyFill="1" applyAlignment="1" applyProtection="1">
      <alignment vertical="center"/>
    </xf>
    <xf numFmtId="181" fontId="6" fillId="0" borderId="0" xfId="0" applyNumberFormat="1" applyFont="1" applyFill="1" applyBorder="1" applyAlignment="1" applyProtection="1">
      <alignment horizontal="left" shrinkToFit="1"/>
    </xf>
    <xf numFmtId="0" fontId="10" fillId="0" borderId="0" xfId="0" applyFont="1" applyFill="1" applyBorder="1" applyAlignment="1" applyProtection="1"/>
    <xf numFmtId="0" fontId="47" fillId="9" borderId="0" xfId="0" applyFont="1" applyFill="1" applyBorder="1" applyAlignment="1" applyProtection="1">
      <alignment horizontal="right" shrinkToFit="1"/>
    </xf>
    <xf numFmtId="176" fontId="47" fillId="9" borderId="0" xfId="0" applyNumberFormat="1" applyFont="1" applyFill="1" applyBorder="1" applyAlignment="1" applyProtection="1">
      <alignment horizontal="left" shrinkToFit="1"/>
    </xf>
    <xf numFmtId="0" fontId="10" fillId="0" borderId="5" xfId="0" applyFont="1" applyFill="1" applyBorder="1" applyAlignment="1" applyProtection="1">
      <alignment horizontal="center" vertical="center" shrinkToFit="1"/>
    </xf>
    <xf numFmtId="38" fontId="10" fillId="10" borderId="0" xfId="0" applyNumberFormat="1" applyFont="1" applyFill="1" applyBorder="1" applyAlignment="1" applyProtection="1">
      <alignment vertical="center" shrinkToFit="1"/>
    </xf>
    <xf numFmtId="38" fontId="10" fillId="0" borderId="0" xfId="0" applyNumberFormat="1" applyFont="1" applyFill="1" applyBorder="1" applyAlignment="1" applyProtection="1">
      <alignment vertical="center" shrinkToFit="1"/>
    </xf>
    <xf numFmtId="38" fontId="10" fillId="0" borderId="2" xfId="0" applyNumberFormat="1" applyFont="1" applyFill="1" applyBorder="1" applyAlignment="1" applyProtection="1">
      <alignment vertical="center" shrinkToFit="1"/>
    </xf>
    <xf numFmtId="0" fontId="10" fillId="0" borderId="5" xfId="0" applyFont="1" applyFill="1" applyBorder="1" applyAlignment="1" applyProtection="1">
      <alignment horizontal="center" vertical="center"/>
    </xf>
    <xf numFmtId="177" fontId="10" fillId="0" borderId="2" xfId="0" applyNumberFormat="1" applyFont="1" applyFill="1" applyBorder="1" applyAlignment="1" applyProtection="1">
      <alignment vertical="center" shrinkToFit="1"/>
    </xf>
    <xf numFmtId="0" fontId="10" fillId="0" borderId="6" xfId="0" applyNumberFormat="1" applyFont="1" applyFill="1" applyBorder="1" applyAlignment="1" applyProtection="1">
      <alignment horizontal="center" vertical="center" shrinkToFit="1"/>
    </xf>
    <xf numFmtId="179" fontId="10" fillId="10" borderId="3" xfId="0" applyNumberFormat="1" applyFont="1" applyFill="1" applyBorder="1" applyAlignment="1" applyProtection="1">
      <alignment horizontal="center" vertical="center" shrinkToFit="1"/>
    </xf>
    <xf numFmtId="179" fontId="10" fillId="0" borderId="3" xfId="0" applyNumberFormat="1" applyFont="1" applyFill="1" applyBorder="1" applyAlignment="1" applyProtection="1">
      <alignment horizontal="center" vertical="center" shrinkToFit="1"/>
    </xf>
    <xf numFmtId="179" fontId="10" fillId="0" borderId="4" xfId="0" applyNumberFormat="1" applyFont="1" applyFill="1" applyBorder="1" applyAlignment="1" applyProtection="1">
      <alignment horizontal="center" vertical="center" shrinkToFit="1"/>
    </xf>
    <xf numFmtId="0" fontId="26" fillId="9" borderId="15" xfId="0" applyFont="1" applyFill="1" applyBorder="1" applyAlignment="1" applyProtection="1">
      <alignment horizontal="left"/>
    </xf>
    <xf numFmtId="0" fontId="49" fillId="9" borderId="0" xfId="0" applyFont="1" applyFill="1" applyAlignment="1" applyProtection="1">
      <alignment shrinkToFit="1"/>
    </xf>
    <xf numFmtId="0" fontId="49" fillId="9" borderId="0" xfId="0" applyFont="1" applyFill="1" applyBorder="1" applyAlignment="1" applyProtection="1">
      <alignment shrinkToFit="1"/>
    </xf>
    <xf numFmtId="0" fontId="50" fillId="9" borderId="0" xfId="0" applyFont="1" applyFill="1" applyBorder="1" applyAlignment="1" applyProtection="1">
      <alignment shrinkToFit="1"/>
    </xf>
    <xf numFmtId="0" fontId="9" fillId="0" borderId="0" xfId="0" applyFont="1" applyFill="1" applyBorder="1" applyAlignment="1" applyProtection="1"/>
    <xf numFmtId="0" fontId="9" fillId="0" borderId="0" xfId="0" applyFont="1" applyFill="1" applyBorder="1" applyAlignment="1" applyProtection="1">
      <alignment horizontal="right" shrinkToFit="1"/>
    </xf>
    <xf numFmtId="0" fontId="9" fillId="0" borderId="0" xfId="0" applyFont="1" applyFill="1" applyBorder="1" applyAlignment="1" applyProtection="1">
      <alignment horizontal="left" vertical="top"/>
    </xf>
    <xf numFmtId="0" fontId="25" fillId="0" borderId="7" xfId="0" applyFont="1" applyFill="1" applyBorder="1" applyAlignment="1" applyProtection="1">
      <alignment horizontal="center" shrinkToFit="1"/>
    </xf>
    <xf numFmtId="0" fontId="13" fillId="0" borderId="0" xfId="5" applyFont="1" applyFill="1"/>
    <xf numFmtId="38" fontId="13" fillId="0" borderId="0" xfId="7" applyFont="1" applyFill="1" applyAlignment="1"/>
    <xf numFmtId="0" fontId="13" fillId="0" borderId="0" xfId="5" applyFont="1" applyFill="1" applyAlignment="1">
      <alignment horizontal="center"/>
    </xf>
    <xf numFmtId="38" fontId="19" fillId="0" borderId="0" xfId="6" applyFont="1" applyFill="1"/>
    <xf numFmtId="3" fontId="13" fillId="0" borderId="0" xfId="5" applyNumberFormat="1" applyFont="1" applyFill="1"/>
    <xf numFmtId="38" fontId="13" fillId="0" borderId="0" xfId="6" applyFont="1" applyFill="1"/>
    <xf numFmtId="0" fontId="19" fillId="0" borderId="0" xfId="5" applyFont="1" applyFill="1"/>
    <xf numFmtId="0" fontId="13" fillId="0" borderId="0" xfId="5" applyFont="1" applyFill="1" applyAlignment="1">
      <alignment horizontal="left"/>
    </xf>
    <xf numFmtId="0" fontId="13" fillId="0" borderId="0" xfId="5" applyFont="1" applyFill="1" applyAlignment="1">
      <alignment horizontal="right"/>
    </xf>
    <xf numFmtId="0" fontId="13" fillId="0" borderId="0" xfId="5" applyNumberFormat="1" applyFont="1" applyFill="1" applyAlignment="1">
      <alignment horizontal="right"/>
    </xf>
    <xf numFmtId="0" fontId="13" fillId="0" borderId="0" xfId="5" applyFont="1" applyAlignment="1">
      <alignment horizontal="right"/>
    </xf>
    <xf numFmtId="38" fontId="13" fillId="0" borderId="0" xfId="1" applyFont="1" applyFill="1" applyAlignment="1"/>
    <xf numFmtId="38" fontId="52" fillId="0" borderId="0" xfId="1" applyFont="1" applyAlignment="1"/>
    <xf numFmtId="10" fontId="52" fillId="0" borderId="0" xfId="2" applyNumberFormat="1" applyFont="1" applyAlignment="1"/>
    <xf numFmtId="0" fontId="26" fillId="0" borderId="0" xfId="0" applyNumberFormat="1" applyFont="1" applyFill="1" applyBorder="1" applyAlignment="1" applyProtection="1">
      <alignment horizontal="left"/>
      <protection hidden="1"/>
    </xf>
    <xf numFmtId="0" fontId="29" fillId="0" borderId="0" xfId="0" applyNumberFormat="1" applyFont="1" applyFill="1" applyBorder="1" applyAlignment="1" applyProtection="1">
      <alignment vertical="center" shrinkToFit="1"/>
      <protection hidden="1"/>
    </xf>
    <xf numFmtId="0" fontId="28" fillId="0" borderId="0" xfId="0" applyNumberFormat="1" applyFont="1" applyFill="1" applyBorder="1" applyAlignment="1" applyProtection="1">
      <alignment horizontal="center" shrinkToFit="1"/>
      <protection hidden="1"/>
    </xf>
    <xf numFmtId="0" fontId="18" fillId="0" borderId="0" xfId="0" applyNumberFormat="1" applyFont="1" applyFill="1" applyBorder="1" applyAlignment="1" applyProtection="1">
      <alignment shrinkToFit="1"/>
    </xf>
    <xf numFmtId="0" fontId="18" fillId="0" borderId="0" xfId="0" applyNumberFormat="1" applyFont="1" applyBorder="1" applyAlignment="1" applyProtection="1">
      <alignment shrinkToFit="1"/>
    </xf>
    <xf numFmtId="0" fontId="0" fillId="0" borderId="0" xfId="0" applyNumberFormat="1"/>
    <xf numFmtId="0" fontId="0" fillId="0" borderId="0" xfId="1" applyNumberFormat="1" applyFont="1" applyAlignment="1"/>
    <xf numFmtId="0" fontId="0" fillId="0" borderId="0" xfId="2" applyNumberFormat="1" applyFont="1" applyAlignment="1"/>
    <xf numFmtId="0" fontId="0" fillId="0" borderId="0" xfId="2" applyNumberFormat="1" applyFont="1" applyAlignment="1">
      <alignment shrinkToFit="1"/>
    </xf>
    <xf numFmtId="38" fontId="52" fillId="2" borderId="0" xfId="1" applyFont="1" applyFill="1" applyAlignment="1"/>
    <xf numFmtId="184" fontId="18" fillId="0" borderId="0" xfId="0" applyNumberFormat="1" applyFont="1" applyFill="1" applyBorder="1" applyAlignment="1" applyProtection="1">
      <alignment horizontal="center" vertical="center" shrinkToFit="1"/>
      <protection hidden="1"/>
    </xf>
    <xf numFmtId="184" fontId="18" fillId="0" borderId="0" xfId="2" applyNumberFormat="1" applyFont="1" applyFill="1" applyBorder="1" applyAlignment="1" applyProtection="1">
      <alignment horizontal="center" vertical="center" shrinkToFit="1"/>
      <protection hidden="1"/>
    </xf>
    <xf numFmtId="184" fontId="18" fillId="0" borderId="0" xfId="1" applyNumberFormat="1" applyFont="1" applyFill="1" applyBorder="1" applyAlignment="1" applyProtection="1">
      <alignment vertical="center" shrinkToFit="1"/>
      <protection hidden="1"/>
    </xf>
    <xf numFmtId="184" fontId="18" fillId="0" borderId="0" xfId="0" applyNumberFormat="1" applyFont="1" applyFill="1" applyBorder="1" applyAlignment="1" applyProtection="1">
      <alignment horizontal="centerContinuous" vertical="center" shrinkToFit="1"/>
      <protection hidden="1"/>
    </xf>
    <xf numFmtId="184" fontId="6" fillId="0" borderId="0" xfId="0" applyNumberFormat="1" applyFont="1" applyFill="1" applyBorder="1" applyAlignment="1" applyProtection="1">
      <alignment horizontal="left" vertical="top"/>
      <protection hidden="1"/>
    </xf>
    <xf numFmtId="184" fontId="18" fillId="0" borderId="0" xfId="0" applyNumberFormat="1" applyFont="1" applyFill="1" applyBorder="1" applyAlignment="1" applyProtection="1">
      <alignment vertical="center" shrinkToFit="1"/>
      <protection hidden="1"/>
    </xf>
    <xf numFmtId="184" fontId="18" fillId="0" borderId="0" xfId="0" applyNumberFormat="1" applyFont="1" applyFill="1" applyBorder="1" applyAlignment="1" applyProtection="1">
      <alignment shrinkToFit="1"/>
      <protection hidden="1"/>
    </xf>
    <xf numFmtId="177" fontId="24" fillId="10" borderId="0" xfId="1" applyNumberFormat="1" applyFont="1" applyFill="1" applyAlignment="1" applyProtection="1">
      <alignment horizontal="right" shrinkToFit="1"/>
      <protection locked="0"/>
    </xf>
    <xf numFmtId="0" fontId="56" fillId="0" borderId="0" xfId="0" applyFont="1" applyAlignment="1" applyProtection="1">
      <alignment horizontal="center" vertical="center" shrinkToFit="1"/>
    </xf>
    <xf numFmtId="0" fontId="24" fillId="10" borderId="0" xfId="0" applyFont="1" applyFill="1" applyBorder="1" applyAlignment="1" applyProtection="1">
      <alignment horizontal="center" vertical="center" shrinkToFit="1"/>
      <protection locked="0"/>
    </xf>
    <xf numFmtId="0" fontId="59" fillId="10" borderId="0" xfId="0" applyFont="1" applyFill="1" applyAlignment="1" applyProtection="1">
      <alignment horizontal="center" vertical="center" shrinkToFit="1"/>
    </xf>
    <xf numFmtId="38" fontId="8" fillId="10" borderId="0" xfId="1" applyFont="1" applyFill="1" applyAlignment="1" applyProtection="1">
      <alignment horizontal="center" vertical="center" shrinkToFit="1"/>
      <protection locked="0"/>
    </xf>
    <xf numFmtId="0" fontId="6" fillId="0" borderId="0" xfId="0" applyFont="1" applyAlignment="1">
      <alignment horizontal="center" vertical="center" shrinkToFit="1"/>
    </xf>
    <xf numFmtId="0" fontId="6" fillId="11" borderId="0" xfId="0" applyFont="1" applyFill="1" applyAlignment="1">
      <alignment horizontal="center" vertical="center" shrinkToFit="1"/>
    </xf>
    <xf numFmtId="0" fontId="6" fillId="11" borderId="0" xfId="0" applyFont="1" applyFill="1" applyAlignment="1">
      <alignment horizontal="center" shrinkToFit="1"/>
    </xf>
    <xf numFmtId="0" fontId="11" fillId="5" borderId="0" xfId="0" applyFont="1" applyFill="1" applyAlignment="1" applyProtection="1">
      <alignment horizontal="center" shrinkToFit="1"/>
    </xf>
    <xf numFmtId="0" fontId="30" fillId="12" borderId="0" xfId="0" applyFont="1" applyFill="1" applyAlignment="1" applyProtection="1">
      <alignment horizontal="left"/>
    </xf>
    <xf numFmtId="0" fontId="8" fillId="12" borderId="0" xfId="0" applyFont="1" applyFill="1" applyAlignment="1" applyProtection="1">
      <alignment horizontal="center" shrinkToFit="1"/>
    </xf>
    <xf numFmtId="0" fontId="6" fillId="0" borderId="0" xfId="0" applyFont="1" applyFill="1" applyAlignment="1" applyProtection="1">
      <alignment horizontal="left" shrinkToFit="1"/>
    </xf>
    <xf numFmtId="0" fontId="6" fillId="0" borderId="0" xfId="0" applyNumberFormat="1" applyFont="1" applyFill="1" applyBorder="1" applyAlignment="1" applyProtection="1">
      <alignment horizontal="left" shrinkToFit="1"/>
    </xf>
    <xf numFmtId="0" fontId="6" fillId="0" borderId="0" xfId="0" applyNumberFormat="1" applyFont="1" applyFill="1" applyAlignment="1" applyProtection="1">
      <alignment horizontal="left" shrinkToFit="1"/>
    </xf>
    <xf numFmtId="0" fontId="10" fillId="0" borderId="0" xfId="0" applyFont="1" applyFill="1" applyAlignment="1" applyProtection="1">
      <alignment horizontal="left" vertical="center"/>
    </xf>
    <xf numFmtId="185" fontId="6" fillId="0" borderId="0" xfId="0" applyNumberFormat="1" applyFont="1" applyAlignment="1">
      <alignment horizontal="center" shrinkToFit="1"/>
    </xf>
    <xf numFmtId="14" fontId="6" fillId="0" borderId="0" xfId="0" applyNumberFormat="1" applyFont="1" applyAlignment="1" applyProtection="1">
      <alignment horizontal="right" vertical="center" shrinkToFit="1"/>
    </xf>
    <xf numFmtId="183" fontId="25" fillId="10" borderId="0" xfId="0" applyNumberFormat="1" applyFont="1" applyFill="1" applyBorder="1" applyAlignment="1" applyProtection="1">
      <alignment vertical="center" shrinkToFit="1"/>
    </xf>
    <xf numFmtId="183" fontId="25" fillId="0" borderId="0" xfId="0" applyNumberFormat="1" applyFont="1" applyFill="1" applyBorder="1" applyAlignment="1" applyProtection="1">
      <alignment vertical="center" shrinkToFit="1"/>
    </xf>
    <xf numFmtId="183" fontId="36" fillId="0" borderId="0" xfId="0" applyNumberFormat="1" applyFont="1" applyFill="1" applyBorder="1" applyAlignment="1" applyProtection="1">
      <alignment horizontal="right" vertical="center" shrinkToFit="1"/>
    </xf>
    <xf numFmtId="0" fontId="36" fillId="0" borderId="0" xfId="0" applyFont="1" applyFill="1" applyAlignment="1" applyProtection="1">
      <alignment horizontal="center" vertical="center" shrinkToFit="1"/>
    </xf>
    <xf numFmtId="183" fontId="25" fillId="0" borderId="2" xfId="0" applyNumberFormat="1" applyFont="1" applyFill="1" applyBorder="1" applyAlignment="1" applyProtection="1">
      <alignment vertical="center" shrinkToFit="1"/>
    </xf>
    <xf numFmtId="0" fontId="8" fillId="0" borderId="6" xfId="0" applyNumberFormat="1" applyFont="1" applyFill="1" applyBorder="1" applyAlignment="1" applyProtection="1">
      <alignment horizontal="center" vertical="center" shrinkToFit="1"/>
    </xf>
    <xf numFmtId="177" fontId="8" fillId="10" borderId="3" xfId="0" applyNumberFormat="1" applyFont="1" applyFill="1" applyBorder="1" applyAlignment="1" applyProtection="1">
      <alignment horizontal="right" vertical="center" shrinkToFit="1"/>
    </xf>
    <xf numFmtId="177" fontId="8" fillId="0" borderId="3" xfId="0" applyNumberFormat="1" applyFont="1" applyFill="1" applyBorder="1" applyAlignment="1" applyProtection="1">
      <alignment horizontal="right" vertical="center" shrinkToFit="1"/>
    </xf>
    <xf numFmtId="177" fontId="8" fillId="0" borderId="4" xfId="0" applyNumberFormat="1" applyFont="1" applyFill="1" applyBorder="1" applyAlignment="1" applyProtection="1">
      <alignment horizontal="right" vertical="center" shrinkToFit="1"/>
    </xf>
    <xf numFmtId="177" fontId="12" fillId="0" borderId="3" xfId="0" applyNumberFormat="1" applyFont="1" applyFill="1" applyBorder="1" applyAlignment="1" applyProtection="1">
      <alignment horizontal="right" vertical="center" shrinkToFit="1"/>
    </xf>
    <xf numFmtId="184" fontId="8" fillId="10" borderId="3" xfId="0" applyNumberFormat="1" applyFont="1" applyFill="1" applyBorder="1" applyAlignment="1" applyProtection="1">
      <alignment horizontal="right" vertical="center" shrinkToFit="1"/>
    </xf>
    <xf numFmtId="184" fontId="8" fillId="0" borderId="3" xfId="0" applyNumberFormat="1" applyFont="1" applyFill="1" applyBorder="1" applyAlignment="1" applyProtection="1">
      <alignment horizontal="right" vertical="center" shrinkToFit="1"/>
    </xf>
    <xf numFmtId="184" fontId="8" fillId="0" borderId="4" xfId="0" applyNumberFormat="1" applyFont="1" applyFill="1" applyBorder="1" applyAlignment="1" applyProtection="1">
      <alignment horizontal="right" vertical="center" shrinkToFit="1"/>
    </xf>
    <xf numFmtId="0" fontId="41" fillId="9" borderId="0" xfId="0" applyFont="1" applyFill="1" applyBorder="1" applyAlignment="1" applyProtection="1">
      <alignment horizontal="center" shrinkToFit="1"/>
    </xf>
    <xf numFmtId="0" fontId="8" fillId="0" borderId="0" xfId="0" applyFont="1" applyFill="1" applyAlignment="1" applyProtection="1">
      <alignment horizontal="left" vertical="center"/>
    </xf>
    <xf numFmtId="0" fontId="8" fillId="0" borderId="0" xfId="0" applyFont="1" applyFill="1" applyBorder="1" applyAlignment="1" applyProtection="1">
      <alignment vertical="top"/>
    </xf>
    <xf numFmtId="0" fontId="8" fillId="0" borderId="0" xfId="0" applyFont="1" applyFill="1" applyBorder="1" applyAlignment="1" applyProtection="1">
      <alignment vertical="center"/>
    </xf>
    <xf numFmtId="0" fontId="10" fillId="10" borderId="14" xfId="0" applyFont="1" applyFill="1" applyBorder="1" applyAlignment="1" applyProtection="1">
      <alignment horizontal="center" shrinkToFit="1"/>
    </xf>
    <xf numFmtId="184" fontId="10" fillId="0" borderId="0" xfId="0" applyNumberFormat="1" applyFont="1" applyAlignment="1" applyProtection="1">
      <alignment horizontal="center" vertical="center" shrinkToFit="1"/>
    </xf>
    <xf numFmtId="184" fontId="11" fillId="0" borderId="0" xfId="0" applyNumberFormat="1" applyFont="1" applyFill="1" applyAlignment="1" applyProtection="1">
      <alignment horizontal="center" shrinkToFit="1"/>
    </xf>
    <xf numFmtId="0" fontId="30" fillId="12" borderId="0" xfId="0" applyFont="1" applyFill="1" applyAlignment="1" applyProtection="1">
      <alignment horizontal="right" shrinkToFit="1"/>
    </xf>
    <xf numFmtId="0" fontId="6" fillId="4" borderId="0" xfId="0" applyFont="1" applyFill="1" applyAlignment="1" applyProtection="1">
      <alignment shrinkToFit="1"/>
    </xf>
    <xf numFmtId="0" fontId="6" fillId="4" borderId="0" xfId="0" applyFont="1" applyFill="1" applyBorder="1" applyAlignment="1" applyProtection="1">
      <alignment shrinkToFit="1"/>
    </xf>
    <xf numFmtId="0" fontId="18" fillId="4" borderId="0" xfId="0" applyFont="1" applyFill="1" applyBorder="1" applyAlignment="1" applyProtection="1">
      <alignment shrinkToFit="1"/>
    </xf>
    <xf numFmtId="176" fontId="47" fillId="4" borderId="0" xfId="0" applyNumberFormat="1" applyFont="1" applyFill="1" applyBorder="1" applyAlignment="1" applyProtection="1">
      <alignment horizontal="left" shrinkToFit="1"/>
    </xf>
    <xf numFmtId="0" fontId="6" fillId="4" borderId="0" xfId="0" applyFont="1" applyFill="1" applyAlignment="1" applyProtection="1">
      <alignment horizontal="center" shrinkToFit="1"/>
    </xf>
    <xf numFmtId="0" fontId="10" fillId="4" borderId="0" xfId="0" applyFont="1" applyFill="1" applyBorder="1" applyAlignment="1" applyProtection="1">
      <alignment shrinkToFit="1"/>
    </xf>
    <xf numFmtId="0" fontId="8" fillId="4" borderId="0" xfId="0" applyFont="1" applyFill="1" applyBorder="1" applyAlignment="1" applyProtection="1">
      <alignment horizontal="centerContinuous" vertical="center" shrinkToFit="1"/>
    </xf>
    <xf numFmtId="0" fontId="28" fillId="4" borderId="0" xfId="0" applyFont="1" applyFill="1" applyBorder="1" applyAlignment="1" applyProtection="1">
      <alignment horizontal="center" shrinkToFit="1"/>
    </xf>
    <xf numFmtId="38" fontId="6" fillId="4" borderId="0" xfId="1" applyFont="1" applyFill="1" applyBorder="1" applyAlignment="1" applyProtection="1">
      <alignment horizontal="right" vertical="center" shrinkToFit="1"/>
    </xf>
    <xf numFmtId="0" fontId="28" fillId="4" borderId="0" xfId="0" applyNumberFormat="1" applyFont="1" applyFill="1" applyBorder="1" applyAlignment="1" applyProtection="1">
      <alignment horizontal="center" shrinkToFit="1"/>
      <protection hidden="1"/>
    </xf>
    <xf numFmtId="184" fontId="18" fillId="4" borderId="0" xfId="2" applyNumberFormat="1" applyFont="1" applyFill="1" applyBorder="1" applyAlignment="1" applyProtection="1">
      <alignment horizontal="center" vertical="center" shrinkToFit="1"/>
      <protection hidden="1"/>
    </xf>
    <xf numFmtId="184" fontId="18" fillId="4" borderId="0" xfId="1" applyNumberFormat="1" applyFont="1" applyFill="1" applyBorder="1" applyAlignment="1" applyProtection="1">
      <alignment vertical="center" shrinkToFit="1"/>
      <protection hidden="1"/>
    </xf>
    <xf numFmtId="184" fontId="18" fillId="4" borderId="0" xfId="0" applyNumberFormat="1" applyFont="1" applyFill="1" applyBorder="1" applyAlignment="1" applyProtection="1">
      <alignment shrinkToFit="1"/>
      <protection hidden="1"/>
    </xf>
    <xf numFmtId="0" fontId="18" fillId="4" borderId="0" xfId="0" applyNumberFormat="1" applyFont="1" applyFill="1" applyBorder="1" applyAlignment="1" applyProtection="1">
      <alignment shrinkToFit="1"/>
    </xf>
    <xf numFmtId="0" fontId="8" fillId="4" borderId="0" xfId="0" applyFont="1" applyFill="1" applyBorder="1" applyAlignment="1" applyProtection="1">
      <alignment horizontal="left"/>
    </xf>
    <xf numFmtId="0" fontId="9" fillId="4" borderId="0" xfId="0" applyFont="1" applyFill="1" applyBorder="1" applyAlignment="1" applyProtection="1">
      <alignment horizontal="left" vertical="center" wrapText="1"/>
    </xf>
    <xf numFmtId="0" fontId="10" fillId="4" borderId="0" xfId="0" applyFont="1" applyFill="1" applyAlignment="1" applyProtection="1">
      <alignment shrinkToFit="1"/>
    </xf>
    <xf numFmtId="184" fontId="12" fillId="0" borderId="0" xfId="0" applyNumberFormat="1" applyFont="1" applyFill="1" applyAlignment="1" applyProtection="1">
      <alignment horizontal="left" vertical="top" shrinkToFit="1"/>
    </xf>
    <xf numFmtId="0" fontId="6" fillId="5" borderId="0" xfId="0" applyFont="1" applyFill="1" applyAlignment="1" applyProtection="1">
      <alignment shrinkToFit="1"/>
    </xf>
    <xf numFmtId="0" fontId="10" fillId="5" borderId="0" xfId="0" applyFont="1" applyFill="1" applyAlignment="1" applyProtection="1">
      <alignment shrinkToFit="1"/>
    </xf>
    <xf numFmtId="0" fontId="6" fillId="5" borderId="0" xfId="0" applyFont="1" applyFill="1" applyAlignment="1" applyProtection="1">
      <alignment horizontal="center" shrinkToFit="1"/>
    </xf>
    <xf numFmtId="0" fontId="6" fillId="5" borderId="0" xfId="0" applyFont="1" applyFill="1" applyAlignment="1" applyProtection="1">
      <alignment vertical="center" shrinkToFit="1"/>
    </xf>
    <xf numFmtId="0" fontId="8" fillId="5" borderId="0" xfId="0" applyFont="1" applyFill="1" applyAlignment="1" applyProtection="1">
      <alignment horizontal="center" shrinkToFit="1"/>
    </xf>
    <xf numFmtId="0" fontId="8" fillId="5" borderId="0" xfId="0" applyFont="1" applyFill="1" applyAlignment="1" applyProtection="1">
      <alignment shrinkToFit="1"/>
    </xf>
    <xf numFmtId="0" fontId="11" fillId="5" borderId="0" xfId="0" applyFont="1" applyFill="1" applyAlignment="1" applyProtection="1">
      <alignment shrinkToFit="1"/>
    </xf>
    <xf numFmtId="0" fontId="56" fillId="5" borderId="0" xfId="0" applyFont="1" applyFill="1" applyBorder="1" applyAlignment="1" applyProtection="1">
      <alignment horizontal="center" vertical="center"/>
    </xf>
    <xf numFmtId="0" fontId="56" fillId="5" borderId="0" xfId="0" applyFont="1" applyFill="1" applyBorder="1" applyAlignment="1" applyProtection="1">
      <alignment horizontal="center" vertical="center" shrinkToFit="1"/>
    </xf>
    <xf numFmtId="177" fontId="10" fillId="5" borderId="0" xfId="1" applyNumberFormat="1" applyFont="1" applyFill="1" applyBorder="1" applyAlignment="1" applyProtection="1">
      <alignment horizontal="center" vertical="center" shrinkToFit="1"/>
    </xf>
    <xf numFmtId="38" fontId="10" fillId="5" borderId="0" xfId="1" applyFont="1" applyFill="1" applyBorder="1" applyAlignment="1" applyProtection="1">
      <alignment horizontal="center" vertical="center" shrinkToFit="1"/>
    </xf>
    <xf numFmtId="184" fontId="56" fillId="5" borderId="0" xfId="0" applyNumberFormat="1" applyFont="1" applyFill="1" applyBorder="1" applyAlignment="1" applyProtection="1">
      <alignment horizontal="center" vertical="center" shrinkToFit="1"/>
    </xf>
    <xf numFmtId="184" fontId="10" fillId="5" borderId="0" xfId="0" applyNumberFormat="1" applyFont="1" applyFill="1" applyAlignment="1" applyProtection="1">
      <alignment horizontal="center" vertical="center" shrinkToFit="1"/>
    </xf>
    <xf numFmtId="184" fontId="8" fillId="5" borderId="0" xfId="0" applyNumberFormat="1" applyFont="1" applyFill="1" applyAlignment="1" applyProtection="1">
      <alignment horizontal="center" vertical="center" shrinkToFit="1"/>
    </xf>
    <xf numFmtId="184" fontId="8" fillId="10" borderId="0" xfId="0" applyNumberFormat="1" applyFont="1" applyFill="1" applyAlignment="1" applyProtection="1">
      <alignment horizontal="center" vertical="center" shrinkToFit="1"/>
    </xf>
    <xf numFmtId="184" fontId="8" fillId="12" borderId="0" xfId="0" applyNumberFormat="1" applyFont="1" applyFill="1" applyAlignment="1" applyProtection="1">
      <alignment horizontal="center" shrinkToFit="1"/>
    </xf>
    <xf numFmtId="0" fontId="10" fillId="7" borderId="0" xfId="0" applyNumberFormat="1" applyFont="1" applyFill="1" applyAlignment="1" applyProtection="1">
      <alignment shrinkToFit="1"/>
    </xf>
    <xf numFmtId="0" fontId="46" fillId="7" borderId="0" xfId="0" applyNumberFormat="1" applyFont="1" applyFill="1" applyAlignment="1" applyProtection="1"/>
    <xf numFmtId="0" fontId="43" fillId="7" borderId="0" xfId="0" applyNumberFormat="1" applyFont="1" applyFill="1" applyAlignment="1" applyProtection="1"/>
    <xf numFmtId="0" fontId="43" fillId="7" borderId="0" xfId="0" applyNumberFormat="1" applyFont="1" applyFill="1" applyAlignment="1" applyProtection="1">
      <alignment shrinkToFit="1"/>
    </xf>
    <xf numFmtId="0" fontId="10" fillId="7" borderId="0" xfId="0" applyFont="1" applyFill="1" applyAlignment="1" applyProtection="1">
      <alignment shrinkToFit="1"/>
    </xf>
    <xf numFmtId="0" fontId="8" fillId="7" borderId="0" xfId="0" applyFont="1" applyFill="1" applyAlignment="1" applyProtection="1">
      <alignment shrinkToFit="1"/>
    </xf>
    <xf numFmtId="0" fontId="56" fillId="0" borderId="0" xfId="0" applyFont="1" applyBorder="1" applyAlignment="1" applyProtection="1">
      <alignment horizontal="center" vertical="center" shrinkToFit="1"/>
    </xf>
    <xf numFmtId="181" fontId="11" fillId="0" borderId="0" xfId="0" applyNumberFormat="1" applyFont="1" applyFill="1" applyBorder="1" applyAlignment="1" applyProtection="1">
      <alignment horizontal="left" vertical="top" wrapText="1" shrinkToFit="1"/>
    </xf>
    <xf numFmtId="181" fontId="8" fillId="0" borderId="0" xfId="0" applyNumberFormat="1" applyFont="1" applyFill="1" applyBorder="1" applyAlignment="1" applyProtection="1">
      <alignment horizontal="left" vertical="center"/>
    </xf>
    <xf numFmtId="0" fontId="0" fillId="0" borderId="0" xfId="0" applyProtection="1"/>
    <xf numFmtId="0" fontId="9" fillId="0" borderId="0" xfId="0" applyFont="1" applyFill="1" applyAlignment="1" applyProtection="1">
      <alignment horizontal="left" vertical="center"/>
    </xf>
    <xf numFmtId="0" fontId="0" fillId="9" borderId="0" xfId="0" applyFill="1" applyProtection="1"/>
    <xf numFmtId="0" fontId="42" fillId="0" borderId="0" xfId="0" applyFont="1" applyFill="1" applyBorder="1" applyAlignment="1" applyProtection="1">
      <alignment horizontal="center" shrinkToFit="1"/>
    </xf>
    <xf numFmtId="0" fontId="8" fillId="10" borderId="0"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left" vertical="center"/>
    </xf>
    <xf numFmtId="0" fontId="8" fillId="12" borderId="0" xfId="0" applyFont="1" applyFill="1" applyAlignment="1" applyProtection="1">
      <alignment horizontal="centerContinuous" vertical="center" shrinkToFit="1"/>
    </xf>
    <xf numFmtId="0" fontId="8" fillId="12" borderId="0" xfId="0" applyFont="1" applyFill="1" applyAlignment="1" applyProtection="1">
      <alignment horizontal="left" vertical="center"/>
    </xf>
    <xf numFmtId="38" fontId="11" fillId="0" borderId="13" xfId="1" applyFont="1" applyFill="1" applyBorder="1" applyAlignment="1" applyProtection="1">
      <alignment horizontal="center" vertical="center" wrapText="1" shrinkToFit="1"/>
    </xf>
    <xf numFmtId="38" fontId="11" fillId="0" borderId="0" xfId="1" applyFont="1" applyFill="1" applyBorder="1" applyAlignment="1" applyProtection="1">
      <alignment horizontal="center" vertical="center" wrapText="1" shrinkToFit="1"/>
    </xf>
    <xf numFmtId="38" fontId="11" fillId="0" borderId="3" xfId="1" applyFont="1" applyFill="1" applyBorder="1" applyAlignment="1" applyProtection="1">
      <alignment horizontal="center" vertical="center" wrapText="1" shrinkToFit="1"/>
    </xf>
    <xf numFmtId="0" fontId="11" fillId="0" borderId="13" xfId="0" applyNumberFormat="1" applyFont="1" applyFill="1" applyBorder="1" applyAlignment="1" applyProtection="1">
      <alignment horizontal="center" vertical="center" wrapText="1"/>
    </xf>
    <xf numFmtId="0" fontId="11" fillId="0" borderId="0" xfId="0" applyNumberFormat="1" applyFont="1" applyFill="1" applyBorder="1" applyAlignment="1" applyProtection="1">
      <alignment horizontal="center" vertical="center" wrapText="1"/>
    </xf>
    <xf numFmtId="0" fontId="48" fillId="9" borderId="0" xfId="0" applyFont="1" applyFill="1" applyBorder="1" applyAlignment="1" applyProtection="1">
      <alignment horizontal="left" shrinkToFit="1"/>
    </xf>
    <xf numFmtId="0" fontId="9" fillId="0" borderId="0" xfId="0" applyFont="1" applyFill="1" applyBorder="1" applyAlignment="1" applyProtection="1">
      <alignment horizontal="left" vertical="center" wrapText="1"/>
    </xf>
    <xf numFmtId="0" fontId="8" fillId="0" borderId="0" xfId="0" applyFont="1" applyFill="1" applyBorder="1" applyAlignment="1" applyProtection="1">
      <alignment horizontal="left"/>
    </xf>
    <xf numFmtId="0" fontId="10" fillId="0" borderId="0" xfId="0" applyNumberFormat="1" applyFont="1" applyAlignment="1" applyProtection="1">
      <alignment shrinkToFit="1"/>
    </xf>
    <xf numFmtId="0" fontId="10" fillId="0" borderId="0" xfId="0" applyNumberFormat="1" applyFont="1" applyFill="1" applyAlignment="1" applyProtection="1">
      <alignment shrinkToFit="1"/>
    </xf>
    <xf numFmtId="0" fontId="6" fillId="0" borderId="0" xfId="0" applyNumberFormat="1" applyFont="1" applyAlignment="1" applyProtection="1">
      <alignment vertical="center" shrinkToFit="1"/>
    </xf>
    <xf numFmtId="0" fontId="8" fillId="0" borderId="0" xfId="0" applyNumberFormat="1" applyFont="1" applyAlignment="1" applyProtection="1">
      <alignment horizontal="center" shrinkToFit="1"/>
    </xf>
    <xf numFmtId="0" fontId="8" fillId="0" borderId="0" xfId="0" applyNumberFormat="1" applyFont="1" applyAlignment="1" applyProtection="1">
      <alignment shrinkToFit="1"/>
    </xf>
    <xf numFmtId="0" fontId="11" fillId="0" borderId="0" xfId="0" applyNumberFormat="1" applyFont="1" applyFill="1" applyAlignment="1" applyProtection="1">
      <alignment shrinkToFit="1"/>
    </xf>
    <xf numFmtId="0" fontId="6" fillId="0" borderId="0" xfId="0" applyNumberFormat="1" applyFont="1" applyAlignment="1" applyProtection="1">
      <alignment shrinkToFit="1"/>
    </xf>
    <xf numFmtId="0" fontId="6" fillId="0" borderId="0" xfId="0" applyNumberFormat="1" applyFont="1" applyAlignment="1" applyProtection="1">
      <alignment horizontal="center" shrinkToFit="1"/>
    </xf>
    <xf numFmtId="0" fontId="6" fillId="0" borderId="0" xfId="0" applyNumberFormat="1" applyFont="1" applyFill="1" applyAlignment="1" applyProtection="1">
      <alignment horizontal="center" vertical="center" shrinkToFit="1"/>
    </xf>
    <xf numFmtId="0" fontId="8" fillId="0" borderId="0" xfId="0" applyNumberFormat="1" applyFont="1" applyFill="1" applyAlignment="1" applyProtection="1">
      <alignment horizontal="center" vertical="center" shrinkToFit="1"/>
    </xf>
    <xf numFmtId="0" fontId="10" fillId="0" borderId="0" xfId="0" applyNumberFormat="1" applyFont="1" applyFill="1" applyBorder="1" applyAlignment="1" applyProtection="1">
      <alignment horizontal="center" vertical="center" shrinkToFit="1"/>
    </xf>
    <xf numFmtId="0" fontId="8" fillId="0" borderId="0" xfId="1" applyNumberFormat="1" applyFont="1" applyFill="1" applyAlignment="1" applyProtection="1">
      <alignment horizontal="center" shrinkToFit="1"/>
    </xf>
    <xf numFmtId="0" fontId="10" fillId="0" borderId="0" xfId="0" applyNumberFormat="1" applyFont="1" applyFill="1" applyAlignment="1" applyProtection="1">
      <alignment horizontal="center" vertical="center" shrinkToFit="1"/>
    </xf>
    <xf numFmtId="0" fontId="11" fillId="0" borderId="0" xfId="0" applyNumberFormat="1" applyFont="1" applyFill="1" applyAlignment="1" applyProtection="1">
      <alignment horizontal="center" vertical="center" shrinkToFit="1"/>
    </xf>
    <xf numFmtId="0" fontId="8" fillId="0" borderId="0" xfId="0" applyNumberFormat="1" applyFont="1" applyFill="1" applyAlignment="1" applyProtection="1">
      <alignment vertical="center" shrinkToFit="1"/>
    </xf>
    <xf numFmtId="0" fontId="56" fillId="0" borderId="0" xfId="0" applyNumberFormat="1" applyFont="1" applyFill="1" applyBorder="1" applyAlignment="1" applyProtection="1">
      <alignment horizontal="center" vertical="center" shrinkToFit="1"/>
    </xf>
    <xf numFmtId="0" fontId="9" fillId="0" borderId="0" xfId="0" applyNumberFormat="1" applyFont="1" applyFill="1" applyAlignment="1" applyProtection="1">
      <alignment shrinkToFit="1"/>
    </xf>
    <xf numFmtId="0" fontId="60" fillId="0" borderId="0" xfId="0" applyNumberFormat="1" applyFont="1" applyFill="1" applyAlignment="1" applyProtection="1">
      <alignment vertical="center"/>
    </xf>
    <xf numFmtId="0" fontId="8" fillId="0" borderId="0" xfId="0" applyNumberFormat="1" applyFont="1" applyFill="1" applyAlignment="1" applyProtection="1">
      <alignment vertical="top" shrinkToFit="1"/>
    </xf>
    <xf numFmtId="0" fontId="8" fillId="0" borderId="0" xfId="0" applyNumberFormat="1" applyFont="1" applyFill="1" applyAlignment="1" applyProtection="1">
      <alignment horizontal="center" vertical="center"/>
    </xf>
    <xf numFmtId="0" fontId="24" fillId="0" borderId="0" xfId="0" applyNumberFormat="1" applyFont="1" applyFill="1" applyAlignment="1" applyProtection="1">
      <alignment horizontal="right" vertical="center" shrinkToFit="1"/>
    </xf>
    <xf numFmtId="0" fontId="24" fillId="0" borderId="0" xfId="1" applyNumberFormat="1" applyFont="1" applyFill="1" applyAlignment="1" applyProtection="1">
      <alignment vertical="center" wrapText="1" shrinkToFit="1"/>
    </xf>
    <xf numFmtId="0" fontId="8" fillId="0" borderId="0" xfId="0" applyNumberFormat="1" applyFont="1" applyFill="1" applyAlignment="1" applyProtection="1">
      <alignment vertical="center" wrapText="1" shrinkToFit="1"/>
    </xf>
    <xf numFmtId="0" fontId="61" fillId="0" borderId="0" xfId="0" applyNumberFormat="1" applyFont="1" applyFill="1" applyAlignment="1" applyProtection="1">
      <alignment horizontal="center" vertical="center"/>
    </xf>
    <xf numFmtId="0" fontId="24" fillId="0" borderId="0" xfId="0" applyNumberFormat="1" applyFont="1" applyFill="1" applyAlignment="1" applyProtection="1">
      <alignment vertical="center" shrinkToFit="1"/>
    </xf>
    <xf numFmtId="0" fontId="6" fillId="0" borderId="0" xfId="0" applyNumberFormat="1" applyFont="1" applyFill="1" applyAlignment="1" applyProtection="1">
      <alignment horizontal="right" vertical="center" shrinkToFit="1"/>
    </xf>
    <xf numFmtId="0" fontId="8" fillId="0" borderId="0" xfId="0" applyNumberFormat="1" applyFont="1" applyFill="1" applyAlignment="1" applyProtection="1">
      <alignment horizontal="center" shrinkToFit="1"/>
    </xf>
    <xf numFmtId="0" fontId="30" fillId="0" borderId="0" xfId="0" applyNumberFormat="1" applyFont="1" applyFill="1" applyAlignment="1" applyProtection="1">
      <alignment horizontal="left"/>
    </xf>
    <xf numFmtId="0" fontId="8" fillId="0" borderId="0" xfId="6" applyNumberFormat="1" applyFont="1" applyFill="1" applyAlignment="1" applyProtection="1">
      <alignment horizontal="right" vertical="center" shrinkToFit="1"/>
    </xf>
    <xf numFmtId="0" fontId="8" fillId="0" borderId="0" xfId="6" applyNumberFormat="1" applyFont="1" applyFill="1" applyAlignment="1" applyProtection="1">
      <alignment horizontal="center" vertical="center" shrinkToFit="1"/>
    </xf>
    <xf numFmtId="0" fontId="6" fillId="0" borderId="0" xfId="0" applyNumberFormat="1" applyFont="1" applyFill="1" applyAlignment="1" applyProtection="1">
      <alignment vertical="center" shrinkToFit="1"/>
    </xf>
    <xf numFmtId="0" fontId="8" fillId="0" borderId="0" xfId="0" applyNumberFormat="1" applyFont="1" applyFill="1" applyAlignment="1" applyProtection="1">
      <alignment horizontal="right" shrinkToFit="1"/>
    </xf>
    <xf numFmtId="0" fontId="8" fillId="0" borderId="0" xfId="1" applyNumberFormat="1" applyFont="1" applyFill="1" applyAlignment="1" applyProtection="1">
      <alignment horizontal="right" shrinkToFit="1"/>
    </xf>
    <xf numFmtId="0" fontId="39" fillId="0" borderId="0" xfId="7" applyNumberFormat="1" applyFont="1" applyFill="1" applyAlignment="1" applyProtection="1">
      <alignment horizontal="right" shrinkToFit="1"/>
    </xf>
    <xf numFmtId="0" fontId="39" fillId="0" borderId="0" xfId="7" applyNumberFormat="1" applyFont="1" applyFill="1" applyAlignment="1" applyProtection="1">
      <alignment shrinkToFit="1"/>
    </xf>
    <xf numFmtId="0" fontId="15" fillId="0" borderId="0" xfId="0" applyNumberFormat="1" applyFont="1" applyFill="1" applyBorder="1" applyAlignment="1" applyProtection="1"/>
    <xf numFmtId="0" fontId="57" fillId="0" borderId="0" xfId="0" applyNumberFormat="1" applyFont="1" applyFill="1" applyAlignment="1" applyProtection="1">
      <alignment horizontal="right" vertical="center" shrinkToFit="1"/>
    </xf>
    <xf numFmtId="0" fontId="58" fillId="0" borderId="0" xfId="7" applyNumberFormat="1" applyFont="1" applyFill="1" applyAlignment="1" applyProtection="1">
      <alignment shrinkToFit="1"/>
    </xf>
    <xf numFmtId="0" fontId="11" fillId="0" borderId="0" xfId="0" applyNumberFormat="1" applyFont="1" applyFill="1" applyAlignment="1" applyProtection="1">
      <alignment horizontal="center" shrinkToFit="1"/>
    </xf>
    <xf numFmtId="0" fontId="57" fillId="0" borderId="0" xfId="0" applyNumberFormat="1" applyFont="1" applyFill="1" applyAlignment="1" applyProtection="1">
      <alignment horizontal="right" shrinkToFit="1"/>
    </xf>
    <xf numFmtId="0" fontId="11" fillId="0" borderId="0" xfId="1" applyNumberFormat="1" applyFont="1" applyFill="1" applyAlignment="1" applyProtection="1">
      <alignment horizontal="right" shrinkToFit="1"/>
    </xf>
    <xf numFmtId="0" fontId="6" fillId="0" borderId="0" xfId="0" applyNumberFormat="1" applyFont="1" applyFill="1" applyAlignment="1" applyProtection="1">
      <alignment horizontal="left" vertical="center"/>
    </xf>
    <xf numFmtId="0" fontId="11" fillId="0" borderId="0" xfId="0" applyNumberFormat="1" applyFont="1" applyFill="1" applyAlignment="1" applyProtection="1">
      <alignment horizontal="right" shrinkToFit="1"/>
    </xf>
    <xf numFmtId="0" fontId="8" fillId="0" borderId="0" xfId="0" applyNumberFormat="1" applyFont="1" applyFill="1" applyAlignment="1" applyProtection="1">
      <alignment shrinkToFit="1"/>
    </xf>
    <xf numFmtId="0" fontId="8" fillId="0" borderId="0" xfId="0" applyNumberFormat="1" applyFont="1" applyFill="1" applyAlignment="1" applyProtection="1">
      <alignment horizontal="right" vertical="center" shrinkToFit="1"/>
    </xf>
  </cellXfs>
  <cellStyles count="9">
    <cellStyle name="パーセント" xfId="2" builtinId="5"/>
    <cellStyle name="桁区切り" xfId="1" builtinId="6"/>
    <cellStyle name="桁区切り 2" xfId="4" xr:uid="{5E80E175-0A87-4AAC-A6AE-BB48053878FF}"/>
    <cellStyle name="桁区切り 2 2" xfId="6" xr:uid="{B3E9D497-E203-4F63-B831-50E3A85A8969}"/>
    <cellStyle name="桁区切り 3" xfId="7" xr:uid="{A4365459-7281-47CF-9760-A7C2D86D69D1}"/>
    <cellStyle name="標準" xfId="0" builtinId="0"/>
    <cellStyle name="標準 2" xfId="3" xr:uid="{7A906BFB-16BB-42AB-8883-11D08BADB208}"/>
    <cellStyle name="標準 2 2" xfId="5" xr:uid="{87D14207-D66A-4A3B-8FF1-C1DB7D9FC852}"/>
    <cellStyle name="標準 4" xfId="8" xr:uid="{6CCABCBA-3207-4EAA-90B4-A10B66588C9A}"/>
  </cellStyles>
  <dxfs count="12">
    <dxf>
      <fill>
        <patternFill>
          <bgColor theme="7" tint="0.79998168889431442"/>
        </patternFill>
      </fill>
    </dxf>
    <dxf>
      <font>
        <b/>
        <i val="0"/>
        <color rgb="FF0070C0"/>
      </font>
    </dxf>
    <dxf>
      <font>
        <color theme="0"/>
      </font>
      <fill>
        <patternFill>
          <bgColor theme="0"/>
        </patternFill>
      </fill>
    </dxf>
    <dxf>
      <fill>
        <patternFill>
          <bgColor rgb="FFFFFF00"/>
        </patternFill>
      </fill>
    </dxf>
    <dxf>
      <fill>
        <patternFill>
          <bgColor rgb="FFFFC000"/>
        </patternFill>
      </fill>
    </dxf>
    <dxf>
      <font>
        <color theme="2" tint="-0.499984740745262"/>
      </font>
      <fill>
        <patternFill>
          <bgColor theme="2" tint="-0.499984740745262"/>
        </patternFill>
      </fill>
    </dxf>
    <dxf>
      <fill>
        <patternFill>
          <bgColor rgb="FFFFFF00"/>
        </patternFill>
      </fill>
    </dxf>
    <dxf>
      <fill>
        <patternFill>
          <bgColor rgb="FFFFC000"/>
        </patternFill>
      </fill>
    </dxf>
    <dxf>
      <fill>
        <patternFill>
          <bgColor theme="7" tint="0.39994506668294322"/>
        </patternFill>
      </fill>
    </dxf>
    <dxf>
      <fill>
        <patternFill>
          <bgColor theme="7" tint="0.59996337778862885"/>
        </patternFill>
      </fill>
    </dxf>
    <dxf>
      <fill>
        <patternFill>
          <bgColor theme="0"/>
        </patternFill>
      </fill>
    </dxf>
    <dxf>
      <fill>
        <patternFill>
          <bgColor theme="5" tint="0.39994506668294322"/>
        </patternFill>
      </fill>
    </dxf>
  </dxfs>
  <tableStyles count="0" defaultTableStyle="TableStyleMedium2" defaultPivotStyle="PivotStyleLight16"/>
  <colors>
    <mruColors>
      <color rgb="FFFFFF09"/>
      <color rgb="FFFD780B"/>
      <color rgb="FF09FF32"/>
      <color rgb="FFFF0909"/>
      <color rgb="FFF9FF09"/>
      <color rgb="FFF165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33634gy\Desktop\Excel\&#35430;&#31639;&#34920;&#12364;&#12435;&#12400;&#12387;&#12390;&#12427;\R5%20&#22269;&#20445;&#20445;&#38522;&#26009;&#35430;&#31639;&#34920;%20-%20&#25913;&#33391;&#29256;ver3.00&#28310;&#20633;&#20013;.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STR16001\fc\&#20445;&#38522;&#24180;&#37329;&#35506;\&#36070;&#35506;\&#22269;&#20445;\15.&#20462;&#27491;&#30003;&#20986;\R06&#24180;&#24230;\&#9733;&#20462;&#27491;&#30003;&#20986;&#26360;&#65288;&#20196;&#21644;&#65302;&#24180;&#24230;&#65289;&#12304;&#26412;&#24193;&#29992;&#12305;%20-%20&#28310;&#20633;&#20013;&#65281;&#65281;&#6528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R5試算表(軽減所得金額分変更）※料率適用済"/>
      <sheetName val="所得計算用"/>
      <sheetName val="国保料の基礎情報（要更新）"/>
      <sheetName val="新案"/>
      <sheetName val="部品"/>
      <sheetName val="早見表"/>
    </sheetNames>
    <sheetDataSet>
      <sheetData sheetId="0" refreshError="1"/>
      <sheetData sheetId="1" refreshError="1"/>
      <sheetData sheetId="2"/>
      <sheetData sheetId="3">
        <row r="1">
          <cell r="C1" t="str">
            <v>基礎控除</v>
          </cell>
          <cell r="D1" t="str">
            <v>所得割料率（医）</v>
          </cell>
          <cell r="E1" t="str">
            <v>均等割（医）</v>
          </cell>
          <cell r="F1" t="str">
            <v>平等割（医）</v>
          </cell>
          <cell r="G1" t="str">
            <v>限度額（医）</v>
          </cell>
          <cell r="H1" t="str">
            <v>所得割料率（後）</v>
          </cell>
          <cell r="I1" t="str">
            <v>均等割（後）</v>
          </cell>
          <cell r="J1" t="str">
            <v>平等割（後）</v>
          </cell>
          <cell r="K1" t="str">
            <v>限度額（後）</v>
          </cell>
          <cell r="L1" t="str">
            <v>所得割料率（介）</v>
          </cell>
          <cell r="M1" t="str">
            <v>均等割（介）</v>
          </cell>
          <cell r="N1" t="str">
            <v>平等割（介）</v>
          </cell>
          <cell r="O1" t="str">
            <v>限度額（介）</v>
          </cell>
        </row>
        <row r="2">
          <cell r="B2" t="str">
            <v>H24</v>
          </cell>
          <cell r="C2">
            <v>330000</v>
          </cell>
          <cell r="D2">
            <v>9.4E-2</v>
          </cell>
          <cell r="E2">
            <v>27700</v>
          </cell>
          <cell r="F2">
            <v>24300</v>
          </cell>
          <cell r="G2">
            <v>510000</v>
          </cell>
          <cell r="H2">
            <v>0.01</v>
          </cell>
          <cell r="I2">
            <v>3000</v>
          </cell>
          <cell r="J2">
            <v>3000</v>
          </cell>
          <cell r="K2">
            <v>140000</v>
          </cell>
          <cell r="L2">
            <v>2.4E-2</v>
          </cell>
          <cell r="M2">
            <v>8000</v>
          </cell>
          <cell r="N2">
            <v>5000</v>
          </cell>
          <cell r="O2">
            <v>120000</v>
          </cell>
        </row>
        <row r="3">
          <cell r="B3" t="str">
            <v>H25</v>
          </cell>
          <cell r="C3">
            <v>330000</v>
          </cell>
          <cell r="D3">
            <v>9.4E-2</v>
          </cell>
          <cell r="E3">
            <v>27700</v>
          </cell>
          <cell r="F3">
            <v>24300</v>
          </cell>
          <cell r="G3">
            <v>510000</v>
          </cell>
          <cell r="H3">
            <v>0.01</v>
          </cell>
          <cell r="I3">
            <v>3000</v>
          </cell>
          <cell r="J3">
            <v>3000</v>
          </cell>
          <cell r="K3">
            <v>160000</v>
          </cell>
          <cell r="L3">
            <v>2.4E-2</v>
          </cell>
          <cell r="M3">
            <v>8000</v>
          </cell>
          <cell r="N3">
            <v>5000</v>
          </cell>
          <cell r="O3">
            <v>140000</v>
          </cell>
        </row>
        <row r="4">
          <cell r="B4" t="str">
            <v>H26</v>
          </cell>
          <cell r="C4">
            <v>330000</v>
          </cell>
          <cell r="D4">
            <v>9.4E-2</v>
          </cell>
          <cell r="E4">
            <v>29500</v>
          </cell>
          <cell r="F4">
            <v>24300</v>
          </cell>
          <cell r="G4">
            <v>520000</v>
          </cell>
          <cell r="H4">
            <v>1.4999999999999999E-2</v>
          </cell>
          <cell r="I4">
            <v>4900</v>
          </cell>
          <cell r="J4">
            <v>3600</v>
          </cell>
          <cell r="K4">
            <v>170000</v>
          </cell>
          <cell r="L4">
            <v>2.7E-2</v>
          </cell>
          <cell r="M4">
            <v>10600</v>
          </cell>
          <cell r="N4">
            <v>5800</v>
          </cell>
          <cell r="O4">
            <v>160000</v>
          </cell>
        </row>
        <row r="5">
          <cell r="B5" t="str">
            <v>H27</v>
          </cell>
          <cell r="C5">
            <v>330000</v>
          </cell>
          <cell r="D5">
            <v>9.4E-2</v>
          </cell>
          <cell r="E5">
            <v>29500</v>
          </cell>
          <cell r="F5">
            <v>24300</v>
          </cell>
          <cell r="G5">
            <v>540000</v>
          </cell>
          <cell r="H5">
            <v>1.4999999999999999E-2</v>
          </cell>
          <cell r="I5">
            <v>4900</v>
          </cell>
          <cell r="J5">
            <v>3600</v>
          </cell>
          <cell r="K5">
            <v>190000</v>
          </cell>
          <cell r="L5">
            <v>2.7E-2</v>
          </cell>
          <cell r="M5">
            <v>10600</v>
          </cell>
          <cell r="N5">
            <v>5800</v>
          </cell>
          <cell r="O5">
            <v>160000</v>
          </cell>
        </row>
        <row r="6">
          <cell r="B6" t="str">
            <v>H28</v>
          </cell>
          <cell r="C6">
            <v>330000</v>
          </cell>
          <cell r="D6">
            <v>9.4E-2</v>
          </cell>
          <cell r="E6">
            <v>29500</v>
          </cell>
          <cell r="F6">
            <v>24300</v>
          </cell>
          <cell r="G6">
            <v>540000</v>
          </cell>
          <cell r="H6">
            <v>2.1000000000000001E-2</v>
          </cell>
          <cell r="I6">
            <v>7000</v>
          </cell>
          <cell r="J6">
            <v>5100</v>
          </cell>
          <cell r="K6">
            <v>190000</v>
          </cell>
          <cell r="L6">
            <v>2.7E-2</v>
          </cell>
          <cell r="M6">
            <v>10600</v>
          </cell>
          <cell r="N6">
            <v>5800</v>
          </cell>
          <cell r="O6">
            <v>160000</v>
          </cell>
        </row>
        <row r="7">
          <cell r="B7" t="str">
            <v>H29</v>
          </cell>
          <cell r="C7">
            <v>330000</v>
          </cell>
          <cell r="D7">
            <v>9.4E-2</v>
          </cell>
          <cell r="E7">
            <v>29500</v>
          </cell>
          <cell r="F7">
            <v>24300</v>
          </cell>
          <cell r="G7">
            <v>540000</v>
          </cell>
          <cell r="H7">
            <v>2.1000000000000001E-2</v>
          </cell>
          <cell r="I7">
            <v>7000</v>
          </cell>
          <cell r="J7">
            <v>5100</v>
          </cell>
          <cell r="K7">
            <v>190000</v>
          </cell>
          <cell r="L7">
            <v>2.7E-2</v>
          </cell>
          <cell r="M7">
            <v>10600</v>
          </cell>
          <cell r="N7">
            <v>5800</v>
          </cell>
          <cell r="O7">
            <v>160000</v>
          </cell>
        </row>
        <row r="8">
          <cell r="B8" t="str">
            <v>H30</v>
          </cell>
          <cell r="C8">
            <v>330000</v>
          </cell>
          <cell r="D8">
            <v>9.2499999999999999E-2</v>
          </cell>
          <cell r="E8">
            <v>28540</v>
          </cell>
          <cell r="F8">
            <v>20480</v>
          </cell>
          <cell r="G8">
            <v>580000</v>
          </cell>
          <cell r="H8">
            <v>3.1699999999999999E-2</v>
          </cell>
          <cell r="I8">
            <v>10000</v>
          </cell>
          <cell r="J8">
            <v>7180</v>
          </cell>
          <cell r="K8">
            <v>190000</v>
          </cell>
          <cell r="L8">
            <v>2.52E-2</v>
          </cell>
          <cell r="M8">
            <v>10330</v>
          </cell>
          <cell r="N8">
            <v>5070</v>
          </cell>
          <cell r="O8">
            <v>160000</v>
          </cell>
        </row>
        <row r="9">
          <cell r="B9" t="str">
            <v>R1</v>
          </cell>
          <cell r="C9">
            <v>330000</v>
          </cell>
          <cell r="D9">
            <v>0.10589999999999999</v>
          </cell>
          <cell r="E9">
            <v>32980</v>
          </cell>
          <cell r="F9">
            <v>23960</v>
          </cell>
          <cell r="G9">
            <v>610000</v>
          </cell>
          <cell r="H9">
            <v>3.15E-2</v>
          </cell>
          <cell r="I9">
            <v>9970</v>
          </cell>
          <cell r="J9">
            <v>7250</v>
          </cell>
          <cell r="K9">
            <v>190000</v>
          </cell>
          <cell r="L9">
            <v>2.7300000000000001E-2</v>
          </cell>
          <cell r="M9">
            <v>11250</v>
          </cell>
          <cell r="N9">
            <v>5250</v>
          </cell>
          <cell r="O9">
            <v>160000</v>
          </cell>
        </row>
        <row r="10">
          <cell r="B10" t="str">
            <v>R2</v>
          </cell>
          <cell r="C10">
            <v>430000</v>
          </cell>
          <cell r="D10">
            <v>0.1042</v>
          </cell>
          <cell r="E10">
            <v>32820</v>
          </cell>
          <cell r="F10">
            <v>23270</v>
          </cell>
          <cell r="G10">
            <v>630000</v>
          </cell>
          <cell r="H10">
            <v>3.1600000000000003E-2</v>
          </cell>
          <cell r="I10">
            <v>10050</v>
          </cell>
          <cell r="J10">
            <v>7130</v>
          </cell>
          <cell r="K10">
            <v>190000</v>
          </cell>
          <cell r="L10">
            <v>2.92E-2</v>
          </cell>
          <cell r="M10">
            <v>11820</v>
          </cell>
          <cell r="N10">
            <v>6080</v>
          </cell>
          <cell r="O10">
            <v>170000</v>
          </cell>
        </row>
        <row r="11">
          <cell r="B11" t="str">
            <v>R3</v>
          </cell>
          <cell r="C11">
            <v>430000</v>
          </cell>
          <cell r="D11">
            <v>9.6699999999999994E-2</v>
          </cell>
          <cell r="E11">
            <v>30650</v>
          </cell>
          <cell r="F11">
            <v>21580</v>
          </cell>
          <cell r="G11">
            <v>630000</v>
          </cell>
          <cell r="H11">
            <v>3.2000000000000001E-2</v>
          </cell>
          <cell r="I11">
            <v>10160</v>
          </cell>
          <cell r="J11">
            <v>7150</v>
          </cell>
          <cell r="K11">
            <v>190000</v>
          </cell>
          <cell r="L11">
            <v>2.5899999999999999E-2</v>
          </cell>
          <cell r="M11">
            <v>10410</v>
          </cell>
          <cell r="N11">
            <v>5390</v>
          </cell>
          <cell r="O11">
            <v>170000</v>
          </cell>
        </row>
        <row r="12">
          <cell r="B12" t="str">
            <v>R4</v>
          </cell>
          <cell r="C12">
            <v>430000</v>
          </cell>
          <cell r="D12">
            <v>8.8999999999999996E-2</v>
          </cell>
          <cell r="E12">
            <v>29640</v>
          </cell>
          <cell r="F12">
            <v>19990</v>
          </cell>
          <cell r="G12">
            <v>650000</v>
          </cell>
          <cell r="H12">
            <v>3.0700000000000002E-2</v>
          </cell>
          <cell r="I12">
            <v>10150</v>
          </cell>
          <cell r="J12">
            <v>6850</v>
          </cell>
          <cell r="K12">
            <v>200000</v>
          </cell>
          <cell r="L12">
            <v>2.52E-2</v>
          </cell>
          <cell r="M12">
            <v>10160</v>
          </cell>
          <cell r="N12">
            <v>5260</v>
          </cell>
          <cell r="O12">
            <v>170000</v>
          </cell>
        </row>
        <row r="13">
          <cell r="B13" t="str">
            <v>R5</v>
          </cell>
          <cell r="C13">
            <v>430000</v>
          </cell>
          <cell r="D13">
            <v>8.8499999999999995E-2</v>
          </cell>
          <cell r="E13">
            <v>29080</v>
          </cell>
          <cell r="F13">
            <v>19690</v>
          </cell>
          <cell r="G13">
            <v>650000</v>
          </cell>
          <cell r="H13">
            <v>3.4799999999999998E-2</v>
          </cell>
          <cell r="I13">
            <v>11300</v>
          </cell>
          <cell r="J13">
            <v>7650</v>
          </cell>
          <cell r="K13">
            <v>220000</v>
          </cell>
          <cell r="L13">
            <v>2.9000000000000001E-2</v>
          </cell>
          <cell r="M13">
            <v>11690</v>
          </cell>
          <cell r="N13">
            <v>5970</v>
          </cell>
          <cell r="O13">
            <v>170000</v>
          </cell>
        </row>
        <row r="14">
          <cell r="B14" t="str">
            <v>R6</v>
          </cell>
          <cell r="C14">
            <v>430000</v>
          </cell>
          <cell r="D14">
            <v>7.9899999999999999E-2</v>
          </cell>
          <cell r="E14">
            <v>26560</v>
          </cell>
          <cell r="F14">
            <v>17640</v>
          </cell>
          <cell r="G14">
            <v>650000</v>
          </cell>
          <cell r="H14">
            <v>3.3099999999999997E-2</v>
          </cell>
          <cell r="I14">
            <v>10890</v>
          </cell>
          <cell r="J14">
            <v>7240</v>
          </cell>
          <cell r="K14">
            <v>240000</v>
          </cell>
          <cell r="L14">
            <v>2.7699999999999999E-2</v>
          </cell>
          <cell r="M14">
            <v>11260</v>
          </cell>
          <cell r="N14">
            <v>5660</v>
          </cell>
          <cell r="O14">
            <v>170000</v>
          </cell>
        </row>
        <row r="15">
          <cell r="B15" t="str">
            <v>R7</v>
          </cell>
          <cell r="C15">
            <v>430000</v>
          </cell>
          <cell r="D15">
            <v>9.1399999999999995E-2</v>
          </cell>
          <cell r="E15">
            <v>30340</v>
          </cell>
          <cell r="F15">
            <v>20180</v>
          </cell>
          <cell r="G15">
            <v>660000</v>
          </cell>
          <cell r="H15">
            <v>3.49E-2</v>
          </cell>
          <cell r="I15">
            <v>11540</v>
          </cell>
          <cell r="J15">
            <v>7670</v>
          </cell>
          <cell r="K15">
            <v>260000</v>
          </cell>
          <cell r="L15">
            <v>2.8199999999999999E-2</v>
          </cell>
          <cell r="M15">
            <v>11420</v>
          </cell>
          <cell r="N15">
            <v>5780</v>
          </cell>
          <cell r="O15">
            <v>170000</v>
          </cell>
        </row>
        <row r="16">
          <cell r="B16" t="str">
            <v>R8</v>
          </cell>
        </row>
        <row r="17">
          <cell r="B17" t="str">
            <v>R9</v>
          </cell>
        </row>
        <row r="18">
          <cell r="B18" t="str">
            <v>R10</v>
          </cell>
        </row>
        <row r="19">
          <cell r="B19" t="str">
            <v>R11</v>
          </cell>
        </row>
        <row r="20">
          <cell r="B20" t="str">
            <v>R12</v>
          </cell>
        </row>
        <row r="21">
          <cell r="B21" t="str">
            <v>R13</v>
          </cell>
        </row>
        <row r="22">
          <cell r="B22" t="str">
            <v>R14</v>
          </cell>
        </row>
        <row r="23">
          <cell r="B23" t="str">
            <v>R15</v>
          </cell>
        </row>
        <row r="24">
          <cell r="B24" t="str">
            <v>R16</v>
          </cell>
        </row>
        <row r="25">
          <cell r="B25" t="str">
            <v>R17</v>
          </cell>
        </row>
        <row r="26">
          <cell r="B26" t="str">
            <v>R18</v>
          </cell>
        </row>
        <row r="27">
          <cell r="B27" t="str">
            <v>R19</v>
          </cell>
        </row>
        <row r="28">
          <cell r="B28" t="str">
            <v>R20</v>
          </cell>
        </row>
        <row r="29">
          <cell r="B29" t="str">
            <v>R21</v>
          </cell>
        </row>
        <row r="30">
          <cell r="B30" t="str">
            <v>R22</v>
          </cell>
        </row>
        <row r="31">
          <cell r="B31" t="str">
            <v>R23</v>
          </cell>
        </row>
        <row r="32">
          <cell r="B32" t="str">
            <v>R24</v>
          </cell>
        </row>
        <row r="33">
          <cell r="B33" t="str">
            <v>R25</v>
          </cell>
        </row>
        <row r="34">
          <cell r="B34" t="str">
            <v>R26</v>
          </cell>
        </row>
        <row r="35">
          <cell r="B35" t="str">
            <v>R27</v>
          </cell>
        </row>
        <row r="36">
          <cell r="B36" t="str">
            <v>R28</v>
          </cell>
        </row>
        <row r="37">
          <cell r="B37" t="str">
            <v>R29</v>
          </cell>
        </row>
        <row r="38">
          <cell r="B38" t="str">
            <v>R30</v>
          </cell>
        </row>
        <row r="39">
          <cell r="B39" t="str">
            <v>R31</v>
          </cell>
        </row>
        <row r="40">
          <cell r="B40" t="str">
            <v>R32</v>
          </cell>
        </row>
        <row r="41">
          <cell r="B41" t="str">
            <v>R33</v>
          </cell>
        </row>
        <row r="42">
          <cell r="B42" t="str">
            <v>R34</v>
          </cell>
        </row>
        <row r="43">
          <cell r="B43" t="str">
            <v>R35</v>
          </cell>
        </row>
        <row r="44">
          <cell r="B44" t="str">
            <v>R36</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い方"/>
      <sheetName val="入力補助"/>
      <sheetName val="計算の基礎情報（要更新）"/>
      <sheetName val="所得計算用"/>
      <sheetName val="修正申出対象者情報"/>
      <sheetName val="修正申出書"/>
      <sheetName val="決裁資料印刷用"/>
      <sheetName val="指定期間対象者一覧"/>
      <sheetName val="TASK入力資料"/>
      <sheetName val="基本情報"/>
    </sheetNames>
    <sheetDataSet>
      <sheetData sheetId="0"/>
      <sheetData sheetId="1"/>
      <sheetData sheetId="2"/>
      <sheetData sheetId="3"/>
      <sheetData sheetId="4">
        <row r="3">
          <cell r="D3" t="str">
            <v>対象年度</v>
          </cell>
          <cell r="E3" t="str">
            <v>申請年月日</v>
          </cell>
          <cell r="F3" t="str">
            <v>申出理由</v>
          </cell>
          <cell r="G3" t="str">
            <v>世帯主名</v>
          </cell>
          <cell r="H3" t="str">
            <v>国保番号</v>
          </cell>
          <cell r="I3" t="str">
            <v>主基本コード</v>
          </cell>
          <cell r="J3" t="str">
            <v>住所</v>
          </cell>
          <cell r="K3" t="str">
            <v>年額（前年度）</v>
          </cell>
          <cell r="L3" t="str">
            <v>４月暫定</v>
          </cell>
          <cell r="M3" t="str">
            <v>４月納付済</v>
          </cell>
          <cell r="N3" t="str">
            <v>５月暫定</v>
          </cell>
          <cell r="O3" t="str">
            <v>５月納付済</v>
          </cell>
          <cell r="P3" t="str">
            <v>６月暫定</v>
          </cell>
          <cell r="Q3" t="str">
            <v>暫定（医）</v>
          </cell>
          <cell r="R3" t="str">
            <v>暫定（介）</v>
          </cell>
          <cell r="S3" t="str">
            <v>暫定（後）</v>
          </cell>
          <cell r="T3" t="str">
            <v>納付方法</v>
          </cell>
          <cell r="U3" t="str">
            <v>世帯員１（医）判定</v>
          </cell>
          <cell r="V3" t="str">
            <v>世帯員１（介）判定</v>
          </cell>
          <cell r="W3" t="str">
            <v>氏名 世帯員１</v>
          </cell>
          <cell r="X3" t="str">
            <v>所得 世帯員１</v>
          </cell>
          <cell r="Y3" t="str">
            <v>世帯員２（医）判定</v>
          </cell>
          <cell r="Z3" t="str">
            <v>世帯員２（介）判定</v>
          </cell>
          <cell r="AA3" t="str">
            <v>氏名 世帯員２</v>
          </cell>
          <cell r="AB3" t="str">
            <v>所得 世帯員２</v>
          </cell>
          <cell r="AC3" t="str">
            <v>世帯員３（医）判定</v>
          </cell>
          <cell r="AD3" t="str">
            <v>世帯員３（介）判定</v>
          </cell>
          <cell r="AE3" t="str">
            <v>氏名 世帯員３</v>
          </cell>
          <cell r="AF3" t="str">
            <v>所得 世帯員３</v>
          </cell>
          <cell r="AG3" t="str">
            <v>世帯員４（医）判定</v>
          </cell>
          <cell r="AH3" t="str">
            <v>世帯員４（介）判定</v>
          </cell>
          <cell r="AI3" t="str">
            <v>氏名 世帯員４</v>
          </cell>
          <cell r="AJ3" t="str">
            <v>所得 世帯員４</v>
          </cell>
          <cell r="AK3" t="str">
            <v>対応者</v>
          </cell>
          <cell r="AL3" t="str">
            <v>４人以上の場合</v>
          </cell>
          <cell r="AM3" t="str">
            <v>年度確認</v>
          </cell>
          <cell r="AN3" t="str">
            <v>申出の理由</v>
          </cell>
          <cell r="AO3" t="str">
            <v>暫定月額合計</v>
          </cell>
          <cell r="AP3" t="str">
            <v>暫定内訳合計</v>
          </cell>
          <cell r="AQ3" t="str">
            <v>納付方法</v>
          </cell>
          <cell r="AR3" t="str">
            <v>対応者</v>
          </cell>
          <cell r="AS3" t="str">
            <v>該当人数（医・後）</v>
          </cell>
          <cell r="AT3" t="str">
            <v>賦課所得 世帯員１（医・後）</v>
          </cell>
          <cell r="AU3" t="str">
            <v>賦課所得 世帯員２（医・後）</v>
          </cell>
          <cell r="AV3" t="str">
            <v>賦課所得 世帯員３（医・後）</v>
          </cell>
          <cell r="AW3" t="str">
            <v>賦課所得 世帯員４（医・後）</v>
          </cell>
          <cell r="AX3" t="str">
            <v>賦課所得 世帯合計（医・後）</v>
          </cell>
          <cell r="AY3" t="str">
            <v>該当人数（介）</v>
          </cell>
          <cell r="AZ3" t="str">
            <v>賦課所得 世帯員１（介）</v>
          </cell>
          <cell r="BA3" t="str">
            <v>賦課所得 世帯員２（介）</v>
          </cell>
          <cell r="BB3" t="str">
            <v>賦課所得 世帯員３（介）</v>
          </cell>
          <cell r="BC3" t="str">
            <v>賦課所得 世帯員４（介）</v>
          </cell>
          <cell r="BD3" t="str">
            <v>賦課所得 世帯合計（介）</v>
          </cell>
          <cell r="BE3" t="str">
            <v>所得割（医）</v>
          </cell>
          <cell r="BF3" t="str">
            <v>所得割（介）</v>
          </cell>
          <cell r="BG3" t="str">
            <v>所得割（後）</v>
          </cell>
          <cell r="BH3" t="str">
            <v>均等割（医）</v>
          </cell>
          <cell r="BI3" t="str">
            <v>均等割（介）</v>
          </cell>
          <cell r="BJ3" t="str">
            <v>均等割（後）</v>
          </cell>
          <cell r="BK3" t="str">
            <v>平等割（医）</v>
          </cell>
          <cell r="BL3" t="str">
            <v>平等割（介）</v>
          </cell>
          <cell r="BM3" t="str">
            <v>平等割（後）</v>
          </cell>
          <cell r="BN3" t="str">
            <v>所・均・平割合計（医）</v>
          </cell>
          <cell r="BO3" t="str">
            <v>所・均・平割合計（介）</v>
          </cell>
          <cell r="BP3" t="str">
            <v>所・均・平割合計（後）</v>
          </cell>
          <cell r="BQ3" t="str">
            <v>限度超確認（医）</v>
          </cell>
          <cell r="BR3" t="str">
            <v>限度超確認（介）</v>
          </cell>
          <cell r="BS3" t="str">
            <v>限度超確認（後）</v>
          </cell>
          <cell r="BT3" t="str">
            <v>限度超確認合計</v>
          </cell>
          <cell r="BU3" t="str">
            <v>申請月</v>
          </cell>
          <cell r="BV3" t="str">
            <v>修正月</v>
          </cell>
          <cell r="BW3" t="str">
            <v>４月修正判定</v>
          </cell>
          <cell r="BX3" t="str">
            <v>５月修正判定</v>
          </cell>
          <cell r="BY3" t="str">
            <v>６月修正判定</v>
          </cell>
          <cell r="BZ3" t="str">
            <v>４月（修正後）</v>
          </cell>
          <cell r="CA3" t="str">
            <v>５月（修正後）</v>
          </cell>
          <cell r="CB3" t="str">
            <v>６月（修正後）</v>
          </cell>
          <cell r="CC3" t="str">
            <v>修正後合計</v>
          </cell>
          <cell r="CD3" t="str">
            <v>修正後内訳（医）</v>
          </cell>
          <cell r="CE3" t="str">
            <v>修正後内訳（介）</v>
          </cell>
          <cell r="CF3" t="str">
            <v>修正後内訳（後）</v>
          </cell>
          <cell r="CG3" t="str">
            <v>修正後内訳合計</v>
          </cell>
          <cell r="CH3" t="str">
            <v>修正 該当 判定</v>
          </cell>
          <cell r="CI3" t="str">
            <v>修正 非該当 判定</v>
          </cell>
          <cell r="CJ3" t="str">
            <v>該当するわけなかろうもん</v>
          </cell>
          <cell r="CK3" t="str">
            <v>判定結果</v>
          </cell>
        </row>
        <row r="4">
          <cell r="C4">
            <v>1</v>
          </cell>
          <cell r="D4">
            <v>6</v>
          </cell>
          <cell r="E4">
            <v>45054</v>
          </cell>
          <cell r="F4">
            <v>4</v>
          </cell>
          <cell r="G4" t="str">
            <v>例尾　１太郎</v>
          </cell>
          <cell r="H4">
            <v>1234567</v>
          </cell>
          <cell r="I4">
            <v>1234567</v>
          </cell>
          <cell r="J4" t="str">
            <v>諫早市八天町９番１３号</v>
          </cell>
          <cell r="K4">
            <v>50610</v>
          </cell>
          <cell r="L4">
            <v>16870</v>
          </cell>
          <cell r="M4">
            <v>0</v>
          </cell>
          <cell r="N4">
            <v>16870</v>
          </cell>
          <cell r="O4">
            <v>0</v>
          </cell>
          <cell r="P4">
            <v>16870</v>
          </cell>
          <cell r="Q4">
            <v>30900</v>
          </cell>
          <cell r="R4">
            <v>9090</v>
          </cell>
          <cell r="S4">
            <v>10620</v>
          </cell>
          <cell r="T4">
            <v>2</v>
          </cell>
          <cell r="U4">
            <v>1</v>
          </cell>
          <cell r="V4">
            <v>1</v>
          </cell>
          <cell r="W4" t="str">
            <v>例尾　１太郎</v>
          </cell>
          <cell r="X4">
            <v>2000000</v>
          </cell>
          <cell r="Y4">
            <v>1</v>
          </cell>
          <cell r="Z4">
            <v>1</v>
          </cell>
          <cell r="AA4" t="str">
            <v>例尾　２子</v>
          </cell>
          <cell r="AB4">
            <v>1000000</v>
          </cell>
          <cell r="AC4">
            <v>1</v>
          </cell>
          <cell r="AD4">
            <v>0</v>
          </cell>
          <cell r="AE4" t="str">
            <v>例尾　３太郎</v>
          </cell>
          <cell r="AF4">
            <v>500000</v>
          </cell>
          <cell r="AG4">
            <v>1</v>
          </cell>
          <cell r="AH4">
            <v>0</v>
          </cell>
          <cell r="AI4" t="str">
            <v>例尾　４子</v>
          </cell>
          <cell r="AJ4">
            <v>0</v>
          </cell>
          <cell r="AK4">
            <v>5</v>
          </cell>
          <cell r="AM4" t="str">
            <v>○</v>
          </cell>
          <cell r="AN4" t="str">
            <v>所得の減</v>
          </cell>
          <cell r="AO4">
            <v>50610</v>
          </cell>
          <cell r="AP4">
            <v>50610</v>
          </cell>
          <cell r="AQ4" t="str">
            <v>納付書</v>
          </cell>
          <cell r="AR4" t="str">
            <v>長濵</v>
          </cell>
          <cell r="AS4">
            <v>4</v>
          </cell>
          <cell r="AT4">
            <v>1570000</v>
          </cell>
          <cell r="AU4">
            <v>570000</v>
          </cell>
          <cell r="AV4">
            <v>70000</v>
          </cell>
          <cell r="AW4">
            <v>0</v>
          </cell>
          <cell r="AX4">
            <v>2210000</v>
          </cell>
          <cell r="AY4">
            <v>2</v>
          </cell>
          <cell r="AZ4">
            <v>1570000</v>
          </cell>
          <cell r="BA4">
            <v>570000</v>
          </cell>
          <cell r="BB4" t="str">
            <v/>
          </cell>
          <cell r="BC4" t="str">
            <v/>
          </cell>
          <cell r="BD4">
            <v>2140000</v>
          </cell>
          <cell r="BE4">
            <v>195580</v>
          </cell>
          <cell r="BF4">
            <v>62060</v>
          </cell>
          <cell r="BG4">
            <v>76900</v>
          </cell>
          <cell r="BH4">
            <v>116320</v>
          </cell>
          <cell r="BI4">
            <v>23380</v>
          </cell>
          <cell r="BJ4">
            <v>45200</v>
          </cell>
          <cell r="BK4">
            <v>19690</v>
          </cell>
          <cell r="BL4">
            <v>5970</v>
          </cell>
          <cell r="BM4">
            <v>7650</v>
          </cell>
          <cell r="BN4">
            <v>331590</v>
          </cell>
          <cell r="BO4">
            <v>91410</v>
          </cell>
          <cell r="BP4">
            <v>129750</v>
          </cell>
          <cell r="BQ4">
            <v>331590</v>
          </cell>
          <cell r="BR4">
            <v>91410</v>
          </cell>
          <cell r="BS4">
            <v>129750</v>
          </cell>
          <cell r="BT4">
            <v>552750</v>
          </cell>
          <cell r="BU4">
            <v>5</v>
          </cell>
          <cell r="BV4">
            <v>5</v>
          </cell>
          <cell r="BW4" t="str">
            <v/>
          </cell>
          <cell r="BX4">
            <v>1</v>
          </cell>
          <cell r="BY4">
            <v>1</v>
          </cell>
          <cell r="BZ4">
            <v>16870</v>
          </cell>
          <cell r="CA4">
            <v>48710</v>
          </cell>
          <cell r="CB4">
            <v>48710</v>
          </cell>
          <cell r="CC4">
            <v>114290</v>
          </cell>
          <cell r="CD4">
            <v>68550</v>
          </cell>
          <cell r="CE4">
            <v>18910</v>
          </cell>
          <cell r="CF4">
            <v>26830</v>
          </cell>
          <cell r="CG4">
            <v>114290</v>
          </cell>
          <cell r="CH4" t="str">
            <v/>
          </cell>
          <cell r="CI4" t="str">
            <v>○</v>
          </cell>
          <cell r="CJ4" t="str">
            <v/>
          </cell>
          <cell r="CK4" t="str">
            <v>修正に該当しない</v>
          </cell>
        </row>
        <row r="5">
          <cell r="C5">
            <v>2</v>
          </cell>
          <cell r="D5">
            <v>6</v>
          </cell>
          <cell r="E5">
            <v>45399</v>
          </cell>
          <cell r="F5">
            <v>4</v>
          </cell>
          <cell r="G5" t="str">
            <v>金澤　尚徳</v>
          </cell>
          <cell r="H5">
            <v>1895231</v>
          </cell>
          <cell r="I5">
            <v>2133164</v>
          </cell>
          <cell r="J5" t="str">
            <v>諫早市多良見町囲５３０番地　Ｃ棟</v>
          </cell>
          <cell r="K5">
            <v>282970</v>
          </cell>
          <cell r="L5">
            <v>23580</v>
          </cell>
          <cell r="M5">
            <v>0</v>
          </cell>
          <cell r="N5">
            <v>23580</v>
          </cell>
          <cell r="O5">
            <v>0</v>
          </cell>
          <cell r="P5">
            <v>23580</v>
          </cell>
          <cell r="Q5">
            <v>40920</v>
          </cell>
          <cell r="R5">
            <v>13800</v>
          </cell>
          <cell r="S5">
            <v>16020</v>
          </cell>
          <cell r="T5">
            <v>2</v>
          </cell>
          <cell r="U5">
            <v>1</v>
          </cell>
          <cell r="V5">
            <v>1</v>
          </cell>
          <cell r="W5" t="str">
            <v>金澤　尚徳</v>
          </cell>
          <cell r="X5">
            <v>83938</v>
          </cell>
          <cell r="Y5">
            <v>0</v>
          </cell>
          <cell r="Z5">
            <v>0</v>
          </cell>
          <cell r="AA5">
            <v>0</v>
          </cell>
          <cell r="AB5">
            <v>0</v>
          </cell>
          <cell r="AC5">
            <v>0</v>
          </cell>
          <cell r="AD5">
            <v>0</v>
          </cell>
          <cell r="AE5">
            <v>0</v>
          </cell>
          <cell r="AF5">
            <v>0</v>
          </cell>
          <cell r="AG5">
            <v>0</v>
          </cell>
          <cell r="AH5">
            <v>0</v>
          </cell>
          <cell r="AI5">
            <v>0</v>
          </cell>
          <cell r="AJ5">
            <v>0</v>
          </cell>
          <cell r="AK5">
            <v>3</v>
          </cell>
          <cell r="AL5">
            <v>0</v>
          </cell>
          <cell r="AM5" t="str">
            <v>○</v>
          </cell>
          <cell r="AN5" t="str">
            <v>所得の減</v>
          </cell>
          <cell r="AO5">
            <v>70740</v>
          </cell>
          <cell r="AP5">
            <v>70740</v>
          </cell>
          <cell r="AQ5" t="str">
            <v>納付書</v>
          </cell>
          <cell r="AR5" t="str">
            <v>丸田</v>
          </cell>
          <cell r="AS5">
            <v>1</v>
          </cell>
          <cell r="AT5">
            <v>0</v>
          </cell>
          <cell r="AU5" t="str">
            <v/>
          </cell>
          <cell r="AV5" t="str">
            <v/>
          </cell>
          <cell r="AW5" t="str">
            <v/>
          </cell>
          <cell r="AX5">
            <v>0</v>
          </cell>
          <cell r="AY5">
            <v>1</v>
          </cell>
          <cell r="AZ5">
            <v>0</v>
          </cell>
          <cell r="BA5" t="str">
            <v/>
          </cell>
          <cell r="BB5" t="str">
            <v/>
          </cell>
          <cell r="BC5" t="str">
            <v/>
          </cell>
          <cell r="BD5">
            <v>0</v>
          </cell>
          <cell r="BE5">
            <v>0</v>
          </cell>
          <cell r="BF5">
            <v>0</v>
          </cell>
          <cell r="BG5">
            <v>0</v>
          </cell>
          <cell r="BH5">
            <v>29080</v>
          </cell>
          <cell r="BI5">
            <v>11690</v>
          </cell>
          <cell r="BJ5">
            <v>11300</v>
          </cell>
          <cell r="BK5">
            <v>19690</v>
          </cell>
          <cell r="BL5">
            <v>5970</v>
          </cell>
          <cell r="BM5">
            <v>7650</v>
          </cell>
          <cell r="BN5">
            <v>48770</v>
          </cell>
          <cell r="BO5">
            <v>17660</v>
          </cell>
          <cell r="BP5">
            <v>18950</v>
          </cell>
          <cell r="BQ5">
            <v>48770</v>
          </cell>
          <cell r="BR5">
            <v>17660</v>
          </cell>
          <cell r="BS5">
            <v>18950</v>
          </cell>
          <cell r="BT5">
            <v>85380</v>
          </cell>
          <cell r="BU5">
            <v>4</v>
          </cell>
          <cell r="BV5">
            <v>4</v>
          </cell>
          <cell r="BW5">
            <v>1</v>
          </cell>
          <cell r="BX5">
            <v>1</v>
          </cell>
          <cell r="BY5">
            <v>1</v>
          </cell>
          <cell r="BZ5">
            <v>7110</v>
          </cell>
          <cell r="CA5">
            <v>7110</v>
          </cell>
          <cell r="CB5">
            <v>7110</v>
          </cell>
          <cell r="CC5">
            <v>21330</v>
          </cell>
          <cell r="CD5">
            <v>12170</v>
          </cell>
          <cell r="CE5">
            <v>4420</v>
          </cell>
          <cell r="CF5">
            <v>4740</v>
          </cell>
          <cell r="CG5">
            <v>21330</v>
          </cell>
          <cell r="CH5" t="str">
            <v>○</v>
          </cell>
          <cell r="CI5" t="str">
            <v/>
          </cell>
          <cell r="CJ5" t="str">
            <v/>
          </cell>
          <cell r="CK5" t="str">
            <v>修正に該当する</v>
          </cell>
        </row>
        <row r="6">
          <cell r="C6">
            <v>3</v>
          </cell>
          <cell r="D6">
            <v>6</v>
          </cell>
          <cell r="E6">
            <v>45400</v>
          </cell>
          <cell r="F6">
            <v>4</v>
          </cell>
          <cell r="G6" t="str">
            <v>折　光秀</v>
          </cell>
          <cell r="H6">
            <v>146161</v>
          </cell>
          <cell r="I6">
            <v>477257</v>
          </cell>
          <cell r="J6" t="str">
            <v>諫早市有喜町４１７番地６</v>
          </cell>
          <cell r="K6">
            <v>147070</v>
          </cell>
          <cell r="L6">
            <v>14700</v>
          </cell>
          <cell r="M6">
            <v>0</v>
          </cell>
          <cell r="N6">
            <v>14700</v>
          </cell>
          <cell r="O6">
            <v>0</v>
          </cell>
          <cell r="P6">
            <v>14700</v>
          </cell>
          <cell r="Q6">
            <v>105700</v>
          </cell>
          <cell r="R6">
            <v>0</v>
          </cell>
          <cell r="S6">
            <v>41370</v>
          </cell>
          <cell r="T6">
            <v>4</v>
          </cell>
          <cell r="U6">
            <v>0</v>
          </cell>
          <cell r="V6">
            <v>0</v>
          </cell>
          <cell r="W6">
            <v>0</v>
          </cell>
          <cell r="X6">
            <v>0</v>
          </cell>
          <cell r="Y6">
            <v>1</v>
          </cell>
          <cell r="Z6">
            <v>0</v>
          </cell>
          <cell r="AA6" t="str">
            <v>折　モモヨ</v>
          </cell>
          <cell r="AB6">
            <v>233159</v>
          </cell>
          <cell r="AC6">
            <v>0</v>
          </cell>
          <cell r="AD6">
            <v>0</v>
          </cell>
          <cell r="AE6">
            <v>0</v>
          </cell>
          <cell r="AF6">
            <v>0</v>
          </cell>
          <cell r="AG6">
            <v>0</v>
          </cell>
          <cell r="AH6">
            <v>0</v>
          </cell>
          <cell r="AI6">
            <v>0</v>
          </cell>
          <cell r="AJ6">
            <v>0</v>
          </cell>
          <cell r="AK6">
            <v>6</v>
          </cell>
          <cell r="AL6">
            <v>0</v>
          </cell>
          <cell r="AM6" t="str">
            <v>○</v>
          </cell>
          <cell r="AN6" t="str">
            <v>所得の減</v>
          </cell>
          <cell r="AO6">
            <v>44100</v>
          </cell>
          <cell r="AP6">
            <v>147070</v>
          </cell>
          <cell r="AQ6" t="str">
            <v>口座</v>
          </cell>
          <cell r="AR6" t="str">
            <v>松尾</v>
          </cell>
          <cell r="AS6">
            <v>1</v>
          </cell>
          <cell r="AT6" t="str">
            <v/>
          </cell>
          <cell r="AU6">
            <v>0</v>
          </cell>
          <cell r="AV6" t="str">
            <v/>
          </cell>
          <cell r="AW6" t="str">
            <v/>
          </cell>
          <cell r="AX6">
            <v>0</v>
          </cell>
          <cell r="AY6">
            <v>0</v>
          </cell>
          <cell r="AZ6" t="str">
            <v/>
          </cell>
          <cell r="BA6" t="str">
            <v/>
          </cell>
          <cell r="BB6" t="str">
            <v/>
          </cell>
          <cell r="BC6" t="str">
            <v/>
          </cell>
          <cell r="BD6">
            <v>0</v>
          </cell>
          <cell r="BE6">
            <v>0</v>
          </cell>
          <cell r="BF6">
            <v>0</v>
          </cell>
          <cell r="BG6">
            <v>0</v>
          </cell>
          <cell r="BH6">
            <v>29080</v>
          </cell>
          <cell r="BI6">
            <v>0</v>
          </cell>
          <cell r="BJ6">
            <v>11300</v>
          </cell>
          <cell r="BK6">
            <v>19690</v>
          </cell>
          <cell r="BL6">
            <v>0</v>
          </cell>
          <cell r="BM6">
            <v>7650</v>
          </cell>
          <cell r="BN6">
            <v>48770</v>
          </cell>
          <cell r="BO6">
            <v>0</v>
          </cell>
          <cell r="BP6">
            <v>18950</v>
          </cell>
          <cell r="BQ6">
            <v>48770</v>
          </cell>
          <cell r="BR6">
            <v>0</v>
          </cell>
          <cell r="BS6">
            <v>18950</v>
          </cell>
          <cell r="BT6">
            <v>67720</v>
          </cell>
          <cell r="BU6">
            <v>4</v>
          </cell>
          <cell r="BV6">
            <v>5</v>
          </cell>
          <cell r="BW6" t="str">
            <v/>
          </cell>
          <cell r="BX6">
            <v>1</v>
          </cell>
          <cell r="BY6">
            <v>1</v>
          </cell>
          <cell r="BZ6">
            <v>14700</v>
          </cell>
          <cell r="CA6">
            <v>4820</v>
          </cell>
          <cell r="CB6">
            <v>4820</v>
          </cell>
          <cell r="CC6">
            <v>24340</v>
          </cell>
          <cell r="CD6">
            <v>17520</v>
          </cell>
          <cell r="CE6">
            <v>0</v>
          </cell>
          <cell r="CF6">
            <v>6820</v>
          </cell>
          <cell r="CG6">
            <v>24340</v>
          </cell>
          <cell r="CH6" t="str">
            <v>○</v>
          </cell>
          <cell r="CI6" t="str">
            <v/>
          </cell>
          <cell r="CJ6" t="str">
            <v/>
          </cell>
          <cell r="CK6" t="str">
            <v>修正に該当する</v>
          </cell>
        </row>
        <row r="7">
          <cell r="C7">
            <v>4</v>
          </cell>
          <cell r="D7">
            <v>6</v>
          </cell>
          <cell r="E7">
            <v>45401</v>
          </cell>
          <cell r="F7">
            <v>4</v>
          </cell>
          <cell r="G7" t="str">
            <v>神成　義光</v>
          </cell>
          <cell r="H7">
            <v>2054582</v>
          </cell>
          <cell r="I7">
            <v>4839773</v>
          </cell>
          <cell r="J7" t="str">
            <v>諫早市西栄田町１９番地５４</v>
          </cell>
          <cell r="K7">
            <v>887660</v>
          </cell>
          <cell r="L7">
            <v>73970</v>
          </cell>
          <cell r="M7">
            <v>0</v>
          </cell>
          <cell r="N7">
            <v>73970</v>
          </cell>
          <cell r="O7">
            <v>0</v>
          </cell>
          <cell r="P7">
            <v>73970</v>
          </cell>
          <cell r="Q7">
            <v>650000</v>
          </cell>
          <cell r="R7">
            <v>17660</v>
          </cell>
          <cell r="S7">
            <v>220000</v>
          </cell>
          <cell r="T7">
            <v>2</v>
          </cell>
          <cell r="U7">
            <v>1</v>
          </cell>
          <cell r="V7">
            <v>0</v>
          </cell>
          <cell r="W7" t="str">
            <v>神成　義光</v>
          </cell>
          <cell r="X7">
            <v>1143485</v>
          </cell>
          <cell r="Y7">
            <v>1</v>
          </cell>
          <cell r="Z7">
            <v>1</v>
          </cell>
          <cell r="AA7" t="str">
            <v>神成　さゆり</v>
          </cell>
          <cell r="AB7">
            <v>0</v>
          </cell>
          <cell r="AC7">
            <v>0</v>
          </cell>
          <cell r="AD7">
            <v>0</v>
          </cell>
          <cell r="AE7">
            <v>0</v>
          </cell>
          <cell r="AF7">
            <v>0</v>
          </cell>
          <cell r="AG7">
            <v>0</v>
          </cell>
          <cell r="AH7">
            <v>0</v>
          </cell>
          <cell r="AI7">
            <v>0</v>
          </cell>
          <cell r="AJ7">
            <v>0</v>
          </cell>
          <cell r="AK7">
            <v>2</v>
          </cell>
          <cell r="AL7">
            <v>0</v>
          </cell>
          <cell r="AM7" t="str">
            <v>○</v>
          </cell>
          <cell r="AN7" t="str">
            <v>所得の減</v>
          </cell>
          <cell r="AO7">
            <v>221910</v>
          </cell>
          <cell r="AP7">
            <v>887660</v>
          </cell>
          <cell r="AQ7" t="str">
            <v>納付書</v>
          </cell>
          <cell r="AR7" t="str">
            <v>今村</v>
          </cell>
          <cell r="AS7">
            <v>2</v>
          </cell>
          <cell r="AT7">
            <v>713400</v>
          </cell>
          <cell r="AU7">
            <v>0</v>
          </cell>
          <cell r="AV7" t="str">
            <v/>
          </cell>
          <cell r="AW7" t="str">
            <v/>
          </cell>
          <cell r="AX7">
            <v>713400</v>
          </cell>
          <cell r="AY7">
            <v>1</v>
          </cell>
          <cell r="AZ7" t="str">
            <v/>
          </cell>
          <cell r="BA7">
            <v>0</v>
          </cell>
          <cell r="BB7" t="str">
            <v/>
          </cell>
          <cell r="BC7" t="str">
            <v/>
          </cell>
          <cell r="BD7">
            <v>0</v>
          </cell>
          <cell r="BE7">
            <v>63130</v>
          </cell>
          <cell r="BF7">
            <v>0</v>
          </cell>
          <cell r="BG7">
            <v>24820</v>
          </cell>
          <cell r="BH7">
            <v>58160</v>
          </cell>
          <cell r="BI7">
            <v>11690</v>
          </cell>
          <cell r="BJ7">
            <v>22600</v>
          </cell>
          <cell r="BK7">
            <v>19690</v>
          </cell>
          <cell r="BL7">
            <v>5970</v>
          </cell>
          <cell r="BM7">
            <v>7650</v>
          </cell>
          <cell r="BN7">
            <v>140980</v>
          </cell>
          <cell r="BO7">
            <v>17660</v>
          </cell>
          <cell r="BP7">
            <v>55070</v>
          </cell>
          <cell r="BQ7">
            <v>140980</v>
          </cell>
          <cell r="BR7">
            <v>17660</v>
          </cell>
          <cell r="BS7">
            <v>55070</v>
          </cell>
          <cell r="BT7">
            <v>213710</v>
          </cell>
          <cell r="BU7">
            <v>4</v>
          </cell>
          <cell r="BV7">
            <v>4</v>
          </cell>
          <cell r="BW7">
            <v>1</v>
          </cell>
          <cell r="BX7">
            <v>1</v>
          </cell>
          <cell r="BY7">
            <v>1</v>
          </cell>
          <cell r="BZ7">
            <v>17800</v>
          </cell>
          <cell r="CA7">
            <v>17800</v>
          </cell>
          <cell r="CB7">
            <v>17800</v>
          </cell>
          <cell r="CC7">
            <v>53400</v>
          </cell>
          <cell r="CD7">
            <v>35210</v>
          </cell>
          <cell r="CE7">
            <v>4420</v>
          </cell>
          <cell r="CF7">
            <v>13770</v>
          </cell>
          <cell r="CG7">
            <v>53400</v>
          </cell>
          <cell r="CH7" t="str">
            <v>○</v>
          </cell>
          <cell r="CI7" t="str">
            <v/>
          </cell>
          <cell r="CJ7" t="str">
            <v/>
          </cell>
          <cell r="CK7" t="str">
            <v>修正に該当する</v>
          </cell>
        </row>
        <row r="8">
          <cell r="C8">
            <v>5</v>
          </cell>
          <cell r="D8">
            <v>6</v>
          </cell>
          <cell r="E8">
            <v>45401</v>
          </cell>
          <cell r="F8">
            <v>4</v>
          </cell>
          <cell r="G8" t="str">
            <v>田浦　眞二</v>
          </cell>
          <cell r="H8">
            <v>1079174</v>
          </cell>
          <cell r="I8">
            <v>2289709</v>
          </cell>
          <cell r="J8" t="str">
            <v>諫早市永昌町２０番６１号　ファミーユ永昌２０１号</v>
          </cell>
          <cell r="K8">
            <v>204700</v>
          </cell>
          <cell r="L8">
            <v>17050</v>
          </cell>
          <cell r="M8">
            <v>0</v>
          </cell>
          <cell r="N8">
            <v>17050</v>
          </cell>
          <cell r="O8">
            <v>0</v>
          </cell>
          <cell r="P8">
            <v>17050</v>
          </cell>
          <cell r="Q8">
            <v>147090</v>
          </cell>
          <cell r="R8">
            <v>0</v>
          </cell>
          <cell r="S8">
            <v>57610</v>
          </cell>
          <cell r="T8">
            <v>2</v>
          </cell>
          <cell r="U8">
            <v>1</v>
          </cell>
          <cell r="V8">
            <v>0</v>
          </cell>
          <cell r="W8" t="str">
            <v>田浦　眞二</v>
          </cell>
          <cell r="X8">
            <v>135096</v>
          </cell>
          <cell r="Y8">
            <v>0</v>
          </cell>
          <cell r="Z8">
            <v>0</v>
          </cell>
          <cell r="AA8">
            <v>0</v>
          </cell>
          <cell r="AB8">
            <v>0</v>
          </cell>
          <cell r="AC8">
            <v>0</v>
          </cell>
          <cell r="AD8">
            <v>0</v>
          </cell>
          <cell r="AE8">
            <v>0</v>
          </cell>
          <cell r="AF8">
            <v>0</v>
          </cell>
          <cell r="AG8">
            <v>0</v>
          </cell>
          <cell r="AH8">
            <v>0</v>
          </cell>
          <cell r="AI8">
            <v>0</v>
          </cell>
          <cell r="AJ8">
            <v>0</v>
          </cell>
          <cell r="AK8">
            <v>3</v>
          </cell>
          <cell r="AL8">
            <v>0</v>
          </cell>
          <cell r="AM8" t="str">
            <v>○</v>
          </cell>
          <cell r="AN8" t="str">
            <v>所得の減</v>
          </cell>
          <cell r="AO8">
            <v>51150</v>
          </cell>
          <cell r="AP8">
            <v>204700</v>
          </cell>
          <cell r="AQ8" t="str">
            <v>納付書</v>
          </cell>
          <cell r="AR8" t="str">
            <v>丸田</v>
          </cell>
          <cell r="AS8">
            <v>1</v>
          </cell>
          <cell r="AT8">
            <v>0</v>
          </cell>
          <cell r="AU8" t="str">
            <v/>
          </cell>
          <cell r="AV8" t="str">
            <v/>
          </cell>
          <cell r="AW8" t="str">
            <v/>
          </cell>
          <cell r="AX8">
            <v>0</v>
          </cell>
          <cell r="AY8">
            <v>0</v>
          </cell>
          <cell r="AZ8" t="str">
            <v/>
          </cell>
          <cell r="BA8" t="str">
            <v/>
          </cell>
          <cell r="BB8" t="str">
            <v/>
          </cell>
          <cell r="BC8" t="str">
            <v/>
          </cell>
          <cell r="BD8">
            <v>0</v>
          </cell>
          <cell r="BE8">
            <v>0</v>
          </cell>
          <cell r="BF8">
            <v>0</v>
          </cell>
          <cell r="BG8">
            <v>0</v>
          </cell>
          <cell r="BH8">
            <v>29080</v>
          </cell>
          <cell r="BI8">
            <v>0</v>
          </cell>
          <cell r="BJ8">
            <v>11300</v>
          </cell>
          <cell r="BK8">
            <v>19690</v>
          </cell>
          <cell r="BL8">
            <v>0</v>
          </cell>
          <cell r="BM8">
            <v>7650</v>
          </cell>
          <cell r="BN8">
            <v>48770</v>
          </cell>
          <cell r="BO8">
            <v>0</v>
          </cell>
          <cell r="BP8">
            <v>18950</v>
          </cell>
          <cell r="BQ8">
            <v>48770</v>
          </cell>
          <cell r="BR8">
            <v>0</v>
          </cell>
          <cell r="BS8">
            <v>18950</v>
          </cell>
          <cell r="BT8">
            <v>67720</v>
          </cell>
          <cell r="BU8">
            <v>4</v>
          </cell>
          <cell r="BV8">
            <v>4</v>
          </cell>
          <cell r="BW8">
            <v>1</v>
          </cell>
          <cell r="BX8">
            <v>1</v>
          </cell>
          <cell r="BY8">
            <v>1</v>
          </cell>
          <cell r="BZ8">
            <v>5640</v>
          </cell>
          <cell r="CA8">
            <v>5640</v>
          </cell>
          <cell r="CB8">
            <v>5640</v>
          </cell>
          <cell r="CC8">
            <v>16920</v>
          </cell>
          <cell r="CD8">
            <v>12180</v>
          </cell>
          <cell r="CE8">
            <v>0</v>
          </cell>
          <cell r="CF8">
            <v>4740</v>
          </cell>
          <cell r="CG8">
            <v>16920</v>
          </cell>
          <cell r="CH8" t="str">
            <v>○</v>
          </cell>
          <cell r="CI8" t="str">
            <v/>
          </cell>
          <cell r="CJ8" t="str">
            <v/>
          </cell>
          <cell r="CK8" t="str">
            <v>修正に該当する</v>
          </cell>
        </row>
        <row r="9">
          <cell r="C9">
            <v>6</v>
          </cell>
          <cell r="D9">
            <v>6</v>
          </cell>
          <cell r="E9">
            <v>45404</v>
          </cell>
          <cell r="F9">
            <v>4</v>
          </cell>
          <cell r="G9" t="str">
            <v>津田　とも子</v>
          </cell>
          <cell r="H9">
            <v>515736</v>
          </cell>
          <cell r="I9">
            <v>1499416</v>
          </cell>
          <cell r="J9" t="str">
            <v>諫早市平山町２８８番地１１</v>
          </cell>
          <cell r="K9">
            <v>79640</v>
          </cell>
          <cell r="L9">
            <v>13270</v>
          </cell>
          <cell r="M9">
            <v>0</v>
          </cell>
          <cell r="N9">
            <v>13270</v>
          </cell>
          <cell r="O9">
            <v>0</v>
          </cell>
          <cell r="P9">
            <v>13270</v>
          </cell>
          <cell r="Q9">
            <v>57250</v>
          </cell>
          <cell r="R9">
            <v>0</v>
          </cell>
          <cell r="S9">
            <v>22390</v>
          </cell>
          <cell r="T9">
            <v>4</v>
          </cell>
          <cell r="U9">
            <v>1</v>
          </cell>
          <cell r="V9">
            <v>0</v>
          </cell>
          <cell r="W9" t="str">
            <v>津田　とも子</v>
          </cell>
          <cell r="X9">
            <v>1074000</v>
          </cell>
          <cell r="Y9">
            <v>0</v>
          </cell>
          <cell r="Z9">
            <v>0</v>
          </cell>
          <cell r="AA9">
            <v>0</v>
          </cell>
          <cell r="AB9">
            <v>0</v>
          </cell>
          <cell r="AC9">
            <v>0</v>
          </cell>
          <cell r="AD9">
            <v>0</v>
          </cell>
          <cell r="AE9">
            <v>0</v>
          </cell>
          <cell r="AF9">
            <v>0</v>
          </cell>
          <cell r="AG9">
            <v>0</v>
          </cell>
          <cell r="AH9">
            <v>0</v>
          </cell>
          <cell r="AI9">
            <v>0</v>
          </cell>
          <cell r="AJ9">
            <v>0</v>
          </cell>
          <cell r="AK9">
            <v>7</v>
          </cell>
          <cell r="AL9">
            <v>0</v>
          </cell>
          <cell r="AM9" t="str">
            <v>○</v>
          </cell>
          <cell r="AN9" t="str">
            <v>所得の減</v>
          </cell>
          <cell r="AO9">
            <v>39810</v>
          </cell>
          <cell r="AP9">
            <v>79640</v>
          </cell>
          <cell r="AQ9" t="str">
            <v>口座</v>
          </cell>
          <cell r="AR9" t="str">
            <v>古賀</v>
          </cell>
          <cell r="AS9">
            <v>1</v>
          </cell>
          <cell r="AT9">
            <v>644000</v>
          </cell>
          <cell r="AU9" t="str">
            <v/>
          </cell>
          <cell r="AV9" t="str">
            <v/>
          </cell>
          <cell r="AW9" t="str">
            <v/>
          </cell>
          <cell r="AX9">
            <v>644000</v>
          </cell>
          <cell r="AY9">
            <v>0</v>
          </cell>
          <cell r="AZ9" t="str">
            <v/>
          </cell>
          <cell r="BA9" t="str">
            <v/>
          </cell>
          <cell r="BB9" t="str">
            <v/>
          </cell>
          <cell r="BC9" t="str">
            <v/>
          </cell>
          <cell r="BD9">
            <v>0</v>
          </cell>
          <cell r="BE9">
            <v>56990</v>
          </cell>
          <cell r="BF9">
            <v>0</v>
          </cell>
          <cell r="BG9">
            <v>22410</v>
          </cell>
          <cell r="BH9">
            <v>29080</v>
          </cell>
          <cell r="BI9">
            <v>0</v>
          </cell>
          <cell r="BJ9">
            <v>11300</v>
          </cell>
          <cell r="BK9">
            <v>19690</v>
          </cell>
          <cell r="BL9">
            <v>0</v>
          </cell>
          <cell r="BM9">
            <v>7650</v>
          </cell>
          <cell r="BN9">
            <v>105760</v>
          </cell>
          <cell r="BO9">
            <v>0</v>
          </cell>
          <cell r="BP9">
            <v>41360</v>
          </cell>
          <cell r="BQ9">
            <v>105760</v>
          </cell>
          <cell r="BR9">
            <v>0</v>
          </cell>
          <cell r="BS9">
            <v>41360</v>
          </cell>
          <cell r="BT9">
            <v>147120</v>
          </cell>
          <cell r="BU9">
            <v>4</v>
          </cell>
          <cell r="BV9">
            <v>5</v>
          </cell>
          <cell r="BW9" t="str">
            <v/>
          </cell>
          <cell r="BX9">
            <v>1</v>
          </cell>
          <cell r="BY9">
            <v>1</v>
          </cell>
          <cell r="BZ9">
            <v>13270</v>
          </cell>
          <cell r="CA9">
            <v>12160</v>
          </cell>
          <cell r="CB9">
            <v>12160</v>
          </cell>
          <cell r="CC9">
            <v>37590</v>
          </cell>
          <cell r="CD9">
            <v>27020</v>
          </cell>
          <cell r="CE9">
            <v>0</v>
          </cell>
          <cell r="CF9">
            <v>10570</v>
          </cell>
          <cell r="CG9">
            <v>37590</v>
          </cell>
          <cell r="CH9" t="str">
            <v/>
          </cell>
          <cell r="CI9" t="str">
            <v>○</v>
          </cell>
          <cell r="CJ9" t="str">
            <v/>
          </cell>
          <cell r="CK9" t="str">
            <v>修正に該当しない</v>
          </cell>
        </row>
        <row r="10">
          <cell r="C10">
            <v>7</v>
          </cell>
          <cell r="D10">
            <v>6</v>
          </cell>
          <cell r="E10">
            <v>45405</v>
          </cell>
          <cell r="F10">
            <v>4</v>
          </cell>
          <cell r="G10" t="str">
            <v>三浦　はる花</v>
          </cell>
          <cell r="H10">
            <v>2000580</v>
          </cell>
          <cell r="I10">
            <v>4778278</v>
          </cell>
          <cell r="J10" t="str">
            <v>諫早市天満町２０番２１－６０１号　ロイヤルビル</v>
          </cell>
          <cell r="K10">
            <v>321060</v>
          </cell>
          <cell r="L10">
            <v>26750</v>
          </cell>
          <cell r="M10">
            <v>0</v>
          </cell>
          <cell r="N10">
            <v>26750</v>
          </cell>
          <cell r="O10">
            <v>0</v>
          </cell>
          <cell r="P10">
            <v>26750</v>
          </cell>
          <cell r="Q10">
            <v>230610</v>
          </cell>
          <cell r="R10">
            <v>0</v>
          </cell>
          <cell r="S10">
            <v>90450</v>
          </cell>
          <cell r="T10">
            <v>2</v>
          </cell>
          <cell r="U10">
            <v>1</v>
          </cell>
          <cell r="V10">
            <v>0</v>
          </cell>
          <cell r="W10" t="str">
            <v>三浦　はる花</v>
          </cell>
          <cell r="X10">
            <v>750520</v>
          </cell>
          <cell r="Y10">
            <v>0</v>
          </cell>
          <cell r="Z10">
            <v>0</v>
          </cell>
          <cell r="AA10">
            <v>0</v>
          </cell>
          <cell r="AB10">
            <v>0</v>
          </cell>
          <cell r="AC10">
            <v>0</v>
          </cell>
          <cell r="AD10">
            <v>0</v>
          </cell>
          <cell r="AE10">
            <v>0</v>
          </cell>
          <cell r="AF10">
            <v>0</v>
          </cell>
          <cell r="AG10">
            <v>0</v>
          </cell>
          <cell r="AH10">
            <v>0</v>
          </cell>
          <cell r="AI10">
            <v>0</v>
          </cell>
          <cell r="AJ10">
            <v>0</v>
          </cell>
          <cell r="AK10">
            <v>6</v>
          </cell>
          <cell r="AL10">
            <v>0</v>
          </cell>
          <cell r="AM10" t="str">
            <v>○</v>
          </cell>
          <cell r="AN10" t="str">
            <v>所得の減</v>
          </cell>
          <cell r="AO10">
            <v>80250</v>
          </cell>
          <cell r="AP10">
            <v>321060</v>
          </cell>
          <cell r="AQ10" t="str">
            <v>納付書</v>
          </cell>
          <cell r="AR10" t="str">
            <v>松尾</v>
          </cell>
          <cell r="AS10">
            <v>1</v>
          </cell>
          <cell r="AT10">
            <v>320500</v>
          </cell>
          <cell r="AU10" t="str">
            <v/>
          </cell>
          <cell r="AV10" t="str">
            <v/>
          </cell>
          <cell r="AW10" t="str">
            <v/>
          </cell>
          <cell r="AX10">
            <v>320500</v>
          </cell>
          <cell r="AY10">
            <v>0</v>
          </cell>
          <cell r="AZ10" t="str">
            <v/>
          </cell>
          <cell r="BA10" t="str">
            <v/>
          </cell>
          <cell r="BB10" t="str">
            <v/>
          </cell>
          <cell r="BC10" t="str">
            <v/>
          </cell>
          <cell r="BD10">
            <v>0</v>
          </cell>
          <cell r="BE10">
            <v>28360</v>
          </cell>
          <cell r="BF10">
            <v>0</v>
          </cell>
          <cell r="BG10">
            <v>11150</v>
          </cell>
          <cell r="BH10">
            <v>29080</v>
          </cell>
          <cell r="BI10">
            <v>0</v>
          </cell>
          <cell r="BJ10">
            <v>11300</v>
          </cell>
          <cell r="BK10">
            <v>19690</v>
          </cell>
          <cell r="BL10">
            <v>0</v>
          </cell>
          <cell r="BM10">
            <v>7650</v>
          </cell>
          <cell r="BN10">
            <v>77130</v>
          </cell>
          <cell r="BO10">
            <v>0</v>
          </cell>
          <cell r="BP10">
            <v>30100</v>
          </cell>
          <cell r="BQ10">
            <v>77130</v>
          </cell>
          <cell r="BR10">
            <v>0</v>
          </cell>
          <cell r="BS10">
            <v>30100</v>
          </cell>
          <cell r="BT10">
            <v>107230</v>
          </cell>
          <cell r="BU10">
            <v>4</v>
          </cell>
          <cell r="BV10">
            <v>4</v>
          </cell>
          <cell r="BW10">
            <v>1</v>
          </cell>
          <cell r="BX10">
            <v>1</v>
          </cell>
          <cell r="BY10">
            <v>1</v>
          </cell>
          <cell r="BZ10">
            <v>8930</v>
          </cell>
          <cell r="CA10">
            <v>8930</v>
          </cell>
          <cell r="CB10">
            <v>8930</v>
          </cell>
          <cell r="CC10">
            <v>26790</v>
          </cell>
          <cell r="CD10">
            <v>19260</v>
          </cell>
          <cell r="CE10">
            <v>0</v>
          </cell>
          <cell r="CF10">
            <v>7530</v>
          </cell>
          <cell r="CG10">
            <v>26790</v>
          </cell>
          <cell r="CH10" t="str">
            <v>○</v>
          </cell>
          <cell r="CI10" t="str">
            <v/>
          </cell>
          <cell r="CJ10" t="str">
            <v/>
          </cell>
          <cell r="CK10" t="str">
            <v>修正に該当する</v>
          </cell>
        </row>
        <row r="11">
          <cell r="C11">
            <v>8</v>
          </cell>
          <cell r="D11">
            <v>6</v>
          </cell>
          <cell r="E11">
            <v>45405</v>
          </cell>
          <cell r="F11">
            <v>4</v>
          </cell>
          <cell r="G11" t="str">
            <v>山下　典子</v>
          </cell>
          <cell r="H11">
            <v>1074849</v>
          </cell>
          <cell r="I11">
            <v>478881</v>
          </cell>
          <cell r="J11" t="str">
            <v>諫早市貝津町６００番地２２</v>
          </cell>
          <cell r="K11">
            <v>49810</v>
          </cell>
          <cell r="L11">
            <v>4150</v>
          </cell>
          <cell r="M11">
            <v>0</v>
          </cell>
          <cell r="N11">
            <v>4150</v>
          </cell>
          <cell r="O11">
            <v>0</v>
          </cell>
          <cell r="P11">
            <v>4150</v>
          </cell>
          <cell r="Q11">
            <v>32060</v>
          </cell>
          <cell r="R11">
            <v>5290</v>
          </cell>
          <cell r="S11">
            <v>12460</v>
          </cell>
          <cell r="T11">
            <v>4</v>
          </cell>
          <cell r="U11">
            <v>1</v>
          </cell>
          <cell r="V11">
            <v>1</v>
          </cell>
          <cell r="W11" t="str">
            <v>山下　典子</v>
          </cell>
          <cell r="X11">
            <v>0</v>
          </cell>
          <cell r="Y11">
            <v>1</v>
          </cell>
          <cell r="Z11">
            <v>0</v>
          </cell>
          <cell r="AA11" t="str">
            <v>山下　泰輝</v>
          </cell>
          <cell r="AB11">
            <v>0</v>
          </cell>
          <cell r="AC11">
            <v>1</v>
          </cell>
          <cell r="AD11">
            <v>0</v>
          </cell>
          <cell r="AE11" t="str">
            <v>山下　明莉</v>
          </cell>
          <cell r="AF11">
            <v>0</v>
          </cell>
          <cell r="AG11">
            <v>0</v>
          </cell>
          <cell r="AH11">
            <v>0</v>
          </cell>
          <cell r="AI11">
            <v>0</v>
          </cell>
          <cell r="AJ11">
            <v>0</v>
          </cell>
          <cell r="AK11">
            <v>2</v>
          </cell>
          <cell r="AL11">
            <v>0</v>
          </cell>
          <cell r="AM11" t="str">
            <v>○</v>
          </cell>
          <cell r="AN11" t="str">
            <v>所得の減</v>
          </cell>
          <cell r="AO11">
            <v>12450</v>
          </cell>
          <cell r="AP11">
            <v>49810</v>
          </cell>
          <cell r="AQ11" t="str">
            <v>口座</v>
          </cell>
          <cell r="AR11" t="str">
            <v>今村</v>
          </cell>
          <cell r="AS11">
            <v>3</v>
          </cell>
          <cell r="AT11">
            <v>0</v>
          </cell>
          <cell r="AU11">
            <v>0</v>
          </cell>
          <cell r="AV11">
            <v>0</v>
          </cell>
          <cell r="AW11" t="str">
            <v/>
          </cell>
          <cell r="AX11">
            <v>0</v>
          </cell>
          <cell r="AY11">
            <v>1</v>
          </cell>
          <cell r="AZ11">
            <v>0</v>
          </cell>
          <cell r="BA11" t="str">
            <v/>
          </cell>
          <cell r="BB11" t="str">
            <v/>
          </cell>
          <cell r="BC11" t="str">
            <v/>
          </cell>
          <cell r="BD11">
            <v>0</v>
          </cell>
          <cell r="BE11">
            <v>0</v>
          </cell>
          <cell r="BF11">
            <v>0</v>
          </cell>
          <cell r="BG11">
            <v>0</v>
          </cell>
          <cell r="BH11">
            <v>87240</v>
          </cell>
          <cell r="BI11">
            <v>11690</v>
          </cell>
          <cell r="BJ11">
            <v>33900</v>
          </cell>
          <cell r="BK11">
            <v>19690</v>
          </cell>
          <cell r="BL11">
            <v>5970</v>
          </cell>
          <cell r="BM11">
            <v>7650</v>
          </cell>
          <cell r="BN11">
            <v>106930</v>
          </cell>
          <cell r="BO11">
            <v>17660</v>
          </cell>
          <cell r="BP11">
            <v>41550</v>
          </cell>
          <cell r="BQ11">
            <v>106930</v>
          </cell>
          <cell r="BR11">
            <v>17660</v>
          </cell>
          <cell r="BS11">
            <v>41550</v>
          </cell>
          <cell r="BT11">
            <v>166140</v>
          </cell>
          <cell r="BU11">
            <v>4</v>
          </cell>
          <cell r="BV11">
            <v>5</v>
          </cell>
          <cell r="BW11" t="str">
            <v/>
          </cell>
          <cell r="BX11">
            <v>1</v>
          </cell>
          <cell r="BY11">
            <v>1</v>
          </cell>
          <cell r="BZ11">
            <v>4150</v>
          </cell>
          <cell r="CA11">
            <v>14720</v>
          </cell>
          <cell r="CB11">
            <v>14720</v>
          </cell>
          <cell r="CC11">
            <v>33590</v>
          </cell>
          <cell r="CD11">
            <v>21600</v>
          </cell>
          <cell r="CE11">
            <v>3580</v>
          </cell>
          <cell r="CF11">
            <v>8410</v>
          </cell>
          <cell r="CG11">
            <v>33590</v>
          </cell>
          <cell r="CH11" t="str">
            <v/>
          </cell>
          <cell r="CI11" t="str">
            <v>○</v>
          </cell>
          <cell r="CJ11" t="str">
            <v/>
          </cell>
          <cell r="CK11" t="str">
            <v>修正に該当しない</v>
          </cell>
        </row>
        <row r="12">
          <cell r="C12">
            <v>9</v>
          </cell>
          <cell r="D12">
            <v>6</v>
          </cell>
          <cell r="E12">
            <v>45405</v>
          </cell>
          <cell r="F12">
            <v>4</v>
          </cell>
          <cell r="G12" t="str">
            <v>阿部　里美</v>
          </cell>
          <cell r="H12">
            <v>1462652</v>
          </cell>
          <cell r="I12">
            <v>623687</v>
          </cell>
          <cell r="J12" t="str">
            <v>諫早市馬渡町５番地１２４</v>
          </cell>
          <cell r="K12">
            <v>1040000</v>
          </cell>
          <cell r="L12">
            <v>86660</v>
          </cell>
          <cell r="M12">
            <v>0</v>
          </cell>
          <cell r="N12">
            <v>86660</v>
          </cell>
          <cell r="O12">
            <v>0</v>
          </cell>
          <cell r="P12">
            <v>86660</v>
          </cell>
          <cell r="Q12">
            <v>650000</v>
          </cell>
          <cell r="R12">
            <v>170000</v>
          </cell>
          <cell r="S12">
            <v>220000</v>
          </cell>
          <cell r="T12">
            <v>4</v>
          </cell>
          <cell r="U12">
            <v>1</v>
          </cell>
          <cell r="V12">
            <v>1</v>
          </cell>
          <cell r="W12" t="str">
            <v>阿部　里美</v>
          </cell>
          <cell r="X12">
            <v>639070</v>
          </cell>
          <cell r="Y12">
            <v>0</v>
          </cell>
          <cell r="Z12">
            <v>0</v>
          </cell>
          <cell r="AA12">
            <v>0</v>
          </cell>
          <cell r="AB12">
            <v>0</v>
          </cell>
          <cell r="AC12">
            <v>0</v>
          </cell>
          <cell r="AD12">
            <v>0</v>
          </cell>
          <cell r="AE12">
            <v>0</v>
          </cell>
          <cell r="AF12">
            <v>0</v>
          </cell>
          <cell r="AG12">
            <v>0</v>
          </cell>
          <cell r="AH12">
            <v>0</v>
          </cell>
          <cell r="AI12">
            <v>0</v>
          </cell>
          <cell r="AJ12">
            <v>0</v>
          </cell>
          <cell r="AK12">
            <v>2</v>
          </cell>
          <cell r="AL12">
            <v>0</v>
          </cell>
          <cell r="AM12" t="str">
            <v>○</v>
          </cell>
          <cell r="AN12" t="str">
            <v>所得の減</v>
          </cell>
          <cell r="AO12">
            <v>259980</v>
          </cell>
          <cell r="AP12">
            <v>1040000</v>
          </cell>
          <cell r="AQ12" t="str">
            <v>口座</v>
          </cell>
          <cell r="AR12" t="str">
            <v>今村</v>
          </cell>
          <cell r="AS12">
            <v>1</v>
          </cell>
          <cell r="AT12">
            <v>209000</v>
          </cell>
          <cell r="AU12" t="str">
            <v/>
          </cell>
          <cell r="AV12" t="str">
            <v/>
          </cell>
          <cell r="AW12" t="str">
            <v/>
          </cell>
          <cell r="AX12">
            <v>209000</v>
          </cell>
          <cell r="AY12">
            <v>1</v>
          </cell>
          <cell r="AZ12">
            <v>209000</v>
          </cell>
          <cell r="BA12" t="str">
            <v/>
          </cell>
          <cell r="BB12" t="str">
            <v/>
          </cell>
          <cell r="BC12" t="str">
            <v/>
          </cell>
          <cell r="BD12">
            <v>209000</v>
          </cell>
          <cell r="BE12">
            <v>18490</v>
          </cell>
          <cell r="BF12">
            <v>6060</v>
          </cell>
          <cell r="BG12">
            <v>7270</v>
          </cell>
          <cell r="BH12">
            <v>29080</v>
          </cell>
          <cell r="BI12">
            <v>11690</v>
          </cell>
          <cell r="BJ12">
            <v>11300</v>
          </cell>
          <cell r="BK12">
            <v>19690</v>
          </cell>
          <cell r="BL12">
            <v>5970</v>
          </cell>
          <cell r="BM12">
            <v>7650</v>
          </cell>
          <cell r="BN12">
            <v>67260</v>
          </cell>
          <cell r="BO12">
            <v>23720</v>
          </cell>
          <cell r="BP12">
            <v>26220</v>
          </cell>
          <cell r="BQ12">
            <v>67260</v>
          </cell>
          <cell r="BR12">
            <v>23720</v>
          </cell>
          <cell r="BS12">
            <v>26220</v>
          </cell>
          <cell r="BT12">
            <v>117200</v>
          </cell>
          <cell r="BU12">
            <v>4</v>
          </cell>
          <cell r="BV12">
            <v>5</v>
          </cell>
          <cell r="BW12" t="str">
            <v/>
          </cell>
          <cell r="BX12">
            <v>1</v>
          </cell>
          <cell r="BY12">
            <v>1</v>
          </cell>
          <cell r="BZ12">
            <v>86660</v>
          </cell>
          <cell r="CA12">
            <v>2770</v>
          </cell>
          <cell r="CB12">
            <v>2770</v>
          </cell>
          <cell r="CC12">
            <v>92200</v>
          </cell>
          <cell r="CD12">
            <v>52900</v>
          </cell>
          <cell r="CE12">
            <v>18670</v>
          </cell>
          <cell r="CF12">
            <v>20630</v>
          </cell>
          <cell r="CG12">
            <v>92200</v>
          </cell>
          <cell r="CH12" t="str">
            <v>○</v>
          </cell>
          <cell r="CI12" t="str">
            <v/>
          </cell>
          <cell r="CJ12" t="str">
            <v/>
          </cell>
          <cell r="CK12" t="str">
            <v>修正に該当する</v>
          </cell>
        </row>
        <row r="13">
          <cell r="C13">
            <v>10</v>
          </cell>
          <cell r="D13">
            <v>6</v>
          </cell>
          <cell r="E13">
            <v>45405</v>
          </cell>
          <cell r="F13">
            <v>4</v>
          </cell>
          <cell r="G13" t="str">
            <v>水　秀雄</v>
          </cell>
          <cell r="H13">
            <v>1474952</v>
          </cell>
          <cell r="I13">
            <v>4079574</v>
          </cell>
          <cell r="J13" t="str">
            <v>諫早市目代町１２７番地７</v>
          </cell>
          <cell r="K13">
            <v>598960</v>
          </cell>
          <cell r="L13">
            <v>49910</v>
          </cell>
          <cell r="M13">
            <v>0</v>
          </cell>
          <cell r="N13">
            <v>49910</v>
          </cell>
          <cell r="O13">
            <v>0</v>
          </cell>
          <cell r="P13">
            <v>49910</v>
          </cell>
          <cell r="Q13">
            <v>358440</v>
          </cell>
          <cell r="R13">
            <v>100070</v>
          </cell>
          <cell r="S13">
            <v>140450</v>
          </cell>
          <cell r="T13">
            <v>2</v>
          </cell>
          <cell r="U13">
            <v>1</v>
          </cell>
          <cell r="V13">
            <v>1</v>
          </cell>
          <cell r="W13" t="str">
            <v>水　秀雄</v>
          </cell>
          <cell r="X13">
            <v>0</v>
          </cell>
          <cell r="Y13">
            <v>1</v>
          </cell>
          <cell r="Z13">
            <v>0</v>
          </cell>
          <cell r="AA13" t="str">
            <v>水　翔央</v>
          </cell>
          <cell r="AB13">
            <v>0</v>
          </cell>
          <cell r="AC13">
            <v>1</v>
          </cell>
          <cell r="AD13">
            <v>0</v>
          </cell>
          <cell r="AE13" t="str">
            <v>水　奏音</v>
          </cell>
          <cell r="AF13">
            <v>0</v>
          </cell>
          <cell r="AG13">
            <v>0</v>
          </cell>
          <cell r="AH13">
            <v>0</v>
          </cell>
          <cell r="AI13">
            <v>0</v>
          </cell>
          <cell r="AJ13">
            <v>0</v>
          </cell>
          <cell r="AK13">
            <v>2</v>
          </cell>
          <cell r="AL13">
            <v>0</v>
          </cell>
          <cell r="AM13" t="str">
            <v>○</v>
          </cell>
          <cell r="AN13" t="str">
            <v>所得の減</v>
          </cell>
          <cell r="AO13">
            <v>149730</v>
          </cell>
          <cell r="AP13">
            <v>598960</v>
          </cell>
          <cell r="AQ13" t="str">
            <v>納付書</v>
          </cell>
          <cell r="AR13" t="str">
            <v>今村</v>
          </cell>
          <cell r="AS13">
            <v>3</v>
          </cell>
          <cell r="AT13">
            <v>0</v>
          </cell>
          <cell r="AU13">
            <v>0</v>
          </cell>
          <cell r="AV13">
            <v>0</v>
          </cell>
          <cell r="AW13" t="str">
            <v/>
          </cell>
          <cell r="AX13">
            <v>0</v>
          </cell>
          <cell r="AY13">
            <v>1</v>
          </cell>
          <cell r="AZ13">
            <v>0</v>
          </cell>
          <cell r="BA13" t="str">
            <v/>
          </cell>
          <cell r="BB13" t="str">
            <v/>
          </cell>
          <cell r="BC13" t="str">
            <v/>
          </cell>
          <cell r="BD13">
            <v>0</v>
          </cell>
          <cell r="BE13">
            <v>0</v>
          </cell>
          <cell r="BF13">
            <v>0</v>
          </cell>
          <cell r="BG13">
            <v>0</v>
          </cell>
          <cell r="BH13">
            <v>87240</v>
          </cell>
          <cell r="BI13">
            <v>11690</v>
          </cell>
          <cell r="BJ13">
            <v>33900</v>
          </cell>
          <cell r="BK13">
            <v>19690</v>
          </cell>
          <cell r="BL13">
            <v>5970</v>
          </cell>
          <cell r="BM13">
            <v>7650</v>
          </cell>
          <cell r="BN13">
            <v>106930</v>
          </cell>
          <cell r="BO13">
            <v>17660</v>
          </cell>
          <cell r="BP13">
            <v>41550</v>
          </cell>
          <cell r="BQ13">
            <v>106930</v>
          </cell>
          <cell r="BR13">
            <v>17660</v>
          </cell>
          <cell r="BS13">
            <v>41550</v>
          </cell>
          <cell r="BT13">
            <v>166140</v>
          </cell>
          <cell r="BU13">
            <v>4</v>
          </cell>
          <cell r="BV13">
            <v>4</v>
          </cell>
          <cell r="BW13">
            <v>1</v>
          </cell>
          <cell r="BX13">
            <v>1</v>
          </cell>
          <cell r="BY13">
            <v>1</v>
          </cell>
          <cell r="BZ13">
            <v>13840</v>
          </cell>
          <cell r="CA13">
            <v>13840</v>
          </cell>
          <cell r="CB13">
            <v>13840</v>
          </cell>
          <cell r="CC13">
            <v>41520</v>
          </cell>
          <cell r="CD13">
            <v>26710</v>
          </cell>
          <cell r="CE13">
            <v>4420</v>
          </cell>
          <cell r="CF13">
            <v>10390</v>
          </cell>
          <cell r="CG13">
            <v>41520</v>
          </cell>
          <cell r="CH13" t="str">
            <v>○</v>
          </cell>
          <cell r="CI13" t="str">
            <v/>
          </cell>
          <cell r="CJ13" t="str">
            <v/>
          </cell>
          <cell r="CK13" t="str">
            <v>修正に該当する</v>
          </cell>
        </row>
        <row r="14">
          <cell r="C14">
            <v>11</v>
          </cell>
          <cell r="AM14" t="str">
            <v>×</v>
          </cell>
          <cell r="AN14" t="str">
            <v/>
          </cell>
          <cell r="AO14">
            <v>0</v>
          </cell>
          <cell r="AP14">
            <v>0</v>
          </cell>
          <cell r="AQ14" t="str">
            <v/>
          </cell>
          <cell r="AR14" t="str">
            <v/>
          </cell>
          <cell r="AS14" t="str">
            <v/>
          </cell>
          <cell r="AT14" t="str">
            <v/>
          </cell>
          <cell r="AU14" t="str">
            <v/>
          </cell>
          <cell r="AV14" t="str">
            <v/>
          </cell>
          <cell r="AW14" t="str">
            <v/>
          </cell>
          <cell r="AX14" t="str">
            <v/>
          </cell>
          <cell r="AY14" t="str">
            <v/>
          </cell>
          <cell r="AZ14" t="str">
            <v/>
          </cell>
          <cell r="BA14" t="str">
            <v/>
          </cell>
          <cell r="BB14" t="str">
            <v/>
          </cell>
          <cell r="BC14" t="str">
            <v/>
          </cell>
          <cell r="BD14" t="str">
            <v/>
          </cell>
          <cell r="BE14" t="str">
            <v/>
          </cell>
          <cell r="BF14" t="str">
            <v/>
          </cell>
          <cell r="BG14" t="str">
            <v/>
          </cell>
          <cell r="BH14" t="str">
            <v/>
          </cell>
          <cell r="BI14" t="str">
            <v/>
          </cell>
          <cell r="BJ14" t="str">
            <v/>
          </cell>
          <cell r="BK14" t="str">
            <v/>
          </cell>
          <cell r="BL14" t="str">
            <v/>
          </cell>
          <cell r="BM14" t="str">
            <v/>
          </cell>
          <cell r="BN14" t="str">
            <v/>
          </cell>
          <cell r="BO14" t="str">
            <v/>
          </cell>
          <cell r="BP14" t="str">
            <v/>
          </cell>
          <cell r="BQ14" t="str">
            <v/>
          </cell>
          <cell r="BR14" t="str">
            <v/>
          </cell>
          <cell r="BS14" t="str">
            <v/>
          </cell>
          <cell r="BT14" t="str">
            <v/>
          </cell>
          <cell r="BU14" t="str">
            <v/>
          </cell>
          <cell r="BV14" t="str">
            <v/>
          </cell>
          <cell r="BW14" t="str">
            <v/>
          </cell>
          <cell r="BX14" t="str">
            <v/>
          </cell>
          <cell r="BY14" t="str">
            <v/>
          </cell>
          <cell r="BZ14" t="str">
            <v/>
          </cell>
          <cell r="CA14" t="str">
            <v/>
          </cell>
          <cell r="CB14" t="str">
            <v/>
          </cell>
          <cell r="CC14" t="str">
            <v/>
          </cell>
          <cell r="CD14" t="str">
            <v/>
          </cell>
          <cell r="CE14" t="str">
            <v/>
          </cell>
          <cell r="CF14" t="str">
            <v/>
          </cell>
          <cell r="CG14" t="str">
            <v/>
          </cell>
          <cell r="CH14" t="str">
            <v/>
          </cell>
          <cell r="CI14" t="str">
            <v/>
          </cell>
          <cell r="CJ14" t="str">
            <v/>
          </cell>
          <cell r="CK14" t="str">
            <v/>
          </cell>
        </row>
        <row r="15">
          <cell r="C15">
            <v>12</v>
          </cell>
          <cell r="AM15" t="str">
            <v>×</v>
          </cell>
          <cell r="AN15" t="str">
            <v/>
          </cell>
          <cell r="AO15">
            <v>0</v>
          </cell>
          <cell r="AP15">
            <v>0</v>
          </cell>
          <cell r="AQ15" t="str">
            <v/>
          </cell>
          <cell r="AR15" t="str">
            <v/>
          </cell>
          <cell r="AS15" t="str">
            <v/>
          </cell>
          <cell r="AT15" t="str">
            <v/>
          </cell>
          <cell r="AU15" t="str">
            <v/>
          </cell>
          <cell r="AV15" t="str">
            <v/>
          </cell>
          <cell r="AW15" t="str">
            <v/>
          </cell>
          <cell r="AX15" t="str">
            <v/>
          </cell>
          <cell r="AY15" t="str">
            <v/>
          </cell>
          <cell r="AZ15" t="str">
            <v/>
          </cell>
          <cell r="BA15" t="str">
            <v/>
          </cell>
          <cell r="BB15" t="str">
            <v/>
          </cell>
          <cell r="BC15" t="str">
            <v/>
          </cell>
          <cell r="BD15" t="str">
            <v/>
          </cell>
          <cell r="BE15" t="str">
            <v/>
          </cell>
          <cell r="BF15" t="str">
            <v/>
          </cell>
          <cell r="BG15" t="str">
            <v/>
          </cell>
          <cell r="BH15" t="str">
            <v/>
          </cell>
          <cell r="BI15" t="str">
            <v/>
          </cell>
          <cell r="BJ15" t="str">
            <v/>
          </cell>
          <cell r="BK15" t="str">
            <v/>
          </cell>
          <cell r="BL15" t="str">
            <v/>
          </cell>
          <cell r="BM15" t="str">
            <v/>
          </cell>
          <cell r="BN15" t="str">
            <v/>
          </cell>
          <cell r="BO15" t="str">
            <v/>
          </cell>
          <cell r="BP15" t="str">
            <v/>
          </cell>
          <cell r="BQ15" t="str">
            <v/>
          </cell>
          <cell r="BR15" t="str">
            <v/>
          </cell>
          <cell r="BS15" t="str">
            <v/>
          </cell>
          <cell r="BT15" t="str">
            <v/>
          </cell>
          <cell r="BU15" t="str">
            <v/>
          </cell>
          <cell r="BV15" t="str">
            <v/>
          </cell>
          <cell r="BW15" t="str">
            <v/>
          </cell>
          <cell r="BX15" t="str">
            <v/>
          </cell>
          <cell r="BY15" t="str">
            <v/>
          </cell>
          <cell r="BZ15" t="str">
            <v/>
          </cell>
          <cell r="CA15" t="str">
            <v/>
          </cell>
          <cell r="CB15" t="str">
            <v/>
          </cell>
          <cell r="CC15" t="str">
            <v/>
          </cell>
          <cell r="CD15" t="str">
            <v/>
          </cell>
          <cell r="CE15" t="str">
            <v/>
          </cell>
          <cell r="CF15" t="str">
            <v/>
          </cell>
          <cell r="CG15" t="str">
            <v/>
          </cell>
          <cell r="CH15" t="str">
            <v/>
          </cell>
          <cell r="CI15" t="str">
            <v/>
          </cell>
          <cell r="CJ15" t="str">
            <v/>
          </cell>
          <cell r="CK15" t="str">
            <v/>
          </cell>
        </row>
        <row r="16">
          <cell r="C16">
            <v>13</v>
          </cell>
          <cell r="AM16" t="str">
            <v>×</v>
          </cell>
          <cell r="AN16" t="str">
            <v/>
          </cell>
          <cell r="AO16">
            <v>0</v>
          </cell>
          <cell r="AP16">
            <v>0</v>
          </cell>
          <cell r="AQ16" t="str">
            <v/>
          </cell>
          <cell r="AR16" t="str">
            <v/>
          </cell>
          <cell r="AS16" t="str">
            <v/>
          </cell>
          <cell r="AT16" t="str">
            <v/>
          </cell>
          <cell r="AU16" t="str">
            <v/>
          </cell>
          <cell r="AV16" t="str">
            <v/>
          </cell>
          <cell r="AW16" t="str">
            <v/>
          </cell>
          <cell r="AX16" t="str">
            <v/>
          </cell>
          <cell r="AY16" t="str">
            <v/>
          </cell>
          <cell r="AZ16" t="str">
            <v/>
          </cell>
          <cell r="BA16" t="str">
            <v/>
          </cell>
          <cell r="BB16" t="str">
            <v/>
          </cell>
          <cell r="BC16" t="str">
            <v/>
          </cell>
          <cell r="BD16" t="str">
            <v/>
          </cell>
          <cell r="BE16" t="str">
            <v/>
          </cell>
          <cell r="BF16" t="str">
            <v/>
          </cell>
          <cell r="BG16" t="str">
            <v/>
          </cell>
          <cell r="BH16" t="str">
            <v/>
          </cell>
          <cell r="BI16" t="str">
            <v/>
          </cell>
          <cell r="BJ16" t="str">
            <v/>
          </cell>
          <cell r="BK16" t="str">
            <v/>
          </cell>
          <cell r="BL16" t="str">
            <v/>
          </cell>
          <cell r="BM16" t="str">
            <v/>
          </cell>
          <cell r="BN16" t="str">
            <v/>
          </cell>
          <cell r="BO16" t="str">
            <v/>
          </cell>
          <cell r="BP16" t="str">
            <v/>
          </cell>
          <cell r="BQ16" t="str">
            <v/>
          </cell>
          <cell r="BR16" t="str">
            <v/>
          </cell>
          <cell r="BS16" t="str">
            <v/>
          </cell>
          <cell r="BT16" t="str">
            <v/>
          </cell>
          <cell r="BU16" t="str">
            <v/>
          </cell>
          <cell r="BV16" t="str">
            <v/>
          </cell>
          <cell r="BW16" t="str">
            <v/>
          </cell>
          <cell r="BX16" t="str">
            <v/>
          </cell>
          <cell r="BY16" t="str">
            <v/>
          </cell>
          <cell r="BZ16" t="str">
            <v/>
          </cell>
          <cell r="CA16" t="str">
            <v/>
          </cell>
          <cell r="CB16" t="str">
            <v/>
          </cell>
          <cell r="CC16" t="str">
            <v/>
          </cell>
          <cell r="CD16" t="str">
            <v/>
          </cell>
          <cell r="CE16" t="str">
            <v/>
          </cell>
          <cell r="CF16" t="str">
            <v/>
          </cell>
          <cell r="CG16" t="str">
            <v/>
          </cell>
          <cell r="CH16" t="str">
            <v/>
          </cell>
          <cell r="CI16" t="str">
            <v/>
          </cell>
          <cell r="CJ16" t="str">
            <v/>
          </cell>
          <cell r="CK16" t="str">
            <v/>
          </cell>
        </row>
        <row r="17">
          <cell r="C17">
            <v>14</v>
          </cell>
          <cell r="AM17" t="str">
            <v>×</v>
          </cell>
          <cell r="AN17" t="str">
            <v/>
          </cell>
          <cell r="AO17">
            <v>0</v>
          </cell>
          <cell r="AP17">
            <v>0</v>
          </cell>
          <cell r="AQ17" t="str">
            <v/>
          </cell>
          <cell r="AR17" t="str">
            <v/>
          </cell>
          <cell r="AS17" t="str">
            <v/>
          </cell>
          <cell r="AT17" t="str">
            <v/>
          </cell>
          <cell r="AU17" t="str">
            <v/>
          </cell>
          <cell r="AV17" t="str">
            <v/>
          </cell>
          <cell r="AW17" t="str">
            <v/>
          </cell>
          <cell r="AX17" t="str">
            <v/>
          </cell>
          <cell r="AY17" t="str">
            <v/>
          </cell>
          <cell r="AZ17" t="str">
            <v/>
          </cell>
          <cell r="BA17" t="str">
            <v/>
          </cell>
          <cell r="BB17" t="str">
            <v/>
          </cell>
          <cell r="BC17" t="str">
            <v/>
          </cell>
          <cell r="BD17" t="str">
            <v/>
          </cell>
          <cell r="BE17" t="str">
            <v/>
          </cell>
          <cell r="BF17" t="str">
            <v/>
          </cell>
          <cell r="BG17" t="str">
            <v/>
          </cell>
          <cell r="BH17" t="str">
            <v/>
          </cell>
          <cell r="BI17" t="str">
            <v/>
          </cell>
          <cell r="BJ17" t="str">
            <v/>
          </cell>
          <cell r="BK17" t="str">
            <v/>
          </cell>
          <cell r="BL17" t="str">
            <v/>
          </cell>
          <cell r="BM17" t="str">
            <v/>
          </cell>
          <cell r="BN17" t="str">
            <v/>
          </cell>
          <cell r="BO17" t="str">
            <v/>
          </cell>
          <cell r="BP17" t="str">
            <v/>
          </cell>
          <cell r="BQ17" t="str">
            <v/>
          </cell>
          <cell r="BR17" t="str">
            <v/>
          </cell>
          <cell r="BS17" t="str">
            <v/>
          </cell>
          <cell r="BT17" t="str">
            <v/>
          </cell>
          <cell r="BU17" t="str">
            <v/>
          </cell>
          <cell r="BV17" t="str">
            <v/>
          </cell>
          <cell r="BW17" t="str">
            <v/>
          </cell>
          <cell r="BX17" t="str">
            <v/>
          </cell>
          <cell r="BY17" t="str">
            <v/>
          </cell>
          <cell r="BZ17" t="str">
            <v/>
          </cell>
          <cell r="CA17" t="str">
            <v/>
          </cell>
          <cell r="CB17" t="str">
            <v/>
          </cell>
          <cell r="CC17" t="str">
            <v/>
          </cell>
          <cell r="CD17" t="str">
            <v/>
          </cell>
          <cell r="CE17" t="str">
            <v/>
          </cell>
          <cell r="CF17" t="str">
            <v/>
          </cell>
          <cell r="CG17" t="str">
            <v/>
          </cell>
          <cell r="CH17" t="str">
            <v/>
          </cell>
          <cell r="CI17" t="str">
            <v/>
          </cell>
          <cell r="CJ17" t="str">
            <v/>
          </cell>
          <cell r="CK17" t="str">
            <v/>
          </cell>
        </row>
        <row r="18">
          <cell r="C18">
            <v>15</v>
          </cell>
          <cell r="AM18" t="str">
            <v>×</v>
          </cell>
          <cell r="AN18" t="str">
            <v/>
          </cell>
          <cell r="AO18">
            <v>0</v>
          </cell>
          <cell r="AP18">
            <v>0</v>
          </cell>
          <cell r="AQ18" t="str">
            <v/>
          </cell>
          <cell r="AR18" t="str">
            <v/>
          </cell>
          <cell r="AS18" t="str">
            <v/>
          </cell>
          <cell r="AT18" t="str">
            <v/>
          </cell>
          <cell r="AU18" t="str">
            <v/>
          </cell>
          <cell r="AV18" t="str">
            <v/>
          </cell>
          <cell r="AW18" t="str">
            <v/>
          </cell>
          <cell r="AX18" t="str">
            <v/>
          </cell>
          <cell r="AY18" t="str">
            <v/>
          </cell>
          <cell r="AZ18" t="str">
            <v/>
          </cell>
          <cell r="BA18" t="str">
            <v/>
          </cell>
          <cell r="BB18" t="str">
            <v/>
          </cell>
          <cell r="BC18" t="str">
            <v/>
          </cell>
          <cell r="BD18" t="str">
            <v/>
          </cell>
          <cell r="BE18" t="str">
            <v/>
          </cell>
          <cell r="BF18" t="str">
            <v/>
          </cell>
          <cell r="BG18" t="str">
            <v/>
          </cell>
          <cell r="BH18" t="str">
            <v/>
          </cell>
          <cell r="BI18" t="str">
            <v/>
          </cell>
          <cell r="BJ18" t="str">
            <v/>
          </cell>
          <cell r="BK18" t="str">
            <v/>
          </cell>
          <cell r="BL18" t="str">
            <v/>
          </cell>
          <cell r="BM18" t="str">
            <v/>
          </cell>
          <cell r="BN18" t="str">
            <v/>
          </cell>
          <cell r="BO18" t="str">
            <v/>
          </cell>
          <cell r="BP18" t="str">
            <v/>
          </cell>
          <cell r="BQ18" t="str">
            <v/>
          </cell>
          <cell r="BR18" t="str">
            <v/>
          </cell>
          <cell r="BS18" t="str">
            <v/>
          </cell>
          <cell r="BT18" t="str">
            <v/>
          </cell>
          <cell r="BU18" t="str">
            <v/>
          </cell>
          <cell r="BV18" t="str">
            <v/>
          </cell>
          <cell r="BW18" t="str">
            <v/>
          </cell>
          <cell r="BX18" t="str">
            <v/>
          </cell>
          <cell r="BY18" t="str">
            <v/>
          </cell>
          <cell r="BZ18" t="str">
            <v/>
          </cell>
          <cell r="CA18" t="str">
            <v/>
          </cell>
          <cell r="CB18" t="str">
            <v/>
          </cell>
          <cell r="CC18" t="str">
            <v/>
          </cell>
          <cell r="CD18" t="str">
            <v/>
          </cell>
          <cell r="CE18" t="str">
            <v/>
          </cell>
          <cell r="CF18" t="str">
            <v/>
          </cell>
          <cell r="CG18" t="str">
            <v/>
          </cell>
          <cell r="CH18" t="str">
            <v/>
          </cell>
          <cell r="CI18" t="str">
            <v/>
          </cell>
          <cell r="CJ18" t="str">
            <v/>
          </cell>
          <cell r="CK18" t="str">
            <v/>
          </cell>
        </row>
        <row r="19">
          <cell r="C19">
            <v>16</v>
          </cell>
          <cell r="AM19" t="str">
            <v>×</v>
          </cell>
          <cell r="AN19" t="str">
            <v/>
          </cell>
          <cell r="AO19">
            <v>0</v>
          </cell>
          <cell r="AP19">
            <v>0</v>
          </cell>
          <cell r="AQ19" t="str">
            <v/>
          </cell>
          <cell r="AR19" t="str">
            <v/>
          </cell>
          <cell r="AS19" t="str">
            <v/>
          </cell>
          <cell r="AT19" t="str">
            <v/>
          </cell>
          <cell r="AU19" t="str">
            <v/>
          </cell>
          <cell r="AV19" t="str">
            <v/>
          </cell>
          <cell r="AW19" t="str">
            <v/>
          </cell>
          <cell r="AX19" t="str">
            <v/>
          </cell>
          <cell r="AY19" t="str">
            <v/>
          </cell>
          <cell r="AZ19" t="str">
            <v/>
          </cell>
          <cell r="BA19" t="str">
            <v/>
          </cell>
          <cell r="BB19" t="str">
            <v/>
          </cell>
          <cell r="BC19" t="str">
            <v/>
          </cell>
          <cell r="BD19" t="str">
            <v/>
          </cell>
          <cell r="BE19" t="str">
            <v/>
          </cell>
          <cell r="BF19" t="str">
            <v/>
          </cell>
          <cell r="BG19" t="str">
            <v/>
          </cell>
          <cell r="BH19" t="str">
            <v/>
          </cell>
          <cell r="BI19" t="str">
            <v/>
          </cell>
          <cell r="BJ19" t="str">
            <v/>
          </cell>
          <cell r="BK19" t="str">
            <v/>
          </cell>
          <cell r="BL19" t="str">
            <v/>
          </cell>
          <cell r="BM19" t="str">
            <v/>
          </cell>
          <cell r="BN19" t="str">
            <v/>
          </cell>
          <cell r="BO19" t="str">
            <v/>
          </cell>
          <cell r="BP19" t="str">
            <v/>
          </cell>
          <cell r="BQ19" t="str">
            <v/>
          </cell>
          <cell r="BR19" t="str">
            <v/>
          </cell>
          <cell r="BS19" t="str">
            <v/>
          </cell>
          <cell r="BT19" t="str">
            <v/>
          </cell>
          <cell r="BU19" t="str">
            <v/>
          </cell>
          <cell r="BV19" t="str">
            <v/>
          </cell>
          <cell r="BW19" t="str">
            <v/>
          </cell>
          <cell r="BX19" t="str">
            <v/>
          </cell>
          <cell r="BY19" t="str">
            <v/>
          </cell>
          <cell r="BZ19" t="str">
            <v/>
          </cell>
          <cell r="CA19" t="str">
            <v/>
          </cell>
          <cell r="CB19" t="str">
            <v/>
          </cell>
          <cell r="CC19" t="str">
            <v/>
          </cell>
          <cell r="CD19" t="str">
            <v/>
          </cell>
          <cell r="CE19" t="str">
            <v/>
          </cell>
          <cell r="CF19" t="str">
            <v/>
          </cell>
          <cell r="CG19" t="str">
            <v/>
          </cell>
          <cell r="CH19" t="str">
            <v/>
          </cell>
          <cell r="CI19" t="str">
            <v/>
          </cell>
          <cell r="CJ19" t="str">
            <v/>
          </cell>
          <cell r="CK19" t="str">
            <v/>
          </cell>
        </row>
        <row r="20">
          <cell r="C20">
            <v>17</v>
          </cell>
          <cell r="AM20" t="str">
            <v>×</v>
          </cell>
          <cell r="AN20" t="str">
            <v/>
          </cell>
          <cell r="AO20">
            <v>0</v>
          </cell>
          <cell r="AP20">
            <v>0</v>
          </cell>
          <cell r="AQ20" t="str">
            <v/>
          </cell>
          <cell r="AR20" t="str">
            <v/>
          </cell>
          <cell r="AS20" t="str">
            <v/>
          </cell>
          <cell r="AT20" t="str">
            <v/>
          </cell>
          <cell r="AU20" t="str">
            <v/>
          </cell>
          <cell r="AV20" t="str">
            <v/>
          </cell>
          <cell r="AW20" t="str">
            <v/>
          </cell>
          <cell r="AX20" t="str">
            <v/>
          </cell>
          <cell r="AY20" t="str">
            <v/>
          </cell>
          <cell r="AZ20" t="str">
            <v/>
          </cell>
          <cell r="BA20" t="str">
            <v/>
          </cell>
          <cell r="BB20" t="str">
            <v/>
          </cell>
          <cell r="BC20" t="str">
            <v/>
          </cell>
          <cell r="BD20" t="str">
            <v/>
          </cell>
          <cell r="BE20" t="str">
            <v/>
          </cell>
          <cell r="BF20" t="str">
            <v/>
          </cell>
          <cell r="BG20" t="str">
            <v/>
          </cell>
          <cell r="BH20" t="str">
            <v/>
          </cell>
          <cell r="BI20" t="str">
            <v/>
          </cell>
          <cell r="BJ20" t="str">
            <v/>
          </cell>
          <cell r="BK20" t="str">
            <v/>
          </cell>
          <cell r="BL20" t="str">
            <v/>
          </cell>
          <cell r="BM20" t="str">
            <v/>
          </cell>
          <cell r="BN20" t="str">
            <v/>
          </cell>
          <cell r="BO20" t="str">
            <v/>
          </cell>
          <cell r="BP20" t="str">
            <v/>
          </cell>
          <cell r="BQ20" t="str">
            <v/>
          </cell>
          <cell r="BR20" t="str">
            <v/>
          </cell>
          <cell r="BS20" t="str">
            <v/>
          </cell>
          <cell r="BT20" t="str">
            <v/>
          </cell>
          <cell r="BU20" t="str">
            <v/>
          </cell>
          <cell r="BV20" t="str">
            <v/>
          </cell>
          <cell r="BW20" t="str">
            <v/>
          </cell>
          <cell r="BX20" t="str">
            <v/>
          </cell>
          <cell r="BY20" t="str">
            <v/>
          </cell>
          <cell r="BZ20" t="str">
            <v/>
          </cell>
          <cell r="CA20" t="str">
            <v/>
          </cell>
          <cell r="CB20" t="str">
            <v/>
          </cell>
          <cell r="CC20" t="str">
            <v/>
          </cell>
          <cell r="CD20" t="str">
            <v/>
          </cell>
          <cell r="CE20" t="str">
            <v/>
          </cell>
          <cell r="CF20" t="str">
            <v/>
          </cell>
          <cell r="CG20" t="str">
            <v/>
          </cell>
          <cell r="CH20" t="str">
            <v/>
          </cell>
          <cell r="CI20" t="str">
            <v/>
          </cell>
          <cell r="CJ20" t="str">
            <v/>
          </cell>
          <cell r="CK20" t="str">
            <v/>
          </cell>
        </row>
        <row r="21">
          <cell r="C21">
            <v>18</v>
          </cell>
          <cell r="AM21" t="str">
            <v>×</v>
          </cell>
          <cell r="AN21" t="str">
            <v/>
          </cell>
          <cell r="AO21">
            <v>0</v>
          </cell>
          <cell r="AP21">
            <v>0</v>
          </cell>
          <cell r="AQ21" t="str">
            <v/>
          </cell>
          <cell r="AR21" t="str">
            <v/>
          </cell>
          <cell r="AS21" t="str">
            <v/>
          </cell>
          <cell r="AT21" t="str">
            <v/>
          </cell>
          <cell r="AU21" t="str">
            <v/>
          </cell>
          <cell r="AV21" t="str">
            <v/>
          </cell>
          <cell r="AW21" t="str">
            <v/>
          </cell>
          <cell r="AX21" t="str">
            <v/>
          </cell>
          <cell r="AY21" t="str">
            <v/>
          </cell>
          <cell r="AZ21" t="str">
            <v/>
          </cell>
          <cell r="BA21" t="str">
            <v/>
          </cell>
          <cell r="BB21" t="str">
            <v/>
          </cell>
          <cell r="BC21" t="str">
            <v/>
          </cell>
          <cell r="BD21" t="str">
            <v/>
          </cell>
          <cell r="BE21" t="str">
            <v/>
          </cell>
          <cell r="BF21" t="str">
            <v/>
          </cell>
          <cell r="BG21" t="str">
            <v/>
          </cell>
          <cell r="BH21" t="str">
            <v/>
          </cell>
          <cell r="BI21" t="str">
            <v/>
          </cell>
          <cell r="BJ21" t="str">
            <v/>
          </cell>
          <cell r="BK21" t="str">
            <v/>
          </cell>
          <cell r="BL21" t="str">
            <v/>
          </cell>
          <cell r="BM21" t="str">
            <v/>
          </cell>
          <cell r="BN21" t="str">
            <v/>
          </cell>
          <cell r="BO21" t="str">
            <v/>
          </cell>
          <cell r="BP21" t="str">
            <v/>
          </cell>
          <cell r="BQ21" t="str">
            <v/>
          </cell>
          <cell r="BR21" t="str">
            <v/>
          </cell>
          <cell r="BS21" t="str">
            <v/>
          </cell>
          <cell r="BT21" t="str">
            <v/>
          </cell>
          <cell r="BU21" t="str">
            <v/>
          </cell>
          <cell r="BV21" t="str">
            <v/>
          </cell>
          <cell r="BW21" t="str">
            <v/>
          </cell>
          <cell r="BX21" t="str">
            <v/>
          </cell>
          <cell r="BY21" t="str">
            <v/>
          </cell>
          <cell r="BZ21" t="str">
            <v/>
          </cell>
          <cell r="CA21" t="str">
            <v/>
          </cell>
          <cell r="CB21" t="str">
            <v/>
          </cell>
          <cell r="CC21" t="str">
            <v/>
          </cell>
          <cell r="CD21" t="str">
            <v/>
          </cell>
          <cell r="CE21" t="str">
            <v/>
          </cell>
          <cell r="CF21" t="str">
            <v/>
          </cell>
          <cell r="CG21" t="str">
            <v/>
          </cell>
          <cell r="CH21" t="str">
            <v/>
          </cell>
          <cell r="CI21" t="str">
            <v/>
          </cell>
          <cell r="CJ21" t="str">
            <v/>
          </cell>
          <cell r="CK21" t="str">
            <v/>
          </cell>
        </row>
        <row r="22">
          <cell r="C22">
            <v>19</v>
          </cell>
          <cell r="AM22" t="str">
            <v>×</v>
          </cell>
          <cell r="AN22" t="str">
            <v/>
          </cell>
          <cell r="AO22">
            <v>0</v>
          </cell>
          <cell r="AP22">
            <v>0</v>
          </cell>
          <cell r="AQ22" t="str">
            <v/>
          </cell>
          <cell r="AR22" t="str">
            <v/>
          </cell>
          <cell r="AS22" t="str">
            <v/>
          </cell>
          <cell r="AT22" t="str">
            <v/>
          </cell>
          <cell r="AU22" t="str">
            <v/>
          </cell>
          <cell r="AV22" t="str">
            <v/>
          </cell>
          <cell r="AW22" t="str">
            <v/>
          </cell>
          <cell r="AX22" t="str">
            <v/>
          </cell>
          <cell r="AY22" t="str">
            <v/>
          </cell>
          <cell r="AZ22" t="str">
            <v/>
          </cell>
          <cell r="BA22" t="str">
            <v/>
          </cell>
          <cell r="BB22" t="str">
            <v/>
          </cell>
          <cell r="BC22" t="str">
            <v/>
          </cell>
          <cell r="BD22" t="str">
            <v/>
          </cell>
          <cell r="BE22" t="str">
            <v/>
          </cell>
          <cell r="BF22" t="str">
            <v/>
          </cell>
          <cell r="BG22" t="str">
            <v/>
          </cell>
          <cell r="BH22" t="str">
            <v/>
          </cell>
          <cell r="BI22" t="str">
            <v/>
          </cell>
          <cell r="BJ22" t="str">
            <v/>
          </cell>
          <cell r="BK22" t="str">
            <v/>
          </cell>
          <cell r="BL22" t="str">
            <v/>
          </cell>
          <cell r="BM22" t="str">
            <v/>
          </cell>
          <cell r="BN22" t="str">
            <v/>
          </cell>
          <cell r="BO22" t="str">
            <v/>
          </cell>
          <cell r="BP22" t="str">
            <v/>
          </cell>
          <cell r="BQ22" t="str">
            <v/>
          </cell>
          <cell r="BR22" t="str">
            <v/>
          </cell>
          <cell r="BS22" t="str">
            <v/>
          </cell>
          <cell r="BT22" t="str">
            <v/>
          </cell>
          <cell r="BU22" t="str">
            <v/>
          </cell>
          <cell r="BV22" t="str">
            <v/>
          </cell>
          <cell r="BW22" t="str">
            <v/>
          </cell>
          <cell r="BX22" t="str">
            <v/>
          </cell>
          <cell r="BY22" t="str">
            <v/>
          </cell>
          <cell r="BZ22" t="str">
            <v/>
          </cell>
          <cell r="CA22" t="str">
            <v/>
          </cell>
          <cell r="CB22" t="str">
            <v/>
          </cell>
          <cell r="CC22" t="str">
            <v/>
          </cell>
          <cell r="CD22" t="str">
            <v/>
          </cell>
          <cell r="CE22" t="str">
            <v/>
          </cell>
          <cell r="CF22" t="str">
            <v/>
          </cell>
          <cell r="CG22" t="str">
            <v/>
          </cell>
          <cell r="CH22" t="str">
            <v/>
          </cell>
          <cell r="CI22" t="str">
            <v/>
          </cell>
          <cell r="CJ22" t="str">
            <v/>
          </cell>
          <cell r="CK22" t="str">
            <v/>
          </cell>
        </row>
        <row r="23">
          <cell r="C23">
            <v>20</v>
          </cell>
          <cell r="AM23" t="str">
            <v>×</v>
          </cell>
          <cell r="AN23" t="str">
            <v/>
          </cell>
          <cell r="AO23">
            <v>0</v>
          </cell>
          <cell r="AP23">
            <v>0</v>
          </cell>
          <cell r="AQ23" t="str">
            <v/>
          </cell>
          <cell r="AR23" t="str">
            <v/>
          </cell>
          <cell r="AS23" t="str">
            <v/>
          </cell>
          <cell r="AT23" t="str">
            <v/>
          </cell>
          <cell r="AU23" t="str">
            <v/>
          </cell>
          <cell r="AV23" t="str">
            <v/>
          </cell>
          <cell r="AW23" t="str">
            <v/>
          </cell>
          <cell r="AX23" t="str">
            <v/>
          </cell>
          <cell r="AY23" t="str">
            <v/>
          </cell>
          <cell r="AZ23" t="str">
            <v/>
          </cell>
          <cell r="BA23" t="str">
            <v/>
          </cell>
          <cell r="BB23" t="str">
            <v/>
          </cell>
          <cell r="BC23" t="str">
            <v/>
          </cell>
          <cell r="BD23" t="str">
            <v/>
          </cell>
          <cell r="BE23" t="str">
            <v/>
          </cell>
          <cell r="BF23" t="str">
            <v/>
          </cell>
          <cell r="BG23" t="str">
            <v/>
          </cell>
          <cell r="BH23" t="str">
            <v/>
          </cell>
          <cell r="BI23" t="str">
            <v/>
          </cell>
          <cell r="BJ23" t="str">
            <v/>
          </cell>
          <cell r="BK23" t="str">
            <v/>
          </cell>
          <cell r="BL23" t="str">
            <v/>
          </cell>
          <cell r="BM23" t="str">
            <v/>
          </cell>
          <cell r="BN23" t="str">
            <v/>
          </cell>
          <cell r="BO23" t="str">
            <v/>
          </cell>
          <cell r="BP23" t="str">
            <v/>
          </cell>
          <cell r="BQ23" t="str">
            <v/>
          </cell>
          <cell r="BR23" t="str">
            <v/>
          </cell>
          <cell r="BS23" t="str">
            <v/>
          </cell>
          <cell r="BT23" t="str">
            <v/>
          </cell>
          <cell r="BU23" t="str">
            <v/>
          </cell>
          <cell r="BV23" t="str">
            <v/>
          </cell>
          <cell r="BW23" t="str">
            <v/>
          </cell>
          <cell r="BX23" t="str">
            <v/>
          </cell>
          <cell r="BY23" t="str">
            <v/>
          </cell>
          <cell r="BZ23" t="str">
            <v/>
          </cell>
          <cell r="CA23" t="str">
            <v/>
          </cell>
          <cell r="CB23" t="str">
            <v/>
          </cell>
          <cell r="CC23" t="str">
            <v/>
          </cell>
          <cell r="CD23" t="str">
            <v/>
          </cell>
          <cell r="CE23" t="str">
            <v/>
          </cell>
          <cell r="CF23" t="str">
            <v/>
          </cell>
          <cell r="CG23" t="str">
            <v/>
          </cell>
          <cell r="CH23" t="str">
            <v/>
          </cell>
          <cell r="CI23" t="str">
            <v/>
          </cell>
          <cell r="CJ23" t="str">
            <v/>
          </cell>
          <cell r="CK23" t="str">
            <v/>
          </cell>
        </row>
        <row r="24">
          <cell r="C24">
            <v>21</v>
          </cell>
          <cell r="AM24" t="str">
            <v>×</v>
          </cell>
          <cell r="AN24" t="str">
            <v/>
          </cell>
          <cell r="AO24">
            <v>0</v>
          </cell>
          <cell r="AP24">
            <v>0</v>
          </cell>
          <cell r="AQ24" t="str">
            <v/>
          </cell>
          <cell r="AR24" t="str">
            <v/>
          </cell>
          <cell r="AS24" t="str">
            <v/>
          </cell>
          <cell r="AT24" t="str">
            <v/>
          </cell>
          <cell r="AU24" t="str">
            <v/>
          </cell>
          <cell r="AV24" t="str">
            <v/>
          </cell>
          <cell r="AW24" t="str">
            <v/>
          </cell>
          <cell r="AX24" t="str">
            <v/>
          </cell>
          <cell r="AY24" t="str">
            <v/>
          </cell>
          <cell r="AZ24" t="str">
            <v/>
          </cell>
          <cell r="BA24" t="str">
            <v/>
          </cell>
          <cell r="BB24" t="str">
            <v/>
          </cell>
          <cell r="BC24" t="str">
            <v/>
          </cell>
          <cell r="BD24" t="str">
            <v/>
          </cell>
          <cell r="BE24" t="str">
            <v/>
          </cell>
          <cell r="BF24" t="str">
            <v/>
          </cell>
          <cell r="BG24" t="str">
            <v/>
          </cell>
          <cell r="BH24" t="str">
            <v/>
          </cell>
          <cell r="BI24" t="str">
            <v/>
          </cell>
          <cell r="BJ24" t="str">
            <v/>
          </cell>
          <cell r="BK24" t="str">
            <v/>
          </cell>
          <cell r="BL24" t="str">
            <v/>
          </cell>
          <cell r="BM24" t="str">
            <v/>
          </cell>
          <cell r="BN24" t="str">
            <v/>
          </cell>
          <cell r="BO24" t="str">
            <v/>
          </cell>
          <cell r="BP24" t="str">
            <v/>
          </cell>
          <cell r="BQ24" t="str">
            <v/>
          </cell>
          <cell r="BR24" t="str">
            <v/>
          </cell>
          <cell r="BS24" t="str">
            <v/>
          </cell>
          <cell r="BT24" t="str">
            <v/>
          </cell>
          <cell r="BU24" t="str">
            <v/>
          </cell>
          <cell r="BV24" t="str">
            <v/>
          </cell>
          <cell r="BW24" t="str">
            <v/>
          </cell>
          <cell r="BX24" t="str">
            <v/>
          </cell>
          <cell r="BY24" t="str">
            <v/>
          </cell>
          <cell r="BZ24" t="str">
            <v/>
          </cell>
          <cell r="CA24" t="str">
            <v/>
          </cell>
          <cell r="CB24" t="str">
            <v/>
          </cell>
          <cell r="CC24" t="str">
            <v/>
          </cell>
          <cell r="CD24" t="str">
            <v/>
          </cell>
          <cell r="CE24" t="str">
            <v/>
          </cell>
          <cell r="CF24" t="str">
            <v/>
          </cell>
          <cell r="CG24" t="str">
            <v/>
          </cell>
          <cell r="CH24" t="str">
            <v/>
          </cell>
          <cell r="CI24" t="str">
            <v/>
          </cell>
          <cell r="CJ24" t="str">
            <v/>
          </cell>
          <cell r="CK24" t="str">
            <v/>
          </cell>
        </row>
        <row r="25">
          <cell r="C25">
            <v>22</v>
          </cell>
          <cell r="AM25" t="str">
            <v>×</v>
          </cell>
          <cell r="AN25" t="str">
            <v/>
          </cell>
          <cell r="AO25">
            <v>0</v>
          </cell>
          <cell r="AP25">
            <v>0</v>
          </cell>
          <cell r="AQ25" t="str">
            <v/>
          </cell>
          <cell r="AR25" t="str">
            <v/>
          </cell>
          <cell r="AS25" t="str">
            <v/>
          </cell>
          <cell r="AT25" t="str">
            <v/>
          </cell>
          <cell r="AU25" t="str">
            <v/>
          </cell>
          <cell r="AV25" t="str">
            <v/>
          </cell>
          <cell r="AW25" t="str">
            <v/>
          </cell>
          <cell r="AX25" t="str">
            <v/>
          </cell>
          <cell r="AY25" t="str">
            <v/>
          </cell>
          <cell r="AZ25" t="str">
            <v/>
          </cell>
          <cell r="BA25" t="str">
            <v/>
          </cell>
          <cell r="BB25" t="str">
            <v/>
          </cell>
          <cell r="BC25" t="str">
            <v/>
          </cell>
          <cell r="BD25" t="str">
            <v/>
          </cell>
          <cell r="BE25" t="str">
            <v/>
          </cell>
          <cell r="BF25" t="str">
            <v/>
          </cell>
          <cell r="BG25" t="str">
            <v/>
          </cell>
          <cell r="BH25" t="str">
            <v/>
          </cell>
          <cell r="BI25" t="str">
            <v/>
          </cell>
          <cell r="BJ25" t="str">
            <v/>
          </cell>
          <cell r="BK25" t="str">
            <v/>
          </cell>
          <cell r="BL25" t="str">
            <v/>
          </cell>
          <cell r="BM25" t="str">
            <v/>
          </cell>
          <cell r="BN25" t="str">
            <v/>
          </cell>
          <cell r="BO25" t="str">
            <v/>
          </cell>
          <cell r="BP25" t="str">
            <v/>
          </cell>
          <cell r="BQ25" t="str">
            <v/>
          </cell>
          <cell r="BR25" t="str">
            <v/>
          </cell>
          <cell r="BS25" t="str">
            <v/>
          </cell>
          <cell r="BT25" t="str">
            <v/>
          </cell>
          <cell r="BU25" t="str">
            <v/>
          </cell>
          <cell r="BV25" t="str">
            <v/>
          </cell>
          <cell r="BW25" t="str">
            <v/>
          </cell>
          <cell r="BX25" t="str">
            <v/>
          </cell>
          <cell r="BY25" t="str">
            <v/>
          </cell>
          <cell r="BZ25" t="str">
            <v/>
          </cell>
          <cell r="CA25" t="str">
            <v/>
          </cell>
          <cell r="CB25" t="str">
            <v/>
          </cell>
          <cell r="CC25" t="str">
            <v/>
          </cell>
          <cell r="CD25" t="str">
            <v/>
          </cell>
          <cell r="CE25" t="str">
            <v/>
          </cell>
          <cell r="CF25" t="str">
            <v/>
          </cell>
          <cell r="CG25" t="str">
            <v/>
          </cell>
          <cell r="CH25" t="str">
            <v/>
          </cell>
          <cell r="CI25" t="str">
            <v/>
          </cell>
          <cell r="CJ25" t="str">
            <v/>
          </cell>
          <cell r="CK25" t="str">
            <v/>
          </cell>
        </row>
        <row r="26">
          <cell r="C26">
            <v>23</v>
          </cell>
          <cell r="AM26" t="str">
            <v>×</v>
          </cell>
          <cell r="AN26" t="str">
            <v/>
          </cell>
          <cell r="AO26">
            <v>0</v>
          </cell>
          <cell r="AP26">
            <v>0</v>
          </cell>
          <cell r="AQ26" t="str">
            <v/>
          </cell>
          <cell r="AR26" t="str">
            <v/>
          </cell>
          <cell r="AS26" t="str">
            <v/>
          </cell>
          <cell r="AT26" t="str">
            <v/>
          </cell>
          <cell r="AU26" t="str">
            <v/>
          </cell>
          <cell r="AV26" t="str">
            <v/>
          </cell>
          <cell r="AW26" t="str">
            <v/>
          </cell>
          <cell r="AX26" t="str">
            <v/>
          </cell>
          <cell r="AY26" t="str">
            <v/>
          </cell>
          <cell r="AZ26" t="str">
            <v/>
          </cell>
          <cell r="BA26" t="str">
            <v/>
          </cell>
          <cell r="BB26" t="str">
            <v/>
          </cell>
          <cell r="BC26" t="str">
            <v/>
          </cell>
          <cell r="BD26" t="str">
            <v/>
          </cell>
          <cell r="BE26" t="str">
            <v/>
          </cell>
          <cell r="BF26" t="str">
            <v/>
          </cell>
          <cell r="BG26" t="str">
            <v/>
          </cell>
          <cell r="BH26" t="str">
            <v/>
          </cell>
          <cell r="BI26" t="str">
            <v/>
          </cell>
          <cell r="BJ26" t="str">
            <v/>
          </cell>
          <cell r="BK26" t="str">
            <v/>
          </cell>
          <cell r="BL26" t="str">
            <v/>
          </cell>
          <cell r="BM26" t="str">
            <v/>
          </cell>
          <cell r="BN26" t="str">
            <v/>
          </cell>
          <cell r="BO26" t="str">
            <v/>
          </cell>
          <cell r="BP26" t="str">
            <v/>
          </cell>
          <cell r="BQ26" t="str">
            <v/>
          </cell>
          <cell r="BR26" t="str">
            <v/>
          </cell>
          <cell r="BS26" t="str">
            <v/>
          </cell>
          <cell r="BT26" t="str">
            <v/>
          </cell>
          <cell r="BU26" t="str">
            <v/>
          </cell>
          <cell r="BV26" t="str">
            <v/>
          </cell>
          <cell r="BW26" t="str">
            <v/>
          </cell>
          <cell r="BX26" t="str">
            <v/>
          </cell>
          <cell r="BY26" t="str">
            <v/>
          </cell>
          <cell r="BZ26" t="str">
            <v/>
          </cell>
          <cell r="CA26" t="str">
            <v/>
          </cell>
          <cell r="CB26" t="str">
            <v/>
          </cell>
          <cell r="CC26" t="str">
            <v/>
          </cell>
          <cell r="CD26" t="str">
            <v/>
          </cell>
          <cell r="CE26" t="str">
            <v/>
          </cell>
          <cell r="CF26" t="str">
            <v/>
          </cell>
          <cell r="CG26" t="str">
            <v/>
          </cell>
          <cell r="CH26" t="str">
            <v/>
          </cell>
          <cell r="CI26" t="str">
            <v/>
          </cell>
          <cell r="CJ26" t="str">
            <v/>
          </cell>
          <cell r="CK26" t="str">
            <v/>
          </cell>
        </row>
        <row r="27">
          <cell r="C27">
            <v>24</v>
          </cell>
          <cell r="AM27" t="str">
            <v>×</v>
          </cell>
          <cell r="AN27" t="str">
            <v/>
          </cell>
          <cell r="AO27">
            <v>0</v>
          </cell>
          <cell r="AP27">
            <v>0</v>
          </cell>
          <cell r="AQ27" t="str">
            <v/>
          </cell>
          <cell r="AR27" t="str">
            <v/>
          </cell>
          <cell r="AS27" t="str">
            <v/>
          </cell>
          <cell r="AT27" t="str">
            <v/>
          </cell>
          <cell r="AU27" t="str">
            <v/>
          </cell>
          <cell r="AV27" t="str">
            <v/>
          </cell>
          <cell r="AW27" t="str">
            <v/>
          </cell>
          <cell r="AX27" t="str">
            <v/>
          </cell>
          <cell r="AY27" t="str">
            <v/>
          </cell>
          <cell r="AZ27" t="str">
            <v/>
          </cell>
          <cell r="BA27" t="str">
            <v/>
          </cell>
          <cell r="BB27" t="str">
            <v/>
          </cell>
          <cell r="BC27" t="str">
            <v/>
          </cell>
          <cell r="BD27" t="str">
            <v/>
          </cell>
          <cell r="BE27" t="str">
            <v/>
          </cell>
          <cell r="BF27" t="str">
            <v/>
          </cell>
          <cell r="BG27" t="str">
            <v/>
          </cell>
          <cell r="BH27" t="str">
            <v/>
          </cell>
          <cell r="BI27" t="str">
            <v/>
          </cell>
          <cell r="BJ27" t="str">
            <v/>
          </cell>
          <cell r="BK27" t="str">
            <v/>
          </cell>
          <cell r="BL27" t="str">
            <v/>
          </cell>
          <cell r="BM27" t="str">
            <v/>
          </cell>
          <cell r="BN27" t="str">
            <v/>
          </cell>
          <cell r="BO27" t="str">
            <v/>
          </cell>
          <cell r="BP27" t="str">
            <v/>
          </cell>
          <cell r="BQ27" t="str">
            <v/>
          </cell>
          <cell r="BR27" t="str">
            <v/>
          </cell>
          <cell r="BS27" t="str">
            <v/>
          </cell>
          <cell r="BT27" t="str">
            <v/>
          </cell>
          <cell r="BU27" t="str">
            <v/>
          </cell>
          <cell r="BV27" t="str">
            <v/>
          </cell>
          <cell r="BW27" t="str">
            <v/>
          </cell>
          <cell r="BX27" t="str">
            <v/>
          </cell>
          <cell r="BY27" t="str">
            <v/>
          </cell>
          <cell r="BZ27" t="str">
            <v/>
          </cell>
          <cell r="CA27" t="str">
            <v/>
          </cell>
          <cell r="CB27" t="str">
            <v/>
          </cell>
          <cell r="CC27" t="str">
            <v/>
          </cell>
          <cell r="CD27" t="str">
            <v/>
          </cell>
          <cell r="CE27" t="str">
            <v/>
          </cell>
          <cell r="CF27" t="str">
            <v/>
          </cell>
          <cell r="CG27" t="str">
            <v/>
          </cell>
          <cell r="CH27" t="str">
            <v/>
          </cell>
          <cell r="CI27" t="str">
            <v/>
          </cell>
          <cell r="CJ27" t="str">
            <v/>
          </cell>
          <cell r="CK27" t="str">
            <v/>
          </cell>
        </row>
        <row r="28">
          <cell r="C28">
            <v>25</v>
          </cell>
          <cell r="AM28" t="str">
            <v>×</v>
          </cell>
          <cell r="AN28" t="str">
            <v/>
          </cell>
          <cell r="AO28">
            <v>0</v>
          </cell>
          <cell r="AP28">
            <v>0</v>
          </cell>
          <cell r="AQ28" t="str">
            <v/>
          </cell>
          <cell r="AR28" t="str">
            <v/>
          </cell>
          <cell r="AS28" t="str">
            <v/>
          </cell>
          <cell r="AT28" t="str">
            <v/>
          </cell>
          <cell r="AU28" t="str">
            <v/>
          </cell>
          <cell r="AV28" t="str">
            <v/>
          </cell>
          <cell r="AW28" t="str">
            <v/>
          </cell>
          <cell r="AX28" t="str">
            <v/>
          </cell>
          <cell r="AY28" t="str">
            <v/>
          </cell>
          <cell r="AZ28" t="str">
            <v/>
          </cell>
          <cell r="BA28" t="str">
            <v/>
          </cell>
          <cell r="BB28" t="str">
            <v/>
          </cell>
          <cell r="BC28" t="str">
            <v/>
          </cell>
          <cell r="BD28" t="str">
            <v/>
          </cell>
          <cell r="BE28" t="str">
            <v/>
          </cell>
          <cell r="BF28" t="str">
            <v/>
          </cell>
          <cell r="BG28" t="str">
            <v/>
          </cell>
          <cell r="BH28" t="str">
            <v/>
          </cell>
          <cell r="BI28" t="str">
            <v/>
          </cell>
          <cell r="BJ28" t="str">
            <v/>
          </cell>
          <cell r="BK28" t="str">
            <v/>
          </cell>
          <cell r="BL28" t="str">
            <v/>
          </cell>
          <cell r="BM28" t="str">
            <v/>
          </cell>
          <cell r="BN28" t="str">
            <v/>
          </cell>
          <cell r="BO28" t="str">
            <v/>
          </cell>
          <cell r="BP28" t="str">
            <v/>
          </cell>
          <cell r="BQ28" t="str">
            <v/>
          </cell>
          <cell r="BR28" t="str">
            <v/>
          </cell>
          <cell r="BS28" t="str">
            <v/>
          </cell>
          <cell r="BT28" t="str">
            <v/>
          </cell>
          <cell r="BU28" t="str">
            <v/>
          </cell>
          <cell r="BV28" t="str">
            <v/>
          </cell>
          <cell r="BW28" t="str">
            <v/>
          </cell>
          <cell r="BX28" t="str">
            <v/>
          </cell>
          <cell r="BY28" t="str">
            <v/>
          </cell>
          <cell r="BZ28" t="str">
            <v/>
          </cell>
          <cell r="CA28" t="str">
            <v/>
          </cell>
          <cell r="CB28" t="str">
            <v/>
          </cell>
          <cell r="CC28" t="str">
            <v/>
          </cell>
          <cell r="CD28" t="str">
            <v/>
          </cell>
          <cell r="CE28" t="str">
            <v/>
          </cell>
          <cell r="CF28" t="str">
            <v/>
          </cell>
          <cell r="CG28" t="str">
            <v/>
          </cell>
          <cell r="CH28" t="str">
            <v/>
          </cell>
          <cell r="CI28" t="str">
            <v/>
          </cell>
          <cell r="CJ28" t="str">
            <v/>
          </cell>
          <cell r="CK28" t="str">
            <v/>
          </cell>
        </row>
        <row r="29">
          <cell r="C29">
            <v>26</v>
          </cell>
          <cell r="AM29" t="str">
            <v>×</v>
          </cell>
          <cell r="AN29" t="str">
            <v/>
          </cell>
          <cell r="AO29">
            <v>0</v>
          </cell>
          <cell r="AP29">
            <v>0</v>
          </cell>
          <cell r="AQ29" t="str">
            <v/>
          </cell>
          <cell r="AR29" t="str">
            <v/>
          </cell>
          <cell r="AS29" t="str">
            <v/>
          </cell>
          <cell r="AT29" t="str">
            <v/>
          </cell>
          <cell r="AU29" t="str">
            <v/>
          </cell>
          <cell r="AV29" t="str">
            <v/>
          </cell>
          <cell r="AW29" t="str">
            <v/>
          </cell>
          <cell r="AX29" t="str">
            <v/>
          </cell>
          <cell r="AY29" t="str">
            <v/>
          </cell>
          <cell r="AZ29" t="str">
            <v/>
          </cell>
          <cell r="BA29" t="str">
            <v/>
          </cell>
          <cell r="BB29" t="str">
            <v/>
          </cell>
          <cell r="BC29" t="str">
            <v/>
          </cell>
          <cell r="BD29" t="str">
            <v/>
          </cell>
          <cell r="BE29" t="str">
            <v/>
          </cell>
          <cell r="BF29" t="str">
            <v/>
          </cell>
          <cell r="BG29" t="str">
            <v/>
          </cell>
          <cell r="BH29" t="str">
            <v/>
          </cell>
          <cell r="BI29" t="str">
            <v/>
          </cell>
          <cell r="BJ29" t="str">
            <v/>
          </cell>
          <cell r="BK29" t="str">
            <v/>
          </cell>
          <cell r="BL29" t="str">
            <v/>
          </cell>
          <cell r="BM29" t="str">
            <v/>
          </cell>
          <cell r="BN29" t="str">
            <v/>
          </cell>
          <cell r="BO29" t="str">
            <v/>
          </cell>
          <cell r="BP29" t="str">
            <v/>
          </cell>
          <cell r="BQ29" t="str">
            <v/>
          </cell>
          <cell r="BR29" t="str">
            <v/>
          </cell>
          <cell r="BS29" t="str">
            <v/>
          </cell>
          <cell r="BT29" t="str">
            <v/>
          </cell>
          <cell r="BU29" t="str">
            <v/>
          </cell>
          <cell r="BV29" t="str">
            <v/>
          </cell>
          <cell r="BW29" t="str">
            <v/>
          </cell>
          <cell r="BX29" t="str">
            <v/>
          </cell>
          <cell r="BY29" t="str">
            <v/>
          </cell>
          <cell r="BZ29" t="str">
            <v/>
          </cell>
          <cell r="CA29" t="str">
            <v/>
          </cell>
          <cell r="CB29" t="str">
            <v/>
          </cell>
          <cell r="CC29" t="str">
            <v/>
          </cell>
          <cell r="CD29" t="str">
            <v/>
          </cell>
          <cell r="CE29" t="str">
            <v/>
          </cell>
          <cell r="CF29" t="str">
            <v/>
          </cell>
          <cell r="CG29" t="str">
            <v/>
          </cell>
          <cell r="CH29" t="str">
            <v/>
          </cell>
          <cell r="CI29" t="str">
            <v/>
          </cell>
          <cell r="CJ29" t="str">
            <v/>
          </cell>
          <cell r="CK29" t="str">
            <v/>
          </cell>
        </row>
        <row r="30">
          <cell r="C30">
            <v>27</v>
          </cell>
          <cell r="AM30" t="str">
            <v>×</v>
          </cell>
          <cell r="AN30" t="str">
            <v/>
          </cell>
          <cell r="AO30">
            <v>0</v>
          </cell>
          <cell r="AP30">
            <v>0</v>
          </cell>
          <cell r="AQ30" t="str">
            <v/>
          </cell>
          <cell r="AR30" t="str">
            <v/>
          </cell>
          <cell r="AS30" t="str">
            <v/>
          </cell>
          <cell r="AT30" t="str">
            <v/>
          </cell>
          <cell r="AU30" t="str">
            <v/>
          </cell>
          <cell r="AV30" t="str">
            <v/>
          </cell>
          <cell r="AW30" t="str">
            <v/>
          </cell>
          <cell r="AX30" t="str">
            <v/>
          </cell>
          <cell r="AY30" t="str">
            <v/>
          </cell>
          <cell r="AZ30" t="str">
            <v/>
          </cell>
          <cell r="BA30" t="str">
            <v/>
          </cell>
          <cell r="BB30" t="str">
            <v/>
          </cell>
          <cell r="BC30" t="str">
            <v/>
          </cell>
          <cell r="BD30" t="str">
            <v/>
          </cell>
          <cell r="BE30" t="str">
            <v/>
          </cell>
          <cell r="BF30" t="str">
            <v/>
          </cell>
          <cell r="BG30" t="str">
            <v/>
          </cell>
          <cell r="BH30" t="str">
            <v/>
          </cell>
          <cell r="BI30" t="str">
            <v/>
          </cell>
          <cell r="BJ30" t="str">
            <v/>
          </cell>
          <cell r="BK30" t="str">
            <v/>
          </cell>
          <cell r="BL30" t="str">
            <v/>
          </cell>
          <cell r="BM30" t="str">
            <v/>
          </cell>
          <cell r="BN30" t="str">
            <v/>
          </cell>
          <cell r="BO30" t="str">
            <v/>
          </cell>
          <cell r="BP30" t="str">
            <v/>
          </cell>
          <cell r="BQ30" t="str">
            <v/>
          </cell>
          <cell r="BR30" t="str">
            <v/>
          </cell>
          <cell r="BS30" t="str">
            <v/>
          </cell>
          <cell r="BT30" t="str">
            <v/>
          </cell>
          <cell r="BU30" t="str">
            <v/>
          </cell>
          <cell r="BV30" t="str">
            <v/>
          </cell>
          <cell r="BW30" t="str">
            <v/>
          </cell>
          <cell r="BX30" t="str">
            <v/>
          </cell>
          <cell r="BY30" t="str">
            <v/>
          </cell>
          <cell r="BZ30" t="str">
            <v/>
          </cell>
          <cell r="CA30" t="str">
            <v/>
          </cell>
          <cell r="CB30" t="str">
            <v/>
          </cell>
          <cell r="CC30" t="str">
            <v/>
          </cell>
          <cell r="CD30" t="str">
            <v/>
          </cell>
          <cell r="CE30" t="str">
            <v/>
          </cell>
          <cell r="CF30" t="str">
            <v/>
          </cell>
          <cell r="CG30" t="str">
            <v/>
          </cell>
          <cell r="CH30" t="str">
            <v/>
          </cell>
          <cell r="CI30" t="str">
            <v/>
          </cell>
          <cell r="CJ30" t="str">
            <v/>
          </cell>
          <cell r="CK30" t="str">
            <v/>
          </cell>
        </row>
        <row r="31">
          <cell r="C31">
            <v>28</v>
          </cell>
          <cell r="AM31" t="str">
            <v>×</v>
          </cell>
          <cell r="AN31" t="str">
            <v/>
          </cell>
          <cell r="AO31">
            <v>0</v>
          </cell>
          <cell r="AP31">
            <v>0</v>
          </cell>
          <cell r="AQ31" t="str">
            <v/>
          </cell>
          <cell r="AR31" t="str">
            <v/>
          </cell>
          <cell r="AS31" t="str">
            <v/>
          </cell>
          <cell r="AT31" t="str">
            <v/>
          </cell>
          <cell r="AU31" t="str">
            <v/>
          </cell>
          <cell r="AV31" t="str">
            <v/>
          </cell>
          <cell r="AW31" t="str">
            <v/>
          </cell>
          <cell r="AX31" t="str">
            <v/>
          </cell>
          <cell r="AY31" t="str">
            <v/>
          </cell>
          <cell r="AZ31" t="str">
            <v/>
          </cell>
          <cell r="BA31" t="str">
            <v/>
          </cell>
          <cell r="BB31" t="str">
            <v/>
          </cell>
          <cell r="BC31" t="str">
            <v/>
          </cell>
          <cell r="BD31" t="str">
            <v/>
          </cell>
          <cell r="BE31" t="str">
            <v/>
          </cell>
          <cell r="BF31" t="str">
            <v/>
          </cell>
          <cell r="BG31" t="str">
            <v/>
          </cell>
          <cell r="BH31" t="str">
            <v/>
          </cell>
          <cell r="BI31" t="str">
            <v/>
          </cell>
          <cell r="BJ31" t="str">
            <v/>
          </cell>
          <cell r="BK31" t="str">
            <v/>
          </cell>
          <cell r="BL31" t="str">
            <v/>
          </cell>
          <cell r="BM31" t="str">
            <v/>
          </cell>
          <cell r="BN31" t="str">
            <v/>
          </cell>
          <cell r="BO31" t="str">
            <v/>
          </cell>
          <cell r="BP31" t="str">
            <v/>
          </cell>
          <cell r="BQ31" t="str">
            <v/>
          </cell>
          <cell r="BR31" t="str">
            <v/>
          </cell>
          <cell r="BS31" t="str">
            <v/>
          </cell>
          <cell r="BT31" t="str">
            <v/>
          </cell>
          <cell r="BU31" t="str">
            <v/>
          </cell>
          <cell r="BV31" t="str">
            <v/>
          </cell>
          <cell r="BW31" t="str">
            <v/>
          </cell>
          <cell r="BX31" t="str">
            <v/>
          </cell>
          <cell r="BY31" t="str">
            <v/>
          </cell>
          <cell r="BZ31" t="str">
            <v/>
          </cell>
          <cell r="CA31" t="str">
            <v/>
          </cell>
          <cell r="CB31" t="str">
            <v/>
          </cell>
          <cell r="CC31" t="str">
            <v/>
          </cell>
          <cell r="CD31" t="str">
            <v/>
          </cell>
          <cell r="CE31" t="str">
            <v/>
          </cell>
          <cell r="CF31" t="str">
            <v/>
          </cell>
          <cell r="CG31" t="str">
            <v/>
          </cell>
          <cell r="CH31" t="str">
            <v/>
          </cell>
          <cell r="CI31" t="str">
            <v/>
          </cell>
          <cell r="CJ31" t="str">
            <v/>
          </cell>
          <cell r="CK31" t="str">
            <v/>
          </cell>
        </row>
        <row r="32">
          <cell r="C32">
            <v>29</v>
          </cell>
          <cell r="AM32" t="str">
            <v>×</v>
          </cell>
          <cell r="AN32" t="str">
            <v/>
          </cell>
          <cell r="AO32">
            <v>0</v>
          </cell>
          <cell r="AP32">
            <v>0</v>
          </cell>
          <cell r="AQ32" t="str">
            <v/>
          </cell>
          <cell r="AR32" t="str">
            <v/>
          </cell>
          <cell r="AS32" t="str">
            <v/>
          </cell>
          <cell r="AT32" t="str">
            <v/>
          </cell>
          <cell r="AU32" t="str">
            <v/>
          </cell>
          <cell r="AV32" t="str">
            <v/>
          </cell>
          <cell r="AW32" t="str">
            <v/>
          </cell>
          <cell r="AX32" t="str">
            <v/>
          </cell>
          <cell r="AY32" t="str">
            <v/>
          </cell>
          <cell r="AZ32" t="str">
            <v/>
          </cell>
          <cell r="BA32" t="str">
            <v/>
          </cell>
          <cell r="BB32" t="str">
            <v/>
          </cell>
          <cell r="BC32" t="str">
            <v/>
          </cell>
          <cell r="BD32" t="str">
            <v/>
          </cell>
          <cell r="BE32" t="str">
            <v/>
          </cell>
          <cell r="BF32" t="str">
            <v/>
          </cell>
          <cell r="BG32" t="str">
            <v/>
          </cell>
          <cell r="BH32" t="str">
            <v/>
          </cell>
          <cell r="BI32" t="str">
            <v/>
          </cell>
          <cell r="BJ32" t="str">
            <v/>
          </cell>
          <cell r="BK32" t="str">
            <v/>
          </cell>
          <cell r="BL32" t="str">
            <v/>
          </cell>
          <cell r="BM32" t="str">
            <v/>
          </cell>
          <cell r="BN32" t="str">
            <v/>
          </cell>
          <cell r="BO32" t="str">
            <v/>
          </cell>
          <cell r="BP32" t="str">
            <v/>
          </cell>
          <cell r="BQ32" t="str">
            <v/>
          </cell>
          <cell r="BR32" t="str">
            <v/>
          </cell>
          <cell r="BS32" t="str">
            <v/>
          </cell>
          <cell r="BT32" t="str">
            <v/>
          </cell>
          <cell r="BU32" t="str">
            <v/>
          </cell>
          <cell r="BV32" t="str">
            <v/>
          </cell>
          <cell r="BW32" t="str">
            <v/>
          </cell>
          <cell r="BX32" t="str">
            <v/>
          </cell>
          <cell r="BY32" t="str">
            <v/>
          </cell>
          <cell r="BZ32" t="str">
            <v/>
          </cell>
          <cell r="CA32" t="str">
            <v/>
          </cell>
          <cell r="CB32" t="str">
            <v/>
          </cell>
          <cell r="CC32" t="str">
            <v/>
          </cell>
          <cell r="CD32" t="str">
            <v/>
          </cell>
          <cell r="CE32" t="str">
            <v/>
          </cell>
          <cell r="CF32" t="str">
            <v/>
          </cell>
          <cell r="CG32" t="str">
            <v/>
          </cell>
          <cell r="CH32" t="str">
            <v/>
          </cell>
          <cell r="CI32" t="str">
            <v/>
          </cell>
          <cell r="CJ32" t="str">
            <v/>
          </cell>
          <cell r="CK32" t="str">
            <v/>
          </cell>
        </row>
        <row r="33">
          <cell r="C33">
            <v>30</v>
          </cell>
          <cell r="AM33" t="str">
            <v>×</v>
          </cell>
          <cell r="AN33" t="str">
            <v/>
          </cell>
          <cell r="AO33">
            <v>0</v>
          </cell>
          <cell r="AP33">
            <v>0</v>
          </cell>
          <cell r="AQ33" t="str">
            <v/>
          </cell>
          <cell r="AR33" t="str">
            <v/>
          </cell>
          <cell r="AS33" t="str">
            <v/>
          </cell>
          <cell r="AT33" t="str">
            <v/>
          </cell>
          <cell r="AU33" t="str">
            <v/>
          </cell>
          <cell r="AV33" t="str">
            <v/>
          </cell>
          <cell r="AW33" t="str">
            <v/>
          </cell>
          <cell r="AX33" t="str">
            <v/>
          </cell>
          <cell r="AY33" t="str">
            <v/>
          </cell>
          <cell r="AZ33" t="str">
            <v/>
          </cell>
          <cell r="BA33" t="str">
            <v/>
          </cell>
          <cell r="BB33" t="str">
            <v/>
          </cell>
          <cell r="BC33" t="str">
            <v/>
          </cell>
          <cell r="BD33" t="str">
            <v/>
          </cell>
          <cell r="BE33" t="str">
            <v/>
          </cell>
          <cell r="BF33" t="str">
            <v/>
          </cell>
          <cell r="BG33" t="str">
            <v/>
          </cell>
          <cell r="BH33" t="str">
            <v/>
          </cell>
          <cell r="BI33" t="str">
            <v/>
          </cell>
          <cell r="BJ33" t="str">
            <v/>
          </cell>
          <cell r="BK33" t="str">
            <v/>
          </cell>
          <cell r="BL33" t="str">
            <v/>
          </cell>
          <cell r="BM33" t="str">
            <v/>
          </cell>
          <cell r="BN33" t="str">
            <v/>
          </cell>
          <cell r="BO33" t="str">
            <v/>
          </cell>
          <cell r="BP33" t="str">
            <v/>
          </cell>
          <cell r="BQ33" t="str">
            <v/>
          </cell>
          <cell r="BR33" t="str">
            <v/>
          </cell>
          <cell r="BS33" t="str">
            <v/>
          </cell>
          <cell r="BT33" t="str">
            <v/>
          </cell>
          <cell r="BU33" t="str">
            <v/>
          </cell>
          <cell r="BV33" t="str">
            <v/>
          </cell>
          <cell r="BW33" t="str">
            <v/>
          </cell>
          <cell r="BX33" t="str">
            <v/>
          </cell>
          <cell r="BY33" t="str">
            <v/>
          </cell>
          <cell r="BZ33" t="str">
            <v/>
          </cell>
          <cell r="CA33" t="str">
            <v/>
          </cell>
          <cell r="CB33" t="str">
            <v/>
          </cell>
          <cell r="CC33" t="str">
            <v/>
          </cell>
          <cell r="CD33" t="str">
            <v/>
          </cell>
          <cell r="CE33" t="str">
            <v/>
          </cell>
          <cell r="CF33" t="str">
            <v/>
          </cell>
          <cell r="CG33" t="str">
            <v/>
          </cell>
          <cell r="CH33" t="str">
            <v/>
          </cell>
          <cell r="CI33" t="str">
            <v/>
          </cell>
          <cell r="CJ33" t="str">
            <v/>
          </cell>
          <cell r="CK33" t="str">
            <v/>
          </cell>
        </row>
        <row r="34">
          <cell r="C34">
            <v>31</v>
          </cell>
          <cell r="AM34" t="str">
            <v>×</v>
          </cell>
          <cell r="AN34" t="str">
            <v/>
          </cell>
          <cell r="AO34">
            <v>0</v>
          </cell>
          <cell r="AP34">
            <v>0</v>
          </cell>
          <cell r="AQ34" t="str">
            <v/>
          </cell>
          <cell r="AR34" t="str">
            <v/>
          </cell>
          <cell r="AS34" t="str">
            <v/>
          </cell>
          <cell r="AT34" t="str">
            <v/>
          </cell>
          <cell r="AU34" t="str">
            <v/>
          </cell>
          <cell r="AV34" t="str">
            <v/>
          </cell>
          <cell r="AW34" t="str">
            <v/>
          </cell>
          <cell r="AX34" t="str">
            <v/>
          </cell>
          <cell r="AY34" t="str">
            <v/>
          </cell>
          <cell r="AZ34" t="str">
            <v/>
          </cell>
          <cell r="BA34" t="str">
            <v/>
          </cell>
          <cell r="BB34" t="str">
            <v/>
          </cell>
          <cell r="BC34" t="str">
            <v/>
          </cell>
          <cell r="BD34" t="str">
            <v/>
          </cell>
          <cell r="BE34" t="str">
            <v/>
          </cell>
          <cell r="BF34" t="str">
            <v/>
          </cell>
          <cell r="BG34" t="str">
            <v/>
          </cell>
          <cell r="BH34" t="str">
            <v/>
          </cell>
          <cell r="BI34" t="str">
            <v/>
          </cell>
          <cell r="BJ34" t="str">
            <v/>
          </cell>
          <cell r="BK34" t="str">
            <v/>
          </cell>
          <cell r="BL34" t="str">
            <v/>
          </cell>
          <cell r="BM34" t="str">
            <v/>
          </cell>
          <cell r="BN34" t="str">
            <v/>
          </cell>
          <cell r="BO34" t="str">
            <v/>
          </cell>
          <cell r="BP34" t="str">
            <v/>
          </cell>
          <cell r="BQ34" t="str">
            <v/>
          </cell>
          <cell r="BR34" t="str">
            <v/>
          </cell>
          <cell r="BS34" t="str">
            <v/>
          </cell>
          <cell r="BT34" t="str">
            <v/>
          </cell>
          <cell r="BU34" t="str">
            <v/>
          </cell>
          <cell r="BV34" t="str">
            <v/>
          </cell>
          <cell r="BW34" t="str">
            <v/>
          </cell>
          <cell r="BX34" t="str">
            <v/>
          </cell>
          <cell r="BY34" t="str">
            <v/>
          </cell>
          <cell r="BZ34" t="str">
            <v/>
          </cell>
          <cell r="CA34" t="str">
            <v/>
          </cell>
          <cell r="CB34" t="str">
            <v/>
          </cell>
          <cell r="CC34" t="str">
            <v/>
          </cell>
          <cell r="CD34" t="str">
            <v/>
          </cell>
          <cell r="CE34" t="str">
            <v/>
          </cell>
          <cell r="CF34" t="str">
            <v/>
          </cell>
          <cell r="CG34" t="str">
            <v/>
          </cell>
          <cell r="CH34" t="str">
            <v/>
          </cell>
          <cell r="CI34" t="str">
            <v/>
          </cell>
          <cell r="CJ34" t="str">
            <v/>
          </cell>
          <cell r="CK34" t="str">
            <v/>
          </cell>
        </row>
        <row r="35">
          <cell r="C35">
            <v>32</v>
          </cell>
          <cell r="AM35" t="str">
            <v>×</v>
          </cell>
          <cell r="AN35" t="str">
            <v/>
          </cell>
          <cell r="AO35">
            <v>0</v>
          </cell>
          <cell r="AP35">
            <v>0</v>
          </cell>
          <cell r="AQ35" t="str">
            <v/>
          </cell>
          <cell r="AR35" t="str">
            <v/>
          </cell>
          <cell r="AS35" t="str">
            <v/>
          </cell>
          <cell r="AT35" t="str">
            <v/>
          </cell>
          <cell r="AU35" t="str">
            <v/>
          </cell>
          <cell r="AV35" t="str">
            <v/>
          </cell>
          <cell r="AW35" t="str">
            <v/>
          </cell>
          <cell r="AX35" t="str">
            <v/>
          </cell>
          <cell r="AY35" t="str">
            <v/>
          </cell>
          <cell r="AZ35" t="str">
            <v/>
          </cell>
          <cell r="BA35" t="str">
            <v/>
          </cell>
          <cell r="BB35" t="str">
            <v/>
          </cell>
          <cell r="BC35" t="str">
            <v/>
          </cell>
          <cell r="BD35" t="str">
            <v/>
          </cell>
          <cell r="BE35" t="str">
            <v/>
          </cell>
          <cell r="BF35" t="str">
            <v/>
          </cell>
          <cell r="BG35" t="str">
            <v/>
          </cell>
          <cell r="BH35" t="str">
            <v/>
          </cell>
          <cell r="BI35" t="str">
            <v/>
          </cell>
          <cell r="BJ35" t="str">
            <v/>
          </cell>
          <cell r="BK35" t="str">
            <v/>
          </cell>
          <cell r="BL35" t="str">
            <v/>
          </cell>
          <cell r="BM35" t="str">
            <v/>
          </cell>
          <cell r="BN35" t="str">
            <v/>
          </cell>
          <cell r="BO35" t="str">
            <v/>
          </cell>
          <cell r="BP35" t="str">
            <v/>
          </cell>
          <cell r="BQ35" t="str">
            <v/>
          </cell>
          <cell r="BR35" t="str">
            <v/>
          </cell>
          <cell r="BS35" t="str">
            <v/>
          </cell>
          <cell r="BT35" t="str">
            <v/>
          </cell>
          <cell r="BU35" t="str">
            <v/>
          </cell>
          <cell r="BV35" t="str">
            <v/>
          </cell>
          <cell r="BW35" t="str">
            <v/>
          </cell>
          <cell r="BX35" t="str">
            <v/>
          </cell>
          <cell r="BY35" t="str">
            <v/>
          </cell>
          <cell r="BZ35" t="str">
            <v/>
          </cell>
          <cell r="CA35" t="str">
            <v/>
          </cell>
          <cell r="CB35" t="str">
            <v/>
          </cell>
          <cell r="CC35" t="str">
            <v/>
          </cell>
          <cell r="CD35" t="str">
            <v/>
          </cell>
          <cell r="CE35" t="str">
            <v/>
          </cell>
          <cell r="CF35" t="str">
            <v/>
          </cell>
          <cell r="CG35" t="str">
            <v/>
          </cell>
          <cell r="CH35" t="str">
            <v/>
          </cell>
          <cell r="CI35" t="str">
            <v/>
          </cell>
          <cell r="CJ35" t="str">
            <v/>
          </cell>
          <cell r="CK35" t="str">
            <v/>
          </cell>
        </row>
        <row r="36">
          <cell r="C36">
            <v>33</v>
          </cell>
          <cell r="AM36" t="str">
            <v>×</v>
          </cell>
          <cell r="AN36" t="str">
            <v/>
          </cell>
          <cell r="AO36">
            <v>0</v>
          </cell>
          <cell r="AP36">
            <v>0</v>
          </cell>
          <cell r="AQ36" t="str">
            <v/>
          </cell>
          <cell r="AR36" t="str">
            <v/>
          </cell>
          <cell r="AS36" t="str">
            <v/>
          </cell>
          <cell r="AT36" t="str">
            <v/>
          </cell>
          <cell r="AU36" t="str">
            <v/>
          </cell>
          <cell r="AV36" t="str">
            <v/>
          </cell>
          <cell r="AW36" t="str">
            <v/>
          </cell>
          <cell r="AX36" t="str">
            <v/>
          </cell>
          <cell r="AY36" t="str">
            <v/>
          </cell>
          <cell r="AZ36" t="str">
            <v/>
          </cell>
          <cell r="BA36" t="str">
            <v/>
          </cell>
          <cell r="BB36" t="str">
            <v/>
          </cell>
          <cell r="BC36" t="str">
            <v/>
          </cell>
          <cell r="BD36" t="str">
            <v/>
          </cell>
          <cell r="BE36" t="str">
            <v/>
          </cell>
          <cell r="BF36" t="str">
            <v/>
          </cell>
          <cell r="BG36" t="str">
            <v/>
          </cell>
          <cell r="BH36" t="str">
            <v/>
          </cell>
          <cell r="BI36" t="str">
            <v/>
          </cell>
          <cell r="BJ36" t="str">
            <v/>
          </cell>
          <cell r="BK36" t="str">
            <v/>
          </cell>
          <cell r="BL36" t="str">
            <v/>
          </cell>
          <cell r="BM36" t="str">
            <v/>
          </cell>
          <cell r="BN36" t="str">
            <v/>
          </cell>
          <cell r="BO36" t="str">
            <v/>
          </cell>
          <cell r="BP36" t="str">
            <v/>
          </cell>
          <cell r="BQ36" t="str">
            <v/>
          </cell>
          <cell r="BR36" t="str">
            <v/>
          </cell>
          <cell r="BS36" t="str">
            <v/>
          </cell>
          <cell r="BT36" t="str">
            <v/>
          </cell>
          <cell r="BU36" t="str">
            <v/>
          </cell>
          <cell r="BV36" t="str">
            <v/>
          </cell>
          <cell r="BW36" t="str">
            <v/>
          </cell>
          <cell r="BX36" t="str">
            <v/>
          </cell>
          <cell r="BY36" t="str">
            <v/>
          </cell>
          <cell r="BZ36" t="str">
            <v/>
          </cell>
          <cell r="CA36" t="str">
            <v/>
          </cell>
          <cell r="CB36" t="str">
            <v/>
          </cell>
          <cell r="CC36" t="str">
            <v/>
          </cell>
          <cell r="CD36" t="str">
            <v/>
          </cell>
          <cell r="CE36" t="str">
            <v/>
          </cell>
          <cell r="CF36" t="str">
            <v/>
          </cell>
          <cell r="CG36" t="str">
            <v/>
          </cell>
          <cell r="CH36" t="str">
            <v/>
          </cell>
          <cell r="CI36" t="str">
            <v/>
          </cell>
          <cell r="CJ36" t="str">
            <v/>
          </cell>
          <cell r="CK36" t="str">
            <v/>
          </cell>
        </row>
        <row r="37">
          <cell r="C37">
            <v>34</v>
          </cell>
          <cell r="AM37" t="str">
            <v>×</v>
          </cell>
          <cell r="AN37" t="str">
            <v/>
          </cell>
          <cell r="AO37">
            <v>0</v>
          </cell>
          <cell r="AP37">
            <v>0</v>
          </cell>
          <cell r="AQ37" t="str">
            <v/>
          </cell>
          <cell r="AR37" t="str">
            <v/>
          </cell>
          <cell r="AS37" t="str">
            <v/>
          </cell>
          <cell r="AT37" t="str">
            <v/>
          </cell>
          <cell r="AU37" t="str">
            <v/>
          </cell>
          <cell r="AV37" t="str">
            <v/>
          </cell>
          <cell r="AW37" t="str">
            <v/>
          </cell>
          <cell r="AX37" t="str">
            <v/>
          </cell>
          <cell r="AY37" t="str">
            <v/>
          </cell>
          <cell r="AZ37" t="str">
            <v/>
          </cell>
          <cell r="BA37" t="str">
            <v/>
          </cell>
          <cell r="BB37" t="str">
            <v/>
          </cell>
          <cell r="BC37" t="str">
            <v/>
          </cell>
          <cell r="BD37" t="str">
            <v/>
          </cell>
          <cell r="BE37" t="str">
            <v/>
          </cell>
          <cell r="BF37" t="str">
            <v/>
          </cell>
          <cell r="BG37" t="str">
            <v/>
          </cell>
          <cell r="BH37" t="str">
            <v/>
          </cell>
          <cell r="BI37" t="str">
            <v/>
          </cell>
          <cell r="BJ37" t="str">
            <v/>
          </cell>
          <cell r="BK37" t="str">
            <v/>
          </cell>
          <cell r="BL37" t="str">
            <v/>
          </cell>
          <cell r="BM37" t="str">
            <v/>
          </cell>
          <cell r="BN37" t="str">
            <v/>
          </cell>
          <cell r="BO37" t="str">
            <v/>
          </cell>
          <cell r="BP37" t="str">
            <v/>
          </cell>
          <cell r="BQ37" t="str">
            <v/>
          </cell>
          <cell r="BR37" t="str">
            <v/>
          </cell>
          <cell r="BS37" t="str">
            <v/>
          </cell>
          <cell r="BT37" t="str">
            <v/>
          </cell>
          <cell r="BU37" t="str">
            <v/>
          </cell>
          <cell r="BV37" t="str">
            <v/>
          </cell>
          <cell r="BW37" t="str">
            <v/>
          </cell>
          <cell r="BX37" t="str">
            <v/>
          </cell>
          <cell r="BY37" t="str">
            <v/>
          </cell>
          <cell r="BZ37" t="str">
            <v/>
          </cell>
          <cell r="CA37" t="str">
            <v/>
          </cell>
          <cell r="CB37" t="str">
            <v/>
          </cell>
          <cell r="CC37" t="str">
            <v/>
          </cell>
          <cell r="CD37" t="str">
            <v/>
          </cell>
          <cell r="CE37" t="str">
            <v/>
          </cell>
          <cell r="CF37" t="str">
            <v/>
          </cell>
          <cell r="CG37" t="str">
            <v/>
          </cell>
          <cell r="CH37" t="str">
            <v/>
          </cell>
          <cell r="CI37" t="str">
            <v/>
          </cell>
          <cell r="CJ37" t="str">
            <v/>
          </cell>
          <cell r="CK37" t="str">
            <v/>
          </cell>
        </row>
        <row r="38">
          <cell r="C38">
            <v>35</v>
          </cell>
          <cell r="AM38" t="str">
            <v>×</v>
          </cell>
          <cell r="AN38" t="str">
            <v/>
          </cell>
          <cell r="AO38">
            <v>0</v>
          </cell>
          <cell r="AP38">
            <v>0</v>
          </cell>
          <cell r="AQ38" t="str">
            <v/>
          </cell>
          <cell r="AR38" t="str">
            <v/>
          </cell>
          <cell r="AS38" t="str">
            <v/>
          </cell>
          <cell r="AT38" t="str">
            <v/>
          </cell>
          <cell r="AU38" t="str">
            <v/>
          </cell>
          <cell r="AV38" t="str">
            <v/>
          </cell>
          <cell r="AW38" t="str">
            <v/>
          </cell>
          <cell r="AX38" t="str">
            <v/>
          </cell>
          <cell r="AY38" t="str">
            <v/>
          </cell>
          <cell r="AZ38" t="str">
            <v/>
          </cell>
          <cell r="BA38" t="str">
            <v/>
          </cell>
          <cell r="BB38" t="str">
            <v/>
          </cell>
          <cell r="BC38" t="str">
            <v/>
          </cell>
          <cell r="BD38" t="str">
            <v/>
          </cell>
          <cell r="BE38" t="str">
            <v/>
          </cell>
          <cell r="BF38" t="str">
            <v/>
          </cell>
          <cell r="BG38" t="str">
            <v/>
          </cell>
          <cell r="BH38" t="str">
            <v/>
          </cell>
          <cell r="BI38" t="str">
            <v/>
          </cell>
          <cell r="BJ38" t="str">
            <v/>
          </cell>
          <cell r="BK38" t="str">
            <v/>
          </cell>
          <cell r="BL38" t="str">
            <v/>
          </cell>
          <cell r="BM38" t="str">
            <v/>
          </cell>
          <cell r="BN38" t="str">
            <v/>
          </cell>
          <cell r="BO38" t="str">
            <v/>
          </cell>
          <cell r="BP38" t="str">
            <v/>
          </cell>
          <cell r="BQ38" t="str">
            <v/>
          </cell>
          <cell r="BR38" t="str">
            <v/>
          </cell>
          <cell r="BS38" t="str">
            <v/>
          </cell>
          <cell r="BT38" t="str">
            <v/>
          </cell>
          <cell r="BU38" t="str">
            <v/>
          </cell>
          <cell r="BV38" t="str">
            <v/>
          </cell>
          <cell r="BW38" t="str">
            <v/>
          </cell>
          <cell r="BX38" t="str">
            <v/>
          </cell>
          <cell r="BY38" t="str">
            <v/>
          </cell>
          <cell r="BZ38" t="str">
            <v/>
          </cell>
          <cell r="CA38" t="str">
            <v/>
          </cell>
          <cell r="CB38" t="str">
            <v/>
          </cell>
          <cell r="CC38" t="str">
            <v/>
          </cell>
          <cell r="CD38" t="str">
            <v/>
          </cell>
          <cell r="CE38" t="str">
            <v/>
          </cell>
          <cell r="CF38" t="str">
            <v/>
          </cell>
          <cell r="CG38" t="str">
            <v/>
          </cell>
          <cell r="CH38" t="str">
            <v/>
          </cell>
          <cell r="CI38" t="str">
            <v/>
          </cell>
          <cell r="CJ38" t="str">
            <v/>
          </cell>
          <cell r="CK38" t="str">
            <v/>
          </cell>
        </row>
        <row r="39">
          <cell r="C39">
            <v>36</v>
          </cell>
          <cell r="AM39" t="str">
            <v>×</v>
          </cell>
          <cell r="AN39" t="str">
            <v/>
          </cell>
          <cell r="AO39">
            <v>0</v>
          </cell>
          <cell r="AP39">
            <v>0</v>
          </cell>
          <cell r="AQ39" t="str">
            <v/>
          </cell>
          <cell r="AR39" t="str">
            <v/>
          </cell>
          <cell r="AS39" t="str">
            <v/>
          </cell>
          <cell r="AT39" t="str">
            <v/>
          </cell>
          <cell r="AU39" t="str">
            <v/>
          </cell>
          <cell r="AV39" t="str">
            <v/>
          </cell>
          <cell r="AW39" t="str">
            <v/>
          </cell>
          <cell r="AX39" t="str">
            <v/>
          </cell>
          <cell r="AY39" t="str">
            <v/>
          </cell>
          <cell r="AZ39" t="str">
            <v/>
          </cell>
          <cell r="BA39" t="str">
            <v/>
          </cell>
          <cell r="BB39" t="str">
            <v/>
          </cell>
          <cell r="BC39" t="str">
            <v/>
          </cell>
          <cell r="BD39" t="str">
            <v/>
          </cell>
          <cell r="BE39" t="str">
            <v/>
          </cell>
          <cell r="BF39" t="str">
            <v/>
          </cell>
          <cell r="BG39" t="str">
            <v/>
          </cell>
          <cell r="BH39" t="str">
            <v/>
          </cell>
          <cell r="BI39" t="str">
            <v/>
          </cell>
          <cell r="BJ39" t="str">
            <v/>
          </cell>
          <cell r="BK39" t="str">
            <v/>
          </cell>
          <cell r="BL39" t="str">
            <v/>
          </cell>
          <cell r="BM39" t="str">
            <v/>
          </cell>
          <cell r="BN39" t="str">
            <v/>
          </cell>
          <cell r="BO39" t="str">
            <v/>
          </cell>
          <cell r="BP39" t="str">
            <v/>
          </cell>
          <cell r="BQ39" t="str">
            <v/>
          </cell>
          <cell r="BR39" t="str">
            <v/>
          </cell>
          <cell r="BS39" t="str">
            <v/>
          </cell>
          <cell r="BT39" t="str">
            <v/>
          </cell>
          <cell r="BU39" t="str">
            <v/>
          </cell>
          <cell r="BV39" t="str">
            <v/>
          </cell>
          <cell r="BW39" t="str">
            <v/>
          </cell>
          <cell r="BX39" t="str">
            <v/>
          </cell>
          <cell r="BY39" t="str">
            <v/>
          </cell>
          <cell r="BZ39" t="str">
            <v/>
          </cell>
          <cell r="CA39" t="str">
            <v/>
          </cell>
          <cell r="CB39" t="str">
            <v/>
          </cell>
          <cell r="CC39" t="str">
            <v/>
          </cell>
          <cell r="CD39" t="str">
            <v/>
          </cell>
          <cell r="CE39" t="str">
            <v/>
          </cell>
          <cell r="CF39" t="str">
            <v/>
          </cell>
          <cell r="CG39" t="str">
            <v/>
          </cell>
          <cell r="CH39" t="str">
            <v/>
          </cell>
          <cell r="CI39" t="str">
            <v/>
          </cell>
          <cell r="CJ39" t="str">
            <v/>
          </cell>
          <cell r="CK39" t="str">
            <v/>
          </cell>
        </row>
        <row r="40">
          <cell r="C40">
            <v>37</v>
          </cell>
          <cell r="AM40" t="str">
            <v>×</v>
          </cell>
          <cell r="AN40" t="str">
            <v/>
          </cell>
          <cell r="AO40">
            <v>0</v>
          </cell>
          <cell r="AP40">
            <v>0</v>
          </cell>
          <cell r="AQ40" t="str">
            <v/>
          </cell>
          <cell r="AR40" t="str">
            <v/>
          </cell>
          <cell r="AS40" t="str">
            <v/>
          </cell>
          <cell r="AT40" t="str">
            <v/>
          </cell>
          <cell r="AU40" t="str">
            <v/>
          </cell>
          <cell r="AV40" t="str">
            <v/>
          </cell>
          <cell r="AW40" t="str">
            <v/>
          </cell>
          <cell r="AX40" t="str">
            <v/>
          </cell>
          <cell r="AY40" t="str">
            <v/>
          </cell>
          <cell r="AZ40" t="str">
            <v/>
          </cell>
          <cell r="BA40" t="str">
            <v/>
          </cell>
          <cell r="BB40" t="str">
            <v/>
          </cell>
          <cell r="BC40" t="str">
            <v/>
          </cell>
          <cell r="BD40" t="str">
            <v/>
          </cell>
          <cell r="BE40" t="str">
            <v/>
          </cell>
          <cell r="BF40" t="str">
            <v/>
          </cell>
          <cell r="BG40" t="str">
            <v/>
          </cell>
          <cell r="BH40" t="str">
            <v/>
          </cell>
          <cell r="BI40" t="str">
            <v/>
          </cell>
          <cell r="BJ40" t="str">
            <v/>
          </cell>
          <cell r="BK40" t="str">
            <v/>
          </cell>
          <cell r="BL40" t="str">
            <v/>
          </cell>
          <cell r="BM40" t="str">
            <v/>
          </cell>
          <cell r="BN40" t="str">
            <v/>
          </cell>
          <cell r="BO40" t="str">
            <v/>
          </cell>
          <cell r="BP40" t="str">
            <v/>
          </cell>
          <cell r="BQ40" t="str">
            <v/>
          </cell>
          <cell r="BR40" t="str">
            <v/>
          </cell>
          <cell r="BS40" t="str">
            <v/>
          </cell>
          <cell r="BT40" t="str">
            <v/>
          </cell>
          <cell r="BU40" t="str">
            <v/>
          </cell>
          <cell r="BV40" t="str">
            <v/>
          </cell>
          <cell r="BW40" t="str">
            <v/>
          </cell>
          <cell r="BX40" t="str">
            <v/>
          </cell>
          <cell r="BY40" t="str">
            <v/>
          </cell>
          <cell r="BZ40" t="str">
            <v/>
          </cell>
          <cell r="CA40" t="str">
            <v/>
          </cell>
          <cell r="CB40" t="str">
            <v/>
          </cell>
          <cell r="CC40" t="str">
            <v/>
          </cell>
          <cell r="CD40" t="str">
            <v/>
          </cell>
          <cell r="CE40" t="str">
            <v/>
          </cell>
          <cell r="CF40" t="str">
            <v/>
          </cell>
          <cell r="CG40" t="str">
            <v/>
          </cell>
          <cell r="CH40" t="str">
            <v/>
          </cell>
          <cell r="CI40" t="str">
            <v/>
          </cell>
          <cell r="CJ40" t="str">
            <v/>
          </cell>
          <cell r="CK40" t="str">
            <v/>
          </cell>
        </row>
        <row r="41">
          <cell r="C41">
            <v>38</v>
          </cell>
          <cell r="AM41" t="str">
            <v>×</v>
          </cell>
          <cell r="AN41" t="str">
            <v/>
          </cell>
          <cell r="AO41">
            <v>0</v>
          </cell>
          <cell r="AP41">
            <v>0</v>
          </cell>
          <cell r="AQ41" t="str">
            <v/>
          </cell>
          <cell r="AR41" t="str">
            <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t="str">
            <v/>
          </cell>
          <cell r="BF41" t="str">
            <v/>
          </cell>
          <cell r="BG41" t="str">
            <v/>
          </cell>
          <cell r="BH41" t="str">
            <v/>
          </cell>
          <cell r="BI41" t="str">
            <v/>
          </cell>
          <cell r="BJ41" t="str">
            <v/>
          </cell>
          <cell r="BK41" t="str">
            <v/>
          </cell>
          <cell r="BL41" t="str">
            <v/>
          </cell>
          <cell r="BM41" t="str">
            <v/>
          </cell>
          <cell r="BN41" t="str">
            <v/>
          </cell>
          <cell r="BO41" t="str">
            <v/>
          </cell>
          <cell r="BP41" t="str">
            <v/>
          </cell>
          <cell r="BQ41" t="str">
            <v/>
          </cell>
          <cell r="BR41" t="str">
            <v/>
          </cell>
          <cell r="BS41" t="str">
            <v/>
          </cell>
          <cell r="BT41" t="str">
            <v/>
          </cell>
          <cell r="BU41" t="str">
            <v/>
          </cell>
          <cell r="BV41" t="str">
            <v/>
          </cell>
          <cell r="BW41" t="str">
            <v/>
          </cell>
          <cell r="BX41" t="str">
            <v/>
          </cell>
          <cell r="BY41" t="str">
            <v/>
          </cell>
          <cell r="BZ41" t="str">
            <v/>
          </cell>
          <cell r="CA41" t="str">
            <v/>
          </cell>
          <cell r="CB41" t="str">
            <v/>
          </cell>
          <cell r="CC41" t="str">
            <v/>
          </cell>
          <cell r="CD41" t="str">
            <v/>
          </cell>
          <cell r="CE41" t="str">
            <v/>
          </cell>
          <cell r="CF41" t="str">
            <v/>
          </cell>
          <cell r="CG41" t="str">
            <v/>
          </cell>
          <cell r="CH41" t="str">
            <v/>
          </cell>
          <cell r="CI41" t="str">
            <v/>
          </cell>
          <cell r="CJ41" t="str">
            <v/>
          </cell>
          <cell r="CK41" t="str">
            <v/>
          </cell>
        </row>
        <row r="42">
          <cell r="C42">
            <v>39</v>
          </cell>
          <cell r="AM42" t="str">
            <v>×</v>
          </cell>
          <cell r="AN42" t="str">
            <v/>
          </cell>
          <cell r="AO42">
            <v>0</v>
          </cell>
          <cell r="AP42">
            <v>0</v>
          </cell>
          <cell r="AQ42" t="str">
            <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str">
            <v/>
          </cell>
          <cell r="BH42" t="str">
            <v/>
          </cell>
          <cell r="BI42" t="str">
            <v/>
          </cell>
          <cell r="BJ42" t="str">
            <v/>
          </cell>
          <cell r="BK42" t="str">
            <v/>
          </cell>
          <cell r="BL42" t="str">
            <v/>
          </cell>
          <cell r="BM42" t="str">
            <v/>
          </cell>
          <cell r="BN42" t="str">
            <v/>
          </cell>
          <cell r="BO42" t="str">
            <v/>
          </cell>
          <cell r="BP42" t="str">
            <v/>
          </cell>
          <cell r="BQ42" t="str">
            <v/>
          </cell>
          <cell r="BR42" t="str">
            <v/>
          </cell>
          <cell r="BS42" t="str">
            <v/>
          </cell>
          <cell r="BT42" t="str">
            <v/>
          </cell>
          <cell r="BU42" t="str">
            <v/>
          </cell>
          <cell r="BV42" t="str">
            <v/>
          </cell>
          <cell r="BW42" t="str">
            <v/>
          </cell>
          <cell r="BX42" t="str">
            <v/>
          </cell>
          <cell r="BY42" t="str">
            <v/>
          </cell>
          <cell r="BZ42" t="str">
            <v/>
          </cell>
          <cell r="CA42" t="str">
            <v/>
          </cell>
          <cell r="CB42" t="str">
            <v/>
          </cell>
          <cell r="CC42" t="str">
            <v/>
          </cell>
          <cell r="CD42" t="str">
            <v/>
          </cell>
          <cell r="CE42" t="str">
            <v/>
          </cell>
          <cell r="CF42" t="str">
            <v/>
          </cell>
          <cell r="CG42" t="str">
            <v/>
          </cell>
          <cell r="CH42" t="str">
            <v/>
          </cell>
          <cell r="CI42" t="str">
            <v/>
          </cell>
          <cell r="CJ42" t="str">
            <v/>
          </cell>
          <cell r="CK42" t="str">
            <v/>
          </cell>
        </row>
        <row r="43">
          <cell r="C43">
            <v>40</v>
          </cell>
          <cell r="AM43" t="str">
            <v>×</v>
          </cell>
          <cell r="AN43" t="str">
            <v/>
          </cell>
          <cell r="AO43">
            <v>0</v>
          </cell>
          <cell r="AP43">
            <v>0</v>
          </cell>
          <cell r="AQ43" t="str">
            <v/>
          </cell>
          <cell r="AR43" t="str">
            <v/>
          </cell>
          <cell r="AS43" t="str">
            <v/>
          </cell>
          <cell r="AT43" t="str">
            <v/>
          </cell>
          <cell r="AU43" t="str">
            <v/>
          </cell>
          <cell r="AV43" t="str">
            <v/>
          </cell>
          <cell r="AW43" t="str">
            <v/>
          </cell>
          <cell r="AX43" t="str">
            <v/>
          </cell>
          <cell r="AY43" t="str">
            <v/>
          </cell>
          <cell r="AZ43" t="str">
            <v/>
          </cell>
          <cell r="BA43" t="str">
            <v/>
          </cell>
          <cell r="BB43" t="str">
            <v/>
          </cell>
          <cell r="BC43" t="str">
            <v/>
          </cell>
          <cell r="BD43" t="str">
            <v/>
          </cell>
          <cell r="BE43" t="str">
            <v/>
          </cell>
          <cell r="BF43" t="str">
            <v/>
          </cell>
          <cell r="BG43" t="str">
            <v/>
          </cell>
          <cell r="BH43" t="str">
            <v/>
          </cell>
          <cell r="BI43" t="str">
            <v/>
          </cell>
          <cell r="BJ43" t="str">
            <v/>
          </cell>
          <cell r="BK43" t="str">
            <v/>
          </cell>
          <cell r="BL43" t="str">
            <v/>
          </cell>
          <cell r="BM43" t="str">
            <v/>
          </cell>
          <cell r="BN43" t="str">
            <v/>
          </cell>
          <cell r="BO43" t="str">
            <v/>
          </cell>
          <cell r="BP43" t="str">
            <v/>
          </cell>
          <cell r="BQ43" t="str">
            <v/>
          </cell>
          <cell r="BR43" t="str">
            <v/>
          </cell>
          <cell r="BS43" t="str">
            <v/>
          </cell>
          <cell r="BT43" t="str">
            <v/>
          </cell>
          <cell r="BU43" t="str">
            <v/>
          </cell>
          <cell r="BV43" t="str">
            <v/>
          </cell>
          <cell r="BW43" t="str">
            <v/>
          </cell>
          <cell r="BX43" t="str">
            <v/>
          </cell>
          <cell r="BY43" t="str">
            <v/>
          </cell>
          <cell r="BZ43" t="str">
            <v/>
          </cell>
          <cell r="CA43" t="str">
            <v/>
          </cell>
          <cell r="CB43" t="str">
            <v/>
          </cell>
          <cell r="CC43" t="str">
            <v/>
          </cell>
          <cell r="CD43" t="str">
            <v/>
          </cell>
          <cell r="CE43" t="str">
            <v/>
          </cell>
          <cell r="CF43" t="str">
            <v/>
          </cell>
          <cell r="CG43" t="str">
            <v/>
          </cell>
          <cell r="CH43" t="str">
            <v/>
          </cell>
          <cell r="CI43" t="str">
            <v/>
          </cell>
          <cell r="CJ43" t="str">
            <v/>
          </cell>
          <cell r="CK43" t="str">
            <v/>
          </cell>
        </row>
        <row r="44">
          <cell r="C44">
            <v>41</v>
          </cell>
          <cell r="AM44" t="str">
            <v>×</v>
          </cell>
          <cell r="AN44" t="str">
            <v/>
          </cell>
          <cell r="AO44">
            <v>0</v>
          </cell>
          <cell r="AP44">
            <v>0</v>
          </cell>
          <cell r="AQ44" t="str">
            <v/>
          </cell>
          <cell r="AR44" t="str">
            <v/>
          </cell>
          <cell r="AS44" t="str">
            <v/>
          </cell>
          <cell r="AT44" t="str">
            <v/>
          </cell>
          <cell r="AU44" t="str">
            <v/>
          </cell>
          <cell r="AV44" t="str">
            <v/>
          </cell>
          <cell r="AW44" t="str">
            <v/>
          </cell>
          <cell r="AX44" t="str">
            <v/>
          </cell>
          <cell r="AY44" t="str">
            <v/>
          </cell>
          <cell r="AZ44" t="str">
            <v/>
          </cell>
          <cell r="BA44" t="str">
            <v/>
          </cell>
          <cell r="BB44" t="str">
            <v/>
          </cell>
          <cell r="BC44" t="str">
            <v/>
          </cell>
          <cell r="BD44" t="str">
            <v/>
          </cell>
          <cell r="BE44" t="str">
            <v/>
          </cell>
          <cell r="BF44" t="str">
            <v/>
          </cell>
          <cell r="BG44" t="str">
            <v/>
          </cell>
          <cell r="BH44" t="str">
            <v/>
          </cell>
          <cell r="BI44" t="str">
            <v/>
          </cell>
          <cell r="BJ44" t="str">
            <v/>
          </cell>
          <cell r="BK44" t="str">
            <v/>
          </cell>
          <cell r="BL44" t="str">
            <v/>
          </cell>
          <cell r="BM44" t="str">
            <v/>
          </cell>
          <cell r="BN44" t="str">
            <v/>
          </cell>
          <cell r="BO44" t="str">
            <v/>
          </cell>
          <cell r="BP44" t="str">
            <v/>
          </cell>
          <cell r="BQ44" t="str">
            <v/>
          </cell>
          <cell r="BR44" t="str">
            <v/>
          </cell>
          <cell r="BS44" t="str">
            <v/>
          </cell>
          <cell r="BT44" t="str">
            <v/>
          </cell>
          <cell r="BU44" t="str">
            <v/>
          </cell>
          <cell r="BV44" t="str">
            <v/>
          </cell>
          <cell r="BW44" t="str">
            <v/>
          </cell>
          <cell r="BX44" t="str">
            <v/>
          </cell>
          <cell r="BY44" t="str">
            <v/>
          </cell>
          <cell r="BZ44" t="str">
            <v/>
          </cell>
          <cell r="CA44" t="str">
            <v/>
          </cell>
          <cell r="CB44" t="str">
            <v/>
          </cell>
          <cell r="CC44" t="str">
            <v/>
          </cell>
          <cell r="CD44" t="str">
            <v/>
          </cell>
          <cell r="CE44" t="str">
            <v/>
          </cell>
          <cell r="CF44" t="str">
            <v/>
          </cell>
          <cell r="CG44" t="str">
            <v/>
          </cell>
          <cell r="CH44" t="str">
            <v/>
          </cell>
          <cell r="CI44" t="str">
            <v/>
          </cell>
          <cell r="CJ44" t="str">
            <v/>
          </cell>
          <cell r="CK44" t="str">
            <v/>
          </cell>
        </row>
        <row r="45">
          <cell r="C45">
            <v>42</v>
          </cell>
          <cell r="AM45" t="str">
            <v>×</v>
          </cell>
          <cell r="AN45" t="str">
            <v/>
          </cell>
          <cell r="AO45">
            <v>0</v>
          </cell>
          <cell r="AP45">
            <v>0</v>
          </cell>
          <cell r="AQ45" t="str">
            <v/>
          </cell>
          <cell r="AR45" t="str">
            <v/>
          </cell>
          <cell r="AS45" t="str">
            <v/>
          </cell>
          <cell r="AT45" t="str">
            <v/>
          </cell>
          <cell r="AU45" t="str">
            <v/>
          </cell>
          <cell r="AV45" t="str">
            <v/>
          </cell>
          <cell r="AW45" t="str">
            <v/>
          </cell>
          <cell r="AX45" t="str">
            <v/>
          </cell>
          <cell r="AY45" t="str">
            <v/>
          </cell>
          <cell r="AZ45" t="str">
            <v/>
          </cell>
          <cell r="BA45" t="str">
            <v/>
          </cell>
          <cell r="BB45" t="str">
            <v/>
          </cell>
          <cell r="BC45" t="str">
            <v/>
          </cell>
          <cell r="BD45" t="str">
            <v/>
          </cell>
          <cell r="BE45" t="str">
            <v/>
          </cell>
          <cell r="BF45" t="str">
            <v/>
          </cell>
          <cell r="BG45" t="str">
            <v/>
          </cell>
          <cell r="BH45" t="str">
            <v/>
          </cell>
          <cell r="BI45" t="str">
            <v/>
          </cell>
          <cell r="BJ45" t="str">
            <v/>
          </cell>
          <cell r="BK45" t="str">
            <v/>
          </cell>
          <cell r="BL45" t="str">
            <v/>
          </cell>
          <cell r="BM45" t="str">
            <v/>
          </cell>
          <cell r="BN45" t="str">
            <v/>
          </cell>
          <cell r="BO45" t="str">
            <v/>
          </cell>
          <cell r="BP45" t="str">
            <v/>
          </cell>
          <cell r="BQ45" t="str">
            <v/>
          </cell>
          <cell r="BR45" t="str">
            <v/>
          </cell>
          <cell r="BS45" t="str">
            <v/>
          </cell>
          <cell r="BT45" t="str">
            <v/>
          </cell>
          <cell r="BU45" t="str">
            <v/>
          </cell>
          <cell r="BV45" t="str">
            <v/>
          </cell>
          <cell r="BW45" t="str">
            <v/>
          </cell>
          <cell r="BX45" t="str">
            <v/>
          </cell>
          <cell r="BY45" t="str">
            <v/>
          </cell>
          <cell r="BZ45" t="str">
            <v/>
          </cell>
          <cell r="CA45" t="str">
            <v/>
          </cell>
          <cell r="CB45" t="str">
            <v/>
          </cell>
          <cell r="CC45" t="str">
            <v/>
          </cell>
          <cell r="CD45" t="str">
            <v/>
          </cell>
          <cell r="CE45" t="str">
            <v/>
          </cell>
          <cell r="CF45" t="str">
            <v/>
          </cell>
          <cell r="CG45" t="str">
            <v/>
          </cell>
          <cell r="CH45" t="str">
            <v/>
          </cell>
          <cell r="CI45" t="str">
            <v/>
          </cell>
          <cell r="CJ45" t="str">
            <v/>
          </cell>
          <cell r="CK45" t="str">
            <v/>
          </cell>
        </row>
        <row r="46">
          <cell r="C46">
            <v>43</v>
          </cell>
          <cell r="AM46" t="str">
            <v>×</v>
          </cell>
          <cell r="AN46" t="str">
            <v/>
          </cell>
          <cell r="AO46">
            <v>0</v>
          </cell>
          <cell r="AP46">
            <v>0</v>
          </cell>
          <cell r="AQ46" t="str">
            <v/>
          </cell>
          <cell r="AR46" t="str">
            <v/>
          </cell>
          <cell r="AS46" t="str">
            <v/>
          </cell>
          <cell r="AT46" t="str">
            <v/>
          </cell>
          <cell r="AU46" t="str">
            <v/>
          </cell>
          <cell r="AV46" t="str">
            <v/>
          </cell>
          <cell r="AW46" t="str">
            <v/>
          </cell>
          <cell r="AX46" t="str">
            <v/>
          </cell>
          <cell r="AY46" t="str">
            <v/>
          </cell>
          <cell r="AZ46" t="str">
            <v/>
          </cell>
          <cell r="BA46" t="str">
            <v/>
          </cell>
          <cell r="BB46" t="str">
            <v/>
          </cell>
          <cell r="BC46" t="str">
            <v/>
          </cell>
          <cell r="BD46" t="str">
            <v/>
          </cell>
          <cell r="BE46" t="str">
            <v/>
          </cell>
          <cell r="BF46" t="str">
            <v/>
          </cell>
          <cell r="BG46" t="str">
            <v/>
          </cell>
          <cell r="BH46" t="str">
            <v/>
          </cell>
          <cell r="BI46" t="str">
            <v/>
          </cell>
          <cell r="BJ46" t="str">
            <v/>
          </cell>
          <cell r="BK46" t="str">
            <v/>
          </cell>
          <cell r="BL46" t="str">
            <v/>
          </cell>
          <cell r="BM46" t="str">
            <v/>
          </cell>
          <cell r="BN46" t="str">
            <v/>
          </cell>
          <cell r="BO46" t="str">
            <v/>
          </cell>
          <cell r="BP46" t="str">
            <v/>
          </cell>
          <cell r="BQ46" t="str">
            <v/>
          </cell>
          <cell r="BR46" t="str">
            <v/>
          </cell>
          <cell r="BS46" t="str">
            <v/>
          </cell>
          <cell r="BT46" t="str">
            <v/>
          </cell>
          <cell r="BU46" t="str">
            <v/>
          </cell>
          <cell r="BV46" t="str">
            <v/>
          </cell>
          <cell r="BW46" t="str">
            <v/>
          </cell>
          <cell r="BX46" t="str">
            <v/>
          </cell>
          <cell r="BY46" t="str">
            <v/>
          </cell>
          <cell r="BZ46" t="str">
            <v/>
          </cell>
          <cell r="CA46" t="str">
            <v/>
          </cell>
          <cell r="CB46" t="str">
            <v/>
          </cell>
          <cell r="CC46" t="str">
            <v/>
          </cell>
          <cell r="CD46" t="str">
            <v/>
          </cell>
          <cell r="CE46" t="str">
            <v/>
          </cell>
          <cell r="CF46" t="str">
            <v/>
          </cell>
          <cell r="CG46" t="str">
            <v/>
          </cell>
          <cell r="CH46" t="str">
            <v/>
          </cell>
          <cell r="CI46" t="str">
            <v/>
          </cell>
          <cell r="CJ46" t="str">
            <v/>
          </cell>
          <cell r="CK46" t="str">
            <v/>
          </cell>
        </row>
        <row r="47">
          <cell r="C47">
            <v>44</v>
          </cell>
          <cell r="AM47" t="str">
            <v>×</v>
          </cell>
          <cell r="AN47" t="str">
            <v/>
          </cell>
          <cell r="AO47">
            <v>0</v>
          </cell>
          <cell r="AP47">
            <v>0</v>
          </cell>
          <cell r="AQ47" t="str">
            <v/>
          </cell>
          <cell r="AR47" t="str">
            <v/>
          </cell>
          <cell r="AS47" t="str">
            <v/>
          </cell>
          <cell r="AT47" t="str">
            <v/>
          </cell>
          <cell r="AU47" t="str">
            <v/>
          </cell>
          <cell r="AV47" t="str">
            <v/>
          </cell>
          <cell r="AW47" t="str">
            <v/>
          </cell>
          <cell r="AX47" t="str">
            <v/>
          </cell>
          <cell r="AY47" t="str">
            <v/>
          </cell>
          <cell r="AZ47" t="str">
            <v/>
          </cell>
          <cell r="BA47" t="str">
            <v/>
          </cell>
          <cell r="BB47" t="str">
            <v/>
          </cell>
          <cell r="BC47" t="str">
            <v/>
          </cell>
          <cell r="BD47" t="str">
            <v/>
          </cell>
          <cell r="BE47" t="str">
            <v/>
          </cell>
          <cell r="BF47" t="str">
            <v/>
          </cell>
          <cell r="BG47" t="str">
            <v/>
          </cell>
          <cell r="BH47" t="str">
            <v/>
          </cell>
          <cell r="BI47" t="str">
            <v/>
          </cell>
          <cell r="BJ47" t="str">
            <v/>
          </cell>
          <cell r="BK47" t="str">
            <v/>
          </cell>
          <cell r="BL47" t="str">
            <v/>
          </cell>
          <cell r="BM47" t="str">
            <v/>
          </cell>
          <cell r="BN47" t="str">
            <v/>
          </cell>
          <cell r="BO47" t="str">
            <v/>
          </cell>
          <cell r="BP47" t="str">
            <v/>
          </cell>
          <cell r="BQ47" t="str">
            <v/>
          </cell>
          <cell r="BR47" t="str">
            <v/>
          </cell>
          <cell r="BS47" t="str">
            <v/>
          </cell>
          <cell r="BT47" t="str">
            <v/>
          </cell>
          <cell r="BU47" t="str">
            <v/>
          </cell>
          <cell r="BV47" t="str">
            <v/>
          </cell>
          <cell r="BW47" t="str">
            <v/>
          </cell>
          <cell r="BX47" t="str">
            <v/>
          </cell>
          <cell r="BY47" t="str">
            <v/>
          </cell>
          <cell r="BZ47" t="str">
            <v/>
          </cell>
          <cell r="CA47" t="str">
            <v/>
          </cell>
          <cell r="CB47" t="str">
            <v/>
          </cell>
          <cell r="CC47" t="str">
            <v/>
          </cell>
          <cell r="CD47" t="str">
            <v/>
          </cell>
          <cell r="CE47" t="str">
            <v/>
          </cell>
          <cell r="CF47" t="str">
            <v/>
          </cell>
          <cell r="CG47" t="str">
            <v/>
          </cell>
          <cell r="CH47" t="str">
            <v/>
          </cell>
          <cell r="CI47" t="str">
            <v/>
          </cell>
          <cell r="CJ47" t="str">
            <v/>
          </cell>
          <cell r="CK47" t="str">
            <v/>
          </cell>
        </row>
        <row r="48">
          <cell r="C48">
            <v>45</v>
          </cell>
          <cell r="AM48" t="str">
            <v>×</v>
          </cell>
          <cell r="AN48" t="str">
            <v/>
          </cell>
          <cell r="AO48">
            <v>0</v>
          </cell>
          <cell r="AP48">
            <v>0</v>
          </cell>
          <cell r="AQ48" t="str">
            <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row>
        <row r="49">
          <cell r="C49">
            <v>46</v>
          </cell>
          <cell r="AM49" t="str">
            <v>×</v>
          </cell>
          <cell r="AN49" t="str">
            <v/>
          </cell>
          <cell r="AO49">
            <v>0</v>
          </cell>
          <cell r="AP49">
            <v>0</v>
          </cell>
          <cell r="AQ49" t="str">
            <v/>
          </cell>
          <cell r="AR49" t="str">
            <v/>
          </cell>
          <cell r="AS49" t="str">
            <v/>
          </cell>
          <cell r="AT49" t="str">
            <v/>
          </cell>
          <cell r="AU49" t="str">
            <v/>
          </cell>
          <cell r="AV49" t="str">
            <v/>
          </cell>
          <cell r="AW49" t="str">
            <v/>
          </cell>
          <cell r="AX49" t="str">
            <v/>
          </cell>
          <cell r="AY49" t="str">
            <v/>
          </cell>
          <cell r="AZ49" t="str">
            <v/>
          </cell>
          <cell r="BA49" t="str">
            <v/>
          </cell>
          <cell r="BB49" t="str">
            <v/>
          </cell>
          <cell r="BC49" t="str">
            <v/>
          </cell>
          <cell r="BD49" t="str">
            <v/>
          </cell>
          <cell r="BE49" t="str">
            <v/>
          </cell>
          <cell r="BF49" t="str">
            <v/>
          </cell>
          <cell r="BG49" t="str">
            <v/>
          </cell>
          <cell r="BH49" t="str">
            <v/>
          </cell>
          <cell r="BI49" t="str">
            <v/>
          </cell>
          <cell r="BJ49" t="str">
            <v/>
          </cell>
          <cell r="BK49" t="str">
            <v/>
          </cell>
          <cell r="BL49" t="str">
            <v/>
          </cell>
          <cell r="BM49" t="str">
            <v/>
          </cell>
          <cell r="BN49" t="str">
            <v/>
          </cell>
          <cell r="BO49" t="str">
            <v/>
          </cell>
          <cell r="BP49" t="str">
            <v/>
          </cell>
          <cell r="BQ49" t="str">
            <v/>
          </cell>
          <cell r="BR49" t="str">
            <v/>
          </cell>
          <cell r="BS49" t="str">
            <v/>
          </cell>
          <cell r="BT49" t="str">
            <v/>
          </cell>
          <cell r="BU49" t="str">
            <v/>
          </cell>
          <cell r="BV49" t="str">
            <v/>
          </cell>
          <cell r="BW49" t="str">
            <v/>
          </cell>
          <cell r="BX49" t="str">
            <v/>
          </cell>
          <cell r="BY49" t="str">
            <v/>
          </cell>
          <cell r="BZ49" t="str">
            <v/>
          </cell>
          <cell r="CA49" t="str">
            <v/>
          </cell>
          <cell r="CB49" t="str">
            <v/>
          </cell>
          <cell r="CC49" t="str">
            <v/>
          </cell>
          <cell r="CD49" t="str">
            <v/>
          </cell>
          <cell r="CE49" t="str">
            <v/>
          </cell>
          <cell r="CF49" t="str">
            <v/>
          </cell>
          <cell r="CG49" t="str">
            <v/>
          </cell>
          <cell r="CH49" t="str">
            <v/>
          </cell>
          <cell r="CI49" t="str">
            <v/>
          </cell>
          <cell r="CJ49" t="str">
            <v/>
          </cell>
          <cell r="CK49" t="str">
            <v/>
          </cell>
        </row>
        <row r="50">
          <cell r="C50">
            <v>47</v>
          </cell>
          <cell r="AM50" t="str">
            <v>×</v>
          </cell>
          <cell r="AN50" t="str">
            <v/>
          </cell>
          <cell r="AO50">
            <v>0</v>
          </cell>
          <cell r="AP50">
            <v>0</v>
          </cell>
          <cell r="AQ50" t="str">
            <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t="str">
            <v/>
          </cell>
          <cell r="BM50" t="str">
            <v/>
          </cell>
          <cell r="BN50" t="str">
            <v/>
          </cell>
          <cell r="BO50" t="str">
            <v/>
          </cell>
          <cell r="BP50" t="str">
            <v/>
          </cell>
          <cell r="BQ50" t="str">
            <v/>
          </cell>
          <cell r="BR50" t="str">
            <v/>
          </cell>
          <cell r="BS50" t="str">
            <v/>
          </cell>
          <cell r="BT50" t="str">
            <v/>
          </cell>
          <cell r="BU50" t="str">
            <v/>
          </cell>
          <cell r="BV50" t="str">
            <v/>
          </cell>
          <cell r="BW50" t="str">
            <v/>
          </cell>
          <cell r="BX50" t="str">
            <v/>
          </cell>
          <cell r="BY50" t="str">
            <v/>
          </cell>
          <cell r="BZ50" t="str">
            <v/>
          </cell>
          <cell r="CA50" t="str">
            <v/>
          </cell>
          <cell r="CB50" t="str">
            <v/>
          </cell>
          <cell r="CC50" t="str">
            <v/>
          </cell>
          <cell r="CD50" t="str">
            <v/>
          </cell>
          <cell r="CE50" t="str">
            <v/>
          </cell>
          <cell r="CF50" t="str">
            <v/>
          </cell>
          <cell r="CG50" t="str">
            <v/>
          </cell>
          <cell r="CH50" t="str">
            <v/>
          </cell>
          <cell r="CI50" t="str">
            <v/>
          </cell>
          <cell r="CJ50" t="str">
            <v/>
          </cell>
          <cell r="CK50" t="str">
            <v/>
          </cell>
        </row>
        <row r="51">
          <cell r="C51">
            <v>48</v>
          </cell>
          <cell r="AM51" t="str">
            <v>×</v>
          </cell>
          <cell r="AN51" t="str">
            <v/>
          </cell>
          <cell r="AO51">
            <v>0</v>
          </cell>
          <cell r="AP51">
            <v>0</v>
          </cell>
          <cell r="AQ51" t="str">
            <v/>
          </cell>
          <cell r="AR51" t="str">
            <v/>
          </cell>
          <cell r="AS51" t="str">
            <v/>
          </cell>
          <cell r="AT51" t="str">
            <v/>
          </cell>
          <cell r="AU51" t="str">
            <v/>
          </cell>
          <cell r="AV51" t="str">
            <v/>
          </cell>
          <cell r="AW51" t="str">
            <v/>
          </cell>
          <cell r="AX51" t="str">
            <v/>
          </cell>
          <cell r="AY51" t="str">
            <v/>
          </cell>
          <cell r="AZ51" t="str">
            <v/>
          </cell>
          <cell r="BA51" t="str">
            <v/>
          </cell>
          <cell r="BB51" t="str">
            <v/>
          </cell>
          <cell r="BC51" t="str">
            <v/>
          </cell>
          <cell r="BD51" t="str">
            <v/>
          </cell>
          <cell r="BE51" t="str">
            <v/>
          </cell>
          <cell r="BF51" t="str">
            <v/>
          </cell>
          <cell r="BG51" t="str">
            <v/>
          </cell>
          <cell r="BH51" t="str">
            <v/>
          </cell>
          <cell r="BI51" t="str">
            <v/>
          </cell>
          <cell r="BJ51" t="str">
            <v/>
          </cell>
          <cell r="BK51" t="str">
            <v/>
          </cell>
          <cell r="BL51" t="str">
            <v/>
          </cell>
          <cell r="BM51" t="str">
            <v/>
          </cell>
          <cell r="BN51" t="str">
            <v/>
          </cell>
          <cell r="BO51" t="str">
            <v/>
          </cell>
          <cell r="BP51" t="str">
            <v/>
          </cell>
          <cell r="BQ51" t="str">
            <v/>
          </cell>
          <cell r="BR51" t="str">
            <v/>
          </cell>
          <cell r="BS51" t="str">
            <v/>
          </cell>
          <cell r="BT51" t="str">
            <v/>
          </cell>
          <cell r="BU51" t="str">
            <v/>
          </cell>
          <cell r="BV51" t="str">
            <v/>
          </cell>
          <cell r="BW51" t="str">
            <v/>
          </cell>
          <cell r="BX51" t="str">
            <v/>
          </cell>
          <cell r="BY51" t="str">
            <v/>
          </cell>
          <cell r="BZ51" t="str">
            <v/>
          </cell>
          <cell r="CA51" t="str">
            <v/>
          </cell>
          <cell r="CB51" t="str">
            <v/>
          </cell>
          <cell r="CC51" t="str">
            <v/>
          </cell>
          <cell r="CD51" t="str">
            <v/>
          </cell>
          <cell r="CE51" t="str">
            <v/>
          </cell>
          <cell r="CF51" t="str">
            <v/>
          </cell>
          <cell r="CG51" t="str">
            <v/>
          </cell>
          <cell r="CH51" t="str">
            <v/>
          </cell>
          <cell r="CI51" t="str">
            <v/>
          </cell>
          <cell r="CJ51" t="str">
            <v/>
          </cell>
          <cell r="CK51" t="str">
            <v/>
          </cell>
        </row>
        <row r="52">
          <cell r="C52">
            <v>49</v>
          </cell>
          <cell r="AM52" t="str">
            <v>×</v>
          </cell>
          <cell r="AN52" t="str">
            <v/>
          </cell>
          <cell r="AO52">
            <v>0</v>
          </cell>
          <cell r="AP52">
            <v>0</v>
          </cell>
          <cell r="AQ52" t="str">
            <v/>
          </cell>
          <cell r="AR52" t="str">
            <v/>
          </cell>
          <cell r="AS52" t="str">
            <v/>
          </cell>
          <cell r="AT52" t="str">
            <v/>
          </cell>
          <cell r="AU52" t="str">
            <v/>
          </cell>
          <cell r="AV52" t="str">
            <v/>
          </cell>
          <cell r="AW52" t="str">
            <v/>
          </cell>
          <cell r="AX52" t="str">
            <v/>
          </cell>
          <cell r="AY52" t="str">
            <v/>
          </cell>
          <cell r="AZ52" t="str">
            <v/>
          </cell>
          <cell r="BA52" t="str">
            <v/>
          </cell>
          <cell r="BB52" t="str">
            <v/>
          </cell>
          <cell r="BC52" t="str">
            <v/>
          </cell>
          <cell r="BD52" t="str">
            <v/>
          </cell>
          <cell r="BE52" t="str">
            <v/>
          </cell>
          <cell r="BF52" t="str">
            <v/>
          </cell>
          <cell r="BG52" t="str">
            <v/>
          </cell>
          <cell r="BH52" t="str">
            <v/>
          </cell>
          <cell r="BI52" t="str">
            <v/>
          </cell>
          <cell r="BJ52" t="str">
            <v/>
          </cell>
          <cell r="BK52" t="str">
            <v/>
          </cell>
          <cell r="BL52" t="str">
            <v/>
          </cell>
          <cell r="BM52" t="str">
            <v/>
          </cell>
          <cell r="BN52" t="str">
            <v/>
          </cell>
          <cell r="BO52" t="str">
            <v/>
          </cell>
          <cell r="BP52" t="str">
            <v/>
          </cell>
          <cell r="BQ52" t="str">
            <v/>
          </cell>
          <cell r="BR52" t="str">
            <v/>
          </cell>
          <cell r="BS52" t="str">
            <v/>
          </cell>
          <cell r="BT52" t="str">
            <v/>
          </cell>
          <cell r="BU52" t="str">
            <v/>
          </cell>
          <cell r="BV52" t="str">
            <v/>
          </cell>
          <cell r="BW52" t="str">
            <v/>
          </cell>
          <cell r="BX52" t="str">
            <v/>
          </cell>
          <cell r="BY52" t="str">
            <v/>
          </cell>
          <cell r="BZ52" t="str">
            <v/>
          </cell>
          <cell r="CA52" t="str">
            <v/>
          </cell>
          <cell r="CB52" t="str">
            <v/>
          </cell>
          <cell r="CC52" t="str">
            <v/>
          </cell>
          <cell r="CD52" t="str">
            <v/>
          </cell>
          <cell r="CE52" t="str">
            <v/>
          </cell>
          <cell r="CF52" t="str">
            <v/>
          </cell>
          <cell r="CG52" t="str">
            <v/>
          </cell>
          <cell r="CH52" t="str">
            <v/>
          </cell>
          <cell r="CI52" t="str">
            <v/>
          </cell>
          <cell r="CJ52" t="str">
            <v/>
          </cell>
          <cell r="CK52" t="str">
            <v/>
          </cell>
        </row>
        <row r="53">
          <cell r="C53">
            <v>50</v>
          </cell>
          <cell r="AM53" t="str">
            <v>×</v>
          </cell>
          <cell r="AN53" t="str">
            <v/>
          </cell>
          <cell r="AO53">
            <v>0</v>
          </cell>
          <cell r="AP53">
            <v>0</v>
          </cell>
          <cell r="AQ53" t="str">
            <v/>
          </cell>
          <cell r="AR53" t="str">
            <v/>
          </cell>
          <cell r="AS53" t="str">
            <v/>
          </cell>
          <cell r="AT53" t="str">
            <v/>
          </cell>
          <cell r="AU53" t="str">
            <v/>
          </cell>
          <cell r="AV53" t="str">
            <v/>
          </cell>
          <cell r="AW53" t="str">
            <v/>
          </cell>
          <cell r="AX53" t="str">
            <v/>
          </cell>
          <cell r="AY53" t="str">
            <v/>
          </cell>
          <cell r="AZ53" t="str">
            <v/>
          </cell>
          <cell r="BA53" t="str">
            <v/>
          </cell>
          <cell r="BB53" t="str">
            <v/>
          </cell>
          <cell r="BC53" t="str">
            <v/>
          </cell>
          <cell r="BD53" t="str">
            <v/>
          </cell>
          <cell r="BE53" t="str">
            <v/>
          </cell>
          <cell r="BF53" t="str">
            <v/>
          </cell>
          <cell r="BG53" t="str">
            <v/>
          </cell>
          <cell r="BH53" t="str">
            <v/>
          </cell>
          <cell r="BI53" t="str">
            <v/>
          </cell>
          <cell r="BJ53" t="str">
            <v/>
          </cell>
          <cell r="BK53" t="str">
            <v/>
          </cell>
          <cell r="BL53" t="str">
            <v/>
          </cell>
          <cell r="BM53" t="str">
            <v/>
          </cell>
          <cell r="BN53" t="str">
            <v/>
          </cell>
          <cell r="BO53" t="str">
            <v/>
          </cell>
          <cell r="BP53" t="str">
            <v/>
          </cell>
          <cell r="BQ53" t="str">
            <v/>
          </cell>
          <cell r="BR53" t="str">
            <v/>
          </cell>
          <cell r="BS53" t="str">
            <v/>
          </cell>
          <cell r="BT53" t="str">
            <v/>
          </cell>
          <cell r="BU53" t="str">
            <v/>
          </cell>
          <cell r="BV53" t="str">
            <v/>
          </cell>
          <cell r="BW53" t="str">
            <v/>
          </cell>
          <cell r="BX53" t="str">
            <v/>
          </cell>
          <cell r="BY53" t="str">
            <v/>
          </cell>
          <cell r="BZ53" t="str">
            <v/>
          </cell>
          <cell r="CA53" t="str">
            <v/>
          </cell>
          <cell r="CB53" t="str">
            <v/>
          </cell>
          <cell r="CC53" t="str">
            <v/>
          </cell>
          <cell r="CD53" t="str">
            <v/>
          </cell>
          <cell r="CE53" t="str">
            <v/>
          </cell>
          <cell r="CF53" t="str">
            <v/>
          </cell>
          <cell r="CG53" t="str">
            <v/>
          </cell>
          <cell r="CH53" t="str">
            <v/>
          </cell>
          <cell r="CI53" t="str">
            <v/>
          </cell>
          <cell r="CJ53" t="str">
            <v/>
          </cell>
          <cell r="CK53" t="str">
            <v/>
          </cell>
        </row>
        <row r="54">
          <cell r="C54">
            <v>51</v>
          </cell>
          <cell r="AM54" t="str">
            <v>×</v>
          </cell>
          <cell r="AN54" t="str">
            <v/>
          </cell>
          <cell r="AO54">
            <v>0</v>
          </cell>
          <cell r="AP54">
            <v>0</v>
          </cell>
          <cell r="AQ54" t="str">
            <v/>
          </cell>
          <cell r="AR54" t="str">
            <v/>
          </cell>
          <cell r="AS54" t="str">
            <v/>
          </cell>
          <cell r="AT54" t="str">
            <v/>
          </cell>
          <cell r="AU54" t="str">
            <v/>
          </cell>
          <cell r="AV54" t="str">
            <v/>
          </cell>
          <cell r="AW54" t="str">
            <v/>
          </cell>
          <cell r="AX54" t="str">
            <v/>
          </cell>
          <cell r="AY54" t="str">
            <v/>
          </cell>
          <cell r="AZ54" t="str">
            <v/>
          </cell>
          <cell r="BA54" t="str">
            <v/>
          </cell>
          <cell r="BB54" t="str">
            <v/>
          </cell>
          <cell r="BC54" t="str">
            <v/>
          </cell>
          <cell r="BD54" t="str">
            <v/>
          </cell>
          <cell r="BE54" t="str">
            <v/>
          </cell>
          <cell r="BF54" t="str">
            <v/>
          </cell>
          <cell r="BG54" t="str">
            <v/>
          </cell>
          <cell r="BH54" t="str">
            <v/>
          </cell>
          <cell r="BI54" t="str">
            <v/>
          </cell>
          <cell r="BJ54" t="str">
            <v/>
          </cell>
          <cell r="BK54" t="str">
            <v/>
          </cell>
          <cell r="BL54" t="str">
            <v/>
          </cell>
          <cell r="BM54" t="str">
            <v/>
          </cell>
          <cell r="BN54" t="str">
            <v/>
          </cell>
          <cell r="BO54" t="str">
            <v/>
          </cell>
          <cell r="BP54" t="str">
            <v/>
          </cell>
          <cell r="BQ54" t="str">
            <v/>
          </cell>
          <cell r="BR54" t="str">
            <v/>
          </cell>
          <cell r="BS54" t="str">
            <v/>
          </cell>
          <cell r="BT54" t="str">
            <v/>
          </cell>
          <cell r="BU54" t="str">
            <v/>
          </cell>
          <cell r="BV54" t="str">
            <v/>
          </cell>
          <cell r="BW54" t="str">
            <v/>
          </cell>
          <cell r="BX54" t="str">
            <v/>
          </cell>
          <cell r="BY54" t="str">
            <v/>
          </cell>
          <cell r="BZ54" t="str">
            <v/>
          </cell>
          <cell r="CA54" t="str">
            <v/>
          </cell>
          <cell r="CB54" t="str">
            <v/>
          </cell>
          <cell r="CC54" t="str">
            <v/>
          </cell>
          <cell r="CD54" t="str">
            <v/>
          </cell>
          <cell r="CE54" t="str">
            <v/>
          </cell>
          <cell r="CF54" t="str">
            <v/>
          </cell>
          <cell r="CG54" t="str">
            <v/>
          </cell>
          <cell r="CH54" t="str">
            <v/>
          </cell>
          <cell r="CI54" t="str">
            <v/>
          </cell>
          <cell r="CJ54" t="str">
            <v/>
          </cell>
          <cell r="CK54" t="str">
            <v/>
          </cell>
        </row>
        <row r="55">
          <cell r="C55">
            <v>52</v>
          </cell>
          <cell r="AM55" t="str">
            <v>×</v>
          </cell>
          <cell r="AN55" t="str">
            <v/>
          </cell>
          <cell r="AO55">
            <v>0</v>
          </cell>
          <cell r="AP55">
            <v>0</v>
          </cell>
          <cell r="AQ55" t="str">
            <v/>
          </cell>
          <cell r="AR55" t="str">
            <v/>
          </cell>
          <cell r="AS55" t="str">
            <v/>
          </cell>
          <cell r="AT55" t="str">
            <v/>
          </cell>
          <cell r="AU55" t="str">
            <v/>
          </cell>
          <cell r="AV55" t="str">
            <v/>
          </cell>
          <cell r="AW55" t="str">
            <v/>
          </cell>
          <cell r="AX55" t="str">
            <v/>
          </cell>
          <cell r="AY55" t="str">
            <v/>
          </cell>
          <cell r="AZ55" t="str">
            <v/>
          </cell>
          <cell r="BA55" t="str">
            <v/>
          </cell>
          <cell r="BB55" t="str">
            <v/>
          </cell>
          <cell r="BC55" t="str">
            <v/>
          </cell>
          <cell r="BD55" t="str">
            <v/>
          </cell>
          <cell r="BE55" t="str">
            <v/>
          </cell>
          <cell r="BF55" t="str">
            <v/>
          </cell>
          <cell r="BG55" t="str">
            <v/>
          </cell>
          <cell r="BH55" t="str">
            <v/>
          </cell>
          <cell r="BI55" t="str">
            <v/>
          </cell>
          <cell r="BJ55" t="str">
            <v/>
          </cell>
          <cell r="BK55" t="str">
            <v/>
          </cell>
          <cell r="BL55" t="str">
            <v/>
          </cell>
          <cell r="BM55" t="str">
            <v/>
          </cell>
          <cell r="BN55" t="str">
            <v/>
          </cell>
          <cell r="BO55" t="str">
            <v/>
          </cell>
          <cell r="BP55" t="str">
            <v/>
          </cell>
          <cell r="BQ55" t="str">
            <v/>
          </cell>
          <cell r="BR55" t="str">
            <v/>
          </cell>
          <cell r="BS55" t="str">
            <v/>
          </cell>
          <cell r="BT55" t="str">
            <v/>
          </cell>
          <cell r="BU55" t="str">
            <v/>
          </cell>
          <cell r="BV55" t="str">
            <v/>
          </cell>
          <cell r="BW55" t="str">
            <v/>
          </cell>
          <cell r="BX55" t="str">
            <v/>
          </cell>
          <cell r="BY55" t="str">
            <v/>
          </cell>
          <cell r="BZ55" t="str">
            <v/>
          </cell>
          <cell r="CA55" t="str">
            <v/>
          </cell>
          <cell r="CB55" t="str">
            <v/>
          </cell>
          <cell r="CC55" t="str">
            <v/>
          </cell>
          <cell r="CD55" t="str">
            <v/>
          </cell>
          <cell r="CE55" t="str">
            <v/>
          </cell>
          <cell r="CF55" t="str">
            <v/>
          </cell>
          <cell r="CG55" t="str">
            <v/>
          </cell>
          <cell r="CH55" t="str">
            <v/>
          </cell>
          <cell r="CI55" t="str">
            <v/>
          </cell>
          <cell r="CJ55" t="str">
            <v/>
          </cell>
          <cell r="CK55" t="str">
            <v/>
          </cell>
        </row>
        <row r="56">
          <cell r="C56">
            <v>53</v>
          </cell>
          <cell r="AM56" t="str">
            <v>×</v>
          </cell>
          <cell r="AN56" t="str">
            <v/>
          </cell>
          <cell r="AO56">
            <v>0</v>
          </cell>
          <cell r="AP56">
            <v>0</v>
          </cell>
          <cell r="AQ56" t="str">
            <v/>
          </cell>
          <cell r="AR56" t="str">
            <v/>
          </cell>
          <cell r="AS56" t="str">
            <v/>
          </cell>
          <cell r="AT56" t="str">
            <v/>
          </cell>
          <cell r="AU56" t="str">
            <v/>
          </cell>
          <cell r="AV56" t="str">
            <v/>
          </cell>
          <cell r="AW56" t="str">
            <v/>
          </cell>
          <cell r="AX56" t="str">
            <v/>
          </cell>
          <cell r="AY56" t="str">
            <v/>
          </cell>
          <cell r="AZ56" t="str">
            <v/>
          </cell>
          <cell r="BA56" t="str">
            <v/>
          </cell>
          <cell r="BB56" t="str">
            <v/>
          </cell>
          <cell r="BC56" t="str">
            <v/>
          </cell>
          <cell r="BD56" t="str">
            <v/>
          </cell>
          <cell r="BE56" t="str">
            <v/>
          </cell>
          <cell r="BF56" t="str">
            <v/>
          </cell>
          <cell r="BG56" t="str">
            <v/>
          </cell>
          <cell r="BH56" t="str">
            <v/>
          </cell>
          <cell r="BI56" t="str">
            <v/>
          </cell>
          <cell r="BJ56" t="str">
            <v/>
          </cell>
          <cell r="BK56" t="str">
            <v/>
          </cell>
          <cell r="BL56" t="str">
            <v/>
          </cell>
          <cell r="BM56" t="str">
            <v/>
          </cell>
          <cell r="BN56" t="str">
            <v/>
          </cell>
          <cell r="BO56" t="str">
            <v/>
          </cell>
          <cell r="BP56" t="str">
            <v/>
          </cell>
          <cell r="BQ56" t="str">
            <v/>
          </cell>
          <cell r="BR56" t="str">
            <v/>
          </cell>
          <cell r="BS56" t="str">
            <v/>
          </cell>
          <cell r="BT56" t="str">
            <v/>
          </cell>
          <cell r="BU56" t="str">
            <v/>
          </cell>
          <cell r="BV56" t="str">
            <v/>
          </cell>
          <cell r="BW56" t="str">
            <v/>
          </cell>
          <cell r="BX56" t="str">
            <v/>
          </cell>
          <cell r="BY56" t="str">
            <v/>
          </cell>
          <cell r="BZ56" t="str">
            <v/>
          </cell>
          <cell r="CA56" t="str">
            <v/>
          </cell>
          <cell r="CB56" t="str">
            <v/>
          </cell>
          <cell r="CC56" t="str">
            <v/>
          </cell>
          <cell r="CD56" t="str">
            <v/>
          </cell>
          <cell r="CE56" t="str">
            <v/>
          </cell>
          <cell r="CF56" t="str">
            <v/>
          </cell>
          <cell r="CG56" t="str">
            <v/>
          </cell>
          <cell r="CH56" t="str">
            <v/>
          </cell>
          <cell r="CI56" t="str">
            <v/>
          </cell>
          <cell r="CJ56" t="str">
            <v/>
          </cell>
          <cell r="CK56" t="str">
            <v/>
          </cell>
        </row>
        <row r="57">
          <cell r="C57">
            <v>54</v>
          </cell>
          <cell r="AM57" t="str">
            <v>×</v>
          </cell>
          <cell r="AN57" t="str">
            <v/>
          </cell>
          <cell r="AO57">
            <v>0</v>
          </cell>
          <cell r="AP57">
            <v>0</v>
          </cell>
          <cell r="AQ57" t="str">
            <v/>
          </cell>
          <cell r="AR57" t="str">
            <v/>
          </cell>
          <cell r="AS57" t="str">
            <v/>
          </cell>
          <cell r="AT57" t="str">
            <v/>
          </cell>
          <cell r="AU57" t="str">
            <v/>
          </cell>
          <cell r="AV57" t="str">
            <v/>
          </cell>
          <cell r="AW57" t="str">
            <v/>
          </cell>
          <cell r="AX57" t="str">
            <v/>
          </cell>
          <cell r="AY57" t="str">
            <v/>
          </cell>
          <cell r="AZ57" t="str">
            <v/>
          </cell>
          <cell r="BA57" t="str">
            <v/>
          </cell>
          <cell r="BB57" t="str">
            <v/>
          </cell>
          <cell r="BC57" t="str">
            <v/>
          </cell>
          <cell r="BD57" t="str">
            <v/>
          </cell>
          <cell r="BE57" t="str">
            <v/>
          </cell>
          <cell r="BF57" t="str">
            <v/>
          </cell>
          <cell r="BG57" t="str">
            <v/>
          </cell>
          <cell r="BH57" t="str">
            <v/>
          </cell>
          <cell r="BI57" t="str">
            <v/>
          </cell>
          <cell r="BJ57" t="str">
            <v/>
          </cell>
          <cell r="BK57" t="str">
            <v/>
          </cell>
          <cell r="BL57" t="str">
            <v/>
          </cell>
          <cell r="BM57" t="str">
            <v/>
          </cell>
          <cell r="BN57" t="str">
            <v/>
          </cell>
          <cell r="BO57" t="str">
            <v/>
          </cell>
          <cell r="BP57" t="str">
            <v/>
          </cell>
          <cell r="BQ57" t="str">
            <v/>
          </cell>
          <cell r="BR57" t="str">
            <v/>
          </cell>
          <cell r="BS57" t="str">
            <v/>
          </cell>
          <cell r="BT57" t="str">
            <v/>
          </cell>
          <cell r="BU57" t="str">
            <v/>
          </cell>
          <cell r="BV57" t="str">
            <v/>
          </cell>
          <cell r="BW57" t="str">
            <v/>
          </cell>
          <cell r="BX57" t="str">
            <v/>
          </cell>
          <cell r="BY57" t="str">
            <v/>
          </cell>
          <cell r="BZ57" t="str">
            <v/>
          </cell>
          <cell r="CA57" t="str">
            <v/>
          </cell>
          <cell r="CB57" t="str">
            <v/>
          </cell>
          <cell r="CC57" t="str">
            <v/>
          </cell>
          <cell r="CD57" t="str">
            <v/>
          </cell>
          <cell r="CE57" t="str">
            <v/>
          </cell>
          <cell r="CF57" t="str">
            <v/>
          </cell>
          <cell r="CG57" t="str">
            <v/>
          </cell>
          <cell r="CH57" t="str">
            <v/>
          </cell>
          <cell r="CI57" t="str">
            <v/>
          </cell>
          <cell r="CJ57" t="str">
            <v/>
          </cell>
          <cell r="CK57" t="str">
            <v/>
          </cell>
        </row>
        <row r="58">
          <cell r="C58">
            <v>55</v>
          </cell>
          <cell r="AM58" t="str">
            <v>×</v>
          </cell>
          <cell r="AN58" t="str">
            <v/>
          </cell>
          <cell r="AO58">
            <v>0</v>
          </cell>
          <cell r="AP58">
            <v>0</v>
          </cell>
          <cell r="AQ58" t="str">
            <v/>
          </cell>
          <cell r="AR58" t="str">
            <v/>
          </cell>
          <cell r="AS58" t="str">
            <v/>
          </cell>
          <cell r="AT58" t="str">
            <v/>
          </cell>
          <cell r="AU58" t="str">
            <v/>
          </cell>
          <cell r="AV58" t="str">
            <v/>
          </cell>
          <cell r="AW58" t="str">
            <v/>
          </cell>
          <cell r="AX58" t="str">
            <v/>
          </cell>
          <cell r="AY58" t="str">
            <v/>
          </cell>
          <cell r="AZ58" t="str">
            <v/>
          </cell>
          <cell r="BA58" t="str">
            <v/>
          </cell>
          <cell r="BB58" t="str">
            <v/>
          </cell>
          <cell r="BC58" t="str">
            <v/>
          </cell>
          <cell r="BD58" t="str">
            <v/>
          </cell>
          <cell r="BE58" t="str">
            <v/>
          </cell>
          <cell r="BF58" t="str">
            <v/>
          </cell>
          <cell r="BG58" t="str">
            <v/>
          </cell>
          <cell r="BH58" t="str">
            <v/>
          </cell>
          <cell r="BI58" t="str">
            <v/>
          </cell>
          <cell r="BJ58" t="str">
            <v/>
          </cell>
          <cell r="BK58" t="str">
            <v/>
          </cell>
          <cell r="BL58" t="str">
            <v/>
          </cell>
          <cell r="BM58" t="str">
            <v/>
          </cell>
          <cell r="BN58" t="str">
            <v/>
          </cell>
          <cell r="BO58" t="str">
            <v/>
          </cell>
          <cell r="BP58" t="str">
            <v/>
          </cell>
          <cell r="BQ58" t="str">
            <v/>
          </cell>
          <cell r="BR58" t="str">
            <v/>
          </cell>
          <cell r="BS58" t="str">
            <v/>
          </cell>
          <cell r="BT58" t="str">
            <v/>
          </cell>
          <cell r="BU58" t="str">
            <v/>
          </cell>
          <cell r="BV58" t="str">
            <v/>
          </cell>
          <cell r="BW58" t="str">
            <v/>
          </cell>
          <cell r="BX58" t="str">
            <v/>
          </cell>
          <cell r="BY58" t="str">
            <v/>
          </cell>
          <cell r="BZ58" t="str">
            <v/>
          </cell>
          <cell r="CA58" t="str">
            <v/>
          </cell>
          <cell r="CB58" t="str">
            <v/>
          </cell>
          <cell r="CC58" t="str">
            <v/>
          </cell>
          <cell r="CD58" t="str">
            <v/>
          </cell>
          <cell r="CE58" t="str">
            <v/>
          </cell>
          <cell r="CF58" t="str">
            <v/>
          </cell>
          <cell r="CG58" t="str">
            <v/>
          </cell>
          <cell r="CH58" t="str">
            <v/>
          </cell>
          <cell r="CI58" t="str">
            <v/>
          </cell>
          <cell r="CJ58" t="str">
            <v/>
          </cell>
          <cell r="CK58" t="str">
            <v/>
          </cell>
        </row>
        <row r="59">
          <cell r="C59">
            <v>56</v>
          </cell>
          <cell r="AM59" t="str">
            <v>×</v>
          </cell>
          <cell r="AN59" t="str">
            <v/>
          </cell>
          <cell r="AO59">
            <v>0</v>
          </cell>
          <cell r="AP59">
            <v>0</v>
          </cell>
          <cell r="AQ59" t="str">
            <v/>
          </cell>
          <cell r="AR59" t="str">
            <v/>
          </cell>
          <cell r="AS59" t="str">
            <v/>
          </cell>
          <cell r="AT59" t="str">
            <v/>
          </cell>
          <cell r="AU59" t="str">
            <v/>
          </cell>
          <cell r="AV59" t="str">
            <v/>
          </cell>
          <cell r="AW59" t="str">
            <v/>
          </cell>
          <cell r="AX59" t="str">
            <v/>
          </cell>
          <cell r="AY59" t="str">
            <v/>
          </cell>
          <cell r="AZ59" t="str">
            <v/>
          </cell>
          <cell r="BA59" t="str">
            <v/>
          </cell>
          <cell r="BB59" t="str">
            <v/>
          </cell>
          <cell r="BC59" t="str">
            <v/>
          </cell>
          <cell r="BD59" t="str">
            <v/>
          </cell>
          <cell r="BE59" t="str">
            <v/>
          </cell>
          <cell r="BF59" t="str">
            <v/>
          </cell>
          <cell r="BG59" t="str">
            <v/>
          </cell>
          <cell r="BH59" t="str">
            <v/>
          </cell>
          <cell r="BI59" t="str">
            <v/>
          </cell>
          <cell r="BJ59" t="str">
            <v/>
          </cell>
          <cell r="BK59" t="str">
            <v/>
          </cell>
          <cell r="BL59" t="str">
            <v/>
          </cell>
          <cell r="BM59" t="str">
            <v/>
          </cell>
          <cell r="BN59" t="str">
            <v/>
          </cell>
          <cell r="BO59" t="str">
            <v/>
          </cell>
          <cell r="BP59" t="str">
            <v/>
          </cell>
          <cell r="BQ59" t="str">
            <v/>
          </cell>
          <cell r="BR59" t="str">
            <v/>
          </cell>
          <cell r="BS59" t="str">
            <v/>
          </cell>
          <cell r="BT59" t="str">
            <v/>
          </cell>
          <cell r="BU59" t="str">
            <v/>
          </cell>
          <cell r="BV59" t="str">
            <v/>
          </cell>
          <cell r="BW59" t="str">
            <v/>
          </cell>
          <cell r="BX59" t="str">
            <v/>
          </cell>
          <cell r="BY59" t="str">
            <v/>
          </cell>
          <cell r="BZ59" t="str">
            <v/>
          </cell>
          <cell r="CA59" t="str">
            <v/>
          </cell>
          <cell r="CB59" t="str">
            <v/>
          </cell>
          <cell r="CC59" t="str">
            <v/>
          </cell>
          <cell r="CD59" t="str">
            <v/>
          </cell>
          <cell r="CE59" t="str">
            <v/>
          </cell>
          <cell r="CF59" t="str">
            <v/>
          </cell>
          <cell r="CG59" t="str">
            <v/>
          </cell>
          <cell r="CH59" t="str">
            <v/>
          </cell>
          <cell r="CI59" t="str">
            <v/>
          </cell>
          <cell r="CJ59" t="str">
            <v/>
          </cell>
          <cell r="CK59" t="str">
            <v/>
          </cell>
        </row>
        <row r="60">
          <cell r="C60">
            <v>57</v>
          </cell>
          <cell r="AM60" t="str">
            <v>×</v>
          </cell>
          <cell r="AN60" t="str">
            <v/>
          </cell>
          <cell r="AO60">
            <v>0</v>
          </cell>
          <cell r="AP60">
            <v>0</v>
          </cell>
          <cell r="AQ60" t="str">
            <v/>
          </cell>
          <cell r="AR60" t="str">
            <v/>
          </cell>
          <cell r="AS60" t="str">
            <v/>
          </cell>
          <cell r="AT60" t="str">
            <v/>
          </cell>
          <cell r="AU60" t="str">
            <v/>
          </cell>
          <cell r="AV60" t="str">
            <v/>
          </cell>
          <cell r="AW60" t="str">
            <v/>
          </cell>
          <cell r="AX60" t="str">
            <v/>
          </cell>
          <cell r="AY60" t="str">
            <v/>
          </cell>
          <cell r="AZ60" t="str">
            <v/>
          </cell>
          <cell r="BA60" t="str">
            <v/>
          </cell>
          <cell r="BB60" t="str">
            <v/>
          </cell>
          <cell r="BC60" t="str">
            <v/>
          </cell>
          <cell r="BD60" t="str">
            <v/>
          </cell>
          <cell r="BE60" t="str">
            <v/>
          </cell>
          <cell r="BF60" t="str">
            <v/>
          </cell>
          <cell r="BG60" t="str">
            <v/>
          </cell>
          <cell r="BH60" t="str">
            <v/>
          </cell>
          <cell r="BI60" t="str">
            <v/>
          </cell>
          <cell r="BJ60" t="str">
            <v/>
          </cell>
          <cell r="BK60" t="str">
            <v/>
          </cell>
          <cell r="BL60" t="str">
            <v/>
          </cell>
          <cell r="BM60" t="str">
            <v/>
          </cell>
          <cell r="BN60" t="str">
            <v/>
          </cell>
          <cell r="BO60" t="str">
            <v/>
          </cell>
          <cell r="BP60" t="str">
            <v/>
          </cell>
          <cell r="BQ60" t="str">
            <v/>
          </cell>
          <cell r="BR60" t="str">
            <v/>
          </cell>
          <cell r="BS60" t="str">
            <v/>
          </cell>
          <cell r="BT60" t="str">
            <v/>
          </cell>
          <cell r="BU60" t="str">
            <v/>
          </cell>
          <cell r="BV60" t="str">
            <v/>
          </cell>
          <cell r="BW60" t="str">
            <v/>
          </cell>
          <cell r="BX60" t="str">
            <v/>
          </cell>
          <cell r="BY60" t="str">
            <v/>
          </cell>
          <cell r="BZ60" t="str">
            <v/>
          </cell>
          <cell r="CA60" t="str">
            <v/>
          </cell>
          <cell r="CB60" t="str">
            <v/>
          </cell>
          <cell r="CC60" t="str">
            <v/>
          </cell>
          <cell r="CD60" t="str">
            <v/>
          </cell>
          <cell r="CE60" t="str">
            <v/>
          </cell>
          <cell r="CF60" t="str">
            <v/>
          </cell>
          <cell r="CG60" t="str">
            <v/>
          </cell>
          <cell r="CH60" t="str">
            <v/>
          </cell>
          <cell r="CI60" t="str">
            <v/>
          </cell>
          <cell r="CJ60" t="str">
            <v/>
          </cell>
          <cell r="CK60" t="str">
            <v/>
          </cell>
        </row>
        <row r="61">
          <cell r="C61">
            <v>58</v>
          </cell>
          <cell r="AM61" t="str">
            <v>×</v>
          </cell>
          <cell r="AN61" t="str">
            <v/>
          </cell>
          <cell r="AO61">
            <v>0</v>
          </cell>
          <cell r="AP61">
            <v>0</v>
          </cell>
          <cell r="AQ61" t="str">
            <v/>
          </cell>
          <cell r="AR61" t="str">
            <v/>
          </cell>
          <cell r="AS61" t="str">
            <v/>
          </cell>
          <cell r="AT61" t="str">
            <v/>
          </cell>
          <cell r="AU61" t="str">
            <v/>
          </cell>
          <cell r="AV61" t="str">
            <v/>
          </cell>
          <cell r="AW61" t="str">
            <v/>
          </cell>
          <cell r="AX61" t="str">
            <v/>
          </cell>
          <cell r="AY61" t="str">
            <v/>
          </cell>
          <cell r="AZ61" t="str">
            <v/>
          </cell>
          <cell r="BA61" t="str">
            <v/>
          </cell>
          <cell r="BB61" t="str">
            <v/>
          </cell>
          <cell r="BC61" t="str">
            <v/>
          </cell>
          <cell r="BD61" t="str">
            <v/>
          </cell>
          <cell r="BE61" t="str">
            <v/>
          </cell>
          <cell r="BF61" t="str">
            <v/>
          </cell>
          <cell r="BG61" t="str">
            <v/>
          </cell>
          <cell r="BH61" t="str">
            <v/>
          </cell>
          <cell r="BI61" t="str">
            <v/>
          </cell>
          <cell r="BJ61" t="str">
            <v/>
          </cell>
          <cell r="BK61" t="str">
            <v/>
          </cell>
          <cell r="BL61" t="str">
            <v/>
          </cell>
          <cell r="BM61" t="str">
            <v/>
          </cell>
          <cell r="BN61" t="str">
            <v/>
          </cell>
          <cell r="BO61" t="str">
            <v/>
          </cell>
          <cell r="BP61" t="str">
            <v/>
          </cell>
          <cell r="BQ61" t="str">
            <v/>
          </cell>
          <cell r="BR61" t="str">
            <v/>
          </cell>
          <cell r="BS61" t="str">
            <v/>
          </cell>
          <cell r="BT61" t="str">
            <v/>
          </cell>
          <cell r="BU61" t="str">
            <v/>
          </cell>
          <cell r="BV61" t="str">
            <v/>
          </cell>
          <cell r="BW61" t="str">
            <v/>
          </cell>
          <cell r="BX61" t="str">
            <v/>
          </cell>
          <cell r="BY61" t="str">
            <v/>
          </cell>
          <cell r="BZ61" t="str">
            <v/>
          </cell>
          <cell r="CA61" t="str">
            <v/>
          </cell>
          <cell r="CB61" t="str">
            <v/>
          </cell>
          <cell r="CC61" t="str">
            <v/>
          </cell>
          <cell r="CD61" t="str">
            <v/>
          </cell>
          <cell r="CE61" t="str">
            <v/>
          </cell>
          <cell r="CF61" t="str">
            <v/>
          </cell>
          <cell r="CG61" t="str">
            <v/>
          </cell>
          <cell r="CH61" t="str">
            <v/>
          </cell>
          <cell r="CI61" t="str">
            <v/>
          </cell>
          <cell r="CJ61" t="str">
            <v/>
          </cell>
          <cell r="CK61" t="str">
            <v/>
          </cell>
        </row>
        <row r="62">
          <cell r="C62">
            <v>59</v>
          </cell>
          <cell r="AM62" t="str">
            <v>×</v>
          </cell>
          <cell r="AN62" t="str">
            <v/>
          </cell>
          <cell r="AO62">
            <v>0</v>
          </cell>
          <cell r="AP62">
            <v>0</v>
          </cell>
          <cell r="AQ62" t="str">
            <v/>
          </cell>
          <cell r="AR62" t="str">
            <v/>
          </cell>
          <cell r="AS62" t="str">
            <v/>
          </cell>
          <cell r="AT62" t="str">
            <v/>
          </cell>
          <cell r="AU62" t="str">
            <v/>
          </cell>
          <cell r="AV62" t="str">
            <v/>
          </cell>
          <cell r="AW62" t="str">
            <v/>
          </cell>
          <cell r="AX62" t="str">
            <v/>
          </cell>
          <cell r="AY62" t="str">
            <v/>
          </cell>
          <cell r="AZ62" t="str">
            <v/>
          </cell>
          <cell r="BA62" t="str">
            <v/>
          </cell>
          <cell r="BB62" t="str">
            <v/>
          </cell>
          <cell r="BC62" t="str">
            <v/>
          </cell>
          <cell r="BD62" t="str">
            <v/>
          </cell>
          <cell r="BE62" t="str">
            <v/>
          </cell>
          <cell r="BF62" t="str">
            <v/>
          </cell>
          <cell r="BG62" t="str">
            <v/>
          </cell>
          <cell r="BH62" t="str">
            <v/>
          </cell>
          <cell r="BI62" t="str">
            <v/>
          </cell>
          <cell r="BJ62" t="str">
            <v/>
          </cell>
          <cell r="BK62" t="str">
            <v/>
          </cell>
          <cell r="BL62" t="str">
            <v/>
          </cell>
          <cell r="BM62" t="str">
            <v/>
          </cell>
          <cell r="BN62" t="str">
            <v/>
          </cell>
          <cell r="BO62" t="str">
            <v/>
          </cell>
          <cell r="BP62" t="str">
            <v/>
          </cell>
          <cell r="BQ62" t="str">
            <v/>
          </cell>
          <cell r="BR62" t="str">
            <v/>
          </cell>
          <cell r="BS62" t="str">
            <v/>
          </cell>
          <cell r="BT62" t="str">
            <v/>
          </cell>
          <cell r="BU62" t="str">
            <v/>
          </cell>
          <cell r="BV62" t="str">
            <v/>
          </cell>
          <cell r="BW62" t="str">
            <v/>
          </cell>
          <cell r="BX62" t="str">
            <v/>
          </cell>
          <cell r="BY62" t="str">
            <v/>
          </cell>
          <cell r="BZ62" t="str">
            <v/>
          </cell>
          <cell r="CA62" t="str">
            <v/>
          </cell>
          <cell r="CB62" t="str">
            <v/>
          </cell>
          <cell r="CC62" t="str">
            <v/>
          </cell>
          <cell r="CD62" t="str">
            <v/>
          </cell>
          <cell r="CE62" t="str">
            <v/>
          </cell>
          <cell r="CF62" t="str">
            <v/>
          </cell>
          <cell r="CG62" t="str">
            <v/>
          </cell>
          <cell r="CH62" t="str">
            <v/>
          </cell>
          <cell r="CI62" t="str">
            <v/>
          </cell>
          <cell r="CJ62" t="str">
            <v/>
          </cell>
          <cell r="CK62" t="str">
            <v/>
          </cell>
        </row>
        <row r="63">
          <cell r="C63">
            <v>60</v>
          </cell>
          <cell r="AM63" t="str">
            <v>×</v>
          </cell>
          <cell r="AN63" t="str">
            <v/>
          </cell>
          <cell r="AO63">
            <v>0</v>
          </cell>
          <cell r="AP63">
            <v>0</v>
          </cell>
          <cell r="AQ63" t="str">
            <v/>
          </cell>
          <cell r="AR63" t="str">
            <v/>
          </cell>
          <cell r="AS63" t="str">
            <v/>
          </cell>
          <cell r="AT63" t="str">
            <v/>
          </cell>
          <cell r="AU63" t="str">
            <v/>
          </cell>
          <cell r="AV63" t="str">
            <v/>
          </cell>
          <cell r="AW63" t="str">
            <v/>
          </cell>
          <cell r="AX63" t="str">
            <v/>
          </cell>
          <cell r="AY63" t="str">
            <v/>
          </cell>
          <cell r="AZ63" t="str">
            <v/>
          </cell>
          <cell r="BA63" t="str">
            <v/>
          </cell>
          <cell r="BB63" t="str">
            <v/>
          </cell>
          <cell r="BC63" t="str">
            <v/>
          </cell>
          <cell r="BD63" t="str">
            <v/>
          </cell>
          <cell r="BE63" t="str">
            <v/>
          </cell>
          <cell r="BF63" t="str">
            <v/>
          </cell>
          <cell r="BG63" t="str">
            <v/>
          </cell>
          <cell r="BH63" t="str">
            <v/>
          </cell>
          <cell r="BI63" t="str">
            <v/>
          </cell>
          <cell r="BJ63" t="str">
            <v/>
          </cell>
          <cell r="BK63" t="str">
            <v/>
          </cell>
          <cell r="BL63" t="str">
            <v/>
          </cell>
          <cell r="BM63" t="str">
            <v/>
          </cell>
          <cell r="BN63" t="str">
            <v/>
          </cell>
          <cell r="BO63" t="str">
            <v/>
          </cell>
          <cell r="BP63" t="str">
            <v/>
          </cell>
          <cell r="BQ63" t="str">
            <v/>
          </cell>
          <cell r="BR63" t="str">
            <v/>
          </cell>
          <cell r="BS63" t="str">
            <v/>
          </cell>
          <cell r="BT63" t="str">
            <v/>
          </cell>
          <cell r="BU63" t="str">
            <v/>
          </cell>
          <cell r="BV63" t="str">
            <v/>
          </cell>
          <cell r="BW63" t="str">
            <v/>
          </cell>
          <cell r="BX63" t="str">
            <v/>
          </cell>
          <cell r="BY63" t="str">
            <v/>
          </cell>
          <cell r="BZ63" t="str">
            <v/>
          </cell>
          <cell r="CA63" t="str">
            <v/>
          </cell>
          <cell r="CB63" t="str">
            <v/>
          </cell>
          <cell r="CC63" t="str">
            <v/>
          </cell>
          <cell r="CD63" t="str">
            <v/>
          </cell>
          <cell r="CE63" t="str">
            <v/>
          </cell>
          <cell r="CF63" t="str">
            <v/>
          </cell>
          <cell r="CG63" t="str">
            <v/>
          </cell>
          <cell r="CH63" t="str">
            <v/>
          </cell>
          <cell r="CI63" t="str">
            <v/>
          </cell>
          <cell r="CJ63" t="str">
            <v/>
          </cell>
          <cell r="CK63" t="str">
            <v/>
          </cell>
        </row>
        <row r="64">
          <cell r="C64">
            <v>61</v>
          </cell>
          <cell r="AM64" t="str">
            <v>×</v>
          </cell>
          <cell r="AN64" t="str">
            <v/>
          </cell>
          <cell r="AO64">
            <v>0</v>
          </cell>
          <cell r="AP64">
            <v>0</v>
          </cell>
          <cell r="AQ64" t="str">
            <v/>
          </cell>
          <cell r="AR64" t="str">
            <v/>
          </cell>
          <cell r="AS64" t="str">
            <v/>
          </cell>
          <cell r="AT64" t="str">
            <v/>
          </cell>
          <cell r="AU64" t="str">
            <v/>
          </cell>
          <cell r="AV64" t="str">
            <v/>
          </cell>
          <cell r="AW64" t="str">
            <v/>
          </cell>
          <cell r="AX64" t="str">
            <v/>
          </cell>
          <cell r="AY64" t="str">
            <v/>
          </cell>
          <cell r="AZ64" t="str">
            <v/>
          </cell>
          <cell r="BA64" t="str">
            <v/>
          </cell>
          <cell r="BB64" t="str">
            <v/>
          </cell>
          <cell r="BC64" t="str">
            <v/>
          </cell>
          <cell r="BD64" t="str">
            <v/>
          </cell>
          <cell r="BE64" t="str">
            <v/>
          </cell>
          <cell r="BF64" t="str">
            <v/>
          </cell>
          <cell r="BG64" t="str">
            <v/>
          </cell>
          <cell r="BH64" t="str">
            <v/>
          </cell>
          <cell r="BI64" t="str">
            <v/>
          </cell>
          <cell r="BJ64" t="str">
            <v/>
          </cell>
          <cell r="BK64" t="str">
            <v/>
          </cell>
          <cell r="BL64" t="str">
            <v/>
          </cell>
          <cell r="BM64" t="str">
            <v/>
          </cell>
          <cell r="BN64" t="str">
            <v/>
          </cell>
          <cell r="BO64" t="str">
            <v/>
          </cell>
          <cell r="BP64" t="str">
            <v/>
          </cell>
          <cell r="BQ64" t="str">
            <v/>
          </cell>
          <cell r="BR64" t="str">
            <v/>
          </cell>
          <cell r="BS64" t="str">
            <v/>
          </cell>
          <cell r="BT64" t="str">
            <v/>
          </cell>
          <cell r="BU64" t="str">
            <v/>
          </cell>
          <cell r="BV64" t="str">
            <v/>
          </cell>
          <cell r="BW64" t="str">
            <v/>
          </cell>
          <cell r="BX64" t="str">
            <v/>
          </cell>
          <cell r="BY64" t="str">
            <v/>
          </cell>
          <cell r="BZ64" t="str">
            <v/>
          </cell>
          <cell r="CA64" t="str">
            <v/>
          </cell>
          <cell r="CB64" t="str">
            <v/>
          </cell>
          <cell r="CC64" t="str">
            <v/>
          </cell>
          <cell r="CD64" t="str">
            <v/>
          </cell>
          <cell r="CE64" t="str">
            <v/>
          </cell>
          <cell r="CF64" t="str">
            <v/>
          </cell>
          <cell r="CG64" t="str">
            <v/>
          </cell>
          <cell r="CH64" t="str">
            <v/>
          </cell>
          <cell r="CI64" t="str">
            <v/>
          </cell>
          <cell r="CJ64" t="str">
            <v/>
          </cell>
          <cell r="CK64" t="str">
            <v/>
          </cell>
        </row>
        <row r="65">
          <cell r="C65">
            <v>62</v>
          </cell>
          <cell r="AM65" t="str">
            <v>×</v>
          </cell>
          <cell r="AN65" t="str">
            <v/>
          </cell>
          <cell r="AO65">
            <v>0</v>
          </cell>
          <cell r="AP65">
            <v>0</v>
          </cell>
          <cell r="AQ65" t="str">
            <v/>
          </cell>
          <cell r="AR65" t="str">
            <v/>
          </cell>
          <cell r="AS65" t="str">
            <v/>
          </cell>
          <cell r="AT65" t="str">
            <v/>
          </cell>
          <cell r="AU65" t="str">
            <v/>
          </cell>
          <cell r="AV65" t="str">
            <v/>
          </cell>
          <cell r="AW65" t="str">
            <v/>
          </cell>
          <cell r="AX65" t="str">
            <v/>
          </cell>
          <cell r="AY65" t="str">
            <v/>
          </cell>
          <cell r="AZ65" t="str">
            <v/>
          </cell>
          <cell r="BA65" t="str">
            <v/>
          </cell>
          <cell r="BB65" t="str">
            <v/>
          </cell>
          <cell r="BC65" t="str">
            <v/>
          </cell>
          <cell r="BD65" t="str">
            <v/>
          </cell>
          <cell r="BE65" t="str">
            <v/>
          </cell>
          <cell r="BF65" t="str">
            <v/>
          </cell>
          <cell r="BG65" t="str">
            <v/>
          </cell>
          <cell r="BH65" t="str">
            <v/>
          </cell>
          <cell r="BI65" t="str">
            <v/>
          </cell>
          <cell r="BJ65" t="str">
            <v/>
          </cell>
          <cell r="BK65" t="str">
            <v/>
          </cell>
          <cell r="BL65" t="str">
            <v/>
          </cell>
          <cell r="BM65" t="str">
            <v/>
          </cell>
          <cell r="BN65" t="str">
            <v/>
          </cell>
          <cell r="BO65" t="str">
            <v/>
          </cell>
          <cell r="BP65" t="str">
            <v/>
          </cell>
          <cell r="BQ65" t="str">
            <v/>
          </cell>
          <cell r="BR65" t="str">
            <v/>
          </cell>
          <cell r="BS65" t="str">
            <v/>
          </cell>
          <cell r="BT65" t="str">
            <v/>
          </cell>
          <cell r="BU65" t="str">
            <v/>
          </cell>
          <cell r="BV65" t="str">
            <v/>
          </cell>
          <cell r="BW65" t="str">
            <v/>
          </cell>
          <cell r="BX65" t="str">
            <v/>
          </cell>
          <cell r="BY65" t="str">
            <v/>
          </cell>
          <cell r="BZ65" t="str">
            <v/>
          </cell>
          <cell r="CA65" t="str">
            <v/>
          </cell>
          <cell r="CB65" t="str">
            <v/>
          </cell>
          <cell r="CC65" t="str">
            <v/>
          </cell>
          <cell r="CD65" t="str">
            <v/>
          </cell>
          <cell r="CE65" t="str">
            <v/>
          </cell>
          <cell r="CF65" t="str">
            <v/>
          </cell>
          <cell r="CG65" t="str">
            <v/>
          </cell>
          <cell r="CH65" t="str">
            <v/>
          </cell>
          <cell r="CI65" t="str">
            <v/>
          </cell>
          <cell r="CJ65" t="str">
            <v/>
          </cell>
          <cell r="CK65" t="str">
            <v/>
          </cell>
        </row>
        <row r="66">
          <cell r="C66">
            <v>63</v>
          </cell>
          <cell r="AM66" t="str">
            <v>×</v>
          </cell>
          <cell r="AN66" t="str">
            <v/>
          </cell>
          <cell r="AO66">
            <v>0</v>
          </cell>
          <cell r="AP66">
            <v>0</v>
          </cell>
          <cell r="AQ66" t="str">
            <v/>
          </cell>
          <cell r="AR66" t="str">
            <v/>
          </cell>
          <cell r="AS66" t="str">
            <v/>
          </cell>
          <cell r="AT66" t="str">
            <v/>
          </cell>
          <cell r="AU66" t="str">
            <v/>
          </cell>
          <cell r="AV66" t="str">
            <v/>
          </cell>
          <cell r="AW66" t="str">
            <v/>
          </cell>
          <cell r="AX66" t="str">
            <v/>
          </cell>
          <cell r="AY66" t="str">
            <v/>
          </cell>
          <cell r="AZ66" t="str">
            <v/>
          </cell>
          <cell r="BA66" t="str">
            <v/>
          </cell>
          <cell r="BB66" t="str">
            <v/>
          </cell>
          <cell r="BC66" t="str">
            <v/>
          </cell>
          <cell r="BD66" t="str">
            <v/>
          </cell>
          <cell r="BE66" t="str">
            <v/>
          </cell>
          <cell r="BF66" t="str">
            <v/>
          </cell>
          <cell r="BG66" t="str">
            <v/>
          </cell>
          <cell r="BH66" t="str">
            <v/>
          </cell>
          <cell r="BI66" t="str">
            <v/>
          </cell>
          <cell r="BJ66" t="str">
            <v/>
          </cell>
          <cell r="BK66" t="str">
            <v/>
          </cell>
          <cell r="BL66" t="str">
            <v/>
          </cell>
          <cell r="BM66" t="str">
            <v/>
          </cell>
          <cell r="BN66" t="str">
            <v/>
          </cell>
          <cell r="BO66" t="str">
            <v/>
          </cell>
          <cell r="BP66" t="str">
            <v/>
          </cell>
          <cell r="BQ66" t="str">
            <v/>
          </cell>
          <cell r="BR66" t="str">
            <v/>
          </cell>
          <cell r="BS66" t="str">
            <v/>
          </cell>
          <cell r="BT66" t="str">
            <v/>
          </cell>
          <cell r="BU66" t="str">
            <v/>
          </cell>
          <cell r="BV66" t="str">
            <v/>
          </cell>
          <cell r="BW66" t="str">
            <v/>
          </cell>
          <cell r="BX66" t="str">
            <v/>
          </cell>
          <cell r="BY66" t="str">
            <v/>
          </cell>
          <cell r="BZ66" t="str">
            <v/>
          </cell>
          <cell r="CA66" t="str">
            <v/>
          </cell>
          <cell r="CB66" t="str">
            <v/>
          </cell>
          <cell r="CC66" t="str">
            <v/>
          </cell>
          <cell r="CD66" t="str">
            <v/>
          </cell>
          <cell r="CE66" t="str">
            <v/>
          </cell>
          <cell r="CF66" t="str">
            <v/>
          </cell>
          <cell r="CG66" t="str">
            <v/>
          </cell>
          <cell r="CH66" t="str">
            <v/>
          </cell>
          <cell r="CI66" t="str">
            <v/>
          </cell>
          <cell r="CJ66" t="str">
            <v/>
          </cell>
          <cell r="CK66" t="str">
            <v/>
          </cell>
        </row>
        <row r="67">
          <cell r="C67">
            <v>64</v>
          </cell>
          <cell r="AM67" t="str">
            <v>×</v>
          </cell>
          <cell r="AN67" t="str">
            <v/>
          </cell>
          <cell r="AO67">
            <v>0</v>
          </cell>
          <cell r="AP67">
            <v>0</v>
          </cell>
          <cell r="AQ67" t="str">
            <v/>
          </cell>
          <cell r="AR67" t="str">
            <v/>
          </cell>
          <cell r="AS67" t="str">
            <v/>
          </cell>
          <cell r="AT67" t="str">
            <v/>
          </cell>
          <cell r="AU67" t="str">
            <v/>
          </cell>
          <cell r="AV67" t="str">
            <v/>
          </cell>
          <cell r="AW67" t="str">
            <v/>
          </cell>
          <cell r="AX67" t="str">
            <v/>
          </cell>
          <cell r="AY67" t="str">
            <v/>
          </cell>
          <cell r="AZ67" t="str">
            <v/>
          </cell>
          <cell r="BA67" t="str">
            <v/>
          </cell>
          <cell r="BB67" t="str">
            <v/>
          </cell>
          <cell r="BC67" t="str">
            <v/>
          </cell>
          <cell r="BD67" t="str">
            <v/>
          </cell>
          <cell r="BE67" t="str">
            <v/>
          </cell>
          <cell r="BF67" t="str">
            <v/>
          </cell>
          <cell r="BG67" t="str">
            <v/>
          </cell>
          <cell r="BH67" t="str">
            <v/>
          </cell>
          <cell r="BI67" t="str">
            <v/>
          </cell>
          <cell r="BJ67" t="str">
            <v/>
          </cell>
          <cell r="BK67" t="str">
            <v/>
          </cell>
          <cell r="BL67" t="str">
            <v/>
          </cell>
          <cell r="BM67" t="str">
            <v/>
          </cell>
          <cell r="BN67" t="str">
            <v/>
          </cell>
          <cell r="BO67" t="str">
            <v/>
          </cell>
          <cell r="BP67" t="str">
            <v/>
          </cell>
          <cell r="BQ67" t="str">
            <v/>
          </cell>
          <cell r="BR67" t="str">
            <v/>
          </cell>
          <cell r="BS67" t="str">
            <v/>
          </cell>
          <cell r="BT67" t="str">
            <v/>
          </cell>
          <cell r="BU67" t="str">
            <v/>
          </cell>
          <cell r="BV67" t="str">
            <v/>
          </cell>
          <cell r="BW67" t="str">
            <v/>
          </cell>
          <cell r="BX67" t="str">
            <v/>
          </cell>
          <cell r="BY67" t="str">
            <v/>
          </cell>
          <cell r="BZ67" t="str">
            <v/>
          </cell>
          <cell r="CA67" t="str">
            <v/>
          </cell>
          <cell r="CB67" t="str">
            <v/>
          </cell>
          <cell r="CC67" t="str">
            <v/>
          </cell>
          <cell r="CD67" t="str">
            <v/>
          </cell>
          <cell r="CE67" t="str">
            <v/>
          </cell>
          <cell r="CF67" t="str">
            <v/>
          </cell>
          <cell r="CG67" t="str">
            <v/>
          </cell>
          <cell r="CH67" t="str">
            <v/>
          </cell>
          <cell r="CI67" t="str">
            <v/>
          </cell>
          <cell r="CJ67" t="str">
            <v/>
          </cell>
          <cell r="CK67" t="str">
            <v/>
          </cell>
        </row>
        <row r="68">
          <cell r="C68">
            <v>65</v>
          </cell>
          <cell r="AM68" t="str">
            <v>×</v>
          </cell>
          <cell r="AN68" t="str">
            <v/>
          </cell>
          <cell r="AO68">
            <v>0</v>
          </cell>
          <cell r="AP68">
            <v>0</v>
          </cell>
          <cell r="AQ68" t="str">
            <v/>
          </cell>
          <cell r="AR68" t="str">
            <v/>
          </cell>
          <cell r="AS68" t="str">
            <v/>
          </cell>
          <cell r="AT68" t="str">
            <v/>
          </cell>
          <cell r="AU68" t="str">
            <v/>
          </cell>
          <cell r="AV68" t="str">
            <v/>
          </cell>
          <cell r="AW68" t="str">
            <v/>
          </cell>
          <cell r="AX68" t="str">
            <v/>
          </cell>
          <cell r="AY68" t="str">
            <v/>
          </cell>
          <cell r="AZ68" t="str">
            <v/>
          </cell>
          <cell r="BA68" t="str">
            <v/>
          </cell>
          <cell r="BB68" t="str">
            <v/>
          </cell>
          <cell r="BC68" t="str">
            <v/>
          </cell>
          <cell r="BD68" t="str">
            <v/>
          </cell>
          <cell r="BE68" t="str">
            <v/>
          </cell>
          <cell r="BF68" t="str">
            <v/>
          </cell>
          <cell r="BG68" t="str">
            <v/>
          </cell>
          <cell r="BH68" t="str">
            <v/>
          </cell>
          <cell r="BI68" t="str">
            <v/>
          </cell>
          <cell r="BJ68" t="str">
            <v/>
          </cell>
          <cell r="BK68" t="str">
            <v/>
          </cell>
          <cell r="BL68" t="str">
            <v/>
          </cell>
          <cell r="BM68" t="str">
            <v/>
          </cell>
          <cell r="BN68" t="str">
            <v/>
          </cell>
          <cell r="BO68" t="str">
            <v/>
          </cell>
          <cell r="BP68" t="str">
            <v/>
          </cell>
          <cell r="BQ68" t="str">
            <v/>
          </cell>
          <cell r="BR68" t="str">
            <v/>
          </cell>
          <cell r="BS68" t="str">
            <v/>
          </cell>
          <cell r="BT68" t="str">
            <v/>
          </cell>
          <cell r="BU68" t="str">
            <v/>
          </cell>
          <cell r="BV68" t="str">
            <v/>
          </cell>
          <cell r="BW68" t="str">
            <v/>
          </cell>
          <cell r="BX68" t="str">
            <v/>
          </cell>
          <cell r="BY68" t="str">
            <v/>
          </cell>
          <cell r="BZ68" t="str">
            <v/>
          </cell>
          <cell r="CA68" t="str">
            <v/>
          </cell>
          <cell r="CB68" t="str">
            <v/>
          </cell>
          <cell r="CC68" t="str">
            <v/>
          </cell>
          <cell r="CD68" t="str">
            <v/>
          </cell>
          <cell r="CE68" t="str">
            <v/>
          </cell>
          <cell r="CF68" t="str">
            <v/>
          </cell>
          <cell r="CG68" t="str">
            <v/>
          </cell>
          <cell r="CH68" t="str">
            <v/>
          </cell>
          <cell r="CI68" t="str">
            <v/>
          </cell>
          <cell r="CJ68" t="str">
            <v/>
          </cell>
          <cell r="CK68" t="str">
            <v/>
          </cell>
        </row>
        <row r="69">
          <cell r="C69">
            <v>66</v>
          </cell>
          <cell r="AM69" t="str">
            <v>×</v>
          </cell>
          <cell r="AN69" t="str">
            <v/>
          </cell>
          <cell r="AO69">
            <v>0</v>
          </cell>
          <cell r="AP69">
            <v>0</v>
          </cell>
          <cell r="AQ69" t="str">
            <v/>
          </cell>
          <cell r="AR69" t="str">
            <v/>
          </cell>
          <cell r="AS69" t="str">
            <v/>
          </cell>
          <cell r="AT69" t="str">
            <v/>
          </cell>
          <cell r="AU69" t="str">
            <v/>
          </cell>
          <cell r="AV69" t="str">
            <v/>
          </cell>
          <cell r="AW69" t="str">
            <v/>
          </cell>
          <cell r="AX69" t="str">
            <v/>
          </cell>
          <cell r="AY69" t="str">
            <v/>
          </cell>
          <cell r="AZ69" t="str">
            <v/>
          </cell>
          <cell r="BA69" t="str">
            <v/>
          </cell>
          <cell r="BB69" t="str">
            <v/>
          </cell>
          <cell r="BC69" t="str">
            <v/>
          </cell>
          <cell r="BD69" t="str">
            <v/>
          </cell>
          <cell r="BE69" t="str">
            <v/>
          </cell>
          <cell r="BF69" t="str">
            <v/>
          </cell>
          <cell r="BG69" t="str">
            <v/>
          </cell>
          <cell r="BH69" t="str">
            <v/>
          </cell>
          <cell r="BI69" t="str">
            <v/>
          </cell>
          <cell r="BJ69" t="str">
            <v/>
          </cell>
          <cell r="BK69" t="str">
            <v/>
          </cell>
          <cell r="BL69" t="str">
            <v/>
          </cell>
          <cell r="BM69" t="str">
            <v/>
          </cell>
          <cell r="BN69" t="str">
            <v/>
          </cell>
          <cell r="BO69" t="str">
            <v/>
          </cell>
          <cell r="BP69" t="str">
            <v/>
          </cell>
          <cell r="BQ69" t="str">
            <v/>
          </cell>
          <cell r="BR69" t="str">
            <v/>
          </cell>
          <cell r="BS69" t="str">
            <v/>
          </cell>
          <cell r="BT69" t="str">
            <v/>
          </cell>
          <cell r="BU69" t="str">
            <v/>
          </cell>
          <cell r="BV69" t="str">
            <v/>
          </cell>
          <cell r="BW69" t="str">
            <v/>
          </cell>
          <cell r="BX69" t="str">
            <v/>
          </cell>
          <cell r="BY69" t="str">
            <v/>
          </cell>
          <cell r="BZ69" t="str">
            <v/>
          </cell>
          <cell r="CA69" t="str">
            <v/>
          </cell>
          <cell r="CB69" t="str">
            <v/>
          </cell>
          <cell r="CC69" t="str">
            <v/>
          </cell>
          <cell r="CD69" t="str">
            <v/>
          </cell>
          <cell r="CE69" t="str">
            <v/>
          </cell>
          <cell r="CF69" t="str">
            <v/>
          </cell>
          <cell r="CG69" t="str">
            <v/>
          </cell>
          <cell r="CH69" t="str">
            <v/>
          </cell>
          <cell r="CI69" t="str">
            <v/>
          </cell>
          <cell r="CJ69" t="str">
            <v/>
          </cell>
          <cell r="CK69" t="str">
            <v/>
          </cell>
        </row>
        <row r="70">
          <cell r="C70">
            <v>67</v>
          </cell>
          <cell r="AM70" t="str">
            <v>×</v>
          </cell>
          <cell r="AN70" t="str">
            <v/>
          </cell>
          <cell r="AO70">
            <v>0</v>
          </cell>
          <cell r="AP70">
            <v>0</v>
          </cell>
          <cell r="AQ70" t="str">
            <v/>
          </cell>
          <cell r="AR70" t="str">
            <v/>
          </cell>
          <cell r="AS70" t="str">
            <v/>
          </cell>
          <cell r="AT70" t="str">
            <v/>
          </cell>
          <cell r="AU70" t="str">
            <v/>
          </cell>
          <cell r="AV70" t="str">
            <v/>
          </cell>
          <cell r="AW70" t="str">
            <v/>
          </cell>
          <cell r="AX70" t="str">
            <v/>
          </cell>
          <cell r="AY70" t="str">
            <v/>
          </cell>
          <cell r="AZ70" t="str">
            <v/>
          </cell>
          <cell r="BA70" t="str">
            <v/>
          </cell>
          <cell r="BB70" t="str">
            <v/>
          </cell>
          <cell r="BC70" t="str">
            <v/>
          </cell>
          <cell r="BD70" t="str">
            <v/>
          </cell>
          <cell r="BE70" t="str">
            <v/>
          </cell>
          <cell r="BF70" t="str">
            <v/>
          </cell>
          <cell r="BG70" t="str">
            <v/>
          </cell>
          <cell r="BH70" t="str">
            <v/>
          </cell>
          <cell r="BI70" t="str">
            <v/>
          </cell>
          <cell r="BJ70" t="str">
            <v/>
          </cell>
          <cell r="BK70" t="str">
            <v/>
          </cell>
          <cell r="BL70" t="str">
            <v/>
          </cell>
          <cell r="BM70" t="str">
            <v/>
          </cell>
          <cell r="BN70" t="str">
            <v/>
          </cell>
          <cell r="BO70" t="str">
            <v/>
          </cell>
          <cell r="BP70" t="str">
            <v/>
          </cell>
          <cell r="BQ70" t="str">
            <v/>
          </cell>
          <cell r="BR70" t="str">
            <v/>
          </cell>
          <cell r="BS70" t="str">
            <v/>
          </cell>
          <cell r="BT70" t="str">
            <v/>
          </cell>
          <cell r="BU70" t="str">
            <v/>
          </cell>
          <cell r="BV70" t="str">
            <v/>
          </cell>
          <cell r="BW70" t="str">
            <v/>
          </cell>
          <cell r="BX70" t="str">
            <v/>
          </cell>
          <cell r="BY70" t="str">
            <v/>
          </cell>
          <cell r="BZ70" t="str">
            <v/>
          </cell>
          <cell r="CA70" t="str">
            <v/>
          </cell>
          <cell r="CB70" t="str">
            <v/>
          </cell>
          <cell r="CC70" t="str">
            <v/>
          </cell>
          <cell r="CD70" t="str">
            <v/>
          </cell>
          <cell r="CE70" t="str">
            <v/>
          </cell>
          <cell r="CF70" t="str">
            <v/>
          </cell>
          <cell r="CG70" t="str">
            <v/>
          </cell>
          <cell r="CH70" t="str">
            <v/>
          </cell>
          <cell r="CI70" t="str">
            <v/>
          </cell>
          <cell r="CJ70" t="str">
            <v/>
          </cell>
          <cell r="CK70" t="str">
            <v/>
          </cell>
        </row>
        <row r="71">
          <cell r="C71">
            <v>68</v>
          </cell>
          <cell r="AM71" t="str">
            <v>×</v>
          </cell>
          <cell r="AN71" t="str">
            <v/>
          </cell>
          <cell r="AO71">
            <v>0</v>
          </cell>
          <cell r="AP71">
            <v>0</v>
          </cell>
          <cell r="AQ71" t="str">
            <v/>
          </cell>
          <cell r="AR71" t="str">
            <v/>
          </cell>
          <cell r="AS71" t="str">
            <v/>
          </cell>
          <cell r="AT71" t="str">
            <v/>
          </cell>
          <cell r="AU71" t="str">
            <v/>
          </cell>
          <cell r="AV71" t="str">
            <v/>
          </cell>
          <cell r="AW71" t="str">
            <v/>
          </cell>
          <cell r="AX71" t="str">
            <v/>
          </cell>
          <cell r="AY71" t="str">
            <v/>
          </cell>
          <cell r="AZ71" t="str">
            <v/>
          </cell>
          <cell r="BA71" t="str">
            <v/>
          </cell>
          <cell r="BB71" t="str">
            <v/>
          </cell>
          <cell r="BC71" t="str">
            <v/>
          </cell>
          <cell r="BD71" t="str">
            <v/>
          </cell>
          <cell r="BE71" t="str">
            <v/>
          </cell>
          <cell r="BF71" t="str">
            <v/>
          </cell>
          <cell r="BG71" t="str">
            <v/>
          </cell>
          <cell r="BH71" t="str">
            <v/>
          </cell>
          <cell r="BI71" t="str">
            <v/>
          </cell>
          <cell r="BJ71" t="str">
            <v/>
          </cell>
          <cell r="BK71" t="str">
            <v/>
          </cell>
          <cell r="BL71" t="str">
            <v/>
          </cell>
          <cell r="BM71" t="str">
            <v/>
          </cell>
          <cell r="BN71" t="str">
            <v/>
          </cell>
          <cell r="BO71" t="str">
            <v/>
          </cell>
          <cell r="BP71" t="str">
            <v/>
          </cell>
          <cell r="BQ71" t="str">
            <v/>
          </cell>
          <cell r="BR71" t="str">
            <v/>
          </cell>
          <cell r="BS71" t="str">
            <v/>
          </cell>
          <cell r="BT71" t="str">
            <v/>
          </cell>
          <cell r="BU71" t="str">
            <v/>
          </cell>
          <cell r="BV71" t="str">
            <v/>
          </cell>
          <cell r="BW71" t="str">
            <v/>
          </cell>
          <cell r="BX71" t="str">
            <v/>
          </cell>
          <cell r="BY71" t="str">
            <v/>
          </cell>
          <cell r="BZ71" t="str">
            <v/>
          </cell>
          <cell r="CA71" t="str">
            <v/>
          </cell>
          <cell r="CB71" t="str">
            <v/>
          </cell>
          <cell r="CC71" t="str">
            <v/>
          </cell>
          <cell r="CD71" t="str">
            <v/>
          </cell>
          <cell r="CE71" t="str">
            <v/>
          </cell>
          <cell r="CF71" t="str">
            <v/>
          </cell>
          <cell r="CG71" t="str">
            <v/>
          </cell>
          <cell r="CH71" t="str">
            <v/>
          </cell>
          <cell r="CI71" t="str">
            <v/>
          </cell>
          <cell r="CJ71" t="str">
            <v/>
          </cell>
          <cell r="CK71" t="str">
            <v/>
          </cell>
        </row>
        <row r="72">
          <cell r="C72">
            <v>69</v>
          </cell>
          <cell r="AM72" t="str">
            <v>×</v>
          </cell>
          <cell r="AN72" t="str">
            <v/>
          </cell>
          <cell r="AO72">
            <v>0</v>
          </cell>
          <cell r="AP72">
            <v>0</v>
          </cell>
          <cell r="AQ72" t="str">
            <v/>
          </cell>
          <cell r="AR72" t="str">
            <v/>
          </cell>
          <cell r="AS72" t="str">
            <v/>
          </cell>
          <cell r="AT72" t="str">
            <v/>
          </cell>
          <cell r="AU72" t="str">
            <v/>
          </cell>
          <cell r="AV72" t="str">
            <v/>
          </cell>
          <cell r="AW72" t="str">
            <v/>
          </cell>
          <cell r="AX72" t="str">
            <v/>
          </cell>
          <cell r="AY72" t="str">
            <v/>
          </cell>
          <cell r="AZ72" t="str">
            <v/>
          </cell>
          <cell r="BA72" t="str">
            <v/>
          </cell>
          <cell r="BB72" t="str">
            <v/>
          </cell>
          <cell r="BC72" t="str">
            <v/>
          </cell>
          <cell r="BD72" t="str">
            <v/>
          </cell>
          <cell r="BE72" t="str">
            <v/>
          </cell>
          <cell r="BF72" t="str">
            <v/>
          </cell>
          <cell r="BG72" t="str">
            <v/>
          </cell>
          <cell r="BH72" t="str">
            <v/>
          </cell>
          <cell r="BI72" t="str">
            <v/>
          </cell>
          <cell r="BJ72" t="str">
            <v/>
          </cell>
          <cell r="BK72" t="str">
            <v/>
          </cell>
          <cell r="BL72" t="str">
            <v/>
          </cell>
          <cell r="BM72" t="str">
            <v/>
          </cell>
          <cell r="BN72" t="str">
            <v/>
          </cell>
          <cell r="BO72" t="str">
            <v/>
          </cell>
          <cell r="BP72" t="str">
            <v/>
          </cell>
          <cell r="BQ72" t="str">
            <v/>
          </cell>
          <cell r="BR72" t="str">
            <v/>
          </cell>
          <cell r="BS72" t="str">
            <v/>
          </cell>
          <cell r="BT72" t="str">
            <v/>
          </cell>
          <cell r="BU72" t="str">
            <v/>
          </cell>
          <cell r="BV72" t="str">
            <v/>
          </cell>
          <cell r="BW72" t="str">
            <v/>
          </cell>
          <cell r="BX72" t="str">
            <v/>
          </cell>
          <cell r="BY72" t="str">
            <v/>
          </cell>
          <cell r="BZ72" t="str">
            <v/>
          </cell>
          <cell r="CA72" t="str">
            <v/>
          </cell>
          <cell r="CB72" t="str">
            <v/>
          </cell>
          <cell r="CC72" t="str">
            <v/>
          </cell>
          <cell r="CD72" t="str">
            <v/>
          </cell>
          <cell r="CE72" t="str">
            <v/>
          </cell>
          <cell r="CF72" t="str">
            <v/>
          </cell>
          <cell r="CG72" t="str">
            <v/>
          </cell>
          <cell r="CH72" t="str">
            <v/>
          </cell>
          <cell r="CI72" t="str">
            <v/>
          </cell>
          <cell r="CJ72" t="str">
            <v/>
          </cell>
          <cell r="CK72" t="str">
            <v/>
          </cell>
        </row>
        <row r="73">
          <cell r="C73">
            <v>70</v>
          </cell>
          <cell r="AM73" t="str">
            <v>×</v>
          </cell>
          <cell r="AN73" t="str">
            <v/>
          </cell>
          <cell r="AO73">
            <v>0</v>
          </cell>
          <cell r="AP73">
            <v>0</v>
          </cell>
          <cell r="AQ73" t="str">
            <v/>
          </cell>
          <cell r="AR73" t="str">
            <v/>
          </cell>
          <cell r="AS73" t="str">
            <v/>
          </cell>
          <cell r="AT73" t="str">
            <v/>
          </cell>
          <cell r="AU73" t="str">
            <v/>
          </cell>
          <cell r="AV73" t="str">
            <v/>
          </cell>
          <cell r="AW73" t="str">
            <v/>
          </cell>
          <cell r="AX73" t="str">
            <v/>
          </cell>
          <cell r="AY73" t="str">
            <v/>
          </cell>
          <cell r="AZ73" t="str">
            <v/>
          </cell>
          <cell r="BA73" t="str">
            <v/>
          </cell>
          <cell r="BB73" t="str">
            <v/>
          </cell>
          <cell r="BC73" t="str">
            <v/>
          </cell>
          <cell r="BD73" t="str">
            <v/>
          </cell>
          <cell r="BE73" t="str">
            <v/>
          </cell>
          <cell r="BF73" t="str">
            <v/>
          </cell>
          <cell r="BG73" t="str">
            <v/>
          </cell>
          <cell r="BH73" t="str">
            <v/>
          </cell>
          <cell r="BI73" t="str">
            <v/>
          </cell>
          <cell r="BJ73" t="str">
            <v/>
          </cell>
          <cell r="BK73" t="str">
            <v/>
          </cell>
          <cell r="BL73" t="str">
            <v/>
          </cell>
          <cell r="BM73" t="str">
            <v/>
          </cell>
          <cell r="BN73" t="str">
            <v/>
          </cell>
          <cell r="BO73" t="str">
            <v/>
          </cell>
          <cell r="BP73" t="str">
            <v/>
          </cell>
          <cell r="BQ73" t="str">
            <v/>
          </cell>
          <cell r="BR73" t="str">
            <v/>
          </cell>
          <cell r="BS73" t="str">
            <v/>
          </cell>
          <cell r="BT73" t="str">
            <v/>
          </cell>
          <cell r="BU73" t="str">
            <v/>
          </cell>
          <cell r="BV73" t="str">
            <v/>
          </cell>
          <cell r="BW73" t="str">
            <v/>
          </cell>
          <cell r="BX73" t="str">
            <v/>
          </cell>
          <cell r="BY73" t="str">
            <v/>
          </cell>
          <cell r="BZ73" t="str">
            <v/>
          </cell>
          <cell r="CA73" t="str">
            <v/>
          </cell>
          <cell r="CB73" t="str">
            <v/>
          </cell>
          <cell r="CC73" t="str">
            <v/>
          </cell>
          <cell r="CD73" t="str">
            <v/>
          </cell>
          <cell r="CE73" t="str">
            <v/>
          </cell>
          <cell r="CF73" t="str">
            <v/>
          </cell>
          <cell r="CG73" t="str">
            <v/>
          </cell>
          <cell r="CH73" t="str">
            <v/>
          </cell>
          <cell r="CI73" t="str">
            <v/>
          </cell>
          <cell r="CJ73" t="str">
            <v/>
          </cell>
          <cell r="CK73" t="str">
            <v/>
          </cell>
        </row>
        <row r="74">
          <cell r="C74">
            <v>71</v>
          </cell>
          <cell r="AM74" t="str">
            <v>×</v>
          </cell>
          <cell r="AN74" t="str">
            <v/>
          </cell>
          <cell r="AO74">
            <v>0</v>
          </cell>
          <cell r="AP74">
            <v>0</v>
          </cell>
          <cell r="AQ74" t="str">
            <v/>
          </cell>
          <cell r="AR74" t="str">
            <v/>
          </cell>
          <cell r="AS74" t="str">
            <v/>
          </cell>
          <cell r="AT74" t="str">
            <v/>
          </cell>
          <cell r="AU74" t="str">
            <v/>
          </cell>
          <cell r="AV74" t="str">
            <v/>
          </cell>
          <cell r="AW74" t="str">
            <v/>
          </cell>
          <cell r="AX74" t="str">
            <v/>
          </cell>
          <cell r="AY74" t="str">
            <v/>
          </cell>
          <cell r="AZ74" t="str">
            <v/>
          </cell>
          <cell r="BA74" t="str">
            <v/>
          </cell>
          <cell r="BB74" t="str">
            <v/>
          </cell>
          <cell r="BC74" t="str">
            <v/>
          </cell>
          <cell r="BD74" t="str">
            <v/>
          </cell>
          <cell r="BE74" t="str">
            <v/>
          </cell>
          <cell r="BF74" t="str">
            <v/>
          </cell>
          <cell r="BG74" t="str">
            <v/>
          </cell>
          <cell r="BH74" t="str">
            <v/>
          </cell>
          <cell r="BI74" t="str">
            <v/>
          </cell>
          <cell r="BJ74" t="str">
            <v/>
          </cell>
          <cell r="BK74" t="str">
            <v/>
          </cell>
          <cell r="BL74" t="str">
            <v/>
          </cell>
          <cell r="BM74" t="str">
            <v/>
          </cell>
          <cell r="BN74" t="str">
            <v/>
          </cell>
          <cell r="BO74" t="str">
            <v/>
          </cell>
          <cell r="BP74" t="str">
            <v/>
          </cell>
          <cell r="BQ74" t="str">
            <v/>
          </cell>
          <cell r="BR74" t="str">
            <v/>
          </cell>
          <cell r="BS74" t="str">
            <v/>
          </cell>
          <cell r="BT74" t="str">
            <v/>
          </cell>
          <cell r="BU74" t="str">
            <v/>
          </cell>
          <cell r="BV74" t="str">
            <v/>
          </cell>
          <cell r="BW74" t="str">
            <v/>
          </cell>
          <cell r="BX74" t="str">
            <v/>
          </cell>
          <cell r="BY74" t="str">
            <v/>
          </cell>
          <cell r="BZ74" t="str">
            <v/>
          </cell>
          <cell r="CA74" t="str">
            <v/>
          </cell>
          <cell r="CB74" t="str">
            <v/>
          </cell>
          <cell r="CC74" t="str">
            <v/>
          </cell>
          <cell r="CD74" t="str">
            <v/>
          </cell>
          <cell r="CE74" t="str">
            <v/>
          </cell>
          <cell r="CF74" t="str">
            <v/>
          </cell>
          <cell r="CG74" t="str">
            <v/>
          </cell>
          <cell r="CH74" t="str">
            <v/>
          </cell>
          <cell r="CI74" t="str">
            <v/>
          </cell>
          <cell r="CJ74" t="str">
            <v/>
          </cell>
          <cell r="CK74" t="str">
            <v/>
          </cell>
        </row>
        <row r="75">
          <cell r="C75">
            <v>72</v>
          </cell>
          <cell r="AM75" t="str">
            <v>×</v>
          </cell>
          <cell r="AN75" t="str">
            <v/>
          </cell>
          <cell r="AO75">
            <v>0</v>
          </cell>
          <cell r="AP75">
            <v>0</v>
          </cell>
          <cell r="AQ75" t="str">
            <v/>
          </cell>
          <cell r="AR75" t="str">
            <v/>
          </cell>
          <cell r="AS75" t="str">
            <v/>
          </cell>
          <cell r="AT75" t="str">
            <v/>
          </cell>
          <cell r="AU75" t="str">
            <v/>
          </cell>
          <cell r="AV75" t="str">
            <v/>
          </cell>
          <cell r="AW75" t="str">
            <v/>
          </cell>
          <cell r="AX75" t="str">
            <v/>
          </cell>
          <cell r="AY75" t="str">
            <v/>
          </cell>
          <cell r="AZ75" t="str">
            <v/>
          </cell>
          <cell r="BA75" t="str">
            <v/>
          </cell>
          <cell r="BB75" t="str">
            <v/>
          </cell>
          <cell r="BC75" t="str">
            <v/>
          </cell>
          <cell r="BD75" t="str">
            <v/>
          </cell>
          <cell r="BE75" t="str">
            <v/>
          </cell>
          <cell r="BF75" t="str">
            <v/>
          </cell>
          <cell r="BG75" t="str">
            <v/>
          </cell>
          <cell r="BH75" t="str">
            <v/>
          </cell>
          <cell r="BI75" t="str">
            <v/>
          </cell>
          <cell r="BJ75" t="str">
            <v/>
          </cell>
          <cell r="BK75" t="str">
            <v/>
          </cell>
          <cell r="BL75" t="str">
            <v/>
          </cell>
          <cell r="BM75" t="str">
            <v/>
          </cell>
          <cell r="BN75" t="str">
            <v/>
          </cell>
          <cell r="BO75" t="str">
            <v/>
          </cell>
          <cell r="BP75" t="str">
            <v/>
          </cell>
          <cell r="BQ75" t="str">
            <v/>
          </cell>
          <cell r="BR75" t="str">
            <v/>
          </cell>
          <cell r="BS75" t="str">
            <v/>
          </cell>
          <cell r="BT75" t="str">
            <v/>
          </cell>
          <cell r="BU75" t="str">
            <v/>
          </cell>
          <cell r="BV75" t="str">
            <v/>
          </cell>
          <cell r="BW75" t="str">
            <v/>
          </cell>
          <cell r="BX75" t="str">
            <v/>
          </cell>
          <cell r="BY75" t="str">
            <v/>
          </cell>
          <cell r="BZ75" t="str">
            <v/>
          </cell>
          <cell r="CA75" t="str">
            <v/>
          </cell>
          <cell r="CB75" t="str">
            <v/>
          </cell>
          <cell r="CC75" t="str">
            <v/>
          </cell>
          <cell r="CD75" t="str">
            <v/>
          </cell>
          <cell r="CE75" t="str">
            <v/>
          </cell>
          <cell r="CF75" t="str">
            <v/>
          </cell>
          <cell r="CG75" t="str">
            <v/>
          </cell>
          <cell r="CH75" t="str">
            <v/>
          </cell>
          <cell r="CI75" t="str">
            <v/>
          </cell>
          <cell r="CJ75" t="str">
            <v/>
          </cell>
          <cell r="CK75" t="str">
            <v/>
          </cell>
        </row>
        <row r="76">
          <cell r="C76">
            <v>73</v>
          </cell>
          <cell r="AM76" t="str">
            <v>×</v>
          </cell>
          <cell r="AN76" t="str">
            <v/>
          </cell>
          <cell r="AO76">
            <v>0</v>
          </cell>
          <cell r="AP76">
            <v>0</v>
          </cell>
          <cell r="AQ76" t="str">
            <v/>
          </cell>
          <cell r="AR76" t="str">
            <v/>
          </cell>
          <cell r="AS76" t="str">
            <v/>
          </cell>
          <cell r="AT76" t="str">
            <v/>
          </cell>
          <cell r="AU76" t="str">
            <v/>
          </cell>
          <cell r="AV76" t="str">
            <v/>
          </cell>
          <cell r="AW76" t="str">
            <v/>
          </cell>
          <cell r="AX76" t="str">
            <v/>
          </cell>
          <cell r="AY76" t="str">
            <v/>
          </cell>
          <cell r="AZ76" t="str">
            <v/>
          </cell>
          <cell r="BA76" t="str">
            <v/>
          </cell>
          <cell r="BB76" t="str">
            <v/>
          </cell>
          <cell r="BC76" t="str">
            <v/>
          </cell>
          <cell r="BD76" t="str">
            <v/>
          </cell>
          <cell r="BE76" t="str">
            <v/>
          </cell>
          <cell r="BF76" t="str">
            <v/>
          </cell>
          <cell r="BG76" t="str">
            <v/>
          </cell>
          <cell r="BH76" t="str">
            <v/>
          </cell>
          <cell r="BI76" t="str">
            <v/>
          </cell>
          <cell r="BJ76" t="str">
            <v/>
          </cell>
          <cell r="BK76" t="str">
            <v/>
          </cell>
          <cell r="BL76" t="str">
            <v/>
          </cell>
          <cell r="BM76" t="str">
            <v/>
          </cell>
          <cell r="BN76" t="str">
            <v/>
          </cell>
          <cell r="BO76" t="str">
            <v/>
          </cell>
          <cell r="BP76" t="str">
            <v/>
          </cell>
          <cell r="BQ76" t="str">
            <v/>
          </cell>
          <cell r="BR76" t="str">
            <v/>
          </cell>
          <cell r="BS76" t="str">
            <v/>
          </cell>
          <cell r="BT76" t="str">
            <v/>
          </cell>
          <cell r="BU76" t="str">
            <v/>
          </cell>
          <cell r="BV76" t="str">
            <v/>
          </cell>
          <cell r="BW76" t="str">
            <v/>
          </cell>
          <cell r="BX76" t="str">
            <v/>
          </cell>
          <cell r="BY76" t="str">
            <v/>
          </cell>
          <cell r="BZ76" t="str">
            <v/>
          </cell>
          <cell r="CA76" t="str">
            <v/>
          </cell>
          <cell r="CB76" t="str">
            <v/>
          </cell>
          <cell r="CC76" t="str">
            <v/>
          </cell>
          <cell r="CD76" t="str">
            <v/>
          </cell>
          <cell r="CE76" t="str">
            <v/>
          </cell>
          <cell r="CF76" t="str">
            <v/>
          </cell>
          <cell r="CG76" t="str">
            <v/>
          </cell>
          <cell r="CH76" t="str">
            <v/>
          </cell>
          <cell r="CI76" t="str">
            <v/>
          </cell>
          <cell r="CJ76" t="str">
            <v/>
          </cell>
          <cell r="CK76" t="str">
            <v/>
          </cell>
        </row>
        <row r="77">
          <cell r="C77">
            <v>74</v>
          </cell>
          <cell r="AM77" t="str">
            <v>×</v>
          </cell>
          <cell r="AN77" t="str">
            <v/>
          </cell>
          <cell r="AO77">
            <v>0</v>
          </cell>
          <cell r="AP77">
            <v>0</v>
          </cell>
          <cell r="AQ77" t="str">
            <v/>
          </cell>
          <cell r="AR77" t="str">
            <v/>
          </cell>
          <cell r="AS77" t="str">
            <v/>
          </cell>
          <cell r="AT77" t="str">
            <v/>
          </cell>
          <cell r="AU77" t="str">
            <v/>
          </cell>
          <cell r="AV77" t="str">
            <v/>
          </cell>
          <cell r="AW77" t="str">
            <v/>
          </cell>
          <cell r="AX77" t="str">
            <v/>
          </cell>
          <cell r="AY77" t="str">
            <v/>
          </cell>
          <cell r="AZ77" t="str">
            <v/>
          </cell>
          <cell r="BA77" t="str">
            <v/>
          </cell>
          <cell r="BB77" t="str">
            <v/>
          </cell>
          <cell r="BC77" t="str">
            <v/>
          </cell>
          <cell r="BD77" t="str">
            <v/>
          </cell>
          <cell r="BE77" t="str">
            <v/>
          </cell>
          <cell r="BF77" t="str">
            <v/>
          </cell>
          <cell r="BG77" t="str">
            <v/>
          </cell>
          <cell r="BH77" t="str">
            <v/>
          </cell>
          <cell r="BI77" t="str">
            <v/>
          </cell>
          <cell r="BJ77" t="str">
            <v/>
          </cell>
          <cell r="BK77" t="str">
            <v/>
          </cell>
          <cell r="BL77" t="str">
            <v/>
          </cell>
          <cell r="BM77" t="str">
            <v/>
          </cell>
          <cell r="BN77" t="str">
            <v/>
          </cell>
          <cell r="BO77" t="str">
            <v/>
          </cell>
          <cell r="BP77" t="str">
            <v/>
          </cell>
          <cell r="BQ77" t="str">
            <v/>
          </cell>
          <cell r="BR77" t="str">
            <v/>
          </cell>
          <cell r="BS77" t="str">
            <v/>
          </cell>
          <cell r="BT77" t="str">
            <v/>
          </cell>
          <cell r="BU77" t="str">
            <v/>
          </cell>
          <cell r="BV77" t="str">
            <v/>
          </cell>
          <cell r="BW77" t="str">
            <v/>
          </cell>
          <cell r="BX77" t="str">
            <v/>
          </cell>
          <cell r="BY77" t="str">
            <v/>
          </cell>
          <cell r="BZ77" t="str">
            <v/>
          </cell>
          <cell r="CA77" t="str">
            <v/>
          </cell>
          <cell r="CB77" t="str">
            <v/>
          </cell>
          <cell r="CC77" t="str">
            <v/>
          </cell>
          <cell r="CD77" t="str">
            <v/>
          </cell>
          <cell r="CE77" t="str">
            <v/>
          </cell>
          <cell r="CF77" t="str">
            <v/>
          </cell>
          <cell r="CG77" t="str">
            <v/>
          </cell>
          <cell r="CH77" t="str">
            <v/>
          </cell>
          <cell r="CI77" t="str">
            <v/>
          </cell>
          <cell r="CJ77" t="str">
            <v/>
          </cell>
          <cell r="CK77" t="str">
            <v/>
          </cell>
        </row>
        <row r="78">
          <cell r="C78">
            <v>75</v>
          </cell>
          <cell r="AM78" t="str">
            <v>×</v>
          </cell>
          <cell r="AN78" t="str">
            <v/>
          </cell>
          <cell r="AO78">
            <v>0</v>
          </cell>
          <cell r="AP78">
            <v>0</v>
          </cell>
          <cell r="AQ78" t="str">
            <v/>
          </cell>
          <cell r="AR78" t="str">
            <v/>
          </cell>
          <cell r="AS78" t="str">
            <v/>
          </cell>
          <cell r="AT78" t="str">
            <v/>
          </cell>
          <cell r="AU78" t="str">
            <v/>
          </cell>
          <cell r="AV78" t="str">
            <v/>
          </cell>
          <cell r="AW78" t="str">
            <v/>
          </cell>
          <cell r="AX78" t="str">
            <v/>
          </cell>
          <cell r="AY78" t="str">
            <v/>
          </cell>
          <cell r="AZ78" t="str">
            <v/>
          </cell>
          <cell r="BA78" t="str">
            <v/>
          </cell>
          <cell r="BB78" t="str">
            <v/>
          </cell>
          <cell r="BC78" t="str">
            <v/>
          </cell>
          <cell r="BD78" t="str">
            <v/>
          </cell>
          <cell r="BE78" t="str">
            <v/>
          </cell>
          <cell r="BF78" t="str">
            <v/>
          </cell>
          <cell r="BG78" t="str">
            <v/>
          </cell>
          <cell r="BH78" t="str">
            <v/>
          </cell>
          <cell r="BI78" t="str">
            <v/>
          </cell>
          <cell r="BJ78" t="str">
            <v/>
          </cell>
          <cell r="BK78" t="str">
            <v/>
          </cell>
          <cell r="BL78" t="str">
            <v/>
          </cell>
          <cell r="BM78" t="str">
            <v/>
          </cell>
          <cell r="BN78" t="str">
            <v/>
          </cell>
          <cell r="BO78" t="str">
            <v/>
          </cell>
          <cell r="BP78" t="str">
            <v/>
          </cell>
          <cell r="BQ78" t="str">
            <v/>
          </cell>
          <cell r="BR78" t="str">
            <v/>
          </cell>
          <cell r="BS78" t="str">
            <v/>
          </cell>
          <cell r="BT78" t="str">
            <v/>
          </cell>
          <cell r="BU78" t="str">
            <v/>
          </cell>
          <cell r="BV78" t="str">
            <v/>
          </cell>
          <cell r="BW78" t="str">
            <v/>
          </cell>
          <cell r="BX78" t="str">
            <v/>
          </cell>
          <cell r="BY78" t="str">
            <v/>
          </cell>
          <cell r="BZ78" t="str">
            <v/>
          </cell>
          <cell r="CA78" t="str">
            <v/>
          </cell>
          <cell r="CB78" t="str">
            <v/>
          </cell>
          <cell r="CC78" t="str">
            <v/>
          </cell>
          <cell r="CD78" t="str">
            <v/>
          </cell>
          <cell r="CE78" t="str">
            <v/>
          </cell>
          <cell r="CF78" t="str">
            <v/>
          </cell>
          <cell r="CG78" t="str">
            <v/>
          </cell>
          <cell r="CH78" t="str">
            <v/>
          </cell>
          <cell r="CI78" t="str">
            <v/>
          </cell>
          <cell r="CJ78" t="str">
            <v/>
          </cell>
          <cell r="CK78" t="str">
            <v/>
          </cell>
        </row>
        <row r="79">
          <cell r="C79">
            <v>76</v>
          </cell>
          <cell r="AM79" t="str">
            <v>×</v>
          </cell>
          <cell r="AN79" t="str">
            <v/>
          </cell>
          <cell r="AO79">
            <v>0</v>
          </cell>
          <cell r="AP79">
            <v>0</v>
          </cell>
          <cell r="AQ79" t="str">
            <v/>
          </cell>
          <cell r="AR79" t="str">
            <v/>
          </cell>
          <cell r="AS79" t="str">
            <v/>
          </cell>
          <cell r="AT79" t="str">
            <v/>
          </cell>
          <cell r="AU79" t="str">
            <v/>
          </cell>
          <cell r="AV79" t="str">
            <v/>
          </cell>
          <cell r="AW79" t="str">
            <v/>
          </cell>
          <cell r="AX79" t="str">
            <v/>
          </cell>
          <cell r="AY79" t="str">
            <v/>
          </cell>
          <cell r="AZ79" t="str">
            <v/>
          </cell>
          <cell r="BA79" t="str">
            <v/>
          </cell>
          <cell r="BB79" t="str">
            <v/>
          </cell>
          <cell r="BC79" t="str">
            <v/>
          </cell>
          <cell r="BD79" t="str">
            <v/>
          </cell>
          <cell r="BE79" t="str">
            <v/>
          </cell>
          <cell r="BF79" t="str">
            <v/>
          </cell>
          <cell r="BG79" t="str">
            <v/>
          </cell>
          <cell r="BH79" t="str">
            <v/>
          </cell>
          <cell r="BI79" t="str">
            <v/>
          </cell>
          <cell r="BJ79" t="str">
            <v/>
          </cell>
          <cell r="BK79" t="str">
            <v/>
          </cell>
          <cell r="BL79" t="str">
            <v/>
          </cell>
          <cell r="BM79" t="str">
            <v/>
          </cell>
          <cell r="BN79" t="str">
            <v/>
          </cell>
          <cell r="BO79" t="str">
            <v/>
          </cell>
          <cell r="BP79" t="str">
            <v/>
          </cell>
          <cell r="BQ79" t="str">
            <v/>
          </cell>
          <cell r="BR79" t="str">
            <v/>
          </cell>
          <cell r="BS79" t="str">
            <v/>
          </cell>
          <cell r="BT79" t="str">
            <v/>
          </cell>
          <cell r="BU79" t="str">
            <v/>
          </cell>
          <cell r="BV79" t="str">
            <v/>
          </cell>
          <cell r="BW79" t="str">
            <v/>
          </cell>
          <cell r="BX79" t="str">
            <v/>
          </cell>
          <cell r="BY79" t="str">
            <v/>
          </cell>
          <cell r="BZ79" t="str">
            <v/>
          </cell>
          <cell r="CA79" t="str">
            <v/>
          </cell>
          <cell r="CB79" t="str">
            <v/>
          </cell>
          <cell r="CC79" t="str">
            <v/>
          </cell>
          <cell r="CD79" t="str">
            <v/>
          </cell>
          <cell r="CE79" t="str">
            <v/>
          </cell>
          <cell r="CF79" t="str">
            <v/>
          </cell>
          <cell r="CG79" t="str">
            <v/>
          </cell>
          <cell r="CH79" t="str">
            <v/>
          </cell>
          <cell r="CI79" t="str">
            <v/>
          </cell>
          <cell r="CJ79" t="str">
            <v/>
          </cell>
          <cell r="CK79" t="str">
            <v/>
          </cell>
        </row>
        <row r="80">
          <cell r="C80">
            <v>77</v>
          </cell>
          <cell r="AM80" t="str">
            <v>×</v>
          </cell>
          <cell r="AN80" t="str">
            <v/>
          </cell>
          <cell r="AO80">
            <v>0</v>
          </cell>
          <cell r="AP80">
            <v>0</v>
          </cell>
          <cell r="AQ80" t="str">
            <v/>
          </cell>
          <cell r="AR80" t="str">
            <v/>
          </cell>
          <cell r="AS80" t="str">
            <v/>
          </cell>
          <cell r="AT80" t="str">
            <v/>
          </cell>
          <cell r="AU80" t="str">
            <v/>
          </cell>
          <cell r="AV80" t="str">
            <v/>
          </cell>
          <cell r="AW80" t="str">
            <v/>
          </cell>
          <cell r="AX80" t="str">
            <v/>
          </cell>
          <cell r="AY80" t="str">
            <v/>
          </cell>
          <cell r="AZ80" t="str">
            <v/>
          </cell>
          <cell r="BA80" t="str">
            <v/>
          </cell>
          <cell r="BB80" t="str">
            <v/>
          </cell>
          <cell r="BC80" t="str">
            <v/>
          </cell>
          <cell r="BD80" t="str">
            <v/>
          </cell>
          <cell r="BE80" t="str">
            <v/>
          </cell>
          <cell r="BF80" t="str">
            <v/>
          </cell>
          <cell r="BG80" t="str">
            <v/>
          </cell>
          <cell r="BH80" t="str">
            <v/>
          </cell>
          <cell r="BI80" t="str">
            <v/>
          </cell>
          <cell r="BJ80" t="str">
            <v/>
          </cell>
          <cell r="BK80" t="str">
            <v/>
          </cell>
          <cell r="BL80" t="str">
            <v/>
          </cell>
          <cell r="BM80" t="str">
            <v/>
          </cell>
          <cell r="BN80" t="str">
            <v/>
          </cell>
          <cell r="BO80" t="str">
            <v/>
          </cell>
          <cell r="BP80" t="str">
            <v/>
          </cell>
          <cell r="BQ80" t="str">
            <v/>
          </cell>
          <cell r="BR80" t="str">
            <v/>
          </cell>
          <cell r="BS80" t="str">
            <v/>
          </cell>
          <cell r="BT80" t="str">
            <v/>
          </cell>
          <cell r="BU80" t="str">
            <v/>
          </cell>
          <cell r="BV80" t="str">
            <v/>
          </cell>
          <cell r="BW80" t="str">
            <v/>
          </cell>
          <cell r="BX80" t="str">
            <v/>
          </cell>
          <cell r="BY80" t="str">
            <v/>
          </cell>
          <cell r="BZ80" t="str">
            <v/>
          </cell>
          <cell r="CA80" t="str">
            <v/>
          </cell>
          <cell r="CB80" t="str">
            <v/>
          </cell>
          <cell r="CC80" t="str">
            <v/>
          </cell>
          <cell r="CD80" t="str">
            <v/>
          </cell>
          <cell r="CE80" t="str">
            <v/>
          </cell>
          <cell r="CF80" t="str">
            <v/>
          </cell>
          <cell r="CG80" t="str">
            <v/>
          </cell>
          <cell r="CH80" t="str">
            <v/>
          </cell>
          <cell r="CI80" t="str">
            <v/>
          </cell>
          <cell r="CJ80" t="str">
            <v/>
          </cell>
          <cell r="CK80" t="str">
            <v/>
          </cell>
        </row>
        <row r="81">
          <cell r="C81">
            <v>78</v>
          </cell>
          <cell r="AM81" t="str">
            <v>×</v>
          </cell>
          <cell r="AN81" t="str">
            <v/>
          </cell>
          <cell r="AO81">
            <v>0</v>
          </cell>
          <cell r="AP81">
            <v>0</v>
          </cell>
          <cell r="AQ81" t="str">
            <v/>
          </cell>
          <cell r="AR81" t="str">
            <v/>
          </cell>
          <cell r="AS81" t="str">
            <v/>
          </cell>
          <cell r="AT81" t="str">
            <v/>
          </cell>
          <cell r="AU81" t="str">
            <v/>
          </cell>
          <cell r="AV81" t="str">
            <v/>
          </cell>
          <cell r="AW81" t="str">
            <v/>
          </cell>
          <cell r="AX81" t="str">
            <v/>
          </cell>
          <cell r="AY81" t="str">
            <v/>
          </cell>
          <cell r="AZ81" t="str">
            <v/>
          </cell>
          <cell r="BA81" t="str">
            <v/>
          </cell>
          <cell r="BB81" t="str">
            <v/>
          </cell>
          <cell r="BC81" t="str">
            <v/>
          </cell>
          <cell r="BD81" t="str">
            <v/>
          </cell>
          <cell r="BE81" t="str">
            <v/>
          </cell>
          <cell r="BF81" t="str">
            <v/>
          </cell>
          <cell r="BG81" t="str">
            <v/>
          </cell>
          <cell r="BH81" t="str">
            <v/>
          </cell>
          <cell r="BI81" t="str">
            <v/>
          </cell>
          <cell r="BJ81" t="str">
            <v/>
          </cell>
          <cell r="BK81" t="str">
            <v/>
          </cell>
          <cell r="BL81" t="str">
            <v/>
          </cell>
          <cell r="BM81" t="str">
            <v/>
          </cell>
          <cell r="BN81" t="str">
            <v/>
          </cell>
          <cell r="BO81" t="str">
            <v/>
          </cell>
          <cell r="BP81" t="str">
            <v/>
          </cell>
          <cell r="BQ81" t="str">
            <v/>
          </cell>
          <cell r="BR81" t="str">
            <v/>
          </cell>
          <cell r="BS81" t="str">
            <v/>
          </cell>
          <cell r="BT81" t="str">
            <v/>
          </cell>
          <cell r="BU81" t="str">
            <v/>
          </cell>
          <cell r="BV81" t="str">
            <v/>
          </cell>
          <cell r="BW81" t="str">
            <v/>
          </cell>
          <cell r="BX81" t="str">
            <v/>
          </cell>
          <cell r="BY81" t="str">
            <v/>
          </cell>
          <cell r="BZ81" t="str">
            <v/>
          </cell>
          <cell r="CA81" t="str">
            <v/>
          </cell>
          <cell r="CB81" t="str">
            <v/>
          </cell>
          <cell r="CC81" t="str">
            <v/>
          </cell>
          <cell r="CD81" t="str">
            <v/>
          </cell>
          <cell r="CE81" t="str">
            <v/>
          </cell>
          <cell r="CF81" t="str">
            <v/>
          </cell>
          <cell r="CG81" t="str">
            <v/>
          </cell>
          <cell r="CH81" t="str">
            <v/>
          </cell>
          <cell r="CI81" t="str">
            <v/>
          </cell>
          <cell r="CJ81" t="str">
            <v/>
          </cell>
          <cell r="CK81" t="str">
            <v/>
          </cell>
        </row>
        <row r="82">
          <cell r="C82">
            <v>79</v>
          </cell>
          <cell r="AM82" t="str">
            <v>×</v>
          </cell>
          <cell r="AN82" t="str">
            <v/>
          </cell>
          <cell r="AO82">
            <v>0</v>
          </cell>
          <cell r="AP82">
            <v>0</v>
          </cell>
          <cell r="AQ82" t="str">
            <v/>
          </cell>
          <cell r="AR82" t="str">
            <v/>
          </cell>
          <cell r="AS82" t="str">
            <v/>
          </cell>
          <cell r="AT82" t="str">
            <v/>
          </cell>
          <cell r="AU82" t="str">
            <v/>
          </cell>
          <cell r="AV82" t="str">
            <v/>
          </cell>
          <cell r="AW82" t="str">
            <v/>
          </cell>
          <cell r="AX82" t="str">
            <v/>
          </cell>
          <cell r="AY82" t="str">
            <v/>
          </cell>
          <cell r="AZ82" t="str">
            <v/>
          </cell>
          <cell r="BA82" t="str">
            <v/>
          </cell>
          <cell r="BB82" t="str">
            <v/>
          </cell>
          <cell r="BC82" t="str">
            <v/>
          </cell>
          <cell r="BD82" t="str">
            <v/>
          </cell>
          <cell r="BE82" t="str">
            <v/>
          </cell>
          <cell r="BF82" t="str">
            <v/>
          </cell>
          <cell r="BG82" t="str">
            <v/>
          </cell>
          <cell r="BH82" t="str">
            <v/>
          </cell>
          <cell r="BI82" t="str">
            <v/>
          </cell>
          <cell r="BJ82" t="str">
            <v/>
          </cell>
          <cell r="BK82" t="str">
            <v/>
          </cell>
          <cell r="BL82" t="str">
            <v/>
          </cell>
          <cell r="BM82" t="str">
            <v/>
          </cell>
          <cell r="BN82" t="str">
            <v/>
          </cell>
          <cell r="BO82" t="str">
            <v/>
          </cell>
          <cell r="BP82" t="str">
            <v/>
          </cell>
          <cell r="BQ82" t="str">
            <v/>
          </cell>
          <cell r="BR82" t="str">
            <v/>
          </cell>
          <cell r="BS82" t="str">
            <v/>
          </cell>
          <cell r="BT82" t="str">
            <v/>
          </cell>
          <cell r="BU82" t="str">
            <v/>
          </cell>
          <cell r="BV82" t="str">
            <v/>
          </cell>
          <cell r="BW82" t="str">
            <v/>
          </cell>
          <cell r="BX82" t="str">
            <v/>
          </cell>
          <cell r="BY82" t="str">
            <v/>
          </cell>
          <cell r="BZ82" t="str">
            <v/>
          </cell>
          <cell r="CA82" t="str">
            <v/>
          </cell>
          <cell r="CB82" t="str">
            <v/>
          </cell>
          <cell r="CC82" t="str">
            <v/>
          </cell>
          <cell r="CD82" t="str">
            <v/>
          </cell>
          <cell r="CE82" t="str">
            <v/>
          </cell>
          <cell r="CF82" t="str">
            <v/>
          </cell>
          <cell r="CG82" t="str">
            <v/>
          </cell>
          <cell r="CH82" t="str">
            <v/>
          </cell>
          <cell r="CI82" t="str">
            <v/>
          </cell>
          <cell r="CJ82" t="str">
            <v/>
          </cell>
          <cell r="CK82" t="str">
            <v/>
          </cell>
        </row>
        <row r="83">
          <cell r="C83">
            <v>80</v>
          </cell>
          <cell r="AM83" t="str">
            <v>×</v>
          </cell>
          <cell r="AN83" t="str">
            <v/>
          </cell>
          <cell r="AO83">
            <v>0</v>
          </cell>
          <cell r="AP83">
            <v>0</v>
          </cell>
          <cell r="AQ83" t="str">
            <v/>
          </cell>
          <cell r="AR83" t="str">
            <v/>
          </cell>
          <cell r="AS83" t="str">
            <v/>
          </cell>
          <cell r="AT83" t="str">
            <v/>
          </cell>
          <cell r="AU83" t="str">
            <v/>
          </cell>
          <cell r="AV83" t="str">
            <v/>
          </cell>
          <cell r="AW83" t="str">
            <v/>
          </cell>
          <cell r="AX83" t="str">
            <v/>
          </cell>
          <cell r="AY83" t="str">
            <v/>
          </cell>
          <cell r="AZ83" t="str">
            <v/>
          </cell>
          <cell r="BA83" t="str">
            <v/>
          </cell>
          <cell r="BB83" t="str">
            <v/>
          </cell>
          <cell r="BC83" t="str">
            <v/>
          </cell>
          <cell r="BD83" t="str">
            <v/>
          </cell>
          <cell r="BE83" t="str">
            <v/>
          </cell>
          <cell r="BF83" t="str">
            <v/>
          </cell>
          <cell r="BG83" t="str">
            <v/>
          </cell>
          <cell r="BH83" t="str">
            <v/>
          </cell>
          <cell r="BI83" t="str">
            <v/>
          </cell>
          <cell r="BJ83" t="str">
            <v/>
          </cell>
          <cell r="BK83" t="str">
            <v/>
          </cell>
          <cell r="BL83" t="str">
            <v/>
          </cell>
          <cell r="BM83" t="str">
            <v/>
          </cell>
          <cell r="BN83" t="str">
            <v/>
          </cell>
          <cell r="BO83" t="str">
            <v/>
          </cell>
          <cell r="BP83" t="str">
            <v/>
          </cell>
          <cell r="BQ83" t="str">
            <v/>
          </cell>
          <cell r="BR83" t="str">
            <v/>
          </cell>
          <cell r="BS83" t="str">
            <v/>
          </cell>
          <cell r="BT83" t="str">
            <v/>
          </cell>
          <cell r="BU83" t="str">
            <v/>
          </cell>
          <cell r="BV83" t="str">
            <v/>
          </cell>
          <cell r="BW83" t="str">
            <v/>
          </cell>
          <cell r="BX83" t="str">
            <v/>
          </cell>
          <cell r="BY83" t="str">
            <v/>
          </cell>
          <cell r="BZ83" t="str">
            <v/>
          </cell>
          <cell r="CA83" t="str">
            <v/>
          </cell>
          <cell r="CB83" t="str">
            <v/>
          </cell>
          <cell r="CC83" t="str">
            <v/>
          </cell>
          <cell r="CD83" t="str">
            <v/>
          </cell>
          <cell r="CE83" t="str">
            <v/>
          </cell>
          <cell r="CF83" t="str">
            <v/>
          </cell>
          <cell r="CG83" t="str">
            <v/>
          </cell>
          <cell r="CH83" t="str">
            <v/>
          </cell>
          <cell r="CI83" t="str">
            <v/>
          </cell>
          <cell r="CJ83" t="str">
            <v/>
          </cell>
          <cell r="CK83" t="str">
            <v/>
          </cell>
        </row>
        <row r="84">
          <cell r="C84">
            <v>81</v>
          </cell>
          <cell r="AM84" t="str">
            <v>×</v>
          </cell>
          <cell r="AN84" t="str">
            <v/>
          </cell>
          <cell r="AO84">
            <v>0</v>
          </cell>
          <cell r="AP84">
            <v>0</v>
          </cell>
          <cell r="AQ84" t="str">
            <v/>
          </cell>
          <cell r="AR84" t="str">
            <v/>
          </cell>
          <cell r="AS84" t="str">
            <v/>
          </cell>
          <cell r="AT84" t="str">
            <v/>
          </cell>
          <cell r="AU84" t="str">
            <v/>
          </cell>
          <cell r="AV84" t="str">
            <v/>
          </cell>
          <cell r="AW84" t="str">
            <v/>
          </cell>
          <cell r="AX84" t="str">
            <v/>
          </cell>
          <cell r="AY84" t="str">
            <v/>
          </cell>
          <cell r="AZ84" t="str">
            <v/>
          </cell>
          <cell r="BA84" t="str">
            <v/>
          </cell>
          <cell r="BB84" t="str">
            <v/>
          </cell>
          <cell r="BC84" t="str">
            <v/>
          </cell>
          <cell r="BD84" t="str">
            <v/>
          </cell>
          <cell r="BE84" t="str">
            <v/>
          </cell>
          <cell r="BF84" t="str">
            <v/>
          </cell>
          <cell r="BG84" t="str">
            <v/>
          </cell>
          <cell r="BH84" t="str">
            <v/>
          </cell>
          <cell r="BI84" t="str">
            <v/>
          </cell>
          <cell r="BJ84" t="str">
            <v/>
          </cell>
          <cell r="BK84" t="str">
            <v/>
          </cell>
          <cell r="BL84" t="str">
            <v/>
          </cell>
          <cell r="BM84" t="str">
            <v/>
          </cell>
          <cell r="BN84" t="str">
            <v/>
          </cell>
          <cell r="BO84" t="str">
            <v/>
          </cell>
          <cell r="BP84" t="str">
            <v/>
          </cell>
          <cell r="BQ84" t="str">
            <v/>
          </cell>
          <cell r="BR84" t="str">
            <v/>
          </cell>
          <cell r="BS84" t="str">
            <v/>
          </cell>
          <cell r="BT84" t="str">
            <v/>
          </cell>
          <cell r="BU84" t="str">
            <v/>
          </cell>
          <cell r="BV84" t="str">
            <v/>
          </cell>
          <cell r="BW84" t="str">
            <v/>
          </cell>
          <cell r="BX84" t="str">
            <v/>
          </cell>
          <cell r="BY84" t="str">
            <v/>
          </cell>
          <cell r="BZ84" t="str">
            <v/>
          </cell>
          <cell r="CA84" t="str">
            <v/>
          </cell>
          <cell r="CB84" t="str">
            <v/>
          </cell>
          <cell r="CC84" t="str">
            <v/>
          </cell>
          <cell r="CD84" t="str">
            <v/>
          </cell>
          <cell r="CE84" t="str">
            <v/>
          </cell>
          <cell r="CF84" t="str">
            <v/>
          </cell>
          <cell r="CG84" t="str">
            <v/>
          </cell>
          <cell r="CH84" t="str">
            <v/>
          </cell>
          <cell r="CI84" t="str">
            <v/>
          </cell>
          <cell r="CJ84" t="str">
            <v/>
          </cell>
          <cell r="CK84" t="str">
            <v/>
          </cell>
        </row>
        <row r="85">
          <cell r="C85">
            <v>82</v>
          </cell>
          <cell r="AM85" t="str">
            <v>×</v>
          </cell>
          <cell r="AN85" t="str">
            <v/>
          </cell>
          <cell r="AO85">
            <v>0</v>
          </cell>
          <cell r="AP85">
            <v>0</v>
          </cell>
          <cell r="AQ85" t="str">
            <v/>
          </cell>
          <cell r="AR85" t="str">
            <v/>
          </cell>
          <cell r="AS85" t="str">
            <v/>
          </cell>
          <cell r="AT85" t="str">
            <v/>
          </cell>
          <cell r="AU85" t="str">
            <v/>
          </cell>
          <cell r="AV85" t="str">
            <v/>
          </cell>
          <cell r="AW85" t="str">
            <v/>
          </cell>
          <cell r="AX85" t="str">
            <v/>
          </cell>
          <cell r="AY85" t="str">
            <v/>
          </cell>
          <cell r="AZ85" t="str">
            <v/>
          </cell>
          <cell r="BA85" t="str">
            <v/>
          </cell>
          <cell r="BB85" t="str">
            <v/>
          </cell>
          <cell r="BC85" t="str">
            <v/>
          </cell>
          <cell r="BD85" t="str">
            <v/>
          </cell>
          <cell r="BE85" t="str">
            <v/>
          </cell>
          <cell r="BF85" t="str">
            <v/>
          </cell>
          <cell r="BG85" t="str">
            <v/>
          </cell>
          <cell r="BH85" t="str">
            <v/>
          </cell>
          <cell r="BI85" t="str">
            <v/>
          </cell>
          <cell r="BJ85" t="str">
            <v/>
          </cell>
          <cell r="BK85" t="str">
            <v/>
          </cell>
          <cell r="BL85" t="str">
            <v/>
          </cell>
          <cell r="BM85" t="str">
            <v/>
          </cell>
          <cell r="BN85" t="str">
            <v/>
          </cell>
          <cell r="BO85" t="str">
            <v/>
          </cell>
          <cell r="BP85" t="str">
            <v/>
          </cell>
          <cell r="BQ85" t="str">
            <v/>
          </cell>
          <cell r="BR85" t="str">
            <v/>
          </cell>
          <cell r="BS85" t="str">
            <v/>
          </cell>
          <cell r="BT85" t="str">
            <v/>
          </cell>
          <cell r="BU85" t="str">
            <v/>
          </cell>
          <cell r="BV85" t="str">
            <v/>
          </cell>
          <cell r="BW85" t="str">
            <v/>
          </cell>
          <cell r="BX85" t="str">
            <v/>
          </cell>
          <cell r="BY85" t="str">
            <v/>
          </cell>
          <cell r="BZ85" t="str">
            <v/>
          </cell>
          <cell r="CA85" t="str">
            <v/>
          </cell>
          <cell r="CB85" t="str">
            <v/>
          </cell>
          <cell r="CC85" t="str">
            <v/>
          </cell>
          <cell r="CD85" t="str">
            <v/>
          </cell>
          <cell r="CE85" t="str">
            <v/>
          </cell>
          <cell r="CF85" t="str">
            <v/>
          </cell>
          <cell r="CG85" t="str">
            <v/>
          </cell>
          <cell r="CH85" t="str">
            <v/>
          </cell>
          <cell r="CI85" t="str">
            <v/>
          </cell>
          <cell r="CJ85" t="str">
            <v/>
          </cell>
          <cell r="CK85" t="str">
            <v/>
          </cell>
        </row>
        <row r="86">
          <cell r="C86">
            <v>83</v>
          </cell>
          <cell r="AM86" t="str">
            <v>×</v>
          </cell>
          <cell r="AN86" t="str">
            <v/>
          </cell>
          <cell r="AO86">
            <v>0</v>
          </cell>
          <cell r="AP86">
            <v>0</v>
          </cell>
          <cell r="AQ86" t="str">
            <v/>
          </cell>
          <cell r="AR86" t="str">
            <v/>
          </cell>
          <cell r="AS86" t="str">
            <v/>
          </cell>
          <cell r="AT86" t="str">
            <v/>
          </cell>
          <cell r="AU86" t="str">
            <v/>
          </cell>
          <cell r="AV86" t="str">
            <v/>
          </cell>
          <cell r="AW86" t="str">
            <v/>
          </cell>
          <cell r="AX86" t="str">
            <v/>
          </cell>
          <cell r="AY86" t="str">
            <v/>
          </cell>
          <cell r="AZ86" t="str">
            <v/>
          </cell>
          <cell r="BA86" t="str">
            <v/>
          </cell>
          <cell r="BB86" t="str">
            <v/>
          </cell>
          <cell r="BC86" t="str">
            <v/>
          </cell>
          <cell r="BD86" t="str">
            <v/>
          </cell>
          <cell r="BE86" t="str">
            <v/>
          </cell>
          <cell r="BF86" t="str">
            <v/>
          </cell>
          <cell r="BG86" t="str">
            <v/>
          </cell>
          <cell r="BH86" t="str">
            <v/>
          </cell>
          <cell r="BI86" t="str">
            <v/>
          </cell>
          <cell r="BJ86" t="str">
            <v/>
          </cell>
          <cell r="BK86" t="str">
            <v/>
          </cell>
          <cell r="BL86" t="str">
            <v/>
          </cell>
          <cell r="BM86" t="str">
            <v/>
          </cell>
          <cell r="BN86" t="str">
            <v/>
          </cell>
          <cell r="BO86" t="str">
            <v/>
          </cell>
          <cell r="BP86" t="str">
            <v/>
          </cell>
          <cell r="BQ86" t="str">
            <v/>
          </cell>
          <cell r="BR86" t="str">
            <v/>
          </cell>
          <cell r="BS86" t="str">
            <v/>
          </cell>
          <cell r="BT86" t="str">
            <v/>
          </cell>
          <cell r="BU86" t="str">
            <v/>
          </cell>
          <cell r="BV86" t="str">
            <v/>
          </cell>
          <cell r="BW86" t="str">
            <v/>
          </cell>
          <cell r="BX86" t="str">
            <v/>
          </cell>
          <cell r="BY86" t="str">
            <v/>
          </cell>
          <cell r="BZ86" t="str">
            <v/>
          </cell>
          <cell r="CA86" t="str">
            <v/>
          </cell>
          <cell r="CB86" t="str">
            <v/>
          </cell>
          <cell r="CC86" t="str">
            <v/>
          </cell>
          <cell r="CD86" t="str">
            <v/>
          </cell>
          <cell r="CE86" t="str">
            <v/>
          </cell>
          <cell r="CF86" t="str">
            <v/>
          </cell>
          <cell r="CG86" t="str">
            <v/>
          </cell>
          <cell r="CH86" t="str">
            <v/>
          </cell>
          <cell r="CI86" t="str">
            <v/>
          </cell>
          <cell r="CJ86" t="str">
            <v/>
          </cell>
          <cell r="CK86" t="str">
            <v/>
          </cell>
        </row>
        <row r="87">
          <cell r="C87">
            <v>84</v>
          </cell>
          <cell r="AM87" t="str">
            <v>×</v>
          </cell>
          <cell r="AN87" t="str">
            <v/>
          </cell>
          <cell r="AO87">
            <v>0</v>
          </cell>
          <cell r="AP87">
            <v>0</v>
          </cell>
          <cell r="AQ87" t="str">
            <v/>
          </cell>
          <cell r="AR87" t="str">
            <v/>
          </cell>
          <cell r="AS87" t="str">
            <v/>
          </cell>
          <cell r="AT87" t="str">
            <v/>
          </cell>
          <cell r="AU87" t="str">
            <v/>
          </cell>
          <cell r="AV87" t="str">
            <v/>
          </cell>
          <cell r="AW87" t="str">
            <v/>
          </cell>
          <cell r="AX87" t="str">
            <v/>
          </cell>
          <cell r="AY87" t="str">
            <v/>
          </cell>
          <cell r="AZ87" t="str">
            <v/>
          </cell>
          <cell r="BA87" t="str">
            <v/>
          </cell>
          <cell r="BB87" t="str">
            <v/>
          </cell>
          <cell r="BC87" t="str">
            <v/>
          </cell>
          <cell r="BD87" t="str">
            <v/>
          </cell>
          <cell r="BE87" t="str">
            <v/>
          </cell>
          <cell r="BF87" t="str">
            <v/>
          </cell>
          <cell r="BG87" t="str">
            <v/>
          </cell>
          <cell r="BH87" t="str">
            <v/>
          </cell>
          <cell r="BI87" t="str">
            <v/>
          </cell>
          <cell r="BJ87" t="str">
            <v/>
          </cell>
          <cell r="BK87" t="str">
            <v/>
          </cell>
          <cell r="BL87" t="str">
            <v/>
          </cell>
          <cell r="BM87" t="str">
            <v/>
          </cell>
          <cell r="BN87" t="str">
            <v/>
          </cell>
          <cell r="BO87" t="str">
            <v/>
          </cell>
          <cell r="BP87" t="str">
            <v/>
          </cell>
          <cell r="BQ87" t="str">
            <v/>
          </cell>
          <cell r="BR87" t="str">
            <v/>
          </cell>
          <cell r="BS87" t="str">
            <v/>
          </cell>
          <cell r="BT87" t="str">
            <v/>
          </cell>
          <cell r="BU87" t="str">
            <v/>
          </cell>
          <cell r="BV87" t="str">
            <v/>
          </cell>
          <cell r="BW87" t="str">
            <v/>
          </cell>
          <cell r="BX87" t="str">
            <v/>
          </cell>
          <cell r="BY87" t="str">
            <v/>
          </cell>
          <cell r="BZ87" t="str">
            <v/>
          </cell>
          <cell r="CA87" t="str">
            <v/>
          </cell>
          <cell r="CB87" t="str">
            <v/>
          </cell>
          <cell r="CC87" t="str">
            <v/>
          </cell>
          <cell r="CD87" t="str">
            <v/>
          </cell>
          <cell r="CE87" t="str">
            <v/>
          </cell>
          <cell r="CF87" t="str">
            <v/>
          </cell>
          <cell r="CG87" t="str">
            <v/>
          </cell>
          <cell r="CH87" t="str">
            <v/>
          </cell>
          <cell r="CI87" t="str">
            <v/>
          </cell>
          <cell r="CJ87" t="str">
            <v/>
          </cell>
          <cell r="CK87" t="str">
            <v/>
          </cell>
        </row>
        <row r="88">
          <cell r="C88">
            <v>85</v>
          </cell>
          <cell r="AM88" t="str">
            <v>×</v>
          </cell>
          <cell r="AN88" t="str">
            <v/>
          </cell>
          <cell r="AO88">
            <v>0</v>
          </cell>
          <cell r="AP88">
            <v>0</v>
          </cell>
          <cell r="AQ88" t="str">
            <v/>
          </cell>
          <cell r="AR88" t="str">
            <v/>
          </cell>
          <cell r="AS88" t="str">
            <v/>
          </cell>
          <cell r="AT88" t="str">
            <v/>
          </cell>
          <cell r="AU88" t="str">
            <v/>
          </cell>
          <cell r="AV88" t="str">
            <v/>
          </cell>
          <cell r="AW88" t="str">
            <v/>
          </cell>
          <cell r="AX88" t="str">
            <v/>
          </cell>
          <cell r="AY88" t="str">
            <v/>
          </cell>
          <cell r="AZ88" t="str">
            <v/>
          </cell>
          <cell r="BA88" t="str">
            <v/>
          </cell>
          <cell r="BB88" t="str">
            <v/>
          </cell>
          <cell r="BC88" t="str">
            <v/>
          </cell>
          <cell r="BD88" t="str">
            <v/>
          </cell>
          <cell r="BE88" t="str">
            <v/>
          </cell>
          <cell r="BF88" t="str">
            <v/>
          </cell>
          <cell r="BG88" t="str">
            <v/>
          </cell>
          <cell r="BH88" t="str">
            <v/>
          </cell>
          <cell r="BI88" t="str">
            <v/>
          </cell>
          <cell r="BJ88" t="str">
            <v/>
          </cell>
          <cell r="BK88" t="str">
            <v/>
          </cell>
          <cell r="BL88" t="str">
            <v/>
          </cell>
          <cell r="BM88" t="str">
            <v/>
          </cell>
          <cell r="BN88" t="str">
            <v/>
          </cell>
          <cell r="BO88" t="str">
            <v/>
          </cell>
          <cell r="BP88" t="str">
            <v/>
          </cell>
          <cell r="BQ88" t="str">
            <v/>
          </cell>
          <cell r="BR88" t="str">
            <v/>
          </cell>
          <cell r="BS88" t="str">
            <v/>
          </cell>
          <cell r="BT88" t="str">
            <v/>
          </cell>
          <cell r="BU88" t="str">
            <v/>
          </cell>
          <cell r="BV88" t="str">
            <v/>
          </cell>
          <cell r="BW88" t="str">
            <v/>
          </cell>
          <cell r="BX88" t="str">
            <v/>
          </cell>
          <cell r="BY88" t="str">
            <v/>
          </cell>
          <cell r="BZ88" t="str">
            <v/>
          </cell>
          <cell r="CA88" t="str">
            <v/>
          </cell>
          <cell r="CB88" t="str">
            <v/>
          </cell>
          <cell r="CC88" t="str">
            <v/>
          </cell>
          <cell r="CD88" t="str">
            <v/>
          </cell>
          <cell r="CE88" t="str">
            <v/>
          </cell>
          <cell r="CF88" t="str">
            <v/>
          </cell>
          <cell r="CG88" t="str">
            <v/>
          </cell>
          <cell r="CH88" t="str">
            <v/>
          </cell>
          <cell r="CI88" t="str">
            <v/>
          </cell>
          <cell r="CJ88" t="str">
            <v/>
          </cell>
          <cell r="CK88" t="str">
            <v/>
          </cell>
        </row>
        <row r="89">
          <cell r="C89">
            <v>86</v>
          </cell>
          <cell r="AM89" t="str">
            <v>×</v>
          </cell>
          <cell r="AN89" t="str">
            <v/>
          </cell>
          <cell r="AO89">
            <v>0</v>
          </cell>
          <cell r="AP89">
            <v>0</v>
          </cell>
          <cell r="AQ89" t="str">
            <v/>
          </cell>
          <cell r="AR89" t="str">
            <v/>
          </cell>
          <cell r="AS89" t="str">
            <v/>
          </cell>
          <cell r="AT89" t="str">
            <v/>
          </cell>
          <cell r="AU89" t="str">
            <v/>
          </cell>
          <cell r="AV89" t="str">
            <v/>
          </cell>
          <cell r="AW89" t="str">
            <v/>
          </cell>
          <cell r="AX89" t="str">
            <v/>
          </cell>
          <cell r="AY89" t="str">
            <v/>
          </cell>
          <cell r="AZ89" t="str">
            <v/>
          </cell>
          <cell r="BA89" t="str">
            <v/>
          </cell>
          <cell r="BB89" t="str">
            <v/>
          </cell>
          <cell r="BC89" t="str">
            <v/>
          </cell>
          <cell r="BD89" t="str">
            <v/>
          </cell>
          <cell r="BE89" t="str">
            <v/>
          </cell>
          <cell r="BF89" t="str">
            <v/>
          </cell>
          <cell r="BG89" t="str">
            <v/>
          </cell>
          <cell r="BH89" t="str">
            <v/>
          </cell>
          <cell r="BI89" t="str">
            <v/>
          </cell>
          <cell r="BJ89" t="str">
            <v/>
          </cell>
          <cell r="BK89" t="str">
            <v/>
          </cell>
          <cell r="BL89" t="str">
            <v/>
          </cell>
          <cell r="BM89" t="str">
            <v/>
          </cell>
          <cell r="BN89" t="str">
            <v/>
          </cell>
          <cell r="BO89" t="str">
            <v/>
          </cell>
          <cell r="BP89" t="str">
            <v/>
          </cell>
          <cell r="BQ89" t="str">
            <v/>
          </cell>
          <cell r="BR89" t="str">
            <v/>
          </cell>
          <cell r="BS89" t="str">
            <v/>
          </cell>
          <cell r="BT89" t="str">
            <v/>
          </cell>
          <cell r="BU89" t="str">
            <v/>
          </cell>
          <cell r="BV89" t="str">
            <v/>
          </cell>
          <cell r="BW89" t="str">
            <v/>
          </cell>
          <cell r="BX89" t="str">
            <v/>
          </cell>
          <cell r="BY89" t="str">
            <v/>
          </cell>
          <cell r="BZ89" t="str">
            <v/>
          </cell>
          <cell r="CA89" t="str">
            <v/>
          </cell>
          <cell r="CB89" t="str">
            <v/>
          </cell>
          <cell r="CC89" t="str">
            <v/>
          </cell>
          <cell r="CD89" t="str">
            <v/>
          </cell>
          <cell r="CE89" t="str">
            <v/>
          </cell>
          <cell r="CF89" t="str">
            <v/>
          </cell>
          <cell r="CG89" t="str">
            <v/>
          </cell>
          <cell r="CH89" t="str">
            <v/>
          </cell>
          <cell r="CI89" t="str">
            <v/>
          </cell>
          <cell r="CJ89" t="str">
            <v/>
          </cell>
          <cell r="CK89" t="str">
            <v/>
          </cell>
        </row>
        <row r="90">
          <cell r="C90">
            <v>87</v>
          </cell>
          <cell r="AM90" t="str">
            <v>×</v>
          </cell>
          <cell r="AN90" t="str">
            <v/>
          </cell>
          <cell r="AO90">
            <v>0</v>
          </cell>
          <cell r="AP90">
            <v>0</v>
          </cell>
          <cell r="AQ90" t="str">
            <v/>
          </cell>
          <cell r="AR90" t="str">
            <v/>
          </cell>
          <cell r="AS90" t="str">
            <v/>
          </cell>
          <cell r="AT90" t="str">
            <v/>
          </cell>
          <cell r="AU90" t="str">
            <v/>
          </cell>
          <cell r="AV90" t="str">
            <v/>
          </cell>
          <cell r="AW90" t="str">
            <v/>
          </cell>
          <cell r="AX90" t="str">
            <v/>
          </cell>
          <cell r="AY90" t="str">
            <v/>
          </cell>
          <cell r="AZ90" t="str">
            <v/>
          </cell>
          <cell r="BA90" t="str">
            <v/>
          </cell>
          <cell r="BB90" t="str">
            <v/>
          </cell>
          <cell r="BC90" t="str">
            <v/>
          </cell>
          <cell r="BD90" t="str">
            <v/>
          </cell>
          <cell r="BE90" t="str">
            <v/>
          </cell>
          <cell r="BF90" t="str">
            <v/>
          </cell>
          <cell r="BG90" t="str">
            <v/>
          </cell>
          <cell r="BH90" t="str">
            <v/>
          </cell>
          <cell r="BI90" t="str">
            <v/>
          </cell>
          <cell r="BJ90" t="str">
            <v/>
          </cell>
          <cell r="BK90" t="str">
            <v/>
          </cell>
          <cell r="BL90" t="str">
            <v/>
          </cell>
          <cell r="BM90" t="str">
            <v/>
          </cell>
          <cell r="BN90" t="str">
            <v/>
          </cell>
          <cell r="BO90" t="str">
            <v/>
          </cell>
          <cell r="BP90" t="str">
            <v/>
          </cell>
          <cell r="BQ90" t="str">
            <v/>
          </cell>
          <cell r="BR90" t="str">
            <v/>
          </cell>
          <cell r="BS90" t="str">
            <v/>
          </cell>
          <cell r="BT90" t="str">
            <v/>
          </cell>
          <cell r="BU90" t="str">
            <v/>
          </cell>
          <cell r="BV90" t="str">
            <v/>
          </cell>
          <cell r="BW90" t="str">
            <v/>
          </cell>
          <cell r="BX90" t="str">
            <v/>
          </cell>
          <cell r="BY90" t="str">
            <v/>
          </cell>
          <cell r="BZ90" t="str">
            <v/>
          </cell>
          <cell r="CA90" t="str">
            <v/>
          </cell>
          <cell r="CB90" t="str">
            <v/>
          </cell>
          <cell r="CC90" t="str">
            <v/>
          </cell>
          <cell r="CD90" t="str">
            <v/>
          </cell>
          <cell r="CE90" t="str">
            <v/>
          </cell>
          <cell r="CF90" t="str">
            <v/>
          </cell>
          <cell r="CG90" t="str">
            <v/>
          </cell>
          <cell r="CH90" t="str">
            <v/>
          </cell>
          <cell r="CI90" t="str">
            <v/>
          </cell>
          <cell r="CJ90" t="str">
            <v/>
          </cell>
          <cell r="CK90" t="str">
            <v/>
          </cell>
        </row>
        <row r="91">
          <cell r="C91">
            <v>88</v>
          </cell>
          <cell r="AM91" t="str">
            <v>×</v>
          </cell>
          <cell r="AN91" t="str">
            <v/>
          </cell>
          <cell r="AO91">
            <v>0</v>
          </cell>
          <cell r="AP91">
            <v>0</v>
          </cell>
          <cell r="AQ91" t="str">
            <v/>
          </cell>
          <cell r="AR91" t="str">
            <v/>
          </cell>
          <cell r="AS91" t="str">
            <v/>
          </cell>
          <cell r="AT91" t="str">
            <v/>
          </cell>
          <cell r="AU91" t="str">
            <v/>
          </cell>
          <cell r="AV91" t="str">
            <v/>
          </cell>
          <cell r="AW91" t="str">
            <v/>
          </cell>
          <cell r="AX91" t="str">
            <v/>
          </cell>
          <cell r="AY91" t="str">
            <v/>
          </cell>
          <cell r="AZ91" t="str">
            <v/>
          </cell>
          <cell r="BA91" t="str">
            <v/>
          </cell>
          <cell r="BB91" t="str">
            <v/>
          </cell>
          <cell r="BC91" t="str">
            <v/>
          </cell>
          <cell r="BD91" t="str">
            <v/>
          </cell>
          <cell r="BE91" t="str">
            <v/>
          </cell>
          <cell r="BF91" t="str">
            <v/>
          </cell>
          <cell r="BG91" t="str">
            <v/>
          </cell>
          <cell r="BH91" t="str">
            <v/>
          </cell>
          <cell r="BI91" t="str">
            <v/>
          </cell>
          <cell r="BJ91" t="str">
            <v/>
          </cell>
          <cell r="BK91" t="str">
            <v/>
          </cell>
          <cell r="BL91" t="str">
            <v/>
          </cell>
          <cell r="BM91" t="str">
            <v/>
          </cell>
          <cell r="BN91" t="str">
            <v/>
          </cell>
          <cell r="BO91" t="str">
            <v/>
          </cell>
          <cell r="BP91" t="str">
            <v/>
          </cell>
          <cell r="BQ91" t="str">
            <v/>
          </cell>
          <cell r="BR91" t="str">
            <v/>
          </cell>
          <cell r="BS91" t="str">
            <v/>
          </cell>
          <cell r="BT91" t="str">
            <v/>
          </cell>
          <cell r="BU91" t="str">
            <v/>
          </cell>
          <cell r="BV91" t="str">
            <v/>
          </cell>
          <cell r="BW91" t="str">
            <v/>
          </cell>
          <cell r="BX91" t="str">
            <v/>
          </cell>
          <cell r="BY91" t="str">
            <v/>
          </cell>
          <cell r="BZ91" t="str">
            <v/>
          </cell>
          <cell r="CA91" t="str">
            <v/>
          </cell>
          <cell r="CB91" t="str">
            <v/>
          </cell>
          <cell r="CC91" t="str">
            <v/>
          </cell>
          <cell r="CD91" t="str">
            <v/>
          </cell>
          <cell r="CE91" t="str">
            <v/>
          </cell>
          <cell r="CF91" t="str">
            <v/>
          </cell>
          <cell r="CG91" t="str">
            <v/>
          </cell>
          <cell r="CH91" t="str">
            <v/>
          </cell>
          <cell r="CI91" t="str">
            <v/>
          </cell>
          <cell r="CJ91" t="str">
            <v/>
          </cell>
          <cell r="CK91" t="str">
            <v/>
          </cell>
        </row>
        <row r="92">
          <cell r="C92">
            <v>89</v>
          </cell>
          <cell r="AM92" t="str">
            <v>×</v>
          </cell>
          <cell r="AN92" t="str">
            <v/>
          </cell>
          <cell r="AO92">
            <v>0</v>
          </cell>
          <cell r="AP92">
            <v>0</v>
          </cell>
          <cell r="AQ92" t="str">
            <v/>
          </cell>
          <cell r="AR92" t="str">
            <v/>
          </cell>
          <cell r="AS92" t="str">
            <v/>
          </cell>
          <cell r="AT92" t="str">
            <v/>
          </cell>
          <cell r="AU92" t="str">
            <v/>
          </cell>
          <cell r="AV92" t="str">
            <v/>
          </cell>
          <cell r="AW92" t="str">
            <v/>
          </cell>
          <cell r="AX92" t="str">
            <v/>
          </cell>
          <cell r="AY92" t="str">
            <v/>
          </cell>
          <cell r="AZ92" t="str">
            <v/>
          </cell>
          <cell r="BA92" t="str">
            <v/>
          </cell>
          <cell r="BB92" t="str">
            <v/>
          </cell>
          <cell r="BC92" t="str">
            <v/>
          </cell>
          <cell r="BD92" t="str">
            <v/>
          </cell>
          <cell r="BE92" t="str">
            <v/>
          </cell>
          <cell r="BF92" t="str">
            <v/>
          </cell>
          <cell r="BG92" t="str">
            <v/>
          </cell>
          <cell r="BH92" t="str">
            <v/>
          </cell>
          <cell r="BI92" t="str">
            <v/>
          </cell>
          <cell r="BJ92" t="str">
            <v/>
          </cell>
          <cell r="BK92" t="str">
            <v/>
          </cell>
          <cell r="BL92" t="str">
            <v/>
          </cell>
          <cell r="BM92" t="str">
            <v/>
          </cell>
          <cell r="BN92" t="str">
            <v/>
          </cell>
          <cell r="BO92" t="str">
            <v/>
          </cell>
          <cell r="BP92" t="str">
            <v/>
          </cell>
          <cell r="BQ92" t="str">
            <v/>
          </cell>
          <cell r="BR92" t="str">
            <v/>
          </cell>
          <cell r="BS92" t="str">
            <v/>
          </cell>
          <cell r="BT92" t="str">
            <v/>
          </cell>
          <cell r="BU92" t="str">
            <v/>
          </cell>
          <cell r="BV92" t="str">
            <v/>
          </cell>
          <cell r="BW92" t="str">
            <v/>
          </cell>
          <cell r="BX92" t="str">
            <v/>
          </cell>
          <cell r="BY92" t="str">
            <v/>
          </cell>
          <cell r="BZ92" t="str">
            <v/>
          </cell>
          <cell r="CA92" t="str">
            <v/>
          </cell>
          <cell r="CB92" t="str">
            <v/>
          </cell>
          <cell r="CC92" t="str">
            <v/>
          </cell>
          <cell r="CD92" t="str">
            <v/>
          </cell>
          <cell r="CE92" t="str">
            <v/>
          </cell>
          <cell r="CF92" t="str">
            <v/>
          </cell>
          <cell r="CG92" t="str">
            <v/>
          </cell>
          <cell r="CH92" t="str">
            <v/>
          </cell>
          <cell r="CI92" t="str">
            <v/>
          </cell>
          <cell r="CJ92" t="str">
            <v/>
          </cell>
          <cell r="CK92" t="str">
            <v/>
          </cell>
        </row>
        <row r="93">
          <cell r="C93">
            <v>90</v>
          </cell>
          <cell r="AM93" t="str">
            <v>×</v>
          </cell>
          <cell r="AN93" t="str">
            <v/>
          </cell>
          <cell r="AO93">
            <v>0</v>
          </cell>
          <cell r="AP93">
            <v>0</v>
          </cell>
          <cell r="AQ93" t="str">
            <v/>
          </cell>
          <cell r="AR93" t="str">
            <v/>
          </cell>
          <cell r="AS93" t="str">
            <v/>
          </cell>
          <cell r="AT93" t="str">
            <v/>
          </cell>
          <cell r="AU93" t="str">
            <v/>
          </cell>
          <cell r="AV93" t="str">
            <v/>
          </cell>
          <cell r="AW93" t="str">
            <v/>
          </cell>
          <cell r="AX93" t="str">
            <v/>
          </cell>
          <cell r="AY93" t="str">
            <v/>
          </cell>
          <cell r="AZ93" t="str">
            <v/>
          </cell>
          <cell r="BA93" t="str">
            <v/>
          </cell>
          <cell r="BB93" t="str">
            <v/>
          </cell>
          <cell r="BC93" t="str">
            <v/>
          </cell>
          <cell r="BD93" t="str">
            <v/>
          </cell>
          <cell r="BE93" t="str">
            <v/>
          </cell>
          <cell r="BF93" t="str">
            <v/>
          </cell>
          <cell r="BG93" t="str">
            <v/>
          </cell>
          <cell r="BH93" t="str">
            <v/>
          </cell>
          <cell r="BI93" t="str">
            <v/>
          </cell>
          <cell r="BJ93" t="str">
            <v/>
          </cell>
          <cell r="BK93" t="str">
            <v/>
          </cell>
          <cell r="BL93" t="str">
            <v/>
          </cell>
          <cell r="BM93" t="str">
            <v/>
          </cell>
          <cell r="BN93" t="str">
            <v/>
          </cell>
          <cell r="BO93" t="str">
            <v/>
          </cell>
          <cell r="BP93" t="str">
            <v/>
          </cell>
          <cell r="BQ93" t="str">
            <v/>
          </cell>
          <cell r="BR93" t="str">
            <v/>
          </cell>
          <cell r="BS93" t="str">
            <v/>
          </cell>
          <cell r="BT93" t="str">
            <v/>
          </cell>
          <cell r="BU93" t="str">
            <v/>
          </cell>
          <cell r="BV93" t="str">
            <v/>
          </cell>
          <cell r="BW93" t="str">
            <v/>
          </cell>
          <cell r="BX93" t="str">
            <v/>
          </cell>
          <cell r="BY93" t="str">
            <v/>
          </cell>
          <cell r="BZ93" t="str">
            <v/>
          </cell>
          <cell r="CA93" t="str">
            <v/>
          </cell>
          <cell r="CB93" t="str">
            <v/>
          </cell>
          <cell r="CC93" t="str">
            <v/>
          </cell>
          <cell r="CD93" t="str">
            <v/>
          </cell>
          <cell r="CE93" t="str">
            <v/>
          </cell>
          <cell r="CF93" t="str">
            <v/>
          </cell>
          <cell r="CG93" t="str">
            <v/>
          </cell>
          <cell r="CH93" t="str">
            <v/>
          </cell>
          <cell r="CI93" t="str">
            <v/>
          </cell>
          <cell r="CJ93" t="str">
            <v/>
          </cell>
          <cell r="CK93" t="str">
            <v/>
          </cell>
        </row>
        <row r="94">
          <cell r="C94">
            <v>91</v>
          </cell>
          <cell r="AM94" t="str">
            <v>×</v>
          </cell>
          <cell r="AN94" t="str">
            <v/>
          </cell>
          <cell r="AO94">
            <v>0</v>
          </cell>
          <cell r="AP94">
            <v>0</v>
          </cell>
          <cell r="AQ94" t="str">
            <v/>
          </cell>
          <cell r="AR94" t="str">
            <v/>
          </cell>
          <cell r="AS94" t="str">
            <v/>
          </cell>
          <cell r="AT94" t="str">
            <v/>
          </cell>
          <cell r="AU94" t="str">
            <v/>
          </cell>
          <cell r="AV94" t="str">
            <v/>
          </cell>
          <cell r="AW94" t="str">
            <v/>
          </cell>
          <cell r="AX94" t="str">
            <v/>
          </cell>
          <cell r="AY94" t="str">
            <v/>
          </cell>
          <cell r="AZ94" t="str">
            <v/>
          </cell>
          <cell r="BA94" t="str">
            <v/>
          </cell>
          <cell r="BB94" t="str">
            <v/>
          </cell>
          <cell r="BC94" t="str">
            <v/>
          </cell>
          <cell r="BD94" t="str">
            <v/>
          </cell>
          <cell r="BE94" t="str">
            <v/>
          </cell>
          <cell r="BF94" t="str">
            <v/>
          </cell>
          <cell r="BG94" t="str">
            <v/>
          </cell>
          <cell r="BH94" t="str">
            <v/>
          </cell>
          <cell r="BI94" t="str">
            <v/>
          </cell>
          <cell r="BJ94" t="str">
            <v/>
          </cell>
          <cell r="BK94" t="str">
            <v/>
          </cell>
          <cell r="BL94" t="str">
            <v/>
          </cell>
          <cell r="BM94" t="str">
            <v/>
          </cell>
          <cell r="BN94" t="str">
            <v/>
          </cell>
          <cell r="BO94" t="str">
            <v/>
          </cell>
          <cell r="BP94" t="str">
            <v/>
          </cell>
          <cell r="BQ94" t="str">
            <v/>
          </cell>
          <cell r="BR94" t="str">
            <v/>
          </cell>
          <cell r="BS94" t="str">
            <v/>
          </cell>
          <cell r="BT94" t="str">
            <v/>
          </cell>
          <cell r="BU94" t="str">
            <v/>
          </cell>
          <cell r="BV94" t="str">
            <v/>
          </cell>
          <cell r="BW94" t="str">
            <v/>
          </cell>
          <cell r="BX94" t="str">
            <v/>
          </cell>
          <cell r="BY94" t="str">
            <v/>
          </cell>
          <cell r="BZ94" t="str">
            <v/>
          </cell>
          <cell r="CA94" t="str">
            <v/>
          </cell>
          <cell r="CB94" t="str">
            <v/>
          </cell>
          <cell r="CC94" t="str">
            <v/>
          </cell>
          <cell r="CD94" t="str">
            <v/>
          </cell>
          <cell r="CE94" t="str">
            <v/>
          </cell>
          <cell r="CF94" t="str">
            <v/>
          </cell>
          <cell r="CG94" t="str">
            <v/>
          </cell>
          <cell r="CH94" t="str">
            <v/>
          </cell>
          <cell r="CI94" t="str">
            <v/>
          </cell>
          <cell r="CJ94" t="str">
            <v/>
          </cell>
          <cell r="CK94" t="str">
            <v/>
          </cell>
        </row>
        <row r="95">
          <cell r="C95">
            <v>92</v>
          </cell>
          <cell r="AM95" t="str">
            <v>×</v>
          </cell>
          <cell r="AN95" t="str">
            <v/>
          </cell>
          <cell r="AO95">
            <v>0</v>
          </cell>
          <cell r="AP95">
            <v>0</v>
          </cell>
          <cell r="AQ95" t="str">
            <v/>
          </cell>
          <cell r="AR95" t="str">
            <v/>
          </cell>
          <cell r="AS95" t="str">
            <v/>
          </cell>
          <cell r="AT95" t="str">
            <v/>
          </cell>
          <cell r="AU95" t="str">
            <v/>
          </cell>
          <cell r="AV95" t="str">
            <v/>
          </cell>
          <cell r="AW95" t="str">
            <v/>
          </cell>
          <cell r="AX95" t="str">
            <v/>
          </cell>
          <cell r="AY95" t="str">
            <v/>
          </cell>
          <cell r="AZ95" t="str">
            <v/>
          </cell>
          <cell r="BA95" t="str">
            <v/>
          </cell>
          <cell r="BB95" t="str">
            <v/>
          </cell>
          <cell r="BC95" t="str">
            <v/>
          </cell>
          <cell r="BD95" t="str">
            <v/>
          </cell>
          <cell r="BE95" t="str">
            <v/>
          </cell>
          <cell r="BF95" t="str">
            <v/>
          </cell>
          <cell r="BG95" t="str">
            <v/>
          </cell>
          <cell r="BH95" t="str">
            <v/>
          </cell>
          <cell r="BI95" t="str">
            <v/>
          </cell>
          <cell r="BJ95" t="str">
            <v/>
          </cell>
          <cell r="BK95" t="str">
            <v/>
          </cell>
          <cell r="BL95" t="str">
            <v/>
          </cell>
          <cell r="BM95" t="str">
            <v/>
          </cell>
          <cell r="BN95" t="str">
            <v/>
          </cell>
          <cell r="BO95" t="str">
            <v/>
          </cell>
          <cell r="BP95" t="str">
            <v/>
          </cell>
          <cell r="BQ95" t="str">
            <v/>
          </cell>
          <cell r="BR95" t="str">
            <v/>
          </cell>
          <cell r="BS95" t="str">
            <v/>
          </cell>
          <cell r="BT95" t="str">
            <v/>
          </cell>
          <cell r="BU95" t="str">
            <v/>
          </cell>
          <cell r="BV95" t="str">
            <v/>
          </cell>
          <cell r="BW95" t="str">
            <v/>
          </cell>
          <cell r="BX95" t="str">
            <v/>
          </cell>
          <cell r="BY95" t="str">
            <v/>
          </cell>
          <cell r="BZ95" t="str">
            <v/>
          </cell>
          <cell r="CA95" t="str">
            <v/>
          </cell>
          <cell r="CB95" t="str">
            <v/>
          </cell>
          <cell r="CC95" t="str">
            <v/>
          </cell>
          <cell r="CD95" t="str">
            <v/>
          </cell>
          <cell r="CE95" t="str">
            <v/>
          </cell>
          <cell r="CF95" t="str">
            <v/>
          </cell>
          <cell r="CG95" t="str">
            <v/>
          </cell>
          <cell r="CH95" t="str">
            <v/>
          </cell>
          <cell r="CI95" t="str">
            <v/>
          </cell>
          <cell r="CJ95" t="str">
            <v/>
          </cell>
          <cell r="CK95" t="str">
            <v/>
          </cell>
        </row>
        <row r="96">
          <cell r="C96">
            <v>93</v>
          </cell>
          <cell r="AM96" t="str">
            <v>×</v>
          </cell>
          <cell r="AN96" t="str">
            <v/>
          </cell>
          <cell r="AO96">
            <v>0</v>
          </cell>
          <cell r="AP96">
            <v>0</v>
          </cell>
          <cell r="AQ96" t="str">
            <v/>
          </cell>
          <cell r="AR96" t="str">
            <v/>
          </cell>
          <cell r="AS96" t="str">
            <v/>
          </cell>
          <cell r="AT96" t="str">
            <v/>
          </cell>
          <cell r="AU96" t="str">
            <v/>
          </cell>
          <cell r="AV96" t="str">
            <v/>
          </cell>
          <cell r="AW96" t="str">
            <v/>
          </cell>
          <cell r="AX96" t="str">
            <v/>
          </cell>
          <cell r="AY96" t="str">
            <v/>
          </cell>
          <cell r="AZ96" t="str">
            <v/>
          </cell>
          <cell r="BA96" t="str">
            <v/>
          </cell>
          <cell r="BB96" t="str">
            <v/>
          </cell>
          <cell r="BC96" t="str">
            <v/>
          </cell>
          <cell r="BD96" t="str">
            <v/>
          </cell>
          <cell r="BE96" t="str">
            <v/>
          </cell>
          <cell r="BF96" t="str">
            <v/>
          </cell>
          <cell r="BG96" t="str">
            <v/>
          </cell>
          <cell r="BH96" t="str">
            <v/>
          </cell>
          <cell r="BI96" t="str">
            <v/>
          </cell>
          <cell r="BJ96" t="str">
            <v/>
          </cell>
          <cell r="BK96" t="str">
            <v/>
          </cell>
          <cell r="BL96" t="str">
            <v/>
          </cell>
          <cell r="BM96" t="str">
            <v/>
          </cell>
          <cell r="BN96" t="str">
            <v/>
          </cell>
          <cell r="BO96" t="str">
            <v/>
          </cell>
          <cell r="BP96" t="str">
            <v/>
          </cell>
          <cell r="BQ96" t="str">
            <v/>
          </cell>
          <cell r="BR96" t="str">
            <v/>
          </cell>
          <cell r="BS96" t="str">
            <v/>
          </cell>
          <cell r="BT96" t="str">
            <v/>
          </cell>
          <cell r="BU96" t="str">
            <v/>
          </cell>
          <cell r="BV96" t="str">
            <v/>
          </cell>
          <cell r="BW96" t="str">
            <v/>
          </cell>
          <cell r="BX96" t="str">
            <v/>
          </cell>
          <cell r="BY96" t="str">
            <v/>
          </cell>
          <cell r="BZ96" t="str">
            <v/>
          </cell>
          <cell r="CA96" t="str">
            <v/>
          </cell>
          <cell r="CB96" t="str">
            <v/>
          </cell>
          <cell r="CC96" t="str">
            <v/>
          </cell>
          <cell r="CD96" t="str">
            <v/>
          </cell>
          <cell r="CE96" t="str">
            <v/>
          </cell>
          <cell r="CF96" t="str">
            <v/>
          </cell>
          <cell r="CG96" t="str">
            <v/>
          </cell>
          <cell r="CH96" t="str">
            <v/>
          </cell>
          <cell r="CI96" t="str">
            <v/>
          </cell>
          <cell r="CJ96" t="str">
            <v/>
          </cell>
          <cell r="CK96" t="str">
            <v/>
          </cell>
        </row>
        <row r="97">
          <cell r="C97">
            <v>94</v>
          </cell>
          <cell r="AM97" t="str">
            <v>×</v>
          </cell>
          <cell r="AN97" t="str">
            <v/>
          </cell>
          <cell r="AO97">
            <v>0</v>
          </cell>
          <cell r="AP97">
            <v>0</v>
          </cell>
          <cell r="AQ97" t="str">
            <v/>
          </cell>
          <cell r="AR97" t="str">
            <v/>
          </cell>
          <cell r="AS97" t="str">
            <v/>
          </cell>
          <cell r="AT97" t="str">
            <v/>
          </cell>
          <cell r="AU97" t="str">
            <v/>
          </cell>
          <cell r="AV97" t="str">
            <v/>
          </cell>
          <cell r="AW97" t="str">
            <v/>
          </cell>
          <cell r="AX97" t="str">
            <v/>
          </cell>
          <cell r="AY97" t="str">
            <v/>
          </cell>
          <cell r="AZ97" t="str">
            <v/>
          </cell>
          <cell r="BA97" t="str">
            <v/>
          </cell>
          <cell r="BB97" t="str">
            <v/>
          </cell>
          <cell r="BC97" t="str">
            <v/>
          </cell>
          <cell r="BD97" t="str">
            <v/>
          </cell>
          <cell r="BE97" t="str">
            <v/>
          </cell>
          <cell r="BF97" t="str">
            <v/>
          </cell>
          <cell r="BG97" t="str">
            <v/>
          </cell>
          <cell r="BH97" t="str">
            <v/>
          </cell>
          <cell r="BI97" t="str">
            <v/>
          </cell>
          <cell r="BJ97" t="str">
            <v/>
          </cell>
          <cell r="BK97" t="str">
            <v/>
          </cell>
          <cell r="BL97" t="str">
            <v/>
          </cell>
          <cell r="BM97" t="str">
            <v/>
          </cell>
          <cell r="BN97" t="str">
            <v/>
          </cell>
          <cell r="BO97" t="str">
            <v/>
          </cell>
          <cell r="BP97" t="str">
            <v/>
          </cell>
          <cell r="BQ97" t="str">
            <v/>
          </cell>
          <cell r="BR97" t="str">
            <v/>
          </cell>
          <cell r="BS97" t="str">
            <v/>
          </cell>
          <cell r="BT97" t="str">
            <v/>
          </cell>
          <cell r="BU97" t="str">
            <v/>
          </cell>
          <cell r="BV97" t="str">
            <v/>
          </cell>
          <cell r="BW97" t="str">
            <v/>
          </cell>
          <cell r="BX97" t="str">
            <v/>
          </cell>
          <cell r="BY97" t="str">
            <v/>
          </cell>
          <cell r="BZ97" t="str">
            <v/>
          </cell>
          <cell r="CA97" t="str">
            <v/>
          </cell>
          <cell r="CB97" t="str">
            <v/>
          </cell>
          <cell r="CC97" t="str">
            <v/>
          </cell>
          <cell r="CD97" t="str">
            <v/>
          </cell>
          <cell r="CE97" t="str">
            <v/>
          </cell>
          <cell r="CF97" t="str">
            <v/>
          </cell>
          <cell r="CG97" t="str">
            <v/>
          </cell>
          <cell r="CH97" t="str">
            <v/>
          </cell>
          <cell r="CI97" t="str">
            <v/>
          </cell>
          <cell r="CJ97" t="str">
            <v/>
          </cell>
          <cell r="CK97" t="str">
            <v/>
          </cell>
        </row>
        <row r="98">
          <cell r="C98">
            <v>95</v>
          </cell>
          <cell r="AM98" t="str">
            <v>×</v>
          </cell>
          <cell r="AN98" t="str">
            <v/>
          </cell>
          <cell r="AO98">
            <v>0</v>
          </cell>
          <cell r="AP98">
            <v>0</v>
          </cell>
          <cell r="AQ98" t="str">
            <v/>
          </cell>
          <cell r="AR98" t="str">
            <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row>
        <row r="99">
          <cell r="C99">
            <v>96</v>
          </cell>
          <cell r="AM99" t="str">
            <v>×</v>
          </cell>
          <cell r="AN99" t="str">
            <v/>
          </cell>
          <cell r="AO99">
            <v>0</v>
          </cell>
          <cell r="AP99">
            <v>0</v>
          </cell>
          <cell r="AQ99" t="str">
            <v/>
          </cell>
          <cell r="AR99" t="str">
            <v/>
          </cell>
          <cell r="AS99" t="str">
            <v/>
          </cell>
          <cell r="AT99" t="str">
            <v/>
          </cell>
          <cell r="AU99" t="str">
            <v/>
          </cell>
          <cell r="AV99" t="str">
            <v/>
          </cell>
          <cell r="AW99" t="str">
            <v/>
          </cell>
          <cell r="AX99" t="str">
            <v/>
          </cell>
          <cell r="AY99" t="str">
            <v/>
          </cell>
          <cell r="AZ99" t="str">
            <v/>
          </cell>
          <cell r="BA99" t="str">
            <v/>
          </cell>
          <cell r="BB99" t="str">
            <v/>
          </cell>
          <cell r="BC99" t="str">
            <v/>
          </cell>
          <cell r="BD99" t="str">
            <v/>
          </cell>
          <cell r="BE99" t="str">
            <v/>
          </cell>
          <cell r="BF99" t="str">
            <v/>
          </cell>
          <cell r="BG99" t="str">
            <v/>
          </cell>
          <cell r="BH99" t="str">
            <v/>
          </cell>
          <cell r="BI99" t="str">
            <v/>
          </cell>
          <cell r="BJ99" t="str">
            <v/>
          </cell>
          <cell r="BK99" t="str">
            <v/>
          </cell>
          <cell r="BL99" t="str">
            <v/>
          </cell>
          <cell r="BM99" t="str">
            <v/>
          </cell>
          <cell r="BN99" t="str">
            <v/>
          </cell>
          <cell r="BO99" t="str">
            <v/>
          </cell>
          <cell r="BP99" t="str">
            <v/>
          </cell>
          <cell r="BQ99" t="str">
            <v/>
          </cell>
          <cell r="BR99" t="str">
            <v/>
          </cell>
          <cell r="BS99" t="str">
            <v/>
          </cell>
          <cell r="BT99" t="str">
            <v/>
          </cell>
          <cell r="BU99" t="str">
            <v/>
          </cell>
          <cell r="BV99" t="str">
            <v/>
          </cell>
          <cell r="BW99" t="str">
            <v/>
          </cell>
          <cell r="BX99" t="str">
            <v/>
          </cell>
          <cell r="BY99" t="str">
            <v/>
          </cell>
          <cell r="BZ99" t="str">
            <v/>
          </cell>
          <cell r="CA99" t="str">
            <v/>
          </cell>
          <cell r="CB99" t="str">
            <v/>
          </cell>
          <cell r="CC99" t="str">
            <v/>
          </cell>
          <cell r="CD99" t="str">
            <v/>
          </cell>
          <cell r="CE99" t="str">
            <v/>
          </cell>
          <cell r="CF99" t="str">
            <v/>
          </cell>
          <cell r="CG99" t="str">
            <v/>
          </cell>
          <cell r="CH99" t="str">
            <v/>
          </cell>
          <cell r="CI99" t="str">
            <v/>
          </cell>
          <cell r="CJ99" t="str">
            <v/>
          </cell>
          <cell r="CK99" t="str">
            <v/>
          </cell>
        </row>
        <row r="100">
          <cell r="C100">
            <v>97</v>
          </cell>
          <cell r="AM100" t="str">
            <v>×</v>
          </cell>
          <cell r="AN100" t="str">
            <v/>
          </cell>
          <cell r="AO100">
            <v>0</v>
          </cell>
          <cell r="AP100">
            <v>0</v>
          </cell>
          <cell r="AQ100" t="str">
            <v/>
          </cell>
          <cell r="AR100" t="str">
            <v/>
          </cell>
          <cell r="AS100" t="str">
            <v/>
          </cell>
          <cell r="AT100" t="str">
            <v/>
          </cell>
          <cell r="AU100" t="str">
            <v/>
          </cell>
          <cell r="AV100" t="str">
            <v/>
          </cell>
          <cell r="AW100" t="str">
            <v/>
          </cell>
          <cell r="AX100" t="str">
            <v/>
          </cell>
          <cell r="AY100" t="str">
            <v/>
          </cell>
          <cell r="AZ100" t="str">
            <v/>
          </cell>
          <cell r="BA100" t="str">
            <v/>
          </cell>
          <cell r="BB100" t="str">
            <v/>
          </cell>
          <cell r="BC100" t="str">
            <v/>
          </cell>
          <cell r="BD100" t="str">
            <v/>
          </cell>
          <cell r="BE100" t="str">
            <v/>
          </cell>
          <cell r="BF100" t="str">
            <v/>
          </cell>
          <cell r="BG100" t="str">
            <v/>
          </cell>
          <cell r="BH100" t="str">
            <v/>
          </cell>
          <cell r="BI100" t="str">
            <v/>
          </cell>
          <cell r="BJ100" t="str">
            <v/>
          </cell>
          <cell r="BK100" t="str">
            <v/>
          </cell>
          <cell r="BL100" t="str">
            <v/>
          </cell>
          <cell r="BM100" t="str">
            <v/>
          </cell>
          <cell r="BN100" t="str">
            <v/>
          </cell>
          <cell r="BO100" t="str">
            <v/>
          </cell>
          <cell r="BP100" t="str">
            <v/>
          </cell>
          <cell r="BQ100" t="str">
            <v/>
          </cell>
          <cell r="BR100" t="str">
            <v/>
          </cell>
          <cell r="BS100" t="str">
            <v/>
          </cell>
          <cell r="BT100" t="str">
            <v/>
          </cell>
          <cell r="BU100" t="str">
            <v/>
          </cell>
          <cell r="BV100" t="str">
            <v/>
          </cell>
          <cell r="BW100" t="str">
            <v/>
          </cell>
          <cell r="BX100" t="str">
            <v/>
          </cell>
          <cell r="BY100" t="str">
            <v/>
          </cell>
          <cell r="BZ100" t="str">
            <v/>
          </cell>
          <cell r="CA100" t="str">
            <v/>
          </cell>
          <cell r="CB100" t="str">
            <v/>
          </cell>
          <cell r="CC100" t="str">
            <v/>
          </cell>
          <cell r="CD100" t="str">
            <v/>
          </cell>
          <cell r="CE100" t="str">
            <v/>
          </cell>
          <cell r="CF100" t="str">
            <v/>
          </cell>
          <cell r="CG100" t="str">
            <v/>
          </cell>
          <cell r="CH100" t="str">
            <v/>
          </cell>
          <cell r="CI100" t="str">
            <v/>
          </cell>
          <cell r="CJ100" t="str">
            <v/>
          </cell>
          <cell r="CK100" t="str">
            <v/>
          </cell>
        </row>
        <row r="101">
          <cell r="C101">
            <v>98</v>
          </cell>
          <cell r="AM101" t="str">
            <v>×</v>
          </cell>
          <cell r="AN101" t="str">
            <v/>
          </cell>
          <cell r="AO101">
            <v>0</v>
          </cell>
          <cell r="AP101">
            <v>0</v>
          </cell>
          <cell r="AQ101" t="str">
            <v/>
          </cell>
          <cell r="AR101" t="str">
            <v/>
          </cell>
          <cell r="AS101" t="str">
            <v/>
          </cell>
          <cell r="AT101" t="str">
            <v/>
          </cell>
          <cell r="AU101" t="str">
            <v/>
          </cell>
          <cell r="AV101" t="str">
            <v/>
          </cell>
          <cell r="AW101" t="str">
            <v/>
          </cell>
          <cell r="AX101" t="str">
            <v/>
          </cell>
          <cell r="AY101" t="str">
            <v/>
          </cell>
          <cell r="AZ101" t="str">
            <v/>
          </cell>
          <cell r="BA101" t="str">
            <v/>
          </cell>
          <cell r="BB101" t="str">
            <v/>
          </cell>
          <cell r="BC101" t="str">
            <v/>
          </cell>
          <cell r="BD101" t="str">
            <v/>
          </cell>
          <cell r="BE101" t="str">
            <v/>
          </cell>
          <cell r="BF101" t="str">
            <v/>
          </cell>
          <cell r="BG101" t="str">
            <v/>
          </cell>
          <cell r="BH101" t="str">
            <v/>
          </cell>
          <cell r="BI101" t="str">
            <v/>
          </cell>
          <cell r="BJ101" t="str">
            <v/>
          </cell>
          <cell r="BK101" t="str">
            <v/>
          </cell>
          <cell r="BL101" t="str">
            <v/>
          </cell>
          <cell r="BM101" t="str">
            <v/>
          </cell>
          <cell r="BN101" t="str">
            <v/>
          </cell>
          <cell r="BO101" t="str">
            <v/>
          </cell>
          <cell r="BP101" t="str">
            <v/>
          </cell>
          <cell r="BQ101" t="str">
            <v/>
          </cell>
          <cell r="BR101" t="str">
            <v/>
          </cell>
          <cell r="BS101" t="str">
            <v/>
          </cell>
          <cell r="BT101" t="str">
            <v/>
          </cell>
          <cell r="BU101" t="str">
            <v/>
          </cell>
          <cell r="BV101" t="str">
            <v/>
          </cell>
          <cell r="BW101" t="str">
            <v/>
          </cell>
          <cell r="BX101" t="str">
            <v/>
          </cell>
          <cell r="BY101" t="str">
            <v/>
          </cell>
          <cell r="BZ101" t="str">
            <v/>
          </cell>
          <cell r="CA101" t="str">
            <v/>
          </cell>
          <cell r="CB101" t="str">
            <v/>
          </cell>
          <cell r="CC101" t="str">
            <v/>
          </cell>
          <cell r="CD101" t="str">
            <v/>
          </cell>
          <cell r="CE101" t="str">
            <v/>
          </cell>
          <cell r="CF101" t="str">
            <v/>
          </cell>
          <cell r="CG101" t="str">
            <v/>
          </cell>
          <cell r="CH101" t="str">
            <v/>
          </cell>
          <cell r="CI101" t="str">
            <v/>
          </cell>
          <cell r="CJ101" t="str">
            <v/>
          </cell>
          <cell r="CK101" t="str">
            <v/>
          </cell>
        </row>
        <row r="102">
          <cell r="C102">
            <v>99</v>
          </cell>
          <cell r="AM102" t="str">
            <v>×</v>
          </cell>
          <cell r="AN102" t="str">
            <v/>
          </cell>
          <cell r="AO102">
            <v>0</v>
          </cell>
          <cell r="AP102">
            <v>0</v>
          </cell>
          <cell r="AQ102" t="str">
            <v/>
          </cell>
          <cell r="AR102" t="str">
            <v/>
          </cell>
          <cell r="AS102" t="str">
            <v/>
          </cell>
          <cell r="AT102" t="str">
            <v/>
          </cell>
          <cell r="AU102" t="str">
            <v/>
          </cell>
          <cell r="AV102" t="str">
            <v/>
          </cell>
          <cell r="AW102" t="str">
            <v/>
          </cell>
          <cell r="AX102" t="str">
            <v/>
          </cell>
          <cell r="AY102" t="str">
            <v/>
          </cell>
          <cell r="AZ102" t="str">
            <v/>
          </cell>
          <cell r="BA102" t="str">
            <v/>
          </cell>
          <cell r="BB102" t="str">
            <v/>
          </cell>
          <cell r="BC102" t="str">
            <v/>
          </cell>
          <cell r="BD102" t="str">
            <v/>
          </cell>
          <cell r="BE102" t="str">
            <v/>
          </cell>
          <cell r="BF102" t="str">
            <v/>
          </cell>
          <cell r="BG102" t="str">
            <v/>
          </cell>
          <cell r="BH102" t="str">
            <v/>
          </cell>
          <cell r="BI102" t="str">
            <v/>
          </cell>
          <cell r="BJ102" t="str">
            <v/>
          </cell>
          <cell r="BK102" t="str">
            <v/>
          </cell>
          <cell r="BL102" t="str">
            <v/>
          </cell>
          <cell r="BM102" t="str">
            <v/>
          </cell>
          <cell r="BN102" t="str">
            <v/>
          </cell>
          <cell r="BO102" t="str">
            <v/>
          </cell>
          <cell r="BP102" t="str">
            <v/>
          </cell>
          <cell r="BQ102" t="str">
            <v/>
          </cell>
          <cell r="BR102" t="str">
            <v/>
          </cell>
          <cell r="BS102" t="str">
            <v/>
          </cell>
          <cell r="BT102" t="str">
            <v/>
          </cell>
          <cell r="BU102" t="str">
            <v/>
          </cell>
          <cell r="BV102" t="str">
            <v/>
          </cell>
          <cell r="BW102" t="str">
            <v/>
          </cell>
          <cell r="BX102" t="str">
            <v/>
          </cell>
          <cell r="BY102" t="str">
            <v/>
          </cell>
          <cell r="BZ102" t="str">
            <v/>
          </cell>
          <cell r="CA102" t="str">
            <v/>
          </cell>
          <cell r="CB102" t="str">
            <v/>
          </cell>
          <cell r="CC102" t="str">
            <v/>
          </cell>
          <cell r="CD102" t="str">
            <v/>
          </cell>
          <cell r="CE102" t="str">
            <v/>
          </cell>
          <cell r="CF102" t="str">
            <v/>
          </cell>
          <cell r="CG102" t="str">
            <v/>
          </cell>
          <cell r="CH102" t="str">
            <v/>
          </cell>
          <cell r="CI102" t="str">
            <v/>
          </cell>
          <cell r="CJ102" t="str">
            <v/>
          </cell>
          <cell r="CK102" t="str">
            <v/>
          </cell>
        </row>
        <row r="103">
          <cell r="C103">
            <v>100</v>
          </cell>
          <cell r="AM103" t="str">
            <v>×</v>
          </cell>
          <cell r="AN103" t="str">
            <v/>
          </cell>
          <cell r="AO103">
            <v>0</v>
          </cell>
          <cell r="AP103">
            <v>0</v>
          </cell>
          <cell r="AQ103" t="str">
            <v/>
          </cell>
          <cell r="AR103" t="str">
            <v/>
          </cell>
          <cell r="AS103" t="str">
            <v/>
          </cell>
          <cell r="AT103" t="str">
            <v/>
          </cell>
          <cell r="AU103" t="str">
            <v/>
          </cell>
          <cell r="AV103" t="str">
            <v/>
          </cell>
          <cell r="AW103" t="str">
            <v/>
          </cell>
          <cell r="AX103" t="str">
            <v/>
          </cell>
          <cell r="AY103" t="str">
            <v/>
          </cell>
          <cell r="AZ103" t="str">
            <v/>
          </cell>
          <cell r="BA103" t="str">
            <v/>
          </cell>
          <cell r="BB103" t="str">
            <v/>
          </cell>
          <cell r="BC103" t="str">
            <v/>
          </cell>
          <cell r="BD103" t="str">
            <v/>
          </cell>
          <cell r="BE103" t="str">
            <v/>
          </cell>
          <cell r="BF103" t="str">
            <v/>
          </cell>
          <cell r="BG103" t="str">
            <v/>
          </cell>
          <cell r="BH103" t="str">
            <v/>
          </cell>
          <cell r="BI103" t="str">
            <v/>
          </cell>
          <cell r="BJ103" t="str">
            <v/>
          </cell>
          <cell r="BK103" t="str">
            <v/>
          </cell>
          <cell r="BL103" t="str">
            <v/>
          </cell>
          <cell r="BM103" t="str">
            <v/>
          </cell>
          <cell r="BN103" t="str">
            <v/>
          </cell>
          <cell r="BO103" t="str">
            <v/>
          </cell>
          <cell r="BP103" t="str">
            <v/>
          </cell>
          <cell r="BQ103" t="str">
            <v/>
          </cell>
          <cell r="BR103" t="str">
            <v/>
          </cell>
          <cell r="BS103" t="str">
            <v/>
          </cell>
          <cell r="BT103" t="str">
            <v/>
          </cell>
          <cell r="BU103" t="str">
            <v/>
          </cell>
          <cell r="BV103" t="str">
            <v/>
          </cell>
          <cell r="BW103" t="str">
            <v/>
          </cell>
          <cell r="BX103" t="str">
            <v/>
          </cell>
          <cell r="BY103" t="str">
            <v/>
          </cell>
          <cell r="BZ103" t="str">
            <v/>
          </cell>
          <cell r="CA103" t="str">
            <v/>
          </cell>
          <cell r="CB103" t="str">
            <v/>
          </cell>
          <cell r="CC103" t="str">
            <v/>
          </cell>
          <cell r="CD103" t="str">
            <v/>
          </cell>
          <cell r="CE103" t="str">
            <v/>
          </cell>
          <cell r="CF103" t="str">
            <v/>
          </cell>
          <cell r="CG103" t="str">
            <v/>
          </cell>
          <cell r="CH103" t="str">
            <v/>
          </cell>
          <cell r="CI103" t="str">
            <v/>
          </cell>
          <cell r="CJ103" t="str">
            <v/>
          </cell>
          <cell r="CK103" t="str">
            <v/>
          </cell>
        </row>
        <row r="104">
          <cell r="C104">
            <v>101</v>
          </cell>
          <cell r="AM104" t="str">
            <v>×</v>
          </cell>
          <cell r="AN104" t="str">
            <v/>
          </cell>
          <cell r="AO104">
            <v>0</v>
          </cell>
          <cell r="AP104">
            <v>0</v>
          </cell>
          <cell r="AQ104" t="str">
            <v/>
          </cell>
          <cell r="AR104" t="str">
            <v/>
          </cell>
          <cell r="AS104" t="str">
            <v/>
          </cell>
          <cell r="AT104" t="str">
            <v/>
          </cell>
          <cell r="AU104" t="str">
            <v/>
          </cell>
          <cell r="AV104" t="str">
            <v/>
          </cell>
          <cell r="AW104" t="str">
            <v/>
          </cell>
          <cell r="AX104" t="str">
            <v/>
          </cell>
          <cell r="AY104" t="str">
            <v/>
          </cell>
          <cell r="AZ104" t="str">
            <v/>
          </cell>
          <cell r="BA104" t="str">
            <v/>
          </cell>
          <cell r="BB104" t="str">
            <v/>
          </cell>
          <cell r="BC104" t="str">
            <v/>
          </cell>
          <cell r="BD104" t="str">
            <v/>
          </cell>
          <cell r="BE104" t="str">
            <v/>
          </cell>
          <cell r="BF104" t="str">
            <v/>
          </cell>
          <cell r="BG104" t="str">
            <v/>
          </cell>
          <cell r="BH104" t="str">
            <v/>
          </cell>
          <cell r="BI104" t="str">
            <v/>
          </cell>
          <cell r="BJ104" t="str">
            <v/>
          </cell>
          <cell r="BK104" t="str">
            <v/>
          </cell>
          <cell r="BL104" t="str">
            <v/>
          </cell>
          <cell r="BM104" t="str">
            <v/>
          </cell>
          <cell r="BN104" t="str">
            <v/>
          </cell>
          <cell r="BO104" t="str">
            <v/>
          </cell>
          <cell r="BP104" t="str">
            <v/>
          </cell>
          <cell r="BQ104" t="str">
            <v/>
          </cell>
          <cell r="BR104" t="str">
            <v/>
          </cell>
          <cell r="BS104" t="str">
            <v/>
          </cell>
          <cell r="BT104" t="str">
            <v/>
          </cell>
          <cell r="BU104" t="str">
            <v/>
          </cell>
          <cell r="BV104" t="str">
            <v/>
          </cell>
          <cell r="BW104" t="str">
            <v/>
          </cell>
          <cell r="BX104" t="str">
            <v/>
          </cell>
          <cell r="BY104" t="str">
            <v/>
          </cell>
          <cell r="BZ104" t="str">
            <v/>
          </cell>
          <cell r="CA104" t="str">
            <v/>
          </cell>
          <cell r="CB104" t="str">
            <v/>
          </cell>
          <cell r="CC104" t="str">
            <v/>
          </cell>
          <cell r="CD104" t="str">
            <v/>
          </cell>
          <cell r="CE104" t="str">
            <v/>
          </cell>
          <cell r="CF104" t="str">
            <v/>
          </cell>
          <cell r="CG104" t="str">
            <v/>
          </cell>
          <cell r="CH104" t="str">
            <v/>
          </cell>
          <cell r="CI104" t="str">
            <v/>
          </cell>
          <cell r="CJ104" t="str">
            <v/>
          </cell>
          <cell r="CK104" t="str">
            <v/>
          </cell>
        </row>
        <row r="105">
          <cell r="C105">
            <v>102</v>
          </cell>
          <cell r="AM105" t="str">
            <v>×</v>
          </cell>
          <cell r="AN105" t="str">
            <v/>
          </cell>
          <cell r="AO105">
            <v>0</v>
          </cell>
          <cell r="AP105">
            <v>0</v>
          </cell>
          <cell r="AQ105" t="str">
            <v/>
          </cell>
          <cell r="AR105" t="str">
            <v/>
          </cell>
          <cell r="AS105" t="str">
            <v/>
          </cell>
          <cell r="AT105" t="str">
            <v/>
          </cell>
          <cell r="AU105" t="str">
            <v/>
          </cell>
          <cell r="AV105" t="str">
            <v/>
          </cell>
          <cell r="AW105" t="str">
            <v/>
          </cell>
          <cell r="AX105" t="str">
            <v/>
          </cell>
          <cell r="AY105" t="str">
            <v/>
          </cell>
          <cell r="AZ105" t="str">
            <v/>
          </cell>
          <cell r="BA105" t="str">
            <v/>
          </cell>
          <cell r="BB105" t="str">
            <v/>
          </cell>
          <cell r="BC105" t="str">
            <v/>
          </cell>
          <cell r="BD105" t="str">
            <v/>
          </cell>
          <cell r="BE105" t="str">
            <v/>
          </cell>
          <cell r="BF105" t="str">
            <v/>
          </cell>
          <cell r="BG105" t="str">
            <v/>
          </cell>
          <cell r="BH105" t="str">
            <v/>
          </cell>
          <cell r="BI105" t="str">
            <v/>
          </cell>
          <cell r="BJ105" t="str">
            <v/>
          </cell>
          <cell r="BK105" t="str">
            <v/>
          </cell>
          <cell r="BL105" t="str">
            <v/>
          </cell>
          <cell r="BM105" t="str">
            <v/>
          </cell>
          <cell r="BN105" t="str">
            <v/>
          </cell>
          <cell r="BO105" t="str">
            <v/>
          </cell>
          <cell r="BP105" t="str">
            <v/>
          </cell>
          <cell r="BQ105" t="str">
            <v/>
          </cell>
          <cell r="BR105" t="str">
            <v/>
          </cell>
          <cell r="BS105" t="str">
            <v/>
          </cell>
          <cell r="BT105" t="str">
            <v/>
          </cell>
          <cell r="BU105" t="str">
            <v/>
          </cell>
          <cell r="BV105" t="str">
            <v/>
          </cell>
          <cell r="BW105" t="str">
            <v/>
          </cell>
          <cell r="BX105" t="str">
            <v/>
          </cell>
          <cell r="BY105" t="str">
            <v/>
          </cell>
          <cell r="BZ105" t="str">
            <v/>
          </cell>
          <cell r="CA105" t="str">
            <v/>
          </cell>
          <cell r="CB105" t="str">
            <v/>
          </cell>
          <cell r="CC105" t="str">
            <v/>
          </cell>
          <cell r="CD105" t="str">
            <v/>
          </cell>
          <cell r="CE105" t="str">
            <v/>
          </cell>
          <cell r="CF105" t="str">
            <v/>
          </cell>
          <cell r="CG105" t="str">
            <v/>
          </cell>
          <cell r="CH105" t="str">
            <v/>
          </cell>
          <cell r="CI105" t="str">
            <v/>
          </cell>
          <cell r="CJ105" t="str">
            <v/>
          </cell>
          <cell r="CK105" t="str">
            <v/>
          </cell>
        </row>
        <row r="106">
          <cell r="C106">
            <v>103</v>
          </cell>
          <cell r="AM106" t="str">
            <v>×</v>
          </cell>
          <cell r="AN106" t="str">
            <v/>
          </cell>
          <cell r="AO106">
            <v>0</v>
          </cell>
          <cell r="AP106">
            <v>0</v>
          </cell>
          <cell r="AQ106" t="str">
            <v/>
          </cell>
          <cell r="AR106" t="str">
            <v/>
          </cell>
          <cell r="AS106" t="str">
            <v/>
          </cell>
          <cell r="AT106" t="str">
            <v/>
          </cell>
          <cell r="AU106" t="str">
            <v/>
          </cell>
          <cell r="AV106" t="str">
            <v/>
          </cell>
          <cell r="AW106" t="str">
            <v/>
          </cell>
          <cell r="AX106" t="str">
            <v/>
          </cell>
          <cell r="AY106" t="str">
            <v/>
          </cell>
          <cell r="AZ106" t="str">
            <v/>
          </cell>
          <cell r="BA106" t="str">
            <v/>
          </cell>
          <cell r="BB106" t="str">
            <v/>
          </cell>
          <cell r="BC106" t="str">
            <v/>
          </cell>
          <cell r="BD106" t="str">
            <v/>
          </cell>
          <cell r="BE106" t="str">
            <v/>
          </cell>
          <cell r="BF106" t="str">
            <v/>
          </cell>
          <cell r="BG106" t="str">
            <v/>
          </cell>
          <cell r="BH106" t="str">
            <v/>
          </cell>
          <cell r="BI106" t="str">
            <v/>
          </cell>
          <cell r="BJ106" t="str">
            <v/>
          </cell>
          <cell r="BK106" t="str">
            <v/>
          </cell>
          <cell r="BL106" t="str">
            <v/>
          </cell>
          <cell r="BM106" t="str">
            <v/>
          </cell>
          <cell r="BN106" t="str">
            <v/>
          </cell>
          <cell r="BO106" t="str">
            <v/>
          </cell>
          <cell r="BP106" t="str">
            <v/>
          </cell>
          <cell r="BQ106" t="str">
            <v/>
          </cell>
          <cell r="BR106" t="str">
            <v/>
          </cell>
          <cell r="BS106" t="str">
            <v/>
          </cell>
          <cell r="BT106" t="str">
            <v/>
          </cell>
          <cell r="BU106" t="str">
            <v/>
          </cell>
          <cell r="BV106" t="str">
            <v/>
          </cell>
          <cell r="BW106" t="str">
            <v/>
          </cell>
          <cell r="BX106" t="str">
            <v/>
          </cell>
          <cell r="BY106" t="str">
            <v/>
          </cell>
          <cell r="BZ106" t="str">
            <v/>
          </cell>
          <cell r="CA106" t="str">
            <v/>
          </cell>
          <cell r="CB106" t="str">
            <v/>
          </cell>
          <cell r="CC106" t="str">
            <v/>
          </cell>
          <cell r="CD106" t="str">
            <v/>
          </cell>
          <cell r="CE106" t="str">
            <v/>
          </cell>
          <cell r="CF106" t="str">
            <v/>
          </cell>
          <cell r="CG106" t="str">
            <v/>
          </cell>
          <cell r="CH106" t="str">
            <v/>
          </cell>
          <cell r="CI106" t="str">
            <v/>
          </cell>
          <cell r="CJ106" t="str">
            <v/>
          </cell>
          <cell r="CK106" t="str">
            <v/>
          </cell>
        </row>
        <row r="107">
          <cell r="C107">
            <v>104</v>
          </cell>
          <cell r="AM107" t="str">
            <v>×</v>
          </cell>
          <cell r="AN107" t="str">
            <v/>
          </cell>
          <cell r="AO107">
            <v>0</v>
          </cell>
          <cell r="AP107">
            <v>0</v>
          </cell>
          <cell r="AQ107" t="str">
            <v/>
          </cell>
          <cell r="AR107" t="str">
            <v/>
          </cell>
          <cell r="AS107" t="str">
            <v/>
          </cell>
          <cell r="AT107" t="str">
            <v/>
          </cell>
          <cell r="AU107" t="str">
            <v/>
          </cell>
          <cell r="AV107" t="str">
            <v/>
          </cell>
          <cell r="AW107" t="str">
            <v/>
          </cell>
          <cell r="AX107" t="str">
            <v/>
          </cell>
          <cell r="AY107" t="str">
            <v/>
          </cell>
          <cell r="AZ107" t="str">
            <v/>
          </cell>
          <cell r="BA107" t="str">
            <v/>
          </cell>
          <cell r="BB107" t="str">
            <v/>
          </cell>
          <cell r="BC107" t="str">
            <v/>
          </cell>
          <cell r="BD107" t="str">
            <v/>
          </cell>
          <cell r="BE107" t="str">
            <v/>
          </cell>
          <cell r="BF107" t="str">
            <v/>
          </cell>
          <cell r="BG107" t="str">
            <v/>
          </cell>
          <cell r="BH107" t="str">
            <v/>
          </cell>
          <cell r="BI107" t="str">
            <v/>
          </cell>
          <cell r="BJ107" t="str">
            <v/>
          </cell>
          <cell r="BK107" t="str">
            <v/>
          </cell>
          <cell r="BL107" t="str">
            <v/>
          </cell>
          <cell r="BM107" t="str">
            <v/>
          </cell>
          <cell r="BN107" t="str">
            <v/>
          </cell>
          <cell r="BO107" t="str">
            <v/>
          </cell>
          <cell r="BP107" t="str">
            <v/>
          </cell>
          <cell r="BQ107" t="str">
            <v/>
          </cell>
          <cell r="BR107" t="str">
            <v/>
          </cell>
          <cell r="BS107" t="str">
            <v/>
          </cell>
          <cell r="BT107" t="str">
            <v/>
          </cell>
          <cell r="BU107" t="str">
            <v/>
          </cell>
          <cell r="BV107" t="str">
            <v/>
          </cell>
          <cell r="BW107" t="str">
            <v/>
          </cell>
          <cell r="BX107" t="str">
            <v/>
          </cell>
          <cell r="BY107" t="str">
            <v/>
          </cell>
          <cell r="BZ107" t="str">
            <v/>
          </cell>
          <cell r="CA107" t="str">
            <v/>
          </cell>
          <cell r="CB107" t="str">
            <v/>
          </cell>
          <cell r="CC107" t="str">
            <v/>
          </cell>
          <cell r="CD107" t="str">
            <v/>
          </cell>
          <cell r="CE107" t="str">
            <v/>
          </cell>
          <cell r="CF107" t="str">
            <v/>
          </cell>
          <cell r="CG107" t="str">
            <v/>
          </cell>
          <cell r="CH107" t="str">
            <v/>
          </cell>
          <cell r="CI107" t="str">
            <v/>
          </cell>
          <cell r="CJ107" t="str">
            <v/>
          </cell>
          <cell r="CK107" t="str">
            <v/>
          </cell>
        </row>
        <row r="108">
          <cell r="C108">
            <v>105</v>
          </cell>
          <cell r="AM108" t="str">
            <v>×</v>
          </cell>
          <cell r="AN108" t="str">
            <v/>
          </cell>
          <cell r="AO108">
            <v>0</v>
          </cell>
          <cell r="AP108">
            <v>0</v>
          </cell>
          <cell r="AQ108" t="str">
            <v/>
          </cell>
          <cell r="AR108" t="str">
            <v/>
          </cell>
          <cell r="AS108" t="str">
            <v/>
          </cell>
          <cell r="AT108" t="str">
            <v/>
          </cell>
          <cell r="AU108" t="str">
            <v/>
          </cell>
          <cell r="AV108" t="str">
            <v/>
          </cell>
          <cell r="AW108" t="str">
            <v/>
          </cell>
          <cell r="AX108" t="str">
            <v/>
          </cell>
          <cell r="AY108" t="str">
            <v/>
          </cell>
          <cell r="AZ108" t="str">
            <v/>
          </cell>
          <cell r="BA108" t="str">
            <v/>
          </cell>
          <cell r="BB108" t="str">
            <v/>
          </cell>
          <cell r="BC108" t="str">
            <v/>
          </cell>
          <cell r="BD108" t="str">
            <v/>
          </cell>
          <cell r="BE108" t="str">
            <v/>
          </cell>
          <cell r="BF108" t="str">
            <v/>
          </cell>
          <cell r="BG108" t="str">
            <v/>
          </cell>
          <cell r="BH108" t="str">
            <v/>
          </cell>
          <cell r="BI108" t="str">
            <v/>
          </cell>
          <cell r="BJ108" t="str">
            <v/>
          </cell>
          <cell r="BK108" t="str">
            <v/>
          </cell>
          <cell r="BL108" t="str">
            <v/>
          </cell>
          <cell r="BM108" t="str">
            <v/>
          </cell>
          <cell r="BN108" t="str">
            <v/>
          </cell>
          <cell r="BO108" t="str">
            <v/>
          </cell>
          <cell r="BP108" t="str">
            <v/>
          </cell>
          <cell r="BQ108" t="str">
            <v/>
          </cell>
          <cell r="BR108" t="str">
            <v/>
          </cell>
          <cell r="BS108" t="str">
            <v/>
          </cell>
          <cell r="BT108" t="str">
            <v/>
          </cell>
          <cell r="BU108" t="str">
            <v/>
          </cell>
          <cell r="BV108" t="str">
            <v/>
          </cell>
          <cell r="BW108" t="str">
            <v/>
          </cell>
          <cell r="BX108" t="str">
            <v/>
          </cell>
          <cell r="BY108" t="str">
            <v/>
          </cell>
          <cell r="BZ108" t="str">
            <v/>
          </cell>
          <cell r="CA108" t="str">
            <v/>
          </cell>
          <cell r="CB108" t="str">
            <v/>
          </cell>
          <cell r="CC108" t="str">
            <v/>
          </cell>
          <cell r="CD108" t="str">
            <v/>
          </cell>
          <cell r="CE108" t="str">
            <v/>
          </cell>
          <cell r="CF108" t="str">
            <v/>
          </cell>
          <cell r="CG108" t="str">
            <v/>
          </cell>
          <cell r="CH108" t="str">
            <v/>
          </cell>
          <cell r="CI108" t="str">
            <v/>
          </cell>
          <cell r="CJ108" t="str">
            <v/>
          </cell>
          <cell r="CK108" t="str">
            <v/>
          </cell>
        </row>
        <row r="109">
          <cell r="C109">
            <v>106</v>
          </cell>
          <cell r="AM109" t="str">
            <v>×</v>
          </cell>
          <cell r="AN109" t="str">
            <v/>
          </cell>
          <cell r="AO109">
            <v>0</v>
          </cell>
          <cell r="AP109">
            <v>0</v>
          </cell>
          <cell r="AQ109" t="str">
            <v/>
          </cell>
          <cell r="AR109" t="str">
            <v/>
          </cell>
          <cell r="AS109" t="str">
            <v/>
          </cell>
          <cell r="AT109" t="str">
            <v/>
          </cell>
          <cell r="AU109" t="str">
            <v/>
          </cell>
          <cell r="AV109" t="str">
            <v/>
          </cell>
          <cell r="AW109" t="str">
            <v/>
          </cell>
          <cell r="AX109" t="str">
            <v/>
          </cell>
          <cell r="AY109" t="str">
            <v/>
          </cell>
          <cell r="AZ109" t="str">
            <v/>
          </cell>
          <cell r="BA109" t="str">
            <v/>
          </cell>
          <cell r="BB109" t="str">
            <v/>
          </cell>
          <cell r="BC109" t="str">
            <v/>
          </cell>
          <cell r="BD109" t="str">
            <v/>
          </cell>
          <cell r="BE109" t="str">
            <v/>
          </cell>
          <cell r="BF109" t="str">
            <v/>
          </cell>
          <cell r="BG109" t="str">
            <v/>
          </cell>
          <cell r="BH109" t="str">
            <v/>
          </cell>
          <cell r="BI109" t="str">
            <v/>
          </cell>
          <cell r="BJ109" t="str">
            <v/>
          </cell>
          <cell r="BK109" t="str">
            <v/>
          </cell>
          <cell r="BL109" t="str">
            <v/>
          </cell>
          <cell r="BM109" t="str">
            <v/>
          </cell>
          <cell r="BN109" t="str">
            <v/>
          </cell>
          <cell r="BO109" t="str">
            <v/>
          </cell>
          <cell r="BP109" t="str">
            <v/>
          </cell>
          <cell r="BQ109" t="str">
            <v/>
          </cell>
          <cell r="BR109" t="str">
            <v/>
          </cell>
          <cell r="BS109" t="str">
            <v/>
          </cell>
          <cell r="BT109" t="str">
            <v/>
          </cell>
          <cell r="BU109" t="str">
            <v/>
          </cell>
          <cell r="BV109" t="str">
            <v/>
          </cell>
          <cell r="BW109" t="str">
            <v/>
          </cell>
          <cell r="BX109" t="str">
            <v/>
          </cell>
          <cell r="BY109" t="str">
            <v/>
          </cell>
          <cell r="BZ109" t="str">
            <v/>
          </cell>
          <cell r="CA109" t="str">
            <v/>
          </cell>
          <cell r="CB109" t="str">
            <v/>
          </cell>
          <cell r="CC109" t="str">
            <v/>
          </cell>
          <cell r="CD109" t="str">
            <v/>
          </cell>
          <cell r="CE109" t="str">
            <v/>
          </cell>
          <cell r="CF109" t="str">
            <v/>
          </cell>
          <cell r="CG109" t="str">
            <v/>
          </cell>
          <cell r="CH109" t="str">
            <v/>
          </cell>
          <cell r="CI109" t="str">
            <v/>
          </cell>
          <cell r="CJ109" t="str">
            <v/>
          </cell>
          <cell r="CK109" t="str">
            <v/>
          </cell>
        </row>
        <row r="110">
          <cell r="C110">
            <v>107</v>
          </cell>
          <cell r="AM110" t="str">
            <v>×</v>
          </cell>
          <cell r="AN110" t="str">
            <v/>
          </cell>
          <cell r="AO110">
            <v>0</v>
          </cell>
          <cell r="AP110">
            <v>0</v>
          </cell>
          <cell r="AQ110" t="str">
            <v/>
          </cell>
          <cell r="AR110" t="str">
            <v/>
          </cell>
          <cell r="AS110" t="str">
            <v/>
          </cell>
          <cell r="AT110" t="str">
            <v/>
          </cell>
          <cell r="AU110" t="str">
            <v/>
          </cell>
          <cell r="AV110" t="str">
            <v/>
          </cell>
          <cell r="AW110" t="str">
            <v/>
          </cell>
          <cell r="AX110" t="str">
            <v/>
          </cell>
          <cell r="AY110" t="str">
            <v/>
          </cell>
          <cell r="AZ110" t="str">
            <v/>
          </cell>
          <cell r="BA110" t="str">
            <v/>
          </cell>
          <cell r="BB110" t="str">
            <v/>
          </cell>
          <cell r="BC110" t="str">
            <v/>
          </cell>
          <cell r="BD110" t="str">
            <v/>
          </cell>
          <cell r="BE110" t="str">
            <v/>
          </cell>
          <cell r="BF110" t="str">
            <v/>
          </cell>
          <cell r="BG110" t="str">
            <v/>
          </cell>
          <cell r="BH110" t="str">
            <v/>
          </cell>
          <cell r="BI110" t="str">
            <v/>
          </cell>
          <cell r="BJ110" t="str">
            <v/>
          </cell>
          <cell r="BK110" t="str">
            <v/>
          </cell>
          <cell r="BL110" t="str">
            <v/>
          </cell>
          <cell r="BM110" t="str">
            <v/>
          </cell>
          <cell r="BN110" t="str">
            <v/>
          </cell>
          <cell r="BO110" t="str">
            <v/>
          </cell>
          <cell r="BP110" t="str">
            <v/>
          </cell>
          <cell r="BQ110" t="str">
            <v/>
          </cell>
          <cell r="BR110" t="str">
            <v/>
          </cell>
          <cell r="BS110" t="str">
            <v/>
          </cell>
          <cell r="BT110" t="str">
            <v/>
          </cell>
          <cell r="BU110" t="str">
            <v/>
          </cell>
          <cell r="BV110" t="str">
            <v/>
          </cell>
          <cell r="BW110" t="str">
            <v/>
          </cell>
          <cell r="BX110" t="str">
            <v/>
          </cell>
          <cell r="BY110" t="str">
            <v/>
          </cell>
          <cell r="BZ110" t="str">
            <v/>
          </cell>
          <cell r="CA110" t="str">
            <v/>
          </cell>
          <cell r="CB110" t="str">
            <v/>
          </cell>
          <cell r="CC110" t="str">
            <v/>
          </cell>
          <cell r="CD110" t="str">
            <v/>
          </cell>
          <cell r="CE110" t="str">
            <v/>
          </cell>
          <cell r="CF110" t="str">
            <v/>
          </cell>
          <cell r="CG110" t="str">
            <v/>
          </cell>
          <cell r="CH110" t="str">
            <v/>
          </cell>
          <cell r="CI110" t="str">
            <v/>
          </cell>
          <cell r="CJ110" t="str">
            <v/>
          </cell>
          <cell r="CK110" t="str">
            <v/>
          </cell>
        </row>
        <row r="111">
          <cell r="C111">
            <v>108</v>
          </cell>
          <cell r="AM111" t="str">
            <v>×</v>
          </cell>
          <cell r="AN111" t="str">
            <v/>
          </cell>
          <cell r="AO111">
            <v>0</v>
          </cell>
          <cell r="AP111">
            <v>0</v>
          </cell>
          <cell r="AQ111" t="str">
            <v/>
          </cell>
          <cell r="AR111" t="str">
            <v/>
          </cell>
          <cell r="AS111" t="str">
            <v/>
          </cell>
          <cell r="AT111" t="str">
            <v/>
          </cell>
          <cell r="AU111" t="str">
            <v/>
          </cell>
          <cell r="AV111" t="str">
            <v/>
          </cell>
          <cell r="AW111" t="str">
            <v/>
          </cell>
          <cell r="AX111" t="str">
            <v/>
          </cell>
          <cell r="AY111" t="str">
            <v/>
          </cell>
          <cell r="AZ111" t="str">
            <v/>
          </cell>
          <cell r="BA111" t="str">
            <v/>
          </cell>
          <cell r="BB111" t="str">
            <v/>
          </cell>
          <cell r="BC111" t="str">
            <v/>
          </cell>
          <cell r="BD111" t="str">
            <v/>
          </cell>
          <cell r="BE111" t="str">
            <v/>
          </cell>
          <cell r="BF111" t="str">
            <v/>
          </cell>
          <cell r="BG111" t="str">
            <v/>
          </cell>
          <cell r="BH111" t="str">
            <v/>
          </cell>
          <cell r="BI111" t="str">
            <v/>
          </cell>
          <cell r="BJ111" t="str">
            <v/>
          </cell>
          <cell r="BK111" t="str">
            <v/>
          </cell>
          <cell r="BL111" t="str">
            <v/>
          </cell>
          <cell r="BM111" t="str">
            <v/>
          </cell>
          <cell r="BN111" t="str">
            <v/>
          </cell>
          <cell r="BO111" t="str">
            <v/>
          </cell>
          <cell r="BP111" t="str">
            <v/>
          </cell>
          <cell r="BQ111" t="str">
            <v/>
          </cell>
          <cell r="BR111" t="str">
            <v/>
          </cell>
          <cell r="BS111" t="str">
            <v/>
          </cell>
          <cell r="BT111" t="str">
            <v/>
          </cell>
          <cell r="BU111" t="str">
            <v/>
          </cell>
          <cell r="BV111" t="str">
            <v/>
          </cell>
          <cell r="BW111" t="str">
            <v/>
          </cell>
          <cell r="BX111" t="str">
            <v/>
          </cell>
          <cell r="BY111" t="str">
            <v/>
          </cell>
          <cell r="BZ111" t="str">
            <v/>
          </cell>
          <cell r="CA111" t="str">
            <v/>
          </cell>
          <cell r="CB111" t="str">
            <v/>
          </cell>
          <cell r="CC111" t="str">
            <v/>
          </cell>
          <cell r="CD111" t="str">
            <v/>
          </cell>
          <cell r="CE111" t="str">
            <v/>
          </cell>
          <cell r="CF111" t="str">
            <v/>
          </cell>
          <cell r="CG111" t="str">
            <v/>
          </cell>
          <cell r="CH111" t="str">
            <v/>
          </cell>
          <cell r="CI111" t="str">
            <v/>
          </cell>
          <cell r="CJ111" t="str">
            <v/>
          </cell>
          <cell r="CK111" t="str">
            <v/>
          </cell>
        </row>
        <row r="112">
          <cell r="C112">
            <v>109</v>
          </cell>
          <cell r="AM112" t="str">
            <v>×</v>
          </cell>
          <cell r="AN112" t="str">
            <v/>
          </cell>
          <cell r="AO112">
            <v>0</v>
          </cell>
          <cell r="AP112">
            <v>0</v>
          </cell>
          <cell r="AQ112" t="str">
            <v/>
          </cell>
          <cell r="AR112" t="str">
            <v/>
          </cell>
          <cell r="AS112" t="str">
            <v/>
          </cell>
          <cell r="AT112" t="str">
            <v/>
          </cell>
          <cell r="AU112" t="str">
            <v/>
          </cell>
          <cell r="AV112" t="str">
            <v/>
          </cell>
          <cell r="AW112" t="str">
            <v/>
          </cell>
          <cell r="AX112" t="str">
            <v/>
          </cell>
          <cell r="AY112" t="str">
            <v/>
          </cell>
          <cell r="AZ112" t="str">
            <v/>
          </cell>
          <cell r="BA112" t="str">
            <v/>
          </cell>
          <cell r="BB112" t="str">
            <v/>
          </cell>
          <cell r="BC112" t="str">
            <v/>
          </cell>
          <cell r="BD112" t="str">
            <v/>
          </cell>
          <cell r="BE112" t="str">
            <v/>
          </cell>
          <cell r="BF112" t="str">
            <v/>
          </cell>
          <cell r="BG112" t="str">
            <v/>
          </cell>
          <cell r="BH112" t="str">
            <v/>
          </cell>
          <cell r="BI112" t="str">
            <v/>
          </cell>
          <cell r="BJ112" t="str">
            <v/>
          </cell>
          <cell r="BK112" t="str">
            <v/>
          </cell>
          <cell r="BL112" t="str">
            <v/>
          </cell>
          <cell r="BM112" t="str">
            <v/>
          </cell>
          <cell r="BN112" t="str">
            <v/>
          </cell>
          <cell r="BO112" t="str">
            <v/>
          </cell>
          <cell r="BP112" t="str">
            <v/>
          </cell>
          <cell r="BQ112" t="str">
            <v/>
          </cell>
          <cell r="BR112" t="str">
            <v/>
          </cell>
          <cell r="BS112" t="str">
            <v/>
          </cell>
          <cell r="BT112" t="str">
            <v/>
          </cell>
          <cell r="BU112" t="str">
            <v/>
          </cell>
          <cell r="BV112" t="str">
            <v/>
          </cell>
          <cell r="BW112" t="str">
            <v/>
          </cell>
          <cell r="BX112" t="str">
            <v/>
          </cell>
          <cell r="BY112" t="str">
            <v/>
          </cell>
          <cell r="BZ112" t="str">
            <v/>
          </cell>
          <cell r="CA112" t="str">
            <v/>
          </cell>
          <cell r="CB112" t="str">
            <v/>
          </cell>
          <cell r="CC112" t="str">
            <v/>
          </cell>
          <cell r="CD112" t="str">
            <v/>
          </cell>
          <cell r="CE112" t="str">
            <v/>
          </cell>
          <cell r="CF112" t="str">
            <v/>
          </cell>
          <cell r="CG112" t="str">
            <v/>
          </cell>
          <cell r="CH112" t="str">
            <v/>
          </cell>
          <cell r="CI112" t="str">
            <v/>
          </cell>
          <cell r="CJ112" t="str">
            <v/>
          </cell>
          <cell r="CK112" t="str">
            <v/>
          </cell>
        </row>
        <row r="113">
          <cell r="C113">
            <v>110</v>
          </cell>
          <cell r="AM113" t="str">
            <v>×</v>
          </cell>
          <cell r="AN113" t="str">
            <v/>
          </cell>
          <cell r="AO113">
            <v>0</v>
          </cell>
          <cell r="AP113">
            <v>0</v>
          </cell>
          <cell r="AQ113" t="str">
            <v/>
          </cell>
          <cell r="AR113" t="str">
            <v/>
          </cell>
          <cell r="AS113" t="str">
            <v/>
          </cell>
          <cell r="AT113" t="str">
            <v/>
          </cell>
          <cell r="AU113" t="str">
            <v/>
          </cell>
          <cell r="AV113" t="str">
            <v/>
          </cell>
          <cell r="AW113" t="str">
            <v/>
          </cell>
          <cell r="AX113" t="str">
            <v/>
          </cell>
          <cell r="AY113" t="str">
            <v/>
          </cell>
          <cell r="AZ113" t="str">
            <v/>
          </cell>
          <cell r="BA113" t="str">
            <v/>
          </cell>
          <cell r="BB113" t="str">
            <v/>
          </cell>
          <cell r="BC113" t="str">
            <v/>
          </cell>
          <cell r="BD113" t="str">
            <v/>
          </cell>
          <cell r="BE113" t="str">
            <v/>
          </cell>
          <cell r="BF113" t="str">
            <v/>
          </cell>
          <cell r="BG113" t="str">
            <v/>
          </cell>
          <cell r="BH113" t="str">
            <v/>
          </cell>
          <cell r="BI113" t="str">
            <v/>
          </cell>
          <cell r="BJ113" t="str">
            <v/>
          </cell>
          <cell r="BK113" t="str">
            <v/>
          </cell>
          <cell r="BL113" t="str">
            <v/>
          </cell>
          <cell r="BM113" t="str">
            <v/>
          </cell>
          <cell r="BN113" t="str">
            <v/>
          </cell>
          <cell r="BO113" t="str">
            <v/>
          </cell>
          <cell r="BP113" t="str">
            <v/>
          </cell>
          <cell r="BQ113" t="str">
            <v/>
          </cell>
          <cell r="BR113" t="str">
            <v/>
          </cell>
          <cell r="BS113" t="str">
            <v/>
          </cell>
          <cell r="BT113" t="str">
            <v/>
          </cell>
          <cell r="BU113" t="str">
            <v/>
          </cell>
          <cell r="BV113" t="str">
            <v/>
          </cell>
          <cell r="BW113" t="str">
            <v/>
          </cell>
          <cell r="BX113" t="str">
            <v/>
          </cell>
          <cell r="BY113" t="str">
            <v/>
          </cell>
          <cell r="BZ113" t="str">
            <v/>
          </cell>
          <cell r="CA113" t="str">
            <v/>
          </cell>
          <cell r="CB113" t="str">
            <v/>
          </cell>
          <cell r="CC113" t="str">
            <v/>
          </cell>
          <cell r="CD113" t="str">
            <v/>
          </cell>
          <cell r="CE113" t="str">
            <v/>
          </cell>
          <cell r="CF113" t="str">
            <v/>
          </cell>
          <cell r="CG113" t="str">
            <v/>
          </cell>
          <cell r="CH113" t="str">
            <v/>
          </cell>
          <cell r="CI113" t="str">
            <v/>
          </cell>
          <cell r="CJ113" t="str">
            <v/>
          </cell>
          <cell r="CK113" t="str">
            <v/>
          </cell>
        </row>
        <row r="114">
          <cell r="C114">
            <v>111</v>
          </cell>
          <cell r="AM114" t="str">
            <v>×</v>
          </cell>
          <cell r="AN114" t="str">
            <v/>
          </cell>
          <cell r="AO114">
            <v>0</v>
          </cell>
          <cell r="AP114">
            <v>0</v>
          </cell>
          <cell r="AQ114" t="str">
            <v/>
          </cell>
          <cell r="AR114" t="str">
            <v/>
          </cell>
          <cell r="AS114" t="str">
            <v/>
          </cell>
          <cell r="AT114" t="str">
            <v/>
          </cell>
          <cell r="AU114" t="str">
            <v/>
          </cell>
          <cell r="AV114" t="str">
            <v/>
          </cell>
          <cell r="AW114" t="str">
            <v/>
          </cell>
          <cell r="AX114" t="str">
            <v/>
          </cell>
          <cell r="AY114" t="str">
            <v/>
          </cell>
          <cell r="AZ114" t="str">
            <v/>
          </cell>
          <cell r="BA114" t="str">
            <v/>
          </cell>
          <cell r="BB114" t="str">
            <v/>
          </cell>
          <cell r="BC114" t="str">
            <v/>
          </cell>
          <cell r="BD114" t="str">
            <v/>
          </cell>
          <cell r="BE114" t="str">
            <v/>
          </cell>
          <cell r="BF114" t="str">
            <v/>
          </cell>
          <cell r="BG114" t="str">
            <v/>
          </cell>
          <cell r="BH114" t="str">
            <v/>
          </cell>
          <cell r="BI114" t="str">
            <v/>
          </cell>
          <cell r="BJ114" t="str">
            <v/>
          </cell>
          <cell r="BK114" t="str">
            <v/>
          </cell>
          <cell r="BL114" t="str">
            <v/>
          </cell>
          <cell r="BM114" t="str">
            <v/>
          </cell>
          <cell r="BN114" t="str">
            <v/>
          </cell>
          <cell r="BO114" t="str">
            <v/>
          </cell>
          <cell r="BP114" t="str">
            <v/>
          </cell>
          <cell r="BQ114" t="str">
            <v/>
          </cell>
          <cell r="BR114" t="str">
            <v/>
          </cell>
          <cell r="BS114" t="str">
            <v/>
          </cell>
          <cell r="BT114" t="str">
            <v/>
          </cell>
          <cell r="BU114" t="str">
            <v/>
          </cell>
          <cell r="BV114" t="str">
            <v/>
          </cell>
          <cell r="BW114" t="str">
            <v/>
          </cell>
          <cell r="BX114" t="str">
            <v/>
          </cell>
          <cell r="BY114" t="str">
            <v/>
          </cell>
          <cell r="BZ114" t="str">
            <v/>
          </cell>
          <cell r="CA114" t="str">
            <v/>
          </cell>
          <cell r="CB114" t="str">
            <v/>
          </cell>
          <cell r="CC114" t="str">
            <v/>
          </cell>
          <cell r="CD114" t="str">
            <v/>
          </cell>
          <cell r="CE114" t="str">
            <v/>
          </cell>
          <cell r="CF114" t="str">
            <v/>
          </cell>
          <cell r="CG114" t="str">
            <v/>
          </cell>
          <cell r="CH114" t="str">
            <v/>
          </cell>
          <cell r="CI114" t="str">
            <v/>
          </cell>
          <cell r="CJ114" t="str">
            <v/>
          </cell>
          <cell r="CK114" t="str">
            <v/>
          </cell>
        </row>
        <row r="115">
          <cell r="C115">
            <v>112</v>
          </cell>
          <cell r="AM115" t="str">
            <v>×</v>
          </cell>
          <cell r="AN115" t="str">
            <v/>
          </cell>
          <cell r="AO115">
            <v>0</v>
          </cell>
          <cell r="AP115">
            <v>0</v>
          </cell>
          <cell r="AQ115" t="str">
            <v/>
          </cell>
          <cell r="AR115" t="str">
            <v/>
          </cell>
          <cell r="AS115" t="str">
            <v/>
          </cell>
          <cell r="AT115" t="str">
            <v/>
          </cell>
          <cell r="AU115" t="str">
            <v/>
          </cell>
          <cell r="AV115" t="str">
            <v/>
          </cell>
          <cell r="AW115" t="str">
            <v/>
          </cell>
          <cell r="AX115" t="str">
            <v/>
          </cell>
          <cell r="AY115" t="str">
            <v/>
          </cell>
          <cell r="AZ115" t="str">
            <v/>
          </cell>
          <cell r="BA115" t="str">
            <v/>
          </cell>
          <cell r="BB115" t="str">
            <v/>
          </cell>
          <cell r="BC115" t="str">
            <v/>
          </cell>
          <cell r="BD115" t="str">
            <v/>
          </cell>
          <cell r="BE115" t="str">
            <v/>
          </cell>
          <cell r="BF115" t="str">
            <v/>
          </cell>
          <cell r="BG115" t="str">
            <v/>
          </cell>
          <cell r="BH115" t="str">
            <v/>
          </cell>
          <cell r="BI115" t="str">
            <v/>
          </cell>
          <cell r="BJ115" t="str">
            <v/>
          </cell>
          <cell r="BK115" t="str">
            <v/>
          </cell>
          <cell r="BL115" t="str">
            <v/>
          </cell>
          <cell r="BM115" t="str">
            <v/>
          </cell>
          <cell r="BN115" t="str">
            <v/>
          </cell>
          <cell r="BO115" t="str">
            <v/>
          </cell>
          <cell r="BP115" t="str">
            <v/>
          </cell>
          <cell r="BQ115" t="str">
            <v/>
          </cell>
          <cell r="BR115" t="str">
            <v/>
          </cell>
          <cell r="BS115" t="str">
            <v/>
          </cell>
          <cell r="BT115" t="str">
            <v/>
          </cell>
          <cell r="BU115" t="str">
            <v/>
          </cell>
          <cell r="BV115" t="str">
            <v/>
          </cell>
          <cell r="BW115" t="str">
            <v/>
          </cell>
          <cell r="BX115" t="str">
            <v/>
          </cell>
          <cell r="BY115" t="str">
            <v/>
          </cell>
          <cell r="BZ115" t="str">
            <v/>
          </cell>
          <cell r="CA115" t="str">
            <v/>
          </cell>
          <cell r="CB115" t="str">
            <v/>
          </cell>
          <cell r="CC115" t="str">
            <v/>
          </cell>
          <cell r="CD115" t="str">
            <v/>
          </cell>
          <cell r="CE115" t="str">
            <v/>
          </cell>
          <cell r="CF115" t="str">
            <v/>
          </cell>
          <cell r="CG115" t="str">
            <v/>
          </cell>
          <cell r="CH115" t="str">
            <v/>
          </cell>
          <cell r="CI115" t="str">
            <v/>
          </cell>
          <cell r="CJ115" t="str">
            <v/>
          </cell>
          <cell r="CK115" t="str">
            <v/>
          </cell>
        </row>
        <row r="116">
          <cell r="C116">
            <v>113</v>
          </cell>
          <cell r="AM116" t="str">
            <v>×</v>
          </cell>
          <cell r="AN116" t="str">
            <v/>
          </cell>
          <cell r="AO116">
            <v>0</v>
          </cell>
          <cell r="AP116">
            <v>0</v>
          </cell>
          <cell r="AQ116" t="str">
            <v/>
          </cell>
          <cell r="AR116" t="str">
            <v/>
          </cell>
          <cell r="AS116" t="str">
            <v/>
          </cell>
          <cell r="AT116" t="str">
            <v/>
          </cell>
          <cell r="AU116" t="str">
            <v/>
          </cell>
          <cell r="AV116" t="str">
            <v/>
          </cell>
          <cell r="AW116" t="str">
            <v/>
          </cell>
          <cell r="AX116" t="str">
            <v/>
          </cell>
          <cell r="AY116" t="str">
            <v/>
          </cell>
          <cell r="AZ116" t="str">
            <v/>
          </cell>
          <cell r="BA116" t="str">
            <v/>
          </cell>
          <cell r="BB116" t="str">
            <v/>
          </cell>
          <cell r="BC116" t="str">
            <v/>
          </cell>
          <cell r="BD116" t="str">
            <v/>
          </cell>
          <cell r="BE116" t="str">
            <v/>
          </cell>
          <cell r="BF116" t="str">
            <v/>
          </cell>
          <cell r="BG116" t="str">
            <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Y116" t="str">
            <v/>
          </cell>
          <cell r="BZ116" t="str">
            <v/>
          </cell>
          <cell r="CA116" t="str">
            <v/>
          </cell>
          <cell r="CB116" t="str">
            <v/>
          </cell>
          <cell r="CC116" t="str">
            <v/>
          </cell>
          <cell r="CD116" t="str">
            <v/>
          </cell>
          <cell r="CE116" t="str">
            <v/>
          </cell>
          <cell r="CF116" t="str">
            <v/>
          </cell>
          <cell r="CG116" t="str">
            <v/>
          </cell>
          <cell r="CH116" t="str">
            <v/>
          </cell>
          <cell r="CI116" t="str">
            <v/>
          </cell>
          <cell r="CJ116" t="str">
            <v/>
          </cell>
          <cell r="CK116" t="str">
            <v/>
          </cell>
        </row>
        <row r="117">
          <cell r="C117">
            <v>114</v>
          </cell>
          <cell r="AM117" t="str">
            <v>×</v>
          </cell>
          <cell r="AN117" t="str">
            <v/>
          </cell>
          <cell r="AO117">
            <v>0</v>
          </cell>
          <cell r="AP117">
            <v>0</v>
          </cell>
          <cell r="AQ117" t="str">
            <v/>
          </cell>
          <cell r="AR117" t="str">
            <v/>
          </cell>
          <cell r="AS117" t="str">
            <v/>
          </cell>
          <cell r="AT117" t="str">
            <v/>
          </cell>
          <cell r="AU117" t="str">
            <v/>
          </cell>
          <cell r="AV117" t="str">
            <v/>
          </cell>
          <cell r="AW117" t="str">
            <v/>
          </cell>
          <cell r="AX117" t="str">
            <v/>
          </cell>
          <cell r="AY117" t="str">
            <v/>
          </cell>
          <cell r="AZ117" t="str">
            <v/>
          </cell>
          <cell r="BA117" t="str">
            <v/>
          </cell>
          <cell r="BB117" t="str">
            <v/>
          </cell>
          <cell r="BC117" t="str">
            <v/>
          </cell>
          <cell r="BD117" t="str">
            <v/>
          </cell>
          <cell r="BE117" t="str">
            <v/>
          </cell>
          <cell r="BF117" t="str">
            <v/>
          </cell>
          <cell r="BG117" t="str">
            <v/>
          </cell>
          <cell r="BH117" t="str">
            <v/>
          </cell>
          <cell r="BI117" t="str">
            <v/>
          </cell>
          <cell r="BJ117" t="str">
            <v/>
          </cell>
          <cell r="BK117" t="str">
            <v/>
          </cell>
          <cell r="BL117" t="str">
            <v/>
          </cell>
          <cell r="BM117" t="str">
            <v/>
          </cell>
          <cell r="BN117" t="str">
            <v/>
          </cell>
          <cell r="BO117" t="str">
            <v/>
          </cell>
          <cell r="BP117" t="str">
            <v/>
          </cell>
          <cell r="BQ117" t="str">
            <v/>
          </cell>
          <cell r="BR117" t="str">
            <v/>
          </cell>
          <cell r="BS117" t="str">
            <v/>
          </cell>
          <cell r="BT117" t="str">
            <v/>
          </cell>
          <cell r="BU117" t="str">
            <v/>
          </cell>
          <cell r="BV117" t="str">
            <v/>
          </cell>
          <cell r="BW117" t="str">
            <v/>
          </cell>
          <cell r="BX117" t="str">
            <v/>
          </cell>
          <cell r="BY117" t="str">
            <v/>
          </cell>
          <cell r="BZ117" t="str">
            <v/>
          </cell>
          <cell r="CA117" t="str">
            <v/>
          </cell>
          <cell r="CB117" t="str">
            <v/>
          </cell>
          <cell r="CC117" t="str">
            <v/>
          </cell>
          <cell r="CD117" t="str">
            <v/>
          </cell>
          <cell r="CE117" t="str">
            <v/>
          </cell>
          <cell r="CF117" t="str">
            <v/>
          </cell>
          <cell r="CG117" t="str">
            <v/>
          </cell>
          <cell r="CH117" t="str">
            <v/>
          </cell>
          <cell r="CI117" t="str">
            <v/>
          </cell>
          <cell r="CJ117" t="str">
            <v/>
          </cell>
          <cell r="CK117" t="str">
            <v/>
          </cell>
        </row>
        <row r="118">
          <cell r="C118">
            <v>115</v>
          </cell>
          <cell r="AM118" t="str">
            <v>×</v>
          </cell>
          <cell r="AN118" t="str">
            <v/>
          </cell>
          <cell r="AO118">
            <v>0</v>
          </cell>
          <cell r="AP118">
            <v>0</v>
          </cell>
          <cell r="AQ118" t="str">
            <v/>
          </cell>
          <cell r="AR118" t="str">
            <v/>
          </cell>
          <cell r="AS118" t="str">
            <v/>
          </cell>
          <cell r="AT118" t="str">
            <v/>
          </cell>
          <cell r="AU118" t="str">
            <v/>
          </cell>
          <cell r="AV118" t="str">
            <v/>
          </cell>
          <cell r="AW118" t="str">
            <v/>
          </cell>
          <cell r="AX118" t="str">
            <v/>
          </cell>
          <cell r="AY118" t="str">
            <v/>
          </cell>
          <cell r="AZ118" t="str">
            <v/>
          </cell>
          <cell r="BA118" t="str">
            <v/>
          </cell>
          <cell r="BB118" t="str">
            <v/>
          </cell>
          <cell r="BC118" t="str">
            <v/>
          </cell>
          <cell r="BD118" t="str">
            <v/>
          </cell>
          <cell r="BE118" t="str">
            <v/>
          </cell>
          <cell r="BF118" t="str">
            <v/>
          </cell>
          <cell r="BG118" t="str">
            <v/>
          </cell>
          <cell r="BH118" t="str">
            <v/>
          </cell>
          <cell r="BI118" t="str">
            <v/>
          </cell>
          <cell r="BJ118" t="str">
            <v/>
          </cell>
          <cell r="BK118" t="str">
            <v/>
          </cell>
          <cell r="BL118" t="str">
            <v/>
          </cell>
          <cell r="BM118" t="str">
            <v/>
          </cell>
          <cell r="BN118" t="str">
            <v/>
          </cell>
          <cell r="BO118" t="str">
            <v/>
          </cell>
          <cell r="BP118" t="str">
            <v/>
          </cell>
          <cell r="BQ118" t="str">
            <v/>
          </cell>
          <cell r="BR118" t="str">
            <v/>
          </cell>
          <cell r="BS118" t="str">
            <v/>
          </cell>
          <cell r="BT118" t="str">
            <v/>
          </cell>
          <cell r="BU118" t="str">
            <v/>
          </cell>
          <cell r="BV118" t="str">
            <v/>
          </cell>
          <cell r="BW118" t="str">
            <v/>
          </cell>
          <cell r="BX118" t="str">
            <v/>
          </cell>
          <cell r="BY118" t="str">
            <v/>
          </cell>
          <cell r="BZ118" t="str">
            <v/>
          </cell>
          <cell r="CA118" t="str">
            <v/>
          </cell>
          <cell r="CB118" t="str">
            <v/>
          </cell>
          <cell r="CC118" t="str">
            <v/>
          </cell>
          <cell r="CD118" t="str">
            <v/>
          </cell>
          <cell r="CE118" t="str">
            <v/>
          </cell>
          <cell r="CF118" t="str">
            <v/>
          </cell>
          <cell r="CG118" t="str">
            <v/>
          </cell>
          <cell r="CH118" t="str">
            <v/>
          </cell>
          <cell r="CI118" t="str">
            <v/>
          </cell>
          <cell r="CJ118" t="str">
            <v/>
          </cell>
          <cell r="CK118" t="str">
            <v/>
          </cell>
        </row>
        <row r="119">
          <cell r="C119">
            <v>116</v>
          </cell>
          <cell r="AM119" t="str">
            <v>×</v>
          </cell>
          <cell r="AN119" t="str">
            <v/>
          </cell>
          <cell r="AO119">
            <v>0</v>
          </cell>
          <cell r="AP119">
            <v>0</v>
          </cell>
          <cell r="AQ119" t="str">
            <v/>
          </cell>
          <cell r="AR119" t="str">
            <v/>
          </cell>
          <cell r="AS119" t="str">
            <v/>
          </cell>
          <cell r="AT119" t="str">
            <v/>
          </cell>
          <cell r="AU119" t="str">
            <v/>
          </cell>
          <cell r="AV119" t="str">
            <v/>
          </cell>
          <cell r="AW119" t="str">
            <v/>
          </cell>
          <cell r="AX119" t="str">
            <v/>
          </cell>
          <cell r="AY119" t="str">
            <v/>
          </cell>
          <cell r="AZ119" t="str">
            <v/>
          </cell>
          <cell r="BA119" t="str">
            <v/>
          </cell>
          <cell r="BB119" t="str">
            <v/>
          </cell>
          <cell r="BC119" t="str">
            <v/>
          </cell>
          <cell r="BD119" t="str">
            <v/>
          </cell>
          <cell r="BE119" t="str">
            <v/>
          </cell>
          <cell r="BF119" t="str">
            <v/>
          </cell>
          <cell r="BG119" t="str">
            <v/>
          </cell>
          <cell r="BH119" t="str">
            <v/>
          </cell>
          <cell r="BI119" t="str">
            <v/>
          </cell>
          <cell r="BJ119" t="str">
            <v/>
          </cell>
          <cell r="BK119" t="str">
            <v/>
          </cell>
          <cell r="BL119" t="str">
            <v/>
          </cell>
          <cell r="BM119" t="str">
            <v/>
          </cell>
          <cell r="BN119" t="str">
            <v/>
          </cell>
          <cell r="BO119" t="str">
            <v/>
          </cell>
          <cell r="BP119" t="str">
            <v/>
          </cell>
          <cell r="BQ119" t="str">
            <v/>
          </cell>
          <cell r="BR119" t="str">
            <v/>
          </cell>
          <cell r="BS119" t="str">
            <v/>
          </cell>
          <cell r="BT119" t="str">
            <v/>
          </cell>
          <cell r="BU119" t="str">
            <v/>
          </cell>
          <cell r="BV119" t="str">
            <v/>
          </cell>
          <cell r="BW119" t="str">
            <v/>
          </cell>
          <cell r="BX119" t="str">
            <v/>
          </cell>
          <cell r="BY119" t="str">
            <v/>
          </cell>
          <cell r="BZ119" t="str">
            <v/>
          </cell>
          <cell r="CA119" t="str">
            <v/>
          </cell>
          <cell r="CB119" t="str">
            <v/>
          </cell>
          <cell r="CC119" t="str">
            <v/>
          </cell>
          <cell r="CD119" t="str">
            <v/>
          </cell>
          <cell r="CE119" t="str">
            <v/>
          </cell>
          <cell r="CF119" t="str">
            <v/>
          </cell>
          <cell r="CG119" t="str">
            <v/>
          </cell>
          <cell r="CH119" t="str">
            <v/>
          </cell>
          <cell r="CI119" t="str">
            <v/>
          </cell>
          <cell r="CJ119" t="str">
            <v/>
          </cell>
          <cell r="CK119" t="str">
            <v/>
          </cell>
        </row>
        <row r="120">
          <cell r="C120">
            <v>117</v>
          </cell>
          <cell r="AM120" t="str">
            <v>×</v>
          </cell>
          <cell r="AN120" t="str">
            <v/>
          </cell>
          <cell r="AO120">
            <v>0</v>
          </cell>
          <cell r="AP120">
            <v>0</v>
          </cell>
          <cell r="AQ120" t="str">
            <v/>
          </cell>
          <cell r="AR120" t="str">
            <v/>
          </cell>
          <cell r="AS120" t="str">
            <v/>
          </cell>
          <cell r="AT120" t="str">
            <v/>
          </cell>
          <cell r="AU120" t="str">
            <v/>
          </cell>
          <cell r="AV120" t="str">
            <v/>
          </cell>
          <cell r="AW120" t="str">
            <v/>
          </cell>
          <cell r="AX120" t="str">
            <v/>
          </cell>
          <cell r="AY120" t="str">
            <v/>
          </cell>
          <cell r="AZ120" t="str">
            <v/>
          </cell>
          <cell r="BA120" t="str">
            <v/>
          </cell>
          <cell r="BB120" t="str">
            <v/>
          </cell>
          <cell r="BC120" t="str">
            <v/>
          </cell>
          <cell r="BD120" t="str">
            <v/>
          </cell>
          <cell r="BE120" t="str">
            <v/>
          </cell>
          <cell r="BF120" t="str">
            <v/>
          </cell>
          <cell r="BG120" t="str">
            <v/>
          </cell>
          <cell r="BH120" t="str">
            <v/>
          </cell>
          <cell r="BI120" t="str">
            <v/>
          </cell>
          <cell r="BJ120" t="str">
            <v/>
          </cell>
          <cell r="BK120" t="str">
            <v/>
          </cell>
          <cell r="BL120" t="str">
            <v/>
          </cell>
          <cell r="BM120" t="str">
            <v/>
          </cell>
          <cell r="BN120" t="str">
            <v/>
          </cell>
          <cell r="BO120" t="str">
            <v/>
          </cell>
          <cell r="BP120" t="str">
            <v/>
          </cell>
          <cell r="BQ120" t="str">
            <v/>
          </cell>
          <cell r="BR120" t="str">
            <v/>
          </cell>
          <cell r="BS120" t="str">
            <v/>
          </cell>
          <cell r="BT120" t="str">
            <v/>
          </cell>
          <cell r="BU120" t="str">
            <v/>
          </cell>
          <cell r="BV120" t="str">
            <v/>
          </cell>
          <cell r="BW120" t="str">
            <v/>
          </cell>
          <cell r="BX120" t="str">
            <v/>
          </cell>
          <cell r="BY120" t="str">
            <v/>
          </cell>
          <cell r="BZ120" t="str">
            <v/>
          </cell>
          <cell r="CA120" t="str">
            <v/>
          </cell>
          <cell r="CB120" t="str">
            <v/>
          </cell>
          <cell r="CC120" t="str">
            <v/>
          </cell>
          <cell r="CD120" t="str">
            <v/>
          </cell>
          <cell r="CE120" t="str">
            <v/>
          </cell>
          <cell r="CF120" t="str">
            <v/>
          </cell>
          <cell r="CG120" t="str">
            <v/>
          </cell>
          <cell r="CH120" t="str">
            <v/>
          </cell>
          <cell r="CI120" t="str">
            <v/>
          </cell>
          <cell r="CJ120" t="str">
            <v/>
          </cell>
          <cell r="CK120" t="str">
            <v/>
          </cell>
        </row>
        <row r="121">
          <cell r="C121">
            <v>118</v>
          </cell>
          <cell r="AM121" t="str">
            <v>×</v>
          </cell>
          <cell r="AN121" t="str">
            <v/>
          </cell>
          <cell r="AO121">
            <v>0</v>
          </cell>
          <cell r="AP121">
            <v>0</v>
          </cell>
          <cell r="AQ121" t="str">
            <v/>
          </cell>
          <cell r="AR121" t="str">
            <v/>
          </cell>
          <cell r="AS121" t="str">
            <v/>
          </cell>
          <cell r="AT121" t="str">
            <v/>
          </cell>
          <cell r="AU121" t="str">
            <v/>
          </cell>
          <cell r="AV121" t="str">
            <v/>
          </cell>
          <cell r="AW121" t="str">
            <v/>
          </cell>
          <cell r="AX121" t="str">
            <v/>
          </cell>
          <cell r="AY121" t="str">
            <v/>
          </cell>
          <cell r="AZ121" t="str">
            <v/>
          </cell>
          <cell r="BA121" t="str">
            <v/>
          </cell>
          <cell r="BB121" t="str">
            <v/>
          </cell>
          <cell r="BC121" t="str">
            <v/>
          </cell>
          <cell r="BD121" t="str">
            <v/>
          </cell>
          <cell r="BE121" t="str">
            <v/>
          </cell>
          <cell r="BF121" t="str">
            <v/>
          </cell>
          <cell r="BG121" t="str">
            <v/>
          </cell>
          <cell r="BH121" t="str">
            <v/>
          </cell>
          <cell r="BI121" t="str">
            <v/>
          </cell>
          <cell r="BJ121" t="str">
            <v/>
          </cell>
          <cell r="BK121" t="str">
            <v/>
          </cell>
          <cell r="BL121" t="str">
            <v/>
          </cell>
          <cell r="BM121" t="str">
            <v/>
          </cell>
          <cell r="BN121" t="str">
            <v/>
          </cell>
          <cell r="BO121" t="str">
            <v/>
          </cell>
          <cell r="BP121" t="str">
            <v/>
          </cell>
          <cell r="BQ121" t="str">
            <v/>
          </cell>
          <cell r="BR121" t="str">
            <v/>
          </cell>
          <cell r="BS121" t="str">
            <v/>
          </cell>
          <cell r="BT121" t="str">
            <v/>
          </cell>
          <cell r="BU121" t="str">
            <v/>
          </cell>
          <cell r="BV121" t="str">
            <v/>
          </cell>
          <cell r="BW121" t="str">
            <v/>
          </cell>
          <cell r="BX121" t="str">
            <v/>
          </cell>
          <cell r="BY121" t="str">
            <v/>
          </cell>
          <cell r="BZ121" t="str">
            <v/>
          </cell>
          <cell r="CA121" t="str">
            <v/>
          </cell>
          <cell r="CB121" t="str">
            <v/>
          </cell>
          <cell r="CC121" t="str">
            <v/>
          </cell>
          <cell r="CD121" t="str">
            <v/>
          </cell>
          <cell r="CE121" t="str">
            <v/>
          </cell>
          <cell r="CF121" t="str">
            <v/>
          </cell>
          <cell r="CG121" t="str">
            <v/>
          </cell>
          <cell r="CH121" t="str">
            <v/>
          </cell>
          <cell r="CI121" t="str">
            <v/>
          </cell>
          <cell r="CJ121" t="str">
            <v/>
          </cell>
          <cell r="CK121" t="str">
            <v/>
          </cell>
        </row>
        <row r="122">
          <cell r="C122">
            <v>119</v>
          </cell>
          <cell r="AM122" t="str">
            <v>×</v>
          </cell>
          <cell r="AN122" t="str">
            <v/>
          </cell>
          <cell r="AO122">
            <v>0</v>
          </cell>
          <cell r="AP122">
            <v>0</v>
          </cell>
          <cell r="AQ122" t="str">
            <v/>
          </cell>
          <cell r="AR122" t="str">
            <v/>
          </cell>
          <cell r="AS122" t="str">
            <v/>
          </cell>
          <cell r="AT122" t="str">
            <v/>
          </cell>
          <cell r="AU122" t="str">
            <v/>
          </cell>
          <cell r="AV122" t="str">
            <v/>
          </cell>
          <cell r="AW122" t="str">
            <v/>
          </cell>
          <cell r="AX122" t="str">
            <v/>
          </cell>
          <cell r="AY122" t="str">
            <v/>
          </cell>
          <cell r="AZ122" t="str">
            <v/>
          </cell>
          <cell r="BA122" t="str">
            <v/>
          </cell>
          <cell r="BB122" t="str">
            <v/>
          </cell>
          <cell r="BC122" t="str">
            <v/>
          </cell>
          <cell r="BD122" t="str">
            <v/>
          </cell>
          <cell r="BE122" t="str">
            <v/>
          </cell>
          <cell r="BF122" t="str">
            <v/>
          </cell>
          <cell r="BG122" t="str">
            <v/>
          </cell>
          <cell r="BH122" t="str">
            <v/>
          </cell>
          <cell r="BI122" t="str">
            <v/>
          </cell>
          <cell r="BJ122" t="str">
            <v/>
          </cell>
          <cell r="BK122" t="str">
            <v/>
          </cell>
          <cell r="BL122" t="str">
            <v/>
          </cell>
          <cell r="BM122" t="str">
            <v/>
          </cell>
          <cell r="BN122" t="str">
            <v/>
          </cell>
          <cell r="BO122" t="str">
            <v/>
          </cell>
          <cell r="BP122" t="str">
            <v/>
          </cell>
          <cell r="BQ122" t="str">
            <v/>
          </cell>
          <cell r="BR122" t="str">
            <v/>
          </cell>
          <cell r="BS122" t="str">
            <v/>
          </cell>
          <cell r="BT122" t="str">
            <v/>
          </cell>
          <cell r="BU122" t="str">
            <v/>
          </cell>
          <cell r="BV122" t="str">
            <v/>
          </cell>
          <cell r="BW122" t="str">
            <v/>
          </cell>
          <cell r="BX122" t="str">
            <v/>
          </cell>
          <cell r="BY122" t="str">
            <v/>
          </cell>
          <cell r="BZ122" t="str">
            <v/>
          </cell>
          <cell r="CA122" t="str">
            <v/>
          </cell>
          <cell r="CB122" t="str">
            <v/>
          </cell>
          <cell r="CC122" t="str">
            <v/>
          </cell>
          <cell r="CD122" t="str">
            <v/>
          </cell>
          <cell r="CE122" t="str">
            <v/>
          </cell>
          <cell r="CF122" t="str">
            <v/>
          </cell>
          <cell r="CG122" t="str">
            <v/>
          </cell>
          <cell r="CH122" t="str">
            <v/>
          </cell>
          <cell r="CI122" t="str">
            <v/>
          </cell>
          <cell r="CJ122" t="str">
            <v/>
          </cell>
          <cell r="CK122" t="str">
            <v/>
          </cell>
        </row>
        <row r="123">
          <cell r="C123">
            <v>120</v>
          </cell>
          <cell r="AM123" t="str">
            <v>×</v>
          </cell>
          <cell r="AN123" t="str">
            <v/>
          </cell>
          <cell r="AO123">
            <v>0</v>
          </cell>
          <cell r="AP123">
            <v>0</v>
          </cell>
          <cell r="AQ123" t="str">
            <v/>
          </cell>
          <cell r="AR123" t="str">
            <v/>
          </cell>
          <cell r="AS123" t="str">
            <v/>
          </cell>
          <cell r="AT123" t="str">
            <v/>
          </cell>
          <cell r="AU123" t="str">
            <v/>
          </cell>
          <cell r="AV123" t="str">
            <v/>
          </cell>
          <cell r="AW123" t="str">
            <v/>
          </cell>
          <cell r="AX123" t="str">
            <v/>
          </cell>
          <cell r="AY123" t="str">
            <v/>
          </cell>
          <cell r="AZ123" t="str">
            <v/>
          </cell>
          <cell r="BA123" t="str">
            <v/>
          </cell>
          <cell r="BB123" t="str">
            <v/>
          </cell>
          <cell r="BC123" t="str">
            <v/>
          </cell>
          <cell r="BD123" t="str">
            <v/>
          </cell>
          <cell r="BE123" t="str">
            <v/>
          </cell>
          <cell r="BF123" t="str">
            <v/>
          </cell>
          <cell r="BG123" t="str">
            <v/>
          </cell>
          <cell r="BH123" t="str">
            <v/>
          </cell>
          <cell r="BI123" t="str">
            <v/>
          </cell>
          <cell r="BJ123" t="str">
            <v/>
          </cell>
          <cell r="BK123" t="str">
            <v/>
          </cell>
          <cell r="BL123" t="str">
            <v/>
          </cell>
          <cell r="BM123" t="str">
            <v/>
          </cell>
          <cell r="BN123" t="str">
            <v/>
          </cell>
          <cell r="BO123" t="str">
            <v/>
          </cell>
          <cell r="BP123" t="str">
            <v/>
          </cell>
          <cell r="BQ123" t="str">
            <v/>
          </cell>
          <cell r="BR123" t="str">
            <v/>
          </cell>
          <cell r="BS123" t="str">
            <v/>
          </cell>
          <cell r="BT123" t="str">
            <v/>
          </cell>
          <cell r="BU123" t="str">
            <v/>
          </cell>
          <cell r="BV123" t="str">
            <v/>
          </cell>
          <cell r="BW123" t="str">
            <v/>
          </cell>
          <cell r="BX123" t="str">
            <v/>
          </cell>
          <cell r="BY123" t="str">
            <v/>
          </cell>
          <cell r="BZ123" t="str">
            <v/>
          </cell>
          <cell r="CA123" t="str">
            <v/>
          </cell>
          <cell r="CB123" t="str">
            <v/>
          </cell>
          <cell r="CC123" t="str">
            <v/>
          </cell>
          <cell r="CD123" t="str">
            <v/>
          </cell>
          <cell r="CE123" t="str">
            <v/>
          </cell>
          <cell r="CF123" t="str">
            <v/>
          </cell>
          <cell r="CG123" t="str">
            <v/>
          </cell>
          <cell r="CH123" t="str">
            <v/>
          </cell>
          <cell r="CI123" t="str">
            <v/>
          </cell>
          <cell r="CJ123" t="str">
            <v/>
          </cell>
          <cell r="CK123" t="str">
            <v/>
          </cell>
        </row>
        <row r="124">
          <cell r="C124">
            <v>121</v>
          </cell>
          <cell r="AM124" t="str">
            <v>×</v>
          </cell>
          <cell r="AN124" t="str">
            <v/>
          </cell>
          <cell r="AO124">
            <v>0</v>
          </cell>
          <cell r="AP124">
            <v>0</v>
          </cell>
          <cell r="AQ124" t="str">
            <v/>
          </cell>
          <cell r="AR124" t="str">
            <v/>
          </cell>
          <cell r="AS124" t="str">
            <v/>
          </cell>
          <cell r="AT124" t="str">
            <v/>
          </cell>
          <cell r="AU124" t="str">
            <v/>
          </cell>
          <cell r="AV124" t="str">
            <v/>
          </cell>
          <cell r="AW124" t="str">
            <v/>
          </cell>
          <cell r="AX124" t="str">
            <v/>
          </cell>
          <cell r="AY124" t="str">
            <v/>
          </cell>
          <cell r="AZ124" t="str">
            <v/>
          </cell>
          <cell r="BA124" t="str">
            <v/>
          </cell>
          <cell r="BB124" t="str">
            <v/>
          </cell>
          <cell r="BC124" t="str">
            <v/>
          </cell>
          <cell r="BD124" t="str">
            <v/>
          </cell>
          <cell r="BE124" t="str">
            <v/>
          </cell>
          <cell r="BF124" t="str">
            <v/>
          </cell>
          <cell r="BG124" t="str">
            <v/>
          </cell>
          <cell r="BH124" t="str">
            <v/>
          </cell>
          <cell r="BI124" t="str">
            <v/>
          </cell>
          <cell r="BJ124" t="str">
            <v/>
          </cell>
          <cell r="BK124" t="str">
            <v/>
          </cell>
          <cell r="BL124" t="str">
            <v/>
          </cell>
          <cell r="BM124" t="str">
            <v/>
          </cell>
          <cell r="BN124" t="str">
            <v/>
          </cell>
          <cell r="BO124" t="str">
            <v/>
          </cell>
          <cell r="BP124" t="str">
            <v/>
          </cell>
          <cell r="BQ124" t="str">
            <v/>
          </cell>
          <cell r="BR124" t="str">
            <v/>
          </cell>
          <cell r="BS124" t="str">
            <v/>
          </cell>
          <cell r="BT124" t="str">
            <v/>
          </cell>
          <cell r="BU124" t="str">
            <v/>
          </cell>
          <cell r="BV124" t="str">
            <v/>
          </cell>
          <cell r="BW124" t="str">
            <v/>
          </cell>
          <cell r="BX124" t="str">
            <v/>
          </cell>
          <cell r="BY124" t="str">
            <v/>
          </cell>
          <cell r="BZ124" t="str">
            <v/>
          </cell>
          <cell r="CA124" t="str">
            <v/>
          </cell>
          <cell r="CB124" t="str">
            <v/>
          </cell>
          <cell r="CC124" t="str">
            <v/>
          </cell>
          <cell r="CD124" t="str">
            <v/>
          </cell>
          <cell r="CE124" t="str">
            <v/>
          </cell>
          <cell r="CF124" t="str">
            <v/>
          </cell>
          <cell r="CG124" t="str">
            <v/>
          </cell>
          <cell r="CH124" t="str">
            <v/>
          </cell>
          <cell r="CI124" t="str">
            <v/>
          </cell>
          <cell r="CJ124" t="str">
            <v/>
          </cell>
          <cell r="CK124" t="str">
            <v/>
          </cell>
        </row>
        <row r="125">
          <cell r="C125">
            <v>122</v>
          </cell>
          <cell r="AM125" t="str">
            <v>×</v>
          </cell>
          <cell r="AN125" t="str">
            <v/>
          </cell>
          <cell r="AO125">
            <v>0</v>
          </cell>
          <cell r="AP125">
            <v>0</v>
          </cell>
          <cell r="AQ125" t="str">
            <v/>
          </cell>
          <cell r="AR125" t="str">
            <v/>
          </cell>
          <cell r="AS125" t="str">
            <v/>
          </cell>
          <cell r="AT125" t="str">
            <v/>
          </cell>
          <cell r="AU125" t="str">
            <v/>
          </cell>
          <cell r="AV125" t="str">
            <v/>
          </cell>
          <cell r="AW125" t="str">
            <v/>
          </cell>
          <cell r="AX125" t="str">
            <v/>
          </cell>
          <cell r="AY125" t="str">
            <v/>
          </cell>
          <cell r="AZ125" t="str">
            <v/>
          </cell>
          <cell r="BA125" t="str">
            <v/>
          </cell>
          <cell r="BB125" t="str">
            <v/>
          </cell>
          <cell r="BC125" t="str">
            <v/>
          </cell>
          <cell r="BD125" t="str">
            <v/>
          </cell>
          <cell r="BE125" t="str">
            <v/>
          </cell>
          <cell r="BF125" t="str">
            <v/>
          </cell>
          <cell r="BG125" t="str">
            <v/>
          </cell>
          <cell r="BH125" t="str">
            <v/>
          </cell>
          <cell r="BI125" t="str">
            <v/>
          </cell>
          <cell r="BJ125" t="str">
            <v/>
          </cell>
          <cell r="BK125" t="str">
            <v/>
          </cell>
          <cell r="BL125" t="str">
            <v/>
          </cell>
          <cell r="BM125" t="str">
            <v/>
          </cell>
          <cell r="BN125" t="str">
            <v/>
          </cell>
          <cell r="BO125" t="str">
            <v/>
          </cell>
          <cell r="BP125" t="str">
            <v/>
          </cell>
          <cell r="BQ125" t="str">
            <v/>
          </cell>
          <cell r="BR125" t="str">
            <v/>
          </cell>
          <cell r="BS125" t="str">
            <v/>
          </cell>
          <cell r="BT125" t="str">
            <v/>
          </cell>
          <cell r="BU125" t="str">
            <v/>
          </cell>
          <cell r="BV125" t="str">
            <v/>
          </cell>
          <cell r="BW125" t="str">
            <v/>
          </cell>
          <cell r="BX125" t="str">
            <v/>
          </cell>
          <cell r="BY125" t="str">
            <v/>
          </cell>
          <cell r="BZ125" t="str">
            <v/>
          </cell>
          <cell r="CA125" t="str">
            <v/>
          </cell>
          <cell r="CB125" t="str">
            <v/>
          </cell>
          <cell r="CC125" t="str">
            <v/>
          </cell>
          <cell r="CD125" t="str">
            <v/>
          </cell>
          <cell r="CE125" t="str">
            <v/>
          </cell>
          <cell r="CF125" t="str">
            <v/>
          </cell>
          <cell r="CG125" t="str">
            <v/>
          </cell>
          <cell r="CH125" t="str">
            <v/>
          </cell>
          <cell r="CI125" t="str">
            <v/>
          </cell>
          <cell r="CJ125" t="str">
            <v/>
          </cell>
          <cell r="CK125" t="str">
            <v/>
          </cell>
        </row>
        <row r="126">
          <cell r="C126">
            <v>123</v>
          </cell>
          <cell r="AM126" t="str">
            <v>×</v>
          </cell>
          <cell r="AN126" t="str">
            <v/>
          </cell>
          <cell r="AO126">
            <v>0</v>
          </cell>
          <cell r="AP126">
            <v>0</v>
          </cell>
          <cell r="AQ126" t="str">
            <v/>
          </cell>
          <cell r="AR126" t="str">
            <v/>
          </cell>
          <cell r="AS126" t="str">
            <v/>
          </cell>
          <cell r="AT126" t="str">
            <v/>
          </cell>
          <cell r="AU126" t="str">
            <v/>
          </cell>
          <cell r="AV126" t="str">
            <v/>
          </cell>
          <cell r="AW126" t="str">
            <v/>
          </cell>
          <cell r="AX126" t="str">
            <v/>
          </cell>
          <cell r="AY126" t="str">
            <v/>
          </cell>
          <cell r="AZ126" t="str">
            <v/>
          </cell>
          <cell r="BA126" t="str">
            <v/>
          </cell>
          <cell r="BB126" t="str">
            <v/>
          </cell>
          <cell r="BC126" t="str">
            <v/>
          </cell>
          <cell r="BD126" t="str">
            <v/>
          </cell>
          <cell r="BE126" t="str">
            <v/>
          </cell>
          <cell r="BF126" t="str">
            <v/>
          </cell>
          <cell r="BG126" t="str">
            <v/>
          </cell>
          <cell r="BH126" t="str">
            <v/>
          </cell>
          <cell r="BI126" t="str">
            <v/>
          </cell>
          <cell r="BJ126" t="str">
            <v/>
          </cell>
          <cell r="BK126" t="str">
            <v/>
          </cell>
          <cell r="BL126" t="str">
            <v/>
          </cell>
          <cell r="BM126" t="str">
            <v/>
          </cell>
          <cell r="BN126" t="str">
            <v/>
          </cell>
          <cell r="BO126" t="str">
            <v/>
          </cell>
          <cell r="BP126" t="str">
            <v/>
          </cell>
          <cell r="BQ126" t="str">
            <v/>
          </cell>
          <cell r="BR126" t="str">
            <v/>
          </cell>
          <cell r="BS126" t="str">
            <v/>
          </cell>
          <cell r="BT126" t="str">
            <v/>
          </cell>
          <cell r="BU126" t="str">
            <v/>
          </cell>
          <cell r="BV126" t="str">
            <v/>
          </cell>
          <cell r="BW126" t="str">
            <v/>
          </cell>
          <cell r="BX126" t="str">
            <v/>
          </cell>
          <cell r="BY126" t="str">
            <v/>
          </cell>
          <cell r="BZ126" t="str">
            <v/>
          </cell>
          <cell r="CA126" t="str">
            <v/>
          </cell>
          <cell r="CB126" t="str">
            <v/>
          </cell>
          <cell r="CC126" t="str">
            <v/>
          </cell>
          <cell r="CD126" t="str">
            <v/>
          </cell>
          <cell r="CE126" t="str">
            <v/>
          </cell>
          <cell r="CF126" t="str">
            <v/>
          </cell>
          <cell r="CG126" t="str">
            <v/>
          </cell>
          <cell r="CH126" t="str">
            <v/>
          </cell>
          <cell r="CI126" t="str">
            <v/>
          </cell>
          <cell r="CJ126" t="str">
            <v/>
          </cell>
          <cell r="CK126" t="str">
            <v/>
          </cell>
        </row>
        <row r="127">
          <cell r="C127">
            <v>124</v>
          </cell>
          <cell r="AM127" t="str">
            <v>×</v>
          </cell>
          <cell r="AN127" t="str">
            <v/>
          </cell>
          <cell r="AO127">
            <v>0</v>
          </cell>
          <cell r="AP127">
            <v>0</v>
          </cell>
          <cell r="AQ127" t="str">
            <v/>
          </cell>
          <cell r="AR127" t="str">
            <v/>
          </cell>
          <cell r="AS127" t="str">
            <v/>
          </cell>
          <cell r="AT127" t="str">
            <v/>
          </cell>
          <cell r="AU127" t="str">
            <v/>
          </cell>
          <cell r="AV127" t="str">
            <v/>
          </cell>
          <cell r="AW127" t="str">
            <v/>
          </cell>
          <cell r="AX127" t="str">
            <v/>
          </cell>
          <cell r="AY127" t="str">
            <v/>
          </cell>
          <cell r="AZ127" t="str">
            <v/>
          </cell>
          <cell r="BA127" t="str">
            <v/>
          </cell>
          <cell r="BB127" t="str">
            <v/>
          </cell>
          <cell r="BC127" t="str">
            <v/>
          </cell>
          <cell r="BD127" t="str">
            <v/>
          </cell>
          <cell r="BE127" t="str">
            <v/>
          </cell>
          <cell r="BF127" t="str">
            <v/>
          </cell>
          <cell r="BG127" t="str">
            <v/>
          </cell>
          <cell r="BH127" t="str">
            <v/>
          </cell>
          <cell r="BI127" t="str">
            <v/>
          </cell>
          <cell r="BJ127" t="str">
            <v/>
          </cell>
          <cell r="BK127" t="str">
            <v/>
          </cell>
          <cell r="BL127" t="str">
            <v/>
          </cell>
          <cell r="BM127" t="str">
            <v/>
          </cell>
          <cell r="BN127" t="str">
            <v/>
          </cell>
          <cell r="BO127" t="str">
            <v/>
          </cell>
          <cell r="BP127" t="str">
            <v/>
          </cell>
          <cell r="BQ127" t="str">
            <v/>
          </cell>
          <cell r="BR127" t="str">
            <v/>
          </cell>
          <cell r="BS127" t="str">
            <v/>
          </cell>
          <cell r="BT127" t="str">
            <v/>
          </cell>
          <cell r="BU127" t="str">
            <v/>
          </cell>
          <cell r="BV127" t="str">
            <v/>
          </cell>
          <cell r="BW127" t="str">
            <v/>
          </cell>
          <cell r="BX127" t="str">
            <v/>
          </cell>
          <cell r="BY127" t="str">
            <v/>
          </cell>
          <cell r="BZ127" t="str">
            <v/>
          </cell>
          <cell r="CA127" t="str">
            <v/>
          </cell>
          <cell r="CB127" t="str">
            <v/>
          </cell>
          <cell r="CC127" t="str">
            <v/>
          </cell>
          <cell r="CD127" t="str">
            <v/>
          </cell>
          <cell r="CE127" t="str">
            <v/>
          </cell>
          <cell r="CF127" t="str">
            <v/>
          </cell>
          <cell r="CG127" t="str">
            <v/>
          </cell>
          <cell r="CH127" t="str">
            <v/>
          </cell>
          <cell r="CI127" t="str">
            <v/>
          </cell>
          <cell r="CJ127" t="str">
            <v/>
          </cell>
          <cell r="CK127" t="str">
            <v/>
          </cell>
        </row>
        <row r="128">
          <cell r="C128">
            <v>125</v>
          </cell>
          <cell r="AM128" t="str">
            <v>×</v>
          </cell>
          <cell r="AN128" t="str">
            <v/>
          </cell>
          <cell r="AO128">
            <v>0</v>
          </cell>
          <cell r="AP128">
            <v>0</v>
          </cell>
          <cell r="AQ128" t="str">
            <v/>
          </cell>
          <cell r="AR128" t="str">
            <v/>
          </cell>
          <cell r="AS128" t="str">
            <v/>
          </cell>
          <cell r="AT128" t="str">
            <v/>
          </cell>
          <cell r="AU128" t="str">
            <v/>
          </cell>
          <cell r="AV128" t="str">
            <v/>
          </cell>
          <cell r="AW128" t="str">
            <v/>
          </cell>
          <cell r="AX128" t="str">
            <v/>
          </cell>
          <cell r="AY128" t="str">
            <v/>
          </cell>
          <cell r="AZ128" t="str">
            <v/>
          </cell>
          <cell r="BA128" t="str">
            <v/>
          </cell>
          <cell r="BB128" t="str">
            <v/>
          </cell>
          <cell r="BC128" t="str">
            <v/>
          </cell>
          <cell r="BD128" t="str">
            <v/>
          </cell>
          <cell r="BE128" t="str">
            <v/>
          </cell>
          <cell r="BF128" t="str">
            <v/>
          </cell>
          <cell r="BG128" t="str">
            <v/>
          </cell>
          <cell r="BH128" t="str">
            <v/>
          </cell>
          <cell r="BI128" t="str">
            <v/>
          </cell>
          <cell r="BJ128" t="str">
            <v/>
          </cell>
          <cell r="BK128" t="str">
            <v/>
          </cell>
          <cell r="BL128" t="str">
            <v/>
          </cell>
          <cell r="BM128" t="str">
            <v/>
          </cell>
          <cell r="BN128" t="str">
            <v/>
          </cell>
          <cell r="BO128" t="str">
            <v/>
          </cell>
          <cell r="BP128" t="str">
            <v/>
          </cell>
          <cell r="BQ128" t="str">
            <v/>
          </cell>
          <cell r="BR128" t="str">
            <v/>
          </cell>
          <cell r="BS128" t="str">
            <v/>
          </cell>
          <cell r="BT128" t="str">
            <v/>
          </cell>
          <cell r="BU128" t="str">
            <v/>
          </cell>
          <cell r="BV128" t="str">
            <v/>
          </cell>
          <cell r="BW128" t="str">
            <v/>
          </cell>
          <cell r="BX128" t="str">
            <v/>
          </cell>
          <cell r="BY128" t="str">
            <v/>
          </cell>
          <cell r="BZ128" t="str">
            <v/>
          </cell>
          <cell r="CA128" t="str">
            <v/>
          </cell>
          <cell r="CB128" t="str">
            <v/>
          </cell>
          <cell r="CC128" t="str">
            <v/>
          </cell>
          <cell r="CD128" t="str">
            <v/>
          </cell>
          <cell r="CE128" t="str">
            <v/>
          </cell>
          <cell r="CF128" t="str">
            <v/>
          </cell>
          <cell r="CG128" t="str">
            <v/>
          </cell>
          <cell r="CH128" t="str">
            <v/>
          </cell>
          <cell r="CI128" t="str">
            <v/>
          </cell>
          <cell r="CJ128" t="str">
            <v/>
          </cell>
          <cell r="CK128" t="str">
            <v/>
          </cell>
        </row>
        <row r="129">
          <cell r="C129">
            <v>126</v>
          </cell>
          <cell r="AM129" t="str">
            <v>×</v>
          </cell>
          <cell r="AN129" t="str">
            <v/>
          </cell>
          <cell r="AO129">
            <v>0</v>
          </cell>
          <cell r="AP129">
            <v>0</v>
          </cell>
          <cell r="AQ129" t="str">
            <v/>
          </cell>
          <cell r="AR129" t="str">
            <v/>
          </cell>
          <cell r="AS129" t="str">
            <v/>
          </cell>
          <cell r="AT129" t="str">
            <v/>
          </cell>
          <cell r="AU129" t="str">
            <v/>
          </cell>
          <cell r="AV129" t="str">
            <v/>
          </cell>
          <cell r="AW129" t="str">
            <v/>
          </cell>
          <cell r="AX129" t="str">
            <v/>
          </cell>
          <cell r="AY129" t="str">
            <v/>
          </cell>
          <cell r="AZ129" t="str">
            <v/>
          </cell>
          <cell r="BA129" t="str">
            <v/>
          </cell>
          <cell r="BB129" t="str">
            <v/>
          </cell>
          <cell r="BC129" t="str">
            <v/>
          </cell>
          <cell r="BD129" t="str">
            <v/>
          </cell>
          <cell r="BE129" t="str">
            <v/>
          </cell>
          <cell r="BF129" t="str">
            <v/>
          </cell>
          <cell r="BG129" t="str">
            <v/>
          </cell>
          <cell r="BH129" t="str">
            <v/>
          </cell>
          <cell r="BI129" t="str">
            <v/>
          </cell>
          <cell r="BJ129" t="str">
            <v/>
          </cell>
          <cell r="BK129" t="str">
            <v/>
          </cell>
          <cell r="BL129" t="str">
            <v/>
          </cell>
          <cell r="BM129" t="str">
            <v/>
          </cell>
          <cell r="BN129" t="str">
            <v/>
          </cell>
          <cell r="BO129" t="str">
            <v/>
          </cell>
          <cell r="BP129" t="str">
            <v/>
          </cell>
          <cell r="BQ129" t="str">
            <v/>
          </cell>
          <cell r="BR129" t="str">
            <v/>
          </cell>
          <cell r="BS129" t="str">
            <v/>
          </cell>
          <cell r="BT129" t="str">
            <v/>
          </cell>
          <cell r="BU129" t="str">
            <v/>
          </cell>
          <cell r="BV129" t="str">
            <v/>
          </cell>
          <cell r="BW129" t="str">
            <v/>
          </cell>
          <cell r="BX129" t="str">
            <v/>
          </cell>
          <cell r="BY129" t="str">
            <v/>
          </cell>
          <cell r="BZ129" t="str">
            <v/>
          </cell>
          <cell r="CA129" t="str">
            <v/>
          </cell>
          <cell r="CB129" t="str">
            <v/>
          </cell>
          <cell r="CC129" t="str">
            <v/>
          </cell>
          <cell r="CD129" t="str">
            <v/>
          </cell>
          <cell r="CE129" t="str">
            <v/>
          </cell>
          <cell r="CF129" t="str">
            <v/>
          </cell>
          <cell r="CG129" t="str">
            <v/>
          </cell>
          <cell r="CH129" t="str">
            <v/>
          </cell>
          <cell r="CI129" t="str">
            <v/>
          </cell>
          <cell r="CJ129" t="str">
            <v/>
          </cell>
          <cell r="CK129" t="str">
            <v/>
          </cell>
        </row>
        <row r="130">
          <cell r="C130">
            <v>127</v>
          </cell>
          <cell r="AM130" t="str">
            <v>×</v>
          </cell>
          <cell r="AN130" t="str">
            <v/>
          </cell>
          <cell r="AO130">
            <v>0</v>
          </cell>
          <cell r="AP130">
            <v>0</v>
          </cell>
          <cell r="AQ130" t="str">
            <v/>
          </cell>
          <cell r="AR130" t="str">
            <v/>
          </cell>
          <cell r="AS130" t="str">
            <v/>
          </cell>
          <cell r="AT130" t="str">
            <v/>
          </cell>
          <cell r="AU130" t="str">
            <v/>
          </cell>
          <cell r="AV130" t="str">
            <v/>
          </cell>
          <cell r="AW130" t="str">
            <v/>
          </cell>
          <cell r="AX130" t="str">
            <v/>
          </cell>
          <cell r="AY130" t="str">
            <v/>
          </cell>
          <cell r="AZ130" t="str">
            <v/>
          </cell>
          <cell r="BA130" t="str">
            <v/>
          </cell>
          <cell r="BB130" t="str">
            <v/>
          </cell>
          <cell r="BC130" t="str">
            <v/>
          </cell>
          <cell r="BD130" t="str">
            <v/>
          </cell>
          <cell r="BE130" t="str">
            <v/>
          </cell>
          <cell r="BF130" t="str">
            <v/>
          </cell>
          <cell r="BG130" t="str">
            <v/>
          </cell>
          <cell r="BH130" t="str">
            <v/>
          </cell>
          <cell r="BI130" t="str">
            <v/>
          </cell>
          <cell r="BJ130" t="str">
            <v/>
          </cell>
          <cell r="BK130" t="str">
            <v/>
          </cell>
          <cell r="BL130" t="str">
            <v/>
          </cell>
          <cell r="BM130" t="str">
            <v/>
          </cell>
          <cell r="BN130" t="str">
            <v/>
          </cell>
          <cell r="BO130" t="str">
            <v/>
          </cell>
          <cell r="BP130" t="str">
            <v/>
          </cell>
          <cell r="BQ130" t="str">
            <v/>
          </cell>
          <cell r="BR130" t="str">
            <v/>
          </cell>
          <cell r="BS130" t="str">
            <v/>
          </cell>
          <cell r="BT130" t="str">
            <v/>
          </cell>
          <cell r="BU130" t="str">
            <v/>
          </cell>
          <cell r="BV130" t="str">
            <v/>
          </cell>
          <cell r="BW130" t="str">
            <v/>
          </cell>
          <cell r="BX130" t="str">
            <v/>
          </cell>
          <cell r="BY130" t="str">
            <v/>
          </cell>
          <cell r="BZ130" t="str">
            <v/>
          </cell>
          <cell r="CA130" t="str">
            <v/>
          </cell>
          <cell r="CB130" t="str">
            <v/>
          </cell>
          <cell r="CC130" t="str">
            <v/>
          </cell>
          <cell r="CD130" t="str">
            <v/>
          </cell>
          <cell r="CE130" t="str">
            <v/>
          </cell>
          <cell r="CF130" t="str">
            <v/>
          </cell>
          <cell r="CG130" t="str">
            <v/>
          </cell>
          <cell r="CH130" t="str">
            <v/>
          </cell>
          <cell r="CI130" t="str">
            <v/>
          </cell>
          <cell r="CJ130" t="str">
            <v/>
          </cell>
          <cell r="CK130" t="str">
            <v/>
          </cell>
        </row>
        <row r="131">
          <cell r="C131">
            <v>128</v>
          </cell>
          <cell r="AM131" t="str">
            <v>×</v>
          </cell>
          <cell r="AN131" t="str">
            <v/>
          </cell>
          <cell r="AO131">
            <v>0</v>
          </cell>
          <cell r="AP131">
            <v>0</v>
          </cell>
          <cell r="AQ131" t="str">
            <v/>
          </cell>
          <cell r="AR131" t="str">
            <v/>
          </cell>
          <cell r="AS131" t="str">
            <v/>
          </cell>
          <cell r="AT131" t="str">
            <v/>
          </cell>
          <cell r="AU131" t="str">
            <v/>
          </cell>
          <cell r="AV131" t="str">
            <v/>
          </cell>
          <cell r="AW131" t="str">
            <v/>
          </cell>
          <cell r="AX131" t="str">
            <v/>
          </cell>
          <cell r="AY131" t="str">
            <v/>
          </cell>
          <cell r="AZ131" t="str">
            <v/>
          </cell>
          <cell r="BA131" t="str">
            <v/>
          </cell>
          <cell r="BB131" t="str">
            <v/>
          </cell>
          <cell r="BC131" t="str">
            <v/>
          </cell>
          <cell r="BD131" t="str">
            <v/>
          </cell>
          <cell r="BE131" t="str">
            <v/>
          </cell>
          <cell r="BF131" t="str">
            <v/>
          </cell>
          <cell r="BG131" t="str">
            <v/>
          </cell>
          <cell r="BH131" t="str">
            <v/>
          </cell>
          <cell r="BI131" t="str">
            <v/>
          </cell>
          <cell r="BJ131" t="str">
            <v/>
          </cell>
          <cell r="BK131" t="str">
            <v/>
          </cell>
          <cell r="BL131" t="str">
            <v/>
          </cell>
          <cell r="BM131" t="str">
            <v/>
          </cell>
          <cell r="BN131" t="str">
            <v/>
          </cell>
          <cell r="BO131" t="str">
            <v/>
          </cell>
          <cell r="BP131" t="str">
            <v/>
          </cell>
          <cell r="BQ131" t="str">
            <v/>
          </cell>
          <cell r="BR131" t="str">
            <v/>
          </cell>
          <cell r="BS131" t="str">
            <v/>
          </cell>
          <cell r="BT131" t="str">
            <v/>
          </cell>
          <cell r="BU131" t="str">
            <v/>
          </cell>
          <cell r="BV131" t="str">
            <v/>
          </cell>
          <cell r="BW131" t="str">
            <v/>
          </cell>
          <cell r="BX131" t="str">
            <v/>
          </cell>
          <cell r="BY131" t="str">
            <v/>
          </cell>
          <cell r="BZ131" t="str">
            <v/>
          </cell>
          <cell r="CA131" t="str">
            <v/>
          </cell>
          <cell r="CB131" t="str">
            <v/>
          </cell>
          <cell r="CC131" t="str">
            <v/>
          </cell>
          <cell r="CD131" t="str">
            <v/>
          </cell>
          <cell r="CE131" t="str">
            <v/>
          </cell>
          <cell r="CF131" t="str">
            <v/>
          </cell>
          <cell r="CG131" t="str">
            <v/>
          </cell>
          <cell r="CH131" t="str">
            <v/>
          </cell>
          <cell r="CI131" t="str">
            <v/>
          </cell>
          <cell r="CJ131" t="str">
            <v/>
          </cell>
          <cell r="CK131" t="str">
            <v/>
          </cell>
        </row>
        <row r="132">
          <cell r="C132">
            <v>129</v>
          </cell>
          <cell r="AM132" t="str">
            <v>×</v>
          </cell>
          <cell r="AN132" t="str">
            <v/>
          </cell>
          <cell r="AO132">
            <v>0</v>
          </cell>
          <cell r="AP132">
            <v>0</v>
          </cell>
          <cell r="AQ132" t="str">
            <v/>
          </cell>
          <cell r="AR132" t="str">
            <v/>
          </cell>
          <cell r="AS132" t="str">
            <v/>
          </cell>
          <cell r="AT132" t="str">
            <v/>
          </cell>
          <cell r="AU132" t="str">
            <v/>
          </cell>
          <cell r="AV132" t="str">
            <v/>
          </cell>
          <cell r="AW132" t="str">
            <v/>
          </cell>
          <cell r="AX132" t="str">
            <v/>
          </cell>
          <cell r="AY132" t="str">
            <v/>
          </cell>
          <cell r="AZ132" t="str">
            <v/>
          </cell>
          <cell r="BA132" t="str">
            <v/>
          </cell>
          <cell r="BB132" t="str">
            <v/>
          </cell>
          <cell r="BC132" t="str">
            <v/>
          </cell>
          <cell r="BD132" t="str">
            <v/>
          </cell>
          <cell r="BE132" t="str">
            <v/>
          </cell>
          <cell r="BF132" t="str">
            <v/>
          </cell>
          <cell r="BG132" t="str">
            <v/>
          </cell>
          <cell r="BH132" t="str">
            <v/>
          </cell>
          <cell r="BI132" t="str">
            <v/>
          </cell>
          <cell r="BJ132" t="str">
            <v/>
          </cell>
          <cell r="BK132" t="str">
            <v/>
          </cell>
          <cell r="BL132" t="str">
            <v/>
          </cell>
          <cell r="BM132" t="str">
            <v/>
          </cell>
          <cell r="BN132" t="str">
            <v/>
          </cell>
          <cell r="BO132" t="str">
            <v/>
          </cell>
          <cell r="BP132" t="str">
            <v/>
          </cell>
          <cell r="BQ132" t="str">
            <v/>
          </cell>
          <cell r="BR132" t="str">
            <v/>
          </cell>
          <cell r="BS132" t="str">
            <v/>
          </cell>
          <cell r="BT132" t="str">
            <v/>
          </cell>
          <cell r="BU132" t="str">
            <v/>
          </cell>
          <cell r="BV132" t="str">
            <v/>
          </cell>
          <cell r="BW132" t="str">
            <v/>
          </cell>
          <cell r="BX132" t="str">
            <v/>
          </cell>
          <cell r="BY132" t="str">
            <v/>
          </cell>
          <cell r="BZ132" t="str">
            <v/>
          </cell>
          <cell r="CA132" t="str">
            <v/>
          </cell>
          <cell r="CB132" t="str">
            <v/>
          </cell>
          <cell r="CC132" t="str">
            <v/>
          </cell>
          <cell r="CD132" t="str">
            <v/>
          </cell>
          <cell r="CE132" t="str">
            <v/>
          </cell>
          <cell r="CF132" t="str">
            <v/>
          </cell>
          <cell r="CG132" t="str">
            <v/>
          </cell>
          <cell r="CH132" t="str">
            <v/>
          </cell>
          <cell r="CI132" t="str">
            <v/>
          </cell>
          <cell r="CJ132" t="str">
            <v/>
          </cell>
          <cell r="CK132" t="str">
            <v/>
          </cell>
        </row>
        <row r="133">
          <cell r="C133">
            <v>130</v>
          </cell>
          <cell r="AM133" t="str">
            <v>×</v>
          </cell>
          <cell r="AN133" t="str">
            <v/>
          </cell>
          <cell r="AO133">
            <v>0</v>
          </cell>
          <cell r="AP133">
            <v>0</v>
          </cell>
          <cell r="AQ133" t="str">
            <v/>
          </cell>
          <cell r="AR133" t="str">
            <v/>
          </cell>
          <cell r="AS133" t="str">
            <v/>
          </cell>
          <cell r="AT133" t="str">
            <v/>
          </cell>
          <cell r="AU133" t="str">
            <v/>
          </cell>
          <cell r="AV133" t="str">
            <v/>
          </cell>
          <cell r="AW133" t="str">
            <v/>
          </cell>
          <cell r="AX133" t="str">
            <v/>
          </cell>
          <cell r="AY133" t="str">
            <v/>
          </cell>
          <cell r="AZ133" t="str">
            <v/>
          </cell>
          <cell r="BA133" t="str">
            <v/>
          </cell>
          <cell r="BB133" t="str">
            <v/>
          </cell>
          <cell r="BC133" t="str">
            <v/>
          </cell>
          <cell r="BD133" t="str">
            <v/>
          </cell>
          <cell r="BE133" t="str">
            <v/>
          </cell>
          <cell r="BF133" t="str">
            <v/>
          </cell>
          <cell r="BG133" t="str">
            <v/>
          </cell>
          <cell r="BH133" t="str">
            <v/>
          </cell>
          <cell r="BI133" t="str">
            <v/>
          </cell>
          <cell r="BJ133" t="str">
            <v/>
          </cell>
          <cell r="BK133" t="str">
            <v/>
          </cell>
          <cell r="BL133" t="str">
            <v/>
          </cell>
          <cell r="BM133" t="str">
            <v/>
          </cell>
          <cell r="BN133" t="str">
            <v/>
          </cell>
          <cell r="BO133" t="str">
            <v/>
          </cell>
          <cell r="BP133" t="str">
            <v/>
          </cell>
          <cell r="BQ133" t="str">
            <v/>
          </cell>
          <cell r="BR133" t="str">
            <v/>
          </cell>
          <cell r="BS133" t="str">
            <v/>
          </cell>
          <cell r="BT133" t="str">
            <v/>
          </cell>
          <cell r="BU133" t="str">
            <v/>
          </cell>
          <cell r="BV133" t="str">
            <v/>
          </cell>
          <cell r="BW133" t="str">
            <v/>
          </cell>
          <cell r="BX133" t="str">
            <v/>
          </cell>
          <cell r="BY133" t="str">
            <v/>
          </cell>
          <cell r="BZ133" t="str">
            <v/>
          </cell>
          <cell r="CA133" t="str">
            <v/>
          </cell>
          <cell r="CB133" t="str">
            <v/>
          </cell>
          <cell r="CC133" t="str">
            <v/>
          </cell>
          <cell r="CD133" t="str">
            <v/>
          </cell>
          <cell r="CE133" t="str">
            <v/>
          </cell>
          <cell r="CF133" t="str">
            <v/>
          </cell>
          <cell r="CG133" t="str">
            <v/>
          </cell>
          <cell r="CH133" t="str">
            <v/>
          </cell>
          <cell r="CI133" t="str">
            <v/>
          </cell>
          <cell r="CJ133" t="str">
            <v/>
          </cell>
          <cell r="CK133" t="str">
            <v/>
          </cell>
        </row>
        <row r="134">
          <cell r="C134">
            <v>131</v>
          </cell>
          <cell r="AM134" t="str">
            <v>×</v>
          </cell>
          <cell r="AN134" t="str">
            <v/>
          </cell>
          <cell r="AO134">
            <v>0</v>
          </cell>
          <cell r="AP134">
            <v>0</v>
          </cell>
          <cell r="AQ134" t="str">
            <v/>
          </cell>
          <cell r="AR134" t="str">
            <v/>
          </cell>
          <cell r="AS134" t="str">
            <v/>
          </cell>
          <cell r="AT134" t="str">
            <v/>
          </cell>
          <cell r="AU134" t="str">
            <v/>
          </cell>
          <cell r="AV134" t="str">
            <v/>
          </cell>
          <cell r="AW134" t="str">
            <v/>
          </cell>
          <cell r="AX134" t="str">
            <v/>
          </cell>
          <cell r="AY134" t="str">
            <v/>
          </cell>
          <cell r="AZ134" t="str">
            <v/>
          </cell>
          <cell r="BA134" t="str">
            <v/>
          </cell>
          <cell r="BB134" t="str">
            <v/>
          </cell>
          <cell r="BC134" t="str">
            <v/>
          </cell>
          <cell r="BD134" t="str">
            <v/>
          </cell>
          <cell r="BE134" t="str">
            <v/>
          </cell>
          <cell r="BF134" t="str">
            <v/>
          </cell>
          <cell r="BG134" t="str">
            <v/>
          </cell>
          <cell r="BH134" t="str">
            <v/>
          </cell>
          <cell r="BI134" t="str">
            <v/>
          </cell>
          <cell r="BJ134" t="str">
            <v/>
          </cell>
          <cell r="BK134" t="str">
            <v/>
          </cell>
          <cell r="BL134" t="str">
            <v/>
          </cell>
          <cell r="BM134" t="str">
            <v/>
          </cell>
          <cell r="BN134" t="str">
            <v/>
          </cell>
          <cell r="BO134" t="str">
            <v/>
          </cell>
          <cell r="BP134" t="str">
            <v/>
          </cell>
          <cell r="BQ134" t="str">
            <v/>
          </cell>
          <cell r="BR134" t="str">
            <v/>
          </cell>
          <cell r="BS134" t="str">
            <v/>
          </cell>
          <cell r="BT134" t="str">
            <v/>
          </cell>
          <cell r="BU134" t="str">
            <v/>
          </cell>
          <cell r="BV134" t="str">
            <v/>
          </cell>
          <cell r="BW134" t="str">
            <v/>
          </cell>
          <cell r="BX134" t="str">
            <v/>
          </cell>
          <cell r="BY134" t="str">
            <v/>
          </cell>
          <cell r="BZ134" t="str">
            <v/>
          </cell>
          <cell r="CA134" t="str">
            <v/>
          </cell>
          <cell r="CB134" t="str">
            <v/>
          </cell>
          <cell r="CC134" t="str">
            <v/>
          </cell>
          <cell r="CD134" t="str">
            <v/>
          </cell>
          <cell r="CE134" t="str">
            <v/>
          </cell>
          <cell r="CF134" t="str">
            <v/>
          </cell>
          <cell r="CG134" t="str">
            <v/>
          </cell>
          <cell r="CH134" t="str">
            <v/>
          </cell>
          <cell r="CI134" t="str">
            <v/>
          </cell>
          <cell r="CJ134" t="str">
            <v/>
          </cell>
          <cell r="CK134" t="str">
            <v/>
          </cell>
        </row>
        <row r="135">
          <cell r="C135">
            <v>132</v>
          </cell>
          <cell r="AM135" t="str">
            <v>×</v>
          </cell>
          <cell r="AN135" t="str">
            <v/>
          </cell>
          <cell r="AO135">
            <v>0</v>
          </cell>
          <cell r="AP135">
            <v>0</v>
          </cell>
          <cell r="AQ135" t="str">
            <v/>
          </cell>
          <cell r="AR135" t="str">
            <v/>
          </cell>
          <cell r="AS135" t="str">
            <v/>
          </cell>
          <cell r="AT135" t="str">
            <v/>
          </cell>
          <cell r="AU135" t="str">
            <v/>
          </cell>
          <cell r="AV135" t="str">
            <v/>
          </cell>
          <cell r="AW135" t="str">
            <v/>
          </cell>
          <cell r="AX135" t="str">
            <v/>
          </cell>
          <cell r="AY135" t="str">
            <v/>
          </cell>
          <cell r="AZ135" t="str">
            <v/>
          </cell>
          <cell r="BA135" t="str">
            <v/>
          </cell>
          <cell r="BB135" t="str">
            <v/>
          </cell>
          <cell r="BC135" t="str">
            <v/>
          </cell>
          <cell r="BD135" t="str">
            <v/>
          </cell>
          <cell r="BE135" t="str">
            <v/>
          </cell>
          <cell r="BF135" t="str">
            <v/>
          </cell>
          <cell r="BG135" t="str">
            <v/>
          </cell>
          <cell r="BH135" t="str">
            <v/>
          </cell>
          <cell r="BI135" t="str">
            <v/>
          </cell>
          <cell r="BJ135" t="str">
            <v/>
          </cell>
          <cell r="BK135" t="str">
            <v/>
          </cell>
          <cell r="BL135" t="str">
            <v/>
          </cell>
          <cell r="BM135" t="str">
            <v/>
          </cell>
          <cell r="BN135" t="str">
            <v/>
          </cell>
          <cell r="BO135" t="str">
            <v/>
          </cell>
          <cell r="BP135" t="str">
            <v/>
          </cell>
          <cell r="BQ135" t="str">
            <v/>
          </cell>
          <cell r="BR135" t="str">
            <v/>
          </cell>
          <cell r="BS135" t="str">
            <v/>
          </cell>
          <cell r="BT135" t="str">
            <v/>
          </cell>
          <cell r="BU135" t="str">
            <v/>
          </cell>
          <cell r="BV135" t="str">
            <v/>
          </cell>
          <cell r="BW135" t="str">
            <v/>
          </cell>
          <cell r="BX135" t="str">
            <v/>
          </cell>
          <cell r="BY135" t="str">
            <v/>
          </cell>
          <cell r="BZ135" t="str">
            <v/>
          </cell>
          <cell r="CA135" t="str">
            <v/>
          </cell>
          <cell r="CB135" t="str">
            <v/>
          </cell>
          <cell r="CC135" t="str">
            <v/>
          </cell>
          <cell r="CD135" t="str">
            <v/>
          </cell>
          <cell r="CE135" t="str">
            <v/>
          </cell>
          <cell r="CF135" t="str">
            <v/>
          </cell>
          <cell r="CG135" t="str">
            <v/>
          </cell>
          <cell r="CH135" t="str">
            <v/>
          </cell>
          <cell r="CI135" t="str">
            <v/>
          </cell>
          <cell r="CJ135" t="str">
            <v/>
          </cell>
          <cell r="CK135" t="str">
            <v/>
          </cell>
        </row>
        <row r="136">
          <cell r="C136">
            <v>133</v>
          </cell>
          <cell r="AM136" t="str">
            <v>×</v>
          </cell>
          <cell r="AN136" t="str">
            <v/>
          </cell>
          <cell r="AO136">
            <v>0</v>
          </cell>
          <cell r="AP136">
            <v>0</v>
          </cell>
          <cell r="AQ136" t="str">
            <v/>
          </cell>
          <cell r="AR136" t="str">
            <v/>
          </cell>
          <cell r="AS136" t="str">
            <v/>
          </cell>
          <cell r="AT136" t="str">
            <v/>
          </cell>
          <cell r="AU136" t="str">
            <v/>
          </cell>
          <cell r="AV136" t="str">
            <v/>
          </cell>
          <cell r="AW136" t="str">
            <v/>
          </cell>
          <cell r="AX136" t="str">
            <v/>
          </cell>
          <cell r="AY136" t="str">
            <v/>
          </cell>
          <cell r="AZ136" t="str">
            <v/>
          </cell>
          <cell r="BA136" t="str">
            <v/>
          </cell>
          <cell r="BB136" t="str">
            <v/>
          </cell>
          <cell r="BC136" t="str">
            <v/>
          </cell>
          <cell r="BD136" t="str">
            <v/>
          </cell>
          <cell r="BE136" t="str">
            <v/>
          </cell>
          <cell r="BF136" t="str">
            <v/>
          </cell>
          <cell r="BG136" t="str">
            <v/>
          </cell>
          <cell r="BH136" t="str">
            <v/>
          </cell>
          <cell r="BI136" t="str">
            <v/>
          </cell>
          <cell r="BJ136" t="str">
            <v/>
          </cell>
          <cell r="BK136" t="str">
            <v/>
          </cell>
          <cell r="BL136" t="str">
            <v/>
          </cell>
          <cell r="BM136" t="str">
            <v/>
          </cell>
          <cell r="BN136" t="str">
            <v/>
          </cell>
          <cell r="BO136" t="str">
            <v/>
          </cell>
          <cell r="BP136" t="str">
            <v/>
          </cell>
          <cell r="BQ136" t="str">
            <v/>
          </cell>
          <cell r="BR136" t="str">
            <v/>
          </cell>
          <cell r="BS136" t="str">
            <v/>
          </cell>
          <cell r="BT136" t="str">
            <v/>
          </cell>
          <cell r="BU136" t="str">
            <v/>
          </cell>
          <cell r="BV136" t="str">
            <v/>
          </cell>
          <cell r="BW136" t="str">
            <v/>
          </cell>
          <cell r="BX136" t="str">
            <v/>
          </cell>
          <cell r="BY136" t="str">
            <v/>
          </cell>
          <cell r="BZ136" t="str">
            <v/>
          </cell>
          <cell r="CA136" t="str">
            <v/>
          </cell>
          <cell r="CB136" t="str">
            <v/>
          </cell>
          <cell r="CC136" t="str">
            <v/>
          </cell>
          <cell r="CD136" t="str">
            <v/>
          </cell>
          <cell r="CE136" t="str">
            <v/>
          </cell>
          <cell r="CF136" t="str">
            <v/>
          </cell>
          <cell r="CG136" t="str">
            <v/>
          </cell>
          <cell r="CH136" t="str">
            <v/>
          </cell>
          <cell r="CI136" t="str">
            <v/>
          </cell>
          <cell r="CJ136" t="str">
            <v/>
          </cell>
          <cell r="CK136" t="str">
            <v/>
          </cell>
        </row>
        <row r="137">
          <cell r="C137">
            <v>134</v>
          </cell>
          <cell r="AM137" t="str">
            <v>×</v>
          </cell>
          <cell r="AN137" t="str">
            <v/>
          </cell>
          <cell r="AO137">
            <v>0</v>
          </cell>
          <cell r="AP137">
            <v>0</v>
          </cell>
          <cell r="AQ137" t="str">
            <v/>
          </cell>
          <cell r="AR137" t="str">
            <v/>
          </cell>
          <cell r="AS137" t="str">
            <v/>
          </cell>
          <cell r="AT137" t="str">
            <v/>
          </cell>
          <cell r="AU137" t="str">
            <v/>
          </cell>
          <cell r="AV137" t="str">
            <v/>
          </cell>
          <cell r="AW137" t="str">
            <v/>
          </cell>
          <cell r="AX137" t="str">
            <v/>
          </cell>
          <cell r="AY137" t="str">
            <v/>
          </cell>
          <cell r="AZ137" t="str">
            <v/>
          </cell>
          <cell r="BA137" t="str">
            <v/>
          </cell>
          <cell r="BB137" t="str">
            <v/>
          </cell>
          <cell r="BC137" t="str">
            <v/>
          </cell>
          <cell r="BD137" t="str">
            <v/>
          </cell>
          <cell r="BE137" t="str">
            <v/>
          </cell>
          <cell r="BF137" t="str">
            <v/>
          </cell>
          <cell r="BG137" t="str">
            <v/>
          </cell>
          <cell r="BH137" t="str">
            <v/>
          </cell>
          <cell r="BI137" t="str">
            <v/>
          </cell>
          <cell r="BJ137" t="str">
            <v/>
          </cell>
          <cell r="BK137" t="str">
            <v/>
          </cell>
          <cell r="BL137" t="str">
            <v/>
          </cell>
          <cell r="BM137" t="str">
            <v/>
          </cell>
          <cell r="BN137" t="str">
            <v/>
          </cell>
          <cell r="BO137" t="str">
            <v/>
          </cell>
          <cell r="BP137" t="str">
            <v/>
          </cell>
          <cell r="BQ137" t="str">
            <v/>
          </cell>
          <cell r="BR137" t="str">
            <v/>
          </cell>
          <cell r="BS137" t="str">
            <v/>
          </cell>
          <cell r="BT137" t="str">
            <v/>
          </cell>
          <cell r="BU137" t="str">
            <v/>
          </cell>
          <cell r="BV137" t="str">
            <v/>
          </cell>
          <cell r="BW137" t="str">
            <v/>
          </cell>
          <cell r="BX137" t="str">
            <v/>
          </cell>
          <cell r="BY137" t="str">
            <v/>
          </cell>
          <cell r="BZ137" t="str">
            <v/>
          </cell>
          <cell r="CA137" t="str">
            <v/>
          </cell>
          <cell r="CB137" t="str">
            <v/>
          </cell>
          <cell r="CC137" t="str">
            <v/>
          </cell>
          <cell r="CD137" t="str">
            <v/>
          </cell>
          <cell r="CE137" t="str">
            <v/>
          </cell>
          <cell r="CF137" t="str">
            <v/>
          </cell>
          <cell r="CG137" t="str">
            <v/>
          </cell>
          <cell r="CH137" t="str">
            <v/>
          </cell>
          <cell r="CI137" t="str">
            <v/>
          </cell>
          <cell r="CJ137" t="str">
            <v/>
          </cell>
          <cell r="CK137" t="str">
            <v/>
          </cell>
        </row>
        <row r="138">
          <cell r="C138">
            <v>135</v>
          </cell>
          <cell r="AM138" t="str">
            <v>×</v>
          </cell>
          <cell r="AN138" t="str">
            <v/>
          </cell>
          <cell r="AO138">
            <v>0</v>
          </cell>
          <cell r="AP138">
            <v>0</v>
          </cell>
          <cell r="AQ138" t="str">
            <v/>
          </cell>
          <cell r="AR138" t="str">
            <v/>
          </cell>
          <cell r="AS138" t="str">
            <v/>
          </cell>
          <cell r="AT138" t="str">
            <v/>
          </cell>
          <cell r="AU138" t="str">
            <v/>
          </cell>
          <cell r="AV138" t="str">
            <v/>
          </cell>
          <cell r="AW138" t="str">
            <v/>
          </cell>
          <cell r="AX138" t="str">
            <v/>
          </cell>
          <cell r="AY138" t="str">
            <v/>
          </cell>
          <cell r="AZ138" t="str">
            <v/>
          </cell>
          <cell r="BA138" t="str">
            <v/>
          </cell>
          <cell r="BB138" t="str">
            <v/>
          </cell>
          <cell r="BC138" t="str">
            <v/>
          </cell>
          <cell r="BD138" t="str">
            <v/>
          </cell>
          <cell r="BE138" t="str">
            <v/>
          </cell>
          <cell r="BF138" t="str">
            <v/>
          </cell>
          <cell r="BG138" t="str">
            <v/>
          </cell>
          <cell r="BH138" t="str">
            <v/>
          </cell>
          <cell r="BI138" t="str">
            <v/>
          </cell>
          <cell r="BJ138" t="str">
            <v/>
          </cell>
          <cell r="BK138" t="str">
            <v/>
          </cell>
          <cell r="BL138" t="str">
            <v/>
          </cell>
          <cell r="BM138" t="str">
            <v/>
          </cell>
          <cell r="BN138" t="str">
            <v/>
          </cell>
          <cell r="BO138" t="str">
            <v/>
          </cell>
          <cell r="BP138" t="str">
            <v/>
          </cell>
          <cell r="BQ138" t="str">
            <v/>
          </cell>
          <cell r="BR138" t="str">
            <v/>
          </cell>
          <cell r="BS138" t="str">
            <v/>
          </cell>
          <cell r="BT138" t="str">
            <v/>
          </cell>
          <cell r="BU138" t="str">
            <v/>
          </cell>
          <cell r="BV138" t="str">
            <v/>
          </cell>
          <cell r="BW138" t="str">
            <v/>
          </cell>
          <cell r="BX138" t="str">
            <v/>
          </cell>
          <cell r="BY138" t="str">
            <v/>
          </cell>
          <cell r="BZ138" t="str">
            <v/>
          </cell>
          <cell r="CA138" t="str">
            <v/>
          </cell>
          <cell r="CB138" t="str">
            <v/>
          </cell>
          <cell r="CC138" t="str">
            <v/>
          </cell>
          <cell r="CD138" t="str">
            <v/>
          </cell>
          <cell r="CE138" t="str">
            <v/>
          </cell>
          <cell r="CF138" t="str">
            <v/>
          </cell>
          <cell r="CG138" t="str">
            <v/>
          </cell>
          <cell r="CH138" t="str">
            <v/>
          </cell>
          <cell r="CI138" t="str">
            <v/>
          </cell>
          <cell r="CJ138" t="str">
            <v/>
          </cell>
          <cell r="CK138" t="str">
            <v/>
          </cell>
        </row>
        <row r="139">
          <cell r="C139">
            <v>136</v>
          </cell>
          <cell r="AM139" t="str">
            <v>×</v>
          </cell>
          <cell r="AN139" t="str">
            <v/>
          </cell>
          <cell r="AO139">
            <v>0</v>
          </cell>
          <cell r="AP139">
            <v>0</v>
          </cell>
          <cell r="AQ139" t="str">
            <v/>
          </cell>
          <cell r="AR139" t="str">
            <v/>
          </cell>
          <cell r="AS139" t="str">
            <v/>
          </cell>
          <cell r="AT139" t="str">
            <v/>
          </cell>
          <cell r="AU139" t="str">
            <v/>
          </cell>
          <cell r="AV139" t="str">
            <v/>
          </cell>
          <cell r="AW139" t="str">
            <v/>
          </cell>
          <cell r="AX139" t="str">
            <v/>
          </cell>
          <cell r="AY139" t="str">
            <v/>
          </cell>
          <cell r="AZ139" t="str">
            <v/>
          </cell>
          <cell r="BA139" t="str">
            <v/>
          </cell>
          <cell r="BB139" t="str">
            <v/>
          </cell>
          <cell r="BC139" t="str">
            <v/>
          </cell>
          <cell r="BD139" t="str">
            <v/>
          </cell>
          <cell r="BE139" t="str">
            <v/>
          </cell>
          <cell r="BF139" t="str">
            <v/>
          </cell>
          <cell r="BG139" t="str">
            <v/>
          </cell>
          <cell r="BH139" t="str">
            <v/>
          </cell>
          <cell r="BI139" t="str">
            <v/>
          </cell>
          <cell r="BJ139" t="str">
            <v/>
          </cell>
          <cell r="BK139" t="str">
            <v/>
          </cell>
          <cell r="BL139" t="str">
            <v/>
          </cell>
          <cell r="BM139" t="str">
            <v/>
          </cell>
          <cell r="BN139" t="str">
            <v/>
          </cell>
          <cell r="BO139" t="str">
            <v/>
          </cell>
          <cell r="BP139" t="str">
            <v/>
          </cell>
          <cell r="BQ139" t="str">
            <v/>
          </cell>
          <cell r="BR139" t="str">
            <v/>
          </cell>
          <cell r="BS139" t="str">
            <v/>
          </cell>
          <cell r="BT139" t="str">
            <v/>
          </cell>
          <cell r="BU139" t="str">
            <v/>
          </cell>
          <cell r="BV139" t="str">
            <v/>
          </cell>
          <cell r="BW139" t="str">
            <v/>
          </cell>
          <cell r="BX139" t="str">
            <v/>
          </cell>
          <cell r="BY139" t="str">
            <v/>
          </cell>
          <cell r="BZ139" t="str">
            <v/>
          </cell>
          <cell r="CA139" t="str">
            <v/>
          </cell>
          <cell r="CB139" t="str">
            <v/>
          </cell>
          <cell r="CC139" t="str">
            <v/>
          </cell>
          <cell r="CD139" t="str">
            <v/>
          </cell>
          <cell r="CE139" t="str">
            <v/>
          </cell>
          <cell r="CF139" t="str">
            <v/>
          </cell>
          <cell r="CG139" t="str">
            <v/>
          </cell>
          <cell r="CH139" t="str">
            <v/>
          </cell>
          <cell r="CI139" t="str">
            <v/>
          </cell>
          <cell r="CJ139" t="str">
            <v/>
          </cell>
          <cell r="CK139" t="str">
            <v/>
          </cell>
        </row>
        <row r="140">
          <cell r="C140">
            <v>137</v>
          </cell>
          <cell r="AM140" t="str">
            <v>×</v>
          </cell>
          <cell r="AN140" t="str">
            <v/>
          </cell>
          <cell r="AO140">
            <v>0</v>
          </cell>
          <cell r="AP140">
            <v>0</v>
          </cell>
          <cell r="AQ140" t="str">
            <v/>
          </cell>
          <cell r="AR140" t="str">
            <v/>
          </cell>
          <cell r="AS140" t="str">
            <v/>
          </cell>
          <cell r="AT140" t="str">
            <v/>
          </cell>
          <cell r="AU140" t="str">
            <v/>
          </cell>
          <cell r="AV140" t="str">
            <v/>
          </cell>
          <cell r="AW140" t="str">
            <v/>
          </cell>
          <cell r="AX140" t="str">
            <v/>
          </cell>
          <cell r="AY140" t="str">
            <v/>
          </cell>
          <cell r="AZ140" t="str">
            <v/>
          </cell>
          <cell r="BA140" t="str">
            <v/>
          </cell>
          <cell r="BB140" t="str">
            <v/>
          </cell>
          <cell r="BC140" t="str">
            <v/>
          </cell>
          <cell r="BD140" t="str">
            <v/>
          </cell>
          <cell r="BE140" t="str">
            <v/>
          </cell>
          <cell r="BF140" t="str">
            <v/>
          </cell>
          <cell r="BG140" t="str">
            <v/>
          </cell>
          <cell r="BH140" t="str">
            <v/>
          </cell>
          <cell r="BI140" t="str">
            <v/>
          </cell>
          <cell r="BJ140" t="str">
            <v/>
          </cell>
          <cell r="BK140" t="str">
            <v/>
          </cell>
          <cell r="BL140" t="str">
            <v/>
          </cell>
          <cell r="BM140" t="str">
            <v/>
          </cell>
          <cell r="BN140" t="str">
            <v/>
          </cell>
          <cell r="BO140" t="str">
            <v/>
          </cell>
          <cell r="BP140" t="str">
            <v/>
          </cell>
          <cell r="BQ140" t="str">
            <v/>
          </cell>
          <cell r="BR140" t="str">
            <v/>
          </cell>
          <cell r="BS140" t="str">
            <v/>
          </cell>
          <cell r="BT140" t="str">
            <v/>
          </cell>
          <cell r="BU140" t="str">
            <v/>
          </cell>
          <cell r="BV140" t="str">
            <v/>
          </cell>
          <cell r="BW140" t="str">
            <v/>
          </cell>
          <cell r="BX140" t="str">
            <v/>
          </cell>
          <cell r="BY140" t="str">
            <v/>
          </cell>
          <cell r="BZ140" t="str">
            <v/>
          </cell>
          <cell r="CA140" t="str">
            <v/>
          </cell>
          <cell r="CB140" t="str">
            <v/>
          </cell>
          <cell r="CC140" t="str">
            <v/>
          </cell>
          <cell r="CD140" t="str">
            <v/>
          </cell>
          <cell r="CE140" t="str">
            <v/>
          </cell>
          <cell r="CF140" t="str">
            <v/>
          </cell>
          <cell r="CG140" t="str">
            <v/>
          </cell>
          <cell r="CH140" t="str">
            <v/>
          </cell>
          <cell r="CI140" t="str">
            <v/>
          </cell>
          <cell r="CJ140" t="str">
            <v/>
          </cell>
          <cell r="CK140" t="str">
            <v/>
          </cell>
        </row>
        <row r="141">
          <cell r="C141">
            <v>138</v>
          </cell>
          <cell r="AM141" t="str">
            <v>×</v>
          </cell>
          <cell r="AN141" t="str">
            <v/>
          </cell>
          <cell r="AO141">
            <v>0</v>
          </cell>
          <cell r="AP141">
            <v>0</v>
          </cell>
          <cell r="AQ141" t="str">
            <v/>
          </cell>
          <cell r="AR141" t="str">
            <v/>
          </cell>
          <cell r="AS141" t="str">
            <v/>
          </cell>
          <cell r="AT141" t="str">
            <v/>
          </cell>
          <cell r="AU141" t="str">
            <v/>
          </cell>
          <cell r="AV141" t="str">
            <v/>
          </cell>
          <cell r="AW141" t="str">
            <v/>
          </cell>
          <cell r="AX141" t="str">
            <v/>
          </cell>
          <cell r="AY141" t="str">
            <v/>
          </cell>
          <cell r="AZ141" t="str">
            <v/>
          </cell>
          <cell r="BA141" t="str">
            <v/>
          </cell>
          <cell r="BB141" t="str">
            <v/>
          </cell>
          <cell r="BC141" t="str">
            <v/>
          </cell>
          <cell r="BD141" t="str">
            <v/>
          </cell>
          <cell r="BE141" t="str">
            <v/>
          </cell>
          <cell r="BF141" t="str">
            <v/>
          </cell>
          <cell r="BG141" t="str">
            <v/>
          </cell>
          <cell r="BH141" t="str">
            <v/>
          </cell>
          <cell r="BI141" t="str">
            <v/>
          </cell>
          <cell r="BJ141" t="str">
            <v/>
          </cell>
          <cell r="BK141" t="str">
            <v/>
          </cell>
          <cell r="BL141" t="str">
            <v/>
          </cell>
          <cell r="BM141" t="str">
            <v/>
          </cell>
          <cell r="BN141" t="str">
            <v/>
          </cell>
          <cell r="BO141" t="str">
            <v/>
          </cell>
          <cell r="BP141" t="str">
            <v/>
          </cell>
          <cell r="BQ141" t="str">
            <v/>
          </cell>
          <cell r="BR141" t="str">
            <v/>
          </cell>
          <cell r="BS141" t="str">
            <v/>
          </cell>
          <cell r="BT141" t="str">
            <v/>
          </cell>
          <cell r="BU141" t="str">
            <v/>
          </cell>
          <cell r="BV141" t="str">
            <v/>
          </cell>
          <cell r="BW141" t="str">
            <v/>
          </cell>
          <cell r="BX141" t="str">
            <v/>
          </cell>
          <cell r="BY141" t="str">
            <v/>
          </cell>
          <cell r="BZ141" t="str">
            <v/>
          </cell>
          <cell r="CA141" t="str">
            <v/>
          </cell>
          <cell r="CB141" t="str">
            <v/>
          </cell>
          <cell r="CC141" t="str">
            <v/>
          </cell>
          <cell r="CD141" t="str">
            <v/>
          </cell>
          <cell r="CE141" t="str">
            <v/>
          </cell>
          <cell r="CF141" t="str">
            <v/>
          </cell>
          <cell r="CG141" t="str">
            <v/>
          </cell>
          <cell r="CH141" t="str">
            <v/>
          </cell>
          <cell r="CI141" t="str">
            <v/>
          </cell>
          <cell r="CJ141" t="str">
            <v/>
          </cell>
          <cell r="CK141" t="str">
            <v/>
          </cell>
        </row>
        <row r="142">
          <cell r="C142">
            <v>139</v>
          </cell>
          <cell r="AM142" t="str">
            <v>×</v>
          </cell>
          <cell r="AN142" t="str">
            <v/>
          </cell>
          <cell r="AO142">
            <v>0</v>
          </cell>
          <cell r="AP142">
            <v>0</v>
          </cell>
          <cell r="AQ142" t="str">
            <v/>
          </cell>
          <cell r="AR142" t="str">
            <v/>
          </cell>
          <cell r="AS142" t="str">
            <v/>
          </cell>
          <cell r="AT142" t="str">
            <v/>
          </cell>
          <cell r="AU142" t="str">
            <v/>
          </cell>
          <cell r="AV142" t="str">
            <v/>
          </cell>
          <cell r="AW142" t="str">
            <v/>
          </cell>
          <cell r="AX142" t="str">
            <v/>
          </cell>
          <cell r="AY142" t="str">
            <v/>
          </cell>
          <cell r="AZ142" t="str">
            <v/>
          </cell>
          <cell r="BA142" t="str">
            <v/>
          </cell>
          <cell r="BB142" t="str">
            <v/>
          </cell>
          <cell r="BC142" t="str">
            <v/>
          </cell>
          <cell r="BD142" t="str">
            <v/>
          </cell>
          <cell r="BE142" t="str">
            <v/>
          </cell>
          <cell r="BF142" t="str">
            <v/>
          </cell>
          <cell r="BG142" t="str">
            <v/>
          </cell>
          <cell r="BH142" t="str">
            <v/>
          </cell>
          <cell r="BI142" t="str">
            <v/>
          </cell>
          <cell r="BJ142" t="str">
            <v/>
          </cell>
          <cell r="BK142" t="str">
            <v/>
          </cell>
          <cell r="BL142" t="str">
            <v/>
          </cell>
          <cell r="BM142" t="str">
            <v/>
          </cell>
          <cell r="BN142" t="str">
            <v/>
          </cell>
          <cell r="BO142" t="str">
            <v/>
          </cell>
          <cell r="BP142" t="str">
            <v/>
          </cell>
          <cell r="BQ142" t="str">
            <v/>
          </cell>
          <cell r="BR142" t="str">
            <v/>
          </cell>
          <cell r="BS142" t="str">
            <v/>
          </cell>
          <cell r="BT142" t="str">
            <v/>
          </cell>
          <cell r="BU142" t="str">
            <v/>
          </cell>
          <cell r="BV142" t="str">
            <v/>
          </cell>
          <cell r="BW142" t="str">
            <v/>
          </cell>
          <cell r="BX142" t="str">
            <v/>
          </cell>
          <cell r="BY142" t="str">
            <v/>
          </cell>
          <cell r="BZ142" t="str">
            <v/>
          </cell>
          <cell r="CA142" t="str">
            <v/>
          </cell>
          <cell r="CB142" t="str">
            <v/>
          </cell>
          <cell r="CC142" t="str">
            <v/>
          </cell>
          <cell r="CD142" t="str">
            <v/>
          </cell>
          <cell r="CE142" t="str">
            <v/>
          </cell>
          <cell r="CF142" t="str">
            <v/>
          </cell>
          <cell r="CG142" t="str">
            <v/>
          </cell>
          <cell r="CH142" t="str">
            <v/>
          </cell>
          <cell r="CI142" t="str">
            <v/>
          </cell>
          <cell r="CJ142" t="str">
            <v/>
          </cell>
          <cell r="CK142" t="str">
            <v/>
          </cell>
        </row>
        <row r="143">
          <cell r="C143">
            <v>140</v>
          </cell>
          <cell r="AM143" t="str">
            <v>×</v>
          </cell>
          <cell r="AN143" t="str">
            <v/>
          </cell>
          <cell r="AO143">
            <v>0</v>
          </cell>
          <cell r="AP143">
            <v>0</v>
          </cell>
          <cell r="AQ143" t="str">
            <v/>
          </cell>
          <cell r="AR143" t="str">
            <v/>
          </cell>
          <cell r="AS143" t="str">
            <v/>
          </cell>
          <cell r="AT143" t="str">
            <v/>
          </cell>
          <cell r="AU143" t="str">
            <v/>
          </cell>
          <cell r="AV143" t="str">
            <v/>
          </cell>
          <cell r="AW143" t="str">
            <v/>
          </cell>
          <cell r="AX143" t="str">
            <v/>
          </cell>
          <cell r="AY143" t="str">
            <v/>
          </cell>
          <cell r="AZ143" t="str">
            <v/>
          </cell>
          <cell r="BA143" t="str">
            <v/>
          </cell>
          <cell r="BB143" t="str">
            <v/>
          </cell>
          <cell r="BC143" t="str">
            <v/>
          </cell>
          <cell r="BD143" t="str">
            <v/>
          </cell>
          <cell r="BE143" t="str">
            <v/>
          </cell>
          <cell r="BF143" t="str">
            <v/>
          </cell>
          <cell r="BG143" t="str">
            <v/>
          </cell>
          <cell r="BH143" t="str">
            <v/>
          </cell>
          <cell r="BI143" t="str">
            <v/>
          </cell>
          <cell r="BJ143" t="str">
            <v/>
          </cell>
          <cell r="BK143" t="str">
            <v/>
          </cell>
          <cell r="BL143" t="str">
            <v/>
          </cell>
          <cell r="BM143" t="str">
            <v/>
          </cell>
          <cell r="BN143" t="str">
            <v/>
          </cell>
          <cell r="BO143" t="str">
            <v/>
          </cell>
          <cell r="BP143" t="str">
            <v/>
          </cell>
          <cell r="BQ143" t="str">
            <v/>
          </cell>
          <cell r="BR143" t="str">
            <v/>
          </cell>
          <cell r="BS143" t="str">
            <v/>
          </cell>
          <cell r="BT143" t="str">
            <v/>
          </cell>
          <cell r="BU143" t="str">
            <v/>
          </cell>
          <cell r="BV143" t="str">
            <v/>
          </cell>
          <cell r="BW143" t="str">
            <v/>
          </cell>
          <cell r="BX143" t="str">
            <v/>
          </cell>
          <cell r="BY143" t="str">
            <v/>
          </cell>
          <cell r="BZ143" t="str">
            <v/>
          </cell>
          <cell r="CA143" t="str">
            <v/>
          </cell>
          <cell r="CB143" t="str">
            <v/>
          </cell>
          <cell r="CC143" t="str">
            <v/>
          </cell>
          <cell r="CD143" t="str">
            <v/>
          </cell>
          <cell r="CE143" t="str">
            <v/>
          </cell>
          <cell r="CF143" t="str">
            <v/>
          </cell>
          <cell r="CG143" t="str">
            <v/>
          </cell>
          <cell r="CH143" t="str">
            <v/>
          </cell>
          <cell r="CI143" t="str">
            <v/>
          </cell>
          <cell r="CJ143" t="str">
            <v/>
          </cell>
          <cell r="CK143" t="str">
            <v/>
          </cell>
        </row>
        <row r="144">
          <cell r="C144">
            <v>141</v>
          </cell>
          <cell r="AM144" t="str">
            <v>×</v>
          </cell>
          <cell r="AN144" t="str">
            <v/>
          </cell>
          <cell r="AO144">
            <v>0</v>
          </cell>
          <cell r="AP144">
            <v>0</v>
          </cell>
          <cell r="AQ144" t="str">
            <v/>
          </cell>
          <cell r="AR144" t="str">
            <v/>
          </cell>
          <cell r="AS144" t="str">
            <v/>
          </cell>
          <cell r="AT144" t="str">
            <v/>
          </cell>
          <cell r="AU144" t="str">
            <v/>
          </cell>
          <cell r="AV144" t="str">
            <v/>
          </cell>
          <cell r="AW144" t="str">
            <v/>
          </cell>
          <cell r="AX144" t="str">
            <v/>
          </cell>
          <cell r="AY144" t="str">
            <v/>
          </cell>
          <cell r="AZ144" t="str">
            <v/>
          </cell>
          <cell r="BA144" t="str">
            <v/>
          </cell>
          <cell r="BB144" t="str">
            <v/>
          </cell>
          <cell r="BC144" t="str">
            <v/>
          </cell>
          <cell r="BD144" t="str">
            <v/>
          </cell>
          <cell r="BE144" t="str">
            <v/>
          </cell>
          <cell r="BF144" t="str">
            <v/>
          </cell>
          <cell r="BG144" t="str">
            <v/>
          </cell>
          <cell r="BH144" t="str">
            <v/>
          </cell>
          <cell r="BI144" t="str">
            <v/>
          </cell>
          <cell r="BJ144" t="str">
            <v/>
          </cell>
          <cell r="BK144" t="str">
            <v/>
          </cell>
          <cell r="BL144" t="str">
            <v/>
          </cell>
          <cell r="BM144" t="str">
            <v/>
          </cell>
          <cell r="BN144" t="str">
            <v/>
          </cell>
          <cell r="BO144" t="str">
            <v/>
          </cell>
          <cell r="BP144" t="str">
            <v/>
          </cell>
          <cell r="BQ144" t="str">
            <v/>
          </cell>
          <cell r="BR144" t="str">
            <v/>
          </cell>
          <cell r="BS144" t="str">
            <v/>
          </cell>
          <cell r="BT144" t="str">
            <v/>
          </cell>
          <cell r="BU144" t="str">
            <v/>
          </cell>
          <cell r="BV144" t="str">
            <v/>
          </cell>
          <cell r="BW144" t="str">
            <v/>
          </cell>
          <cell r="BX144" t="str">
            <v/>
          </cell>
          <cell r="BY144" t="str">
            <v/>
          </cell>
          <cell r="BZ144" t="str">
            <v/>
          </cell>
          <cell r="CA144" t="str">
            <v/>
          </cell>
          <cell r="CB144" t="str">
            <v/>
          </cell>
          <cell r="CC144" t="str">
            <v/>
          </cell>
          <cell r="CD144" t="str">
            <v/>
          </cell>
          <cell r="CE144" t="str">
            <v/>
          </cell>
          <cell r="CF144" t="str">
            <v/>
          </cell>
          <cell r="CG144" t="str">
            <v/>
          </cell>
          <cell r="CH144" t="str">
            <v/>
          </cell>
          <cell r="CI144" t="str">
            <v/>
          </cell>
          <cell r="CJ144" t="str">
            <v/>
          </cell>
          <cell r="CK144" t="str">
            <v/>
          </cell>
        </row>
        <row r="145">
          <cell r="C145">
            <v>142</v>
          </cell>
          <cell r="AM145" t="str">
            <v>×</v>
          </cell>
          <cell r="AN145" t="str">
            <v/>
          </cell>
          <cell r="AO145">
            <v>0</v>
          </cell>
          <cell r="AP145">
            <v>0</v>
          </cell>
          <cell r="AQ145" t="str">
            <v/>
          </cell>
          <cell r="AR145" t="str">
            <v/>
          </cell>
          <cell r="AS145" t="str">
            <v/>
          </cell>
          <cell r="AT145" t="str">
            <v/>
          </cell>
          <cell r="AU145" t="str">
            <v/>
          </cell>
          <cell r="AV145" t="str">
            <v/>
          </cell>
          <cell r="AW145" t="str">
            <v/>
          </cell>
          <cell r="AX145" t="str">
            <v/>
          </cell>
          <cell r="AY145" t="str">
            <v/>
          </cell>
          <cell r="AZ145" t="str">
            <v/>
          </cell>
          <cell r="BA145" t="str">
            <v/>
          </cell>
          <cell r="BB145" t="str">
            <v/>
          </cell>
          <cell r="BC145" t="str">
            <v/>
          </cell>
          <cell r="BD145" t="str">
            <v/>
          </cell>
          <cell r="BE145" t="str">
            <v/>
          </cell>
          <cell r="BF145" t="str">
            <v/>
          </cell>
          <cell r="BG145" t="str">
            <v/>
          </cell>
          <cell r="BH145" t="str">
            <v/>
          </cell>
          <cell r="BI145" t="str">
            <v/>
          </cell>
          <cell r="BJ145" t="str">
            <v/>
          </cell>
          <cell r="BK145" t="str">
            <v/>
          </cell>
          <cell r="BL145" t="str">
            <v/>
          </cell>
          <cell r="BM145" t="str">
            <v/>
          </cell>
          <cell r="BN145" t="str">
            <v/>
          </cell>
          <cell r="BO145" t="str">
            <v/>
          </cell>
          <cell r="BP145" t="str">
            <v/>
          </cell>
          <cell r="BQ145" t="str">
            <v/>
          </cell>
          <cell r="BR145" t="str">
            <v/>
          </cell>
          <cell r="BS145" t="str">
            <v/>
          </cell>
          <cell r="BT145" t="str">
            <v/>
          </cell>
          <cell r="BU145" t="str">
            <v/>
          </cell>
          <cell r="BV145" t="str">
            <v/>
          </cell>
          <cell r="BW145" t="str">
            <v/>
          </cell>
          <cell r="BX145" t="str">
            <v/>
          </cell>
          <cell r="BY145" t="str">
            <v/>
          </cell>
          <cell r="BZ145" t="str">
            <v/>
          </cell>
          <cell r="CA145" t="str">
            <v/>
          </cell>
          <cell r="CB145" t="str">
            <v/>
          </cell>
          <cell r="CC145" t="str">
            <v/>
          </cell>
          <cell r="CD145" t="str">
            <v/>
          </cell>
          <cell r="CE145" t="str">
            <v/>
          </cell>
          <cell r="CF145" t="str">
            <v/>
          </cell>
          <cell r="CG145" t="str">
            <v/>
          </cell>
          <cell r="CH145" t="str">
            <v/>
          </cell>
          <cell r="CI145" t="str">
            <v/>
          </cell>
          <cell r="CJ145" t="str">
            <v/>
          </cell>
          <cell r="CK145" t="str">
            <v/>
          </cell>
        </row>
        <row r="146">
          <cell r="C146">
            <v>143</v>
          </cell>
          <cell r="AM146" t="str">
            <v>×</v>
          </cell>
          <cell r="AN146" t="str">
            <v/>
          </cell>
          <cell r="AO146">
            <v>0</v>
          </cell>
          <cell r="AP146">
            <v>0</v>
          </cell>
          <cell r="AQ146" t="str">
            <v/>
          </cell>
          <cell r="AR146" t="str">
            <v/>
          </cell>
          <cell r="AS146" t="str">
            <v/>
          </cell>
          <cell r="AT146" t="str">
            <v/>
          </cell>
          <cell r="AU146" t="str">
            <v/>
          </cell>
          <cell r="AV146" t="str">
            <v/>
          </cell>
          <cell r="AW146" t="str">
            <v/>
          </cell>
          <cell r="AX146" t="str">
            <v/>
          </cell>
          <cell r="AY146" t="str">
            <v/>
          </cell>
          <cell r="AZ146" t="str">
            <v/>
          </cell>
          <cell r="BA146" t="str">
            <v/>
          </cell>
          <cell r="BB146" t="str">
            <v/>
          </cell>
          <cell r="BC146" t="str">
            <v/>
          </cell>
          <cell r="BD146" t="str">
            <v/>
          </cell>
          <cell r="BE146" t="str">
            <v/>
          </cell>
          <cell r="BF146" t="str">
            <v/>
          </cell>
          <cell r="BG146" t="str">
            <v/>
          </cell>
          <cell r="BH146" t="str">
            <v/>
          </cell>
          <cell r="BI146" t="str">
            <v/>
          </cell>
          <cell r="BJ146" t="str">
            <v/>
          </cell>
          <cell r="BK146" t="str">
            <v/>
          </cell>
          <cell r="BL146" t="str">
            <v/>
          </cell>
          <cell r="BM146" t="str">
            <v/>
          </cell>
          <cell r="BN146" t="str">
            <v/>
          </cell>
          <cell r="BO146" t="str">
            <v/>
          </cell>
          <cell r="BP146" t="str">
            <v/>
          </cell>
          <cell r="BQ146" t="str">
            <v/>
          </cell>
          <cell r="BR146" t="str">
            <v/>
          </cell>
          <cell r="BS146" t="str">
            <v/>
          </cell>
          <cell r="BT146" t="str">
            <v/>
          </cell>
          <cell r="BU146" t="str">
            <v/>
          </cell>
          <cell r="BV146" t="str">
            <v/>
          </cell>
          <cell r="BW146" t="str">
            <v/>
          </cell>
          <cell r="BX146" t="str">
            <v/>
          </cell>
          <cell r="BY146" t="str">
            <v/>
          </cell>
          <cell r="BZ146" t="str">
            <v/>
          </cell>
          <cell r="CA146" t="str">
            <v/>
          </cell>
          <cell r="CB146" t="str">
            <v/>
          </cell>
          <cell r="CC146" t="str">
            <v/>
          </cell>
          <cell r="CD146" t="str">
            <v/>
          </cell>
          <cell r="CE146" t="str">
            <v/>
          </cell>
          <cell r="CF146" t="str">
            <v/>
          </cell>
          <cell r="CG146" t="str">
            <v/>
          </cell>
          <cell r="CH146" t="str">
            <v/>
          </cell>
          <cell r="CI146" t="str">
            <v/>
          </cell>
          <cell r="CJ146" t="str">
            <v/>
          </cell>
          <cell r="CK146" t="str">
            <v/>
          </cell>
        </row>
        <row r="147">
          <cell r="C147">
            <v>144</v>
          </cell>
          <cell r="AM147" t="str">
            <v>×</v>
          </cell>
          <cell r="AN147" t="str">
            <v/>
          </cell>
          <cell r="AO147">
            <v>0</v>
          </cell>
          <cell r="AP147">
            <v>0</v>
          </cell>
          <cell r="AQ147" t="str">
            <v/>
          </cell>
          <cell r="AR147" t="str">
            <v/>
          </cell>
          <cell r="AS147" t="str">
            <v/>
          </cell>
          <cell r="AT147" t="str">
            <v/>
          </cell>
          <cell r="AU147" t="str">
            <v/>
          </cell>
          <cell r="AV147" t="str">
            <v/>
          </cell>
          <cell r="AW147" t="str">
            <v/>
          </cell>
          <cell r="AX147" t="str">
            <v/>
          </cell>
          <cell r="AY147" t="str">
            <v/>
          </cell>
          <cell r="AZ147" t="str">
            <v/>
          </cell>
          <cell r="BA147" t="str">
            <v/>
          </cell>
          <cell r="BB147" t="str">
            <v/>
          </cell>
          <cell r="BC147" t="str">
            <v/>
          </cell>
          <cell r="BD147" t="str">
            <v/>
          </cell>
          <cell r="BE147" t="str">
            <v/>
          </cell>
          <cell r="BF147" t="str">
            <v/>
          </cell>
          <cell r="BG147" t="str">
            <v/>
          </cell>
          <cell r="BH147" t="str">
            <v/>
          </cell>
          <cell r="BI147" t="str">
            <v/>
          </cell>
          <cell r="BJ147" t="str">
            <v/>
          </cell>
          <cell r="BK147" t="str">
            <v/>
          </cell>
          <cell r="BL147" t="str">
            <v/>
          </cell>
          <cell r="BM147" t="str">
            <v/>
          </cell>
          <cell r="BN147" t="str">
            <v/>
          </cell>
          <cell r="BO147" t="str">
            <v/>
          </cell>
          <cell r="BP147" t="str">
            <v/>
          </cell>
          <cell r="BQ147" t="str">
            <v/>
          </cell>
          <cell r="BR147" t="str">
            <v/>
          </cell>
          <cell r="BS147" t="str">
            <v/>
          </cell>
          <cell r="BT147" t="str">
            <v/>
          </cell>
          <cell r="BU147" t="str">
            <v/>
          </cell>
          <cell r="BV147" t="str">
            <v/>
          </cell>
          <cell r="BW147" t="str">
            <v/>
          </cell>
          <cell r="BX147" t="str">
            <v/>
          </cell>
          <cell r="BY147" t="str">
            <v/>
          </cell>
          <cell r="BZ147" t="str">
            <v/>
          </cell>
          <cell r="CA147" t="str">
            <v/>
          </cell>
          <cell r="CB147" t="str">
            <v/>
          </cell>
          <cell r="CC147" t="str">
            <v/>
          </cell>
          <cell r="CD147" t="str">
            <v/>
          </cell>
          <cell r="CE147" t="str">
            <v/>
          </cell>
          <cell r="CF147" t="str">
            <v/>
          </cell>
          <cell r="CG147" t="str">
            <v/>
          </cell>
          <cell r="CH147" t="str">
            <v/>
          </cell>
          <cell r="CI147" t="str">
            <v/>
          </cell>
          <cell r="CJ147" t="str">
            <v/>
          </cell>
          <cell r="CK147" t="str">
            <v/>
          </cell>
        </row>
        <row r="148">
          <cell r="C148">
            <v>145</v>
          </cell>
          <cell r="AM148" t="str">
            <v>×</v>
          </cell>
          <cell r="AN148" t="str">
            <v/>
          </cell>
          <cell r="AO148">
            <v>0</v>
          </cell>
          <cell r="AP148">
            <v>0</v>
          </cell>
          <cell r="AQ148" t="str">
            <v/>
          </cell>
          <cell r="AR148" t="str">
            <v/>
          </cell>
          <cell r="AS148" t="str">
            <v/>
          </cell>
          <cell r="AT148" t="str">
            <v/>
          </cell>
          <cell r="AU148" t="str">
            <v/>
          </cell>
          <cell r="AV148" t="str">
            <v/>
          </cell>
          <cell r="AW148" t="str">
            <v/>
          </cell>
          <cell r="AX148" t="str">
            <v/>
          </cell>
          <cell r="AY148" t="str">
            <v/>
          </cell>
          <cell r="AZ148" t="str">
            <v/>
          </cell>
          <cell r="BA148" t="str">
            <v/>
          </cell>
          <cell r="BB148" t="str">
            <v/>
          </cell>
          <cell r="BC148" t="str">
            <v/>
          </cell>
          <cell r="BD148" t="str">
            <v/>
          </cell>
          <cell r="BE148" t="str">
            <v/>
          </cell>
          <cell r="BF148" t="str">
            <v/>
          </cell>
          <cell r="BG148" t="str">
            <v/>
          </cell>
          <cell r="BH148" t="str">
            <v/>
          </cell>
          <cell r="BI148" t="str">
            <v/>
          </cell>
          <cell r="BJ148" t="str">
            <v/>
          </cell>
          <cell r="BK148" t="str">
            <v/>
          </cell>
          <cell r="BL148" t="str">
            <v/>
          </cell>
          <cell r="BM148" t="str">
            <v/>
          </cell>
          <cell r="BN148" t="str">
            <v/>
          </cell>
          <cell r="BO148" t="str">
            <v/>
          </cell>
          <cell r="BP148" t="str">
            <v/>
          </cell>
          <cell r="BQ148" t="str">
            <v/>
          </cell>
          <cell r="BR148" t="str">
            <v/>
          </cell>
          <cell r="BS148" t="str">
            <v/>
          </cell>
          <cell r="BT148" t="str">
            <v/>
          </cell>
          <cell r="BU148" t="str">
            <v/>
          </cell>
          <cell r="BV148" t="str">
            <v/>
          </cell>
          <cell r="BW148" t="str">
            <v/>
          </cell>
          <cell r="BX148" t="str">
            <v/>
          </cell>
          <cell r="BY148" t="str">
            <v/>
          </cell>
          <cell r="BZ148" t="str">
            <v/>
          </cell>
          <cell r="CA148" t="str">
            <v/>
          </cell>
          <cell r="CB148" t="str">
            <v/>
          </cell>
          <cell r="CC148" t="str">
            <v/>
          </cell>
          <cell r="CD148" t="str">
            <v/>
          </cell>
          <cell r="CE148" t="str">
            <v/>
          </cell>
          <cell r="CF148" t="str">
            <v/>
          </cell>
          <cell r="CG148" t="str">
            <v/>
          </cell>
          <cell r="CH148" t="str">
            <v/>
          </cell>
          <cell r="CI148" t="str">
            <v/>
          </cell>
          <cell r="CJ148" t="str">
            <v/>
          </cell>
          <cell r="CK148" t="str">
            <v/>
          </cell>
        </row>
        <row r="149">
          <cell r="C149">
            <v>146</v>
          </cell>
          <cell r="AM149" t="str">
            <v>×</v>
          </cell>
          <cell r="AN149" t="str">
            <v/>
          </cell>
          <cell r="AO149">
            <v>0</v>
          </cell>
          <cell r="AP149">
            <v>0</v>
          </cell>
          <cell r="AQ149" t="str">
            <v/>
          </cell>
          <cell r="AR149" t="str">
            <v/>
          </cell>
          <cell r="AS149" t="str">
            <v/>
          </cell>
          <cell r="AT149" t="str">
            <v/>
          </cell>
          <cell r="AU149" t="str">
            <v/>
          </cell>
          <cell r="AV149" t="str">
            <v/>
          </cell>
          <cell r="AW149" t="str">
            <v/>
          </cell>
          <cell r="AX149" t="str">
            <v/>
          </cell>
          <cell r="AY149" t="str">
            <v/>
          </cell>
          <cell r="AZ149" t="str">
            <v/>
          </cell>
          <cell r="BA149" t="str">
            <v/>
          </cell>
          <cell r="BB149" t="str">
            <v/>
          </cell>
          <cell r="BC149" t="str">
            <v/>
          </cell>
          <cell r="BD149" t="str">
            <v/>
          </cell>
          <cell r="BE149" t="str">
            <v/>
          </cell>
          <cell r="BF149" t="str">
            <v/>
          </cell>
          <cell r="BG149" t="str">
            <v/>
          </cell>
          <cell r="BH149" t="str">
            <v/>
          </cell>
          <cell r="BI149" t="str">
            <v/>
          </cell>
          <cell r="BJ149" t="str">
            <v/>
          </cell>
          <cell r="BK149" t="str">
            <v/>
          </cell>
          <cell r="BL149" t="str">
            <v/>
          </cell>
          <cell r="BM149" t="str">
            <v/>
          </cell>
          <cell r="BN149" t="str">
            <v/>
          </cell>
          <cell r="BO149" t="str">
            <v/>
          </cell>
          <cell r="BP149" t="str">
            <v/>
          </cell>
          <cell r="BQ149" t="str">
            <v/>
          </cell>
          <cell r="BR149" t="str">
            <v/>
          </cell>
          <cell r="BS149" t="str">
            <v/>
          </cell>
          <cell r="BT149" t="str">
            <v/>
          </cell>
          <cell r="BU149" t="str">
            <v/>
          </cell>
          <cell r="BV149" t="str">
            <v/>
          </cell>
          <cell r="BW149" t="str">
            <v/>
          </cell>
          <cell r="BX149" t="str">
            <v/>
          </cell>
          <cell r="BY149" t="str">
            <v/>
          </cell>
          <cell r="BZ149" t="str">
            <v/>
          </cell>
          <cell r="CA149" t="str">
            <v/>
          </cell>
          <cell r="CB149" t="str">
            <v/>
          </cell>
          <cell r="CC149" t="str">
            <v/>
          </cell>
          <cell r="CD149" t="str">
            <v/>
          </cell>
          <cell r="CE149" t="str">
            <v/>
          </cell>
          <cell r="CF149" t="str">
            <v/>
          </cell>
          <cell r="CG149" t="str">
            <v/>
          </cell>
          <cell r="CH149" t="str">
            <v/>
          </cell>
          <cell r="CI149" t="str">
            <v/>
          </cell>
          <cell r="CJ149" t="str">
            <v/>
          </cell>
          <cell r="CK149" t="str">
            <v/>
          </cell>
        </row>
        <row r="150">
          <cell r="C150">
            <v>147</v>
          </cell>
          <cell r="AM150" t="str">
            <v>×</v>
          </cell>
          <cell r="AN150" t="str">
            <v/>
          </cell>
          <cell r="AO150">
            <v>0</v>
          </cell>
          <cell r="AP150">
            <v>0</v>
          </cell>
          <cell r="AQ150" t="str">
            <v/>
          </cell>
          <cell r="AR150" t="str">
            <v/>
          </cell>
          <cell r="AS150" t="str">
            <v/>
          </cell>
          <cell r="AT150" t="str">
            <v/>
          </cell>
          <cell r="AU150" t="str">
            <v/>
          </cell>
          <cell r="AV150" t="str">
            <v/>
          </cell>
          <cell r="AW150" t="str">
            <v/>
          </cell>
          <cell r="AX150" t="str">
            <v/>
          </cell>
          <cell r="AY150" t="str">
            <v/>
          </cell>
          <cell r="AZ150" t="str">
            <v/>
          </cell>
          <cell r="BA150" t="str">
            <v/>
          </cell>
          <cell r="BB150" t="str">
            <v/>
          </cell>
          <cell r="BC150" t="str">
            <v/>
          </cell>
          <cell r="BD150" t="str">
            <v/>
          </cell>
          <cell r="BE150" t="str">
            <v/>
          </cell>
          <cell r="BF150" t="str">
            <v/>
          </cell>
          <cell r="BG150" t="str">
            <v/>
          </cell>
          <cell r="BH150" t="str">
            <v/>
          </cell>
          <cell r="BI150" t="str">
            <v/>
          </cell>
          <cell r="BJ150" t="str">
            <v/>
          </cell>
          <cell r="BK150" t="str">
            <v/>
          </cell>
          <cell r="BL150" t="str">
            <v/>
          </cell>
          <cell r="BM150" t="str">
            <v/>
          </cell>
          <cell r="BN150" t="str">
            <v/>
          </cell>
          <cell r="BO150" t="str">
            <v/>
          </cell>
          <cell r="BP150" t="str">
            <v/>
          </cell>
          <cell r="BQ150" t="str">
            <v/>
          </cell>
          <cell r="BR150" t="str">
            <v/>
          </cell>
          <cell r="BS150" t="str">
            <v/>
          </cell>
          <cell r="BT150" t="str">
            <v/>
          </cell>
          <cell r="BU150" t="str">
            <v/>
          </cell>
          <cell r="BV150" t="str">
            <v/>
          </cell>
          <cell r="BW150" t="str">
            <v/>
          </cell>
          <cell r="BX150" t="str">
            <v/>
          </cell>
          <cell r="BY150" t="str">
            <v/>
          </cell>
          <cell r="BZ150" t="str">
            <v/>
          </cell>
          <cell r="CA150" t="str">
            <v/>
          </cell>
          <cell r="CB150" t="str">
            <v/>
          </cell>
          <cell r="CC150" t="str">
            <v/>
          </cell>
          <cell r="CD150" t="str">
            <v/>
          </cell>
          <cell r="CE150" t="str">
            <v/>
          </cell>
          <cell r="CF150" t="str">
            <v/>
          </cell>
          <cell r="CG150" t="str">
            <v/>
          </cell>
          <cell r="CH150" t="str">
            <v/>
          </cell>
          <cell r="CI150" t="str">
            <v/>
          </cell>
          <cell r="CJ150" t="str">
            <v/>
          </cell>
          <cell r="CK150" t="str">
            <v/>
          </cell>
        </row>
        <row r="151">
          <cell r="C151">
            <v>148</v>
          </cell>
          <cell r="AM151" t="str">
            <v>×</v>
          </cell>
          <cell r="AN151" t="str">
            <v/>
          </cell>
          <cell r="AO151">
            <v>0</v>
          </cell>
          <cell r="AP151">
            <v>0</v>
          </cell>
          <cell r="AQ151" t="str">
            <v/>
          </cell>
          <cell r="AR151" t="str">
            <v/>
          </cell>
          <cell r="AS151" t="str">
            <v/>
          </cell>
          <cell r="AT151" t="str">
            <v/>
          </cell>
          <cell r="AU151" t="str">
            <v/>
          </cell>
          <cell r="AV151" t="str">
            <v/>
          </cell>
          <cell r="AW151" t="str">
            <v/>
          </cell>
          <cell r="AX151" t="str">
            <v/>
          </cell>
          <cell r="AY151" t="str">
            <v/>
          </cell>
          <cell r="AZ151" t="str">
            <v/>
          </cell>
          <cell r="BA151" t="str">
            <v/>
          </cell>
          <cell r="BB151" t="str">
            <v/>
          </cell>
          <cell r="BC151" t="str">
            <v/>
          </cell>
          <cell r="BD151" t="str">
            <v/>
          </cell>
          <cell r="BE151" t="str">
            <v/>
          </cell>
          <cell r="BF151" t="str">
            <v/>
          </cell>
          <cell r="BG151" t="str">
            <v/>
          </cell>
          <cell r="BH151" t="str">
            <v/>
          </cell>
          <cell r="BI151" t="str">
            <v/>
          </cell>
          <cell r="BJ151" t="str">
            <v/>
          </cell>
          <cell r="BK151" t="str">
            <v/>
          </cell>
          <cell r="BL151" t="str">
            <v/>
          </cell>
          <cell r="BM151" t="str">
            <v/>
          </cell>
          <cell r="BN151" t="str">
            <v/>
          </cell>
          <cell r="BO151" t="str">
            <v/>
          </cell>
          <cell r="BP151" t="str">
            <v/>
          </cell>
          <cell r="BQ151" t="str">
            <v/>
          </cell>
          <cell r="BR151" t="str">
            <v/>
          </cell>
          <cell r="BS151" t="str">
            <v/>
          </cell>
          <cell r="BT151" t="str">
            <v/>
          </cell>
          <cell r="BU151" t="str">
            <v/>
          </cell>
          <cell r="BV151" t="str">
            <v/>
          </cell>
          <cell r="BW151" t="str">
            <v/>
          </cell>
          <cell r="BX151" t="str">
            <v/>
          </cell>
          <cell r="BY151" t="str">
            <v/>
          </cell>
          <cell r="BZ151" t="str">
            <v/>
          </cell>
          <cell r="CA151" t="str">
            <v/>
          </cell>
          <cell r="CB151" t="str">
            <v/>
          </cell>
          <cell r="CC151" t="str">
            <v/>
          </cell>
          <cell r="CD151" t="str">
            <v/>
          </cell>
          <cell r="CE151" t="str">
            <v/>
          </cell>
          <cell r="CF151" t="str">
            <v/>
          </cell>
          <cell r="CG151" t="str">
            <v/>
          </cell>
          <cell r="CH151" t="str">
            <v/>
          </cell>
          <cell r="CI151" t="str">
            <v/>
          </cell>
          <cell r="CJ151" t="str">
            <v/>
          </cell>
          <cell r="CK151" t="str">
            <v/>
          </cell>
        </row>
        <row r="152">
          <cell r="C152">
            <v>149</v>
          </cell>
          <cell r="AM152" t="str">
            <v>×</v>
          </cell>
          <cell r="AN152" t="str">
            <v/>
          </cell>
          <cell r="AO152">
            <v>0</v>
          </cell>
          <cell r="AP152">
            <v>0</v>
          </cell>
          <cell r="AQ152" t="str">
            <v/>
          </cell>
          <cell r="AR152" t="str">
            <v/>
          </cell>
          <cell r="AS152" t="str">
            <v/>
          </cell>
          <cell r="AT152" t="str">
            <v/>
          </cell>
          <cell r="AU152" t="str">
            <v/>
          </cell>
          <cell r="AV152" t="str">
            <v/>
          </cell>
          <cell r="AW152" t="str">
            <v/>
          </cell>
          <cell r="AX152" t="str">
            <v/>
          </cell>
          <cell r="AY152" t="str">
            <v/>
          </cell>
          <cell r="AZ152" t="str">
            <v/>
          </cell>
          <cell r="BA152" t="str">
            <v/>
          </cell>
          <cell r="BB152" t="str">
            <v/>
          </cell>
          <cell r="BC152" t="str">
            <v/>
          </cell>
          <cell r="BD152" t="str">
            <v/>
          </cell>
          <cell r="BE152" t="str">
            <v/>
          </cell>
          <cell r="BF152" t="str">
            <v/>
          </cell>
          <cell r="BG152" t="str">
            <v/>
          </cell>
          <cell r="BH152" t="str">
            <v/>
          </cell>
          <cell r="BI152" t="str">
            <v/>
          </cell>
          <cell r="BJ152" t="str">
            <v/>
          </cell>
          <cell r="BK152" t="str">
            <v/>
          </cell>
          <cell r="BL152" t="str">
            <v/>
          </cell>
          <cell r="BM152" t="str">
            <v/>
          </cell>
          <cell r="BN152" t="str">
            <v/>
          </cell>
          <cell r="BO152" t="str">
            <v/>
          </cell>
          <cell r="BP152" t="str">
            <v/>
          </cell>
          <cell r="BQ152" t="str">
            <v/>
          </cell>
          <cell r="BR152" t="str">
            <v/>
          </cell>
          <cell r="BS152" t="str">
            <v/>
          </cell>
          <cell r="BT152" t="str">
            <v/>
          </cell>
          <cell r="BU152" t="str">
            <v/>
          </cell>
          <cell r="BV152" t="str">
            <v/>
          </cell>
          <cell r="BW152" t="str">
            <v/>
          </cell>
          <cell r="BX152" t="str">
            <v/>
          </cell>
          <cell r="BY152" t="str">
            <v/>
          </cell>
          <cell r="BZ152" t="str">
            <v/>
          </cell>
          <cell r="CA152" t="str">
            <v/>
          </cell>
          <cell r="CB152" t="str">
            <v/>
          </cell>
          <cell r="CC152" t="str">
            <v/>
          </cell>
          <cell r="CD152" t="str">
            <v/>
          </cell>
          <cell r="CE152" t="str">
            <v/>
          </cell>
          <cell r="CF152" t="str">
            <v/>
          </cell>
          <cell r="CG152" t="str">
            <v/>
          </cell>
          <cell r="CH152" t="str">
            <v/>
          </cell>
          <cell r="CI152" t="str">
            <v/>
          </cell>
          <cell r="CJ152" t="str">
            <v/>
          </cell>
          <cell r="CK152" t="str">
            <v/>
          </cell>
        </row>
        <row r="153">
          <cell r="C153">
            <v>150</v>
          </cell>
          <cell r="AM153" t="str">
            <v>×</v>
          </cell>
          <cell r="AN153" t="str">
            <v/>
          </cell>
          <cell r="AO153">
            <v>0</v>
          </cell>
          <cell r="AP153">
            <v>0</v>
          </cell>
          <cell r="AQ153" t="str">
            <v/>
          </cell>
          <cell r="AR153" t="str">
            <v/>
          </cell>
          <cell r="AS153" t="str">
            <v/>
          </cell>
          <cell r="AT153" t="str">
            <v/>
          </cell>
          <cell r="AU153" t="str">
            <v/>
          </cell>
          <cell r="AV153" t="str">
            <v/>
          </cell>
          <cell r="AW153" t="str">
            <v/>
          </cell>
          <cell r="AX153" t="str">
            <v/>
          </cell>
          <cell r="AY153" t="str">
            <v/>
          </cell>
          <cell r="AZ153" t="str">
            <v/>
          </cell>
          <cell r="BA153" t="str">
            <v/>
          </cell>
          <cell r="BB153" t="str">
            <v/>
          </cell>
          <cell r="BC153" t="str">
            <v/>
          </cell>
          <cell r="BD153" t="str">
            <v/>
          </cell>
          <cell r="BE153" t="str">
            <v/>
          </cell>
          <cell r="BF153" t="str">
            <v/>
          </cell>
          <cell r="BG153" t="str">
            <v/>
          </cell>
          <cell r="BH153" t="str">
            <v/>
          </cell>
          <cell r="BI153" t="str">
            <v/>
          </cell>
          <cell r="BJ153" t="str">
            <v/>
          </cell>
          <cell r="BK153" t="str">
            <v/>
          </cell>
          <cell r="BL153" t="str">
            <v/>
          </cell>
          <cell r="BM153" t="str">
            <v/>
          </cell>
          <cell r="BN153" t="str">
            <v/>
          </cell>
          <cell r="BO153" t="str">
            <v/>
          </cell>
          <cell r="BP153" t="str">
            <v/>
          </cell>
          <cell r="BQ153" t="str">
            <v/>
          </cell>
          <cell r="BR153" t="str">
            <v/>
          </cell>
          <cell r="BS153" t="str">
            <v/>
          </cell>
          <cell r="BT153" t="str">
            <v/>
          </cell>
          <cell r="BU153" t="str">
            <v/>
          </cell>
          <cell r="BV153" t="str">
            <v/>
          </cell>
          <cell r="BW153" t="str">
            <v/>
          </cell>
          <cell r="BX153" t="str">
            <v/>
          </cell>
          <cell r="BY153" t="str">
            <v/>
          </cell>
          <cell r="BZ153" t="str">
            <v/>
          </cell>
          <cell r="CA153" t="str">
            <v/>
          </cell>
          <cell r="CB153" t="str">
            <v/>
          </cell>
          <cell r="CC153" t="str">
            <v/>
          </cell>
          <cell r="CD153" t="str">
            <v/>
          </cell>
          <cell r="CE153" t="str">
            <v/>
          </cell>
          <cell r="CF153" t="str">
            <v/>
          </cell>
          <cell r="CG153" t="str">
            <v/>
          </cell>
          <cell r="CH153" t="str">
            <v/>
          </cell>
          <cell r="CI153" t="str">
            <v/>
          </cell>
          <cell r="CJ153" t="str">
            <v/>
          </cell>
          <cell r="CK153" t="str">
            <v/>
          </cell>
        </row>
        <row r="154">
          <cell r="C154">
            <v>151</v>
          </cell>
          <cell r="AM154" t="str">
            <v>×</v>
          </cell>
          <cell r="AN154" t="str">
            <v/>
          </cell>
          <cell r="AO154">
            <v>0</v>
          </cell>
          <cell r="AP154">
            <v>0</v>
          </cell>
          <cell r="AQ154" t="str">
            <v/>
          </cell>
          <cell r="AR154" t="str">
            <v/>
          </cell>
          <cell r="AS154" t="str">
            <v/>
          </cell>
          <cell r="AT154" t="str">
            <v/>
          </cell>
          <cell r="AU154" t="str">
            <v/>
          </cell>
          <cell r="AV154" t="str">
            <v/>
          </cell>
          <cell r="AW154" t="str">
            <v/>
          </cell>
          <cell r="AX154" t="str">
            <v/>
          </cell>
          <cell r="AY154" t="str">
            <v/>
          </cell>
          <cell r="AZ154" t="str">
            <v/>
          </cell>
          <cell r="BA154" t="str">
            <v/>
          </cell>
          <cell r="BB154" t="str">
            <v/>
          </cell>
          <cell r="BC154" t="str">
            <v/>
          </cell>
          <cell r="BD154" t="str">
            <v/>
          </cell>
          <cell r="BE154" t="str">
            <v/>
          </cell>
          <cell r="BF154" t="str">
            <v/>
          </cell>
          <cell r="BG154" t="str">
            <v/>
          </cell>
          <cell r="BH154" t="str">
            <v/>
          </cell>
          <cell r="BI154" t="str">
            <v/>
          </cell>
          <cell r="BJ154" t="str">
            <v/>
          </cell>
          <cell r="BK154" t="str">
            <v/>
          </cell>
          <cell r="BL154" t="str">
            <v/>
          </cell>
          <cell r="BM154" t="str">
            <v/>
          </cell>
          <cell r="BN154" t="str">
            <v/>
          </cell>
          <cell r="BO154" t="str">
            <v/>
          </cell>
          <cell r="BP154" t="str">
            <v/>
          </cell>
          <cell r="BQ154" t="str">
            <v/>
          </cell>
          <cell r="BR154" t="str">
            <v/>
          </cell>
          <cell r="BS154" t="str">
            <v/>
          </cell>
          <cell r="BT154" t="str">
            <v/>
          </cell>
          <cell r="BU154" t="str">
            <v/>
          </cell>
          <cell r="BV154" t="str">
            <v/>
          </cell>
          <cell r="BW154" t="str">
            <v/>
          </cell>
          <cell r="BX154" t="str">
            <v/>
          </cell>
          <cell r="BY154" t="str">
            <v/>
          </cell>
          <cell r="BZ154" t="str">
            <v/>
          </cell>
          <cell r="CA154" t="str">
            <v/>
          </cell>
          <cell r="CB154" t="str">
            <v/>
          </cell>
          <cell r="CC154" t="str">
            <v/>
          </cell>
          <cell r="CD154" t="str">
            <v/>
          </cell>
          <cell r="CE154" t="str">
            <v/>
          </cell>
          <cell r="CF154" t="str">
            <v/>
          </cell>
          <cell r="CG154" t="str">
            <v/>
          </cell>
          <cell r="CH154" t="str">
            <v/>
          </cell>
          <cell r="CI154" t="str">
            <v/>
          </cell>
          <cell r="CJ154" t="str">
            <v/>
          </cell>
          <cell r="CK154" t="str">
            <v/>
          </cell>
        </row>
        <row r="155">
          <cell r="C155">
            <v>152</v>
          </cell>
          <cell r="AM155" t="str">
            <v>×</v>
          </cell>
          <cell r="AN155" t="str">
            <v/>
          </cell>
          <cell r="AO155">
            <v>0</v>
          </cell>
          <cell r="AP155">
            <v>0</v>
          </cell>
          <cell r="AQ155" t="str">
            <v/>
          </cell>
          <cell r="AR155" t="str">
            <v/>
          </cell>
          <cell r="AS155" t="str">
            <v/>
          </cell>
          <cell r="AT155" t="str">
            <v/>
          </cell>
          <cell r="AU155" t="str">
            <v/>
          </cell>
          <cell r="AV155" t="str">
            <v/>
          </cell>
          <cell r="AW155" t="str">
            <v/>
          </cell>
          <cell r="AX155" t="str">
            <v/>
          </cell>
          <cell r="AY155" t="str">
            <v/>
          </cell>
          <cell r="AZ155" t="str">
            <v/>
          </cell>
          <cell r="BA155" t="str">
            <v/>
          </cell>
          <cell r="BB155" t="str">
            <v/>
          </cell>
          <cell r="BC155" t="str">
            <v/>
          </cell>
          <cell r="BD155" t="str">
            <v/>
          </cell>
          <cell r="BE155" t="str">
            <v/>
          </cell>
          <cell r="BF155" t="str">
            <v/>
          </cell>
          <cell r="BG155" t="str">
            <v/>
          </cell>
          <cell r="BH155" t="str">
            <v/>
          </cell>
          <cell r="BI155" t="str">
            <v/>
          </cell>
          <cell r="BJ155" t="str">
            <v/>
          </cell>
          <cell r="BK155" t="str">
            <v/>
          </cell>
          <cell r="BL155" t="str">
            <v/>
          </cell>
          <cell r="BM155" t="str">
            <v/>
          </cell>
          <cell r="BN155" t="str">
            <v/>
          </cell>
          <cell r="BO155" t="str">
            <v/>
          </cell>
          <cell r="BP155" t="str">
            <v/>
          </cell>
          <cell r="BQ155" t="str">
            <v/>
          </cell>
          <cell r="BR155" t="str">
            <v/>
          </cell>
          <cell r="BS155" t="str">
            <v/>
          </cell>
          <cell r="BT155" t="str">
            <v/>
          </cell>
          <cell r="BU155" t="str">
            <v/>
          </cell>
          <cell r="BV155" t="str">
            <v/>
          </cell>
          <cell r="BW155" t="str">
            <v/>
          </cell>
          <cell r="BX155" t="str">
            <v/>
          </cell>
          <cell r="BY155" t="str">
            <v/>
          </cell>
          <cell r="BZ155" t="str">
            <v/>
          </cell>
          <cell r="CA155" t="str">
            <v/>
          </cell>
          <cell r="CB155" t="str">
            <v/>
          </cell>
          <cell r="CC155" t="str">
            <v/>
          </cell>
          <cell r="CD155" t="str">
            <v/>
          </cell>
          <cell r="CE155" t="str">
            <v/>
          </cell>
          <cell r="CF155" t="str">
            <v/>
          </cell>
          <cell r="CG155" t="str">
            <v/>
          </cell>
          <cell r="CH155" t="str">
            <v/>
          </cell>
          <cell r="CI155" t="str">
            <v/>
          </cell>
          <cell r="CJ155" t="str">
            <v/>
          </cell>
          <cell r="CK155" t="str">
            <v/>
          </cell>
        </row>
        <row r="156">
          <cell r="C156">
            <v>153</v>
          </cell>
          <cell r="AM156" t="str">
            <v>×</v>
          </cell>
          <cell r="AN156" t="str">
            <v/>
          </cell>
          <cell r="AO156">
            <v>0</v>
          </cell>
          <cell r="AP156">
            <v>0</v>
          </cell>
          <cell r="AQ156" t="str">
            <v/>
          </cell>
          <cell r="AR156" t="str">
            <v/>
          </cell>
          <cell r="AS156" t="str">
            <v/>
          </cell>
          <cell r="AT156" t="str">
            <v/>
          </cell>
          <cell r="AU156" t="str">
            <v/>
          </cell>
          <cell r="AV156" t="str">
            <v/>
          </cell>
          <cell r="AW156" t="str">
            <v/>
          </cell>
          <cell r="AX156" t="str">
            <v/>
          </cell>
          <cell r="AY156" t="str">
            <v/>
          </cell>
          <cell r="AZ156" t="str">
            <v/>
          </cell>
          <cell r="BA156" t="str">
            <v/>
          </cell>
          <cell r="BB156" t="str">
            <v/>
          </cell>
          <cell r="BC156" t="str">
            <v/>
          </cell>
          <cell r="BD156" t="str">
            <v/>
          </cell>
          <cell r="BE156" t="str">
            <v/>
          </cell>
          <cell r="BF156" t="str">
            <v/>
          </cell>
          <cell r="BG156" t="str">
            <v/>
          </cell>
          <cell r="BH156" t="str">
            <v/>
          </cell>
          <cell r="BI156" t="str">
            <v/>
          </cell>
          <cell r="BJ156" t="str">
            <v/>
          </cell>
          <cell r="BK156" t="str">
            <v/>
          </cell>
          <cell r="BL156" t="str">
            <v/>
          </cell>
          <cell r="BM156" t="str">
            <v/>
          </cell>
          <cell r="BN156" t="str">
            <v/>
          </cell>
          <cell r="BO156" t="str">
            <v/>
          </cell>
          <cell r="BP156" t="str">
            <v/>
          </cell>
          <cell r="BQ156" t="str">
            <v/>
          </cell>
          <cell r="BR156" t="str">
            <v/>
          </cell>
          <cell r="BS156" t="str">
            <v/>
          </cell>
          <cell r="BT156" t="str">
            <v/>
          </cell>
          <cell r="BU156" t="str">
            <v/>
          </cell>
          <cell r="BV156" t="str">
            <v/>
          </cell>
          <cell r="BW156" t="str">
            <v/>
          </cell>
          <cell r="BX156" t="str">
            <v/>
          </cell>
          <cell r="BY156" t="str">
            <v/>
          </cell>
          <cell r="BZ156" t="str">
            <v/>
          </cell>
          <cell r="CA156" t="str">
            <v/>
          </cell>
          <cell r="CB156" t="str">
            <v/>
          </cell>
          <cell r="CC156" t="str">
            <v/>
          </cell>
          <cell r="CD156" t="str">
            <v/>
          </cell>
          <cell r="CE156" t="str">
            <v/>
          </cell>
          <cell r="CF156" t="str">
            <v/>
          </cell>
          <cell r="CG156" t="str">
            <v/>
          </cell>
          <cell r="CH156" t="str">
            <v/>
          </cell>
          <cell r="CI156" t="str">
            <v/>
          </cell>
          <cell r="CJ156" t="str">
            <v/>
          </cell>
          <cell r="CK156" t="str">
            <v/>
          </cell>
        </row>
        <row r="157">
          <cell r="C157">
            <v>154</v>
          </cell>
          <cell r="AM157" t="str">
            <v>×</v>
          </cell>
          <cell r="AN157" t="str">
            <v/>
          </cell>
          <cell r="AO157">
            <v>0</v>
          </cell>
          <cell r="AP157">
            <v>0</v>
          </cell>
          <cell r="AQ157" t="str">
            <v/>
          </cell>
          <cell r="AR157" t="str">
            <v/>
          </cell>
          <cell r="AS157" t="str">
            <v/>
          </cell>
          <cell r="AT157" t="str">
            <v/>
          </cell>
          <cell r="AU157" t="str">
            <v/>
          </cell>
          <cell r="AV157" t="str">
            <v/>
          </cell>
          <cell r="AW157" t="str">
            <v/>
          </cell>
          <cell r="AX157" t="str">
            <v/>
          </cell>
          <cell r="AY157" t="str">
            <v/>
          </cell>
          <cell r="AZ157" t="str">
            <v/>
          </cell>
          <cell r="BA157" t="str">
            <v/>
          </cell>
          <cell r="BB157" t="str">
            <v/>
          </cell>
          <cell r="BC157" t="str">
            <v/>
          </cell>
          <cell r="BD157" t="str">
            <v/>
          </cell>
          <cell r="BE157" t="str">
            <v/>
          </cell>
          <cell r="BF157" t="str">
            <v/>
          </cell>
          <cell r="BG157" t="str">
            <v/>
          </cell>
          <cell r="BH157" t="str">
            <v/>
          </cell>
          <cell r="BI157" t="str">
            <v/>
          </cell>
          <cell r="BJ157" t="str">
            <v/>
          </cell>
          <cell r="BK157" t="str">
            <v/>
          </cell>
          <cell r="BL157" t="str">
            <v/>
          </cell>
          <cell r="BM157" t="str">
            <v/>
          </cell>
          <cell r="BN157" t="str">
            <v/>
          </cell>
          <cell r="BO157" t="str">
            <v/>
          </cell>
          <cell r="BP157" t="str">
            <v/>
          </cell>
          <cell r="BQ157" t="str">
            <v/>
          </cell>
          <cell r="BR157" t="str">
            <v/>
          </cell>
          <cell r="BS157" t="str">
            <v/>
          </cell>
          <cell r="BT157" t="str">
            <v/>
          </cell>
          <cell r="BU157" t="str">
            <v/>
          </cell>
          <cell r="BV157" t="str">
            <v/>
          </cell>
          <cell r="BW157" t="str">
            <v/>
          </cell>
          <cell r="BX157" t="str">
            <v/>
          </cell>
          <cell r="BY157" t="str">
            <v/>
          </cell>
          <cell r="BZ157" t="str">
            <v/>
          </cell>
          <cell r="CA157" t="str">
            <v/>
          </cell>
          <cell r="CB157" t="str">
            <v/>
          </cell>
          <cell r="CC157" t="str">
            <v/>
          </cell>
          <cell r="CD157" t="str">
            <v/>
          </cell>
          <cell r="CE157" t="str">
            <v/>
          </cell>
          <cell r="CF157" t="str">
            <v/>
          </cell>
          <cell r="CG157" t="str">
            <v/>
          </cell>
          <cell r="CH157" t="str">
            <v/>
          </cell>
          <cell r="CI157" t="str">
            <v/>
          </cell>
          <cell r="CJ157" t="str">
            <v/>
          </cell>
          <cell r="CK157" t="str">
            <v/>
          </cell>
        </row>
        <row r="158">
          <cell r="C158">
            <v>155</v>
          </cell>
          <cell r="AM158" t="str">
            <v>×</v>
          </cell>
          <cell r="AN158" t="str">
            <v/>
          </cell>
          <cell r="AO158">
            <v>0</v>
          </cell>
          <cell r="AP158">
            <v>0</v>
          </cell>
          <cell r="AQ158" t="str">
            <v/>
          </cell>
          <cell r="AR158" t="str">
            <v/>
          </cell>
          <cell r="AS158" t="str">
            <v/>
          </cell>
          <cell r="AT158" t="str">
            <v/>
          </cell>
          <cell r="AU158" t="str">
            <v/>
          </cell>
          <cell r="AV158" t="str">
            <v/>
          </cell>
          <cell r="AW158" t="str">
            <v/>
          </cell>
          <cell r="AX158" t="str">
            <v/>
          </cell>
          <cell r="AY158" t="str">
            <v/>
          </cell>
          <cell r="AZ158" t="str">
            <v/>
          </cell>
          <cell r="BA158" t="str">
            <v/>
          </cell>
          <cell r="BB158" t="str">
            <v/>
          </cell>
          <cell r="BC158" t="str">
            <v/>
          </cell>
          <cell r="BD158" t="str">
            <v/>
          </cell>
          <cell r="BE158" t="str">
            <v/>
          </cell>
          <cell r="BF158" t="str">
            <v/>
          </cell>
          <cell r="BG158" t="str">
            <v/>
          </cell>
          <cell r="BH158" t="str">
            <v/>
          </cell>
          <cell r="BI158" t="str">
            <v/>
          </cell>
          <cell r="BJ158" t="str">
            <v/>
          </cell>
          <cell r="BK158" t="str">
            <v/>
          </cell>
          <cell r="BL158" t="str">
            <v/>
          </cell>
          <cell r="BM158" t="str">
            <v/>
          </cell>
          <cell r="BN158" t="str">
            <v/>
          </cell>
          <cell r="BO158" t="str">
            <v/>
          </cell>
          <cell r="BP158" t="str">
            <v/>
          </cell>
          <cell r="BQ158" t="str">
            <v/>
          </cell>
          <cell r="BR158" t="str">
            <v/>
          </cell>
          <cell r="BS158" t="str">
            <v/>
          </cell>
          <cell r="BT158" t="str">
            <v/>
          </cell>
          <cell r="BU158" t="str">
            <v/>
          </cell>
          <cell r="BV158" t="str">
            <v/>
          </cell>
          <cell r="BW158" t="str">
            <v/>
          </cell>
          <cell r="BX158" t="str">
            <v/>
          </cell>
          <cell r="BY158" t="str">
            <v/>
          </cell>
          <cell r="BZ158" t="str">
            <v/>
          </cell>
          <cell r="CA158" t="str">
            <v/>
          </cell>
          <cell r="CB158" t="str">
            <v/>
          </cell>
          <cell r="CC158" t="str">
            <v/>
          </cell>
          <cell r="CD158" t="str">
            <v/>
          </cell>
          <cell r="CE158" t="str">
            <v/>
          </cell>
          <cell r="CF158" t="str">
            <v/>
          </cell>
          <cell r="CG158" t="str">
            <v/>
          </cell>
          <cell r="CH158" t="str">
            <v/>
          </cell>
          <cell r="CI158" t="str">
            <v/>
          </cell>
          <cell r="CJ158" t="str">
            <v/>
          </cell>
          <cell r="CK158" t="str">
            <v/>
          </cell>
        </row>
        <row r="159">
          <cell r="C159">
            <v>156</v>
          </cell>
          <cell r="AM159" t="str">
            <v>×</v>
          </cell>
          <cell r="AN159" t="str">
            <v/>
          </cell>
          <cell r="AO159">
            <v>0</v>
          </cell>
          <cell r="AP159">
            <v>0</v>
          </cell>
          <cell r="AQ159" t="str">
            <v/>
          </cell>
          <cell r="AR159" t="str">
            <v/>
          </cell>
          <cell r="AS159" t="str">
            <v/>
          </cell>
          <cell r="AT159" t="str">
            <v/>
          </cell>
          <cell r="AU159" t="str">
            <v/>
          </cell>
          <cell r="AV159" t="str">
            <v/>
          </cell>
          <cell r="AW159" t="str">
            <v/>
          </cell>
          <cell r="AX159" t="str">
            <v/>
          </cell>
          <cell r="AY159" t="str">
            <v/>
          </cell>
          <cell r="AZ159" t="str">
            <v/>
          </cell>
          <cell r="BA159" t="str">
            <v/>
          </cell>
          <cell r="BB159" t="str">
            <v/>
          </cell>
          <cell r="BC159" t="str">
            <v/>
          </cell>
          <cell r="BD159" t="str">
            <v/>
          </cell>
          <cell r="BE159" t="str">
            <v/>
          </cell>
          <cell r="BF159" t="str">
            <v/>
          </cell>
          <cell r="BG159" t="str">
            <v/>
          </cell>
          <cell r="BH159" t="str">
            <v/>
          </cell>
          <cell r="BI159" t="str">
            <v/>
          </cell>
          <cell r="BJ159" t="str">
            <v/>
          </cell>
          <cell r="BK159" t="str">
            <v/>
          </cell>
          <cell r="BL159" t="str">
            <v/>
          </cell>
          <cell r="BM159" t="str">
            <v/>
          </cell>
          <cell r="BN159" t="str">
            <v/>
          </cell>
          <cell r="BO159" t="str">
            <v/>
          </cell>
          <cell r="BP159" t="str">
            <v/>
          </cell>
          <cell r="BQ159" t="str">
            <v/>
          </cell>
          <cell r="BR159" t="str">
            <v/>
          </cell>
          <cell r="BS159" t="str">
            <v/>
          </cell>
          <cell r="BT159" t="str">
            <v/>
          </cell>
          <cell r="BU159" t="str">
            <v/>
          </cell>
          <cell r="BV159" t="str">
            <v/>
          </cell>
          <cell r="BW159" t="str">
            <v/>
          </cell>
          <cell r="BX159" t="str">
            <v/>
          </cell>
          <cell r="BY159" t="str">
            <v/>
          </cell>
          <cell r="BZ159" t="str">
            <v/>
          </cell>
          <cell r="CA159" t="str">
            <v/>
          </cell>
          <cell r="CB159" t="str">
            <v/>
          </cell>
          <cell r="CC159" t="str">
            <v/>
          </cell>
          <cell r="CD159" t="str">
            <v/>
          </cell>
          <cell r="CE159" t="str">
            <v/>
          </cell>
          <cell r="CF159" t="str">
            <v/>
          </cell>
          <cell r="CG159" t="str">
            <v/>
          </cell>
          <cell r="CH159" t="str">
            <v/>
          </cell>
          <cell r="CI159" t="str">
            <v/>
          </cell>
          <cell r="CJ159" t="str">
            <v/>
          </cell>
          <cell r="CK159" t="str">
            <v/>
          </cell>
        </row>
        <row r="160">
          <cell r="C160">
            <v>157</v>
          </cell>
          <cell r="AM160" t="str">
            <v>×</v>
          </cell>
          <cell r="AN160" t="str">
            <v/>
          </cell>
          <cell r="AO160">
            <v>0</v>
          </cell>
          <cell r="AP160">
            <v>0</v>
          </cell>
          <cell r="AQ160" t="str">
            <v/>
          </cell>
          <cell r="AR160" t="str">
            <v/>
          </cell>
          <cell r="AS160" t="str">
            <v/>
          </cell>
          <cell r="AT160" t="str">
            <v/>
          </cell>
          <cell r="AU160" t="str">
            <v/>
          </cell>
          <cell r="AV160" t="str">
            <v/>
          </cell>
          <cell r="AW160" t="str">
            <v/>
          </cell>
          <cell r="AX160" t="str">
            <v/>
          </cell>
          <cell r="AY160" t="str">
            <v/>
          </cell>
          <cell r="AZ160" t="str">
            <v/>
          </cell>
          <cell r="BA160" t="str">
            <v/>
          </cell>
          <cell r="BB160" t="str">
            <v/>
          </cell>
          <cell r="BC160" t="str">
            <v/>
          </cell>
          <cell r="BD160" t="str">
            <v/>
          </cell>
          <cell r="BE160" t="str">
            <v/>
          </cell>
          <cell r="BF160" t="str">
            <v/>
          </cell>
          <cell r="BG160" t="str">
            <v/>
          </cell>
          <cell r="BH160" t="str">
            <v/>
          </cell>
          <cell r="BI160" t="str">
            <v/>
          </cell>
          <cell r="BJ160" t="str">
            <v/>
          </cell>
          <cell r="BK160" t="str">
            <v/>
          </cell>
          <cell r="BL160" t="str">
            <v/>
          </cell>
          <cell r="BM160" t="str">
            <v/>
          </cell>
          <cell r="BN160" t="str">
            <v/>
          </cell>
          <cell r="BO160" t="str">
            <v/>
          </cell>
          <cell r="BP160" t="str">
            <v/>
          </cell>
          <cell r="BQ160" t="str">
            <v/>
          </cell>
          <cell r="BR160" t="str">
            <v/>
          </cell>
          <cell r="BS160" t="str">
            <v/>
          </cell>
          <cell r="BT160" t="str">
            <v/>
          </cell>
          <cell r="BU160" t="str">
            <v/>
          </cell>
          <cell r="BV160" t="str">
            <v/>
          </cell>
          <cell r="BW160" t="str">
            <v/>
          </cell>
          <cell r="BX160" t="str">
            <v/>
          </cell>
          <cell r="BY160" t="str">
            <v/>
          </cell>
          <cell r="BZ160" t="str">
            <v/>
          </cell>
          <cell r="CA160" t="str">
            <v/>
          </cell>
          <cell r="CB160" t="str">
            <v/>
          </cell>
          <cell r="CC160" t="str">
            <v/>
          </cell>
          <cell r="CD160" t="str">
            <v/>
          </cell>
          <cell r="CE160" t="str">
            <v/>
          </cell>
          <cell r="CF160" t="str">
            <v/>
          </cell>
          <cell r="CG160" t="str">
            <v/>
          </cell>
          <cell r="CH160" t="str">
            <v/>
          </cell>
          <cell r="CI160" t="str">
            <v/>
          </cell>
          <cell r="CJ160" t="str">
            <v/>
          </cell>
          <cell r="CK160" t="str">
            <v/>
          </cell>
        </row>
        <row r="161">
          <cell r="C161">
            <v>158</v>
          </cell>
          <cell r="AM161" t="str">
            <v>×</v>
          </cell>
          <cell r="AN161" t="str">
            <v/>
          </cell>
          <cell r="AO161">
            <v>0</v>
          </cell>
          <cell r="AP161">
            <v>0</v>
          </cell>
          <cell r="AQ161" t="str">
            <v/>
          </cell>
          <cell r="AR161" t="str">
            <v/>
          </cell>
          <cell r="AS161" t="str">
            <v/>
          </cell>
          <cell r="AT161" t="str">
            <v/>
          </cell>
          <cell r="AU161" t="str">
            <v/>
          </cell>
          <cell r="AV161" t="str">
            <v/>
          </cell>
          <cell r="AW161" t="str">
            <v/>
          </cell>
          <cell r="AX161" t="str">
            <v/>
          </cell>
          <cell r="AY161" t="str">
            <v/>
          </cell>
          <cell r="AZ161" t="str">
            <v/>
          </cell>
          <cell r="BA161" t="str">
            <v/>
          </cell>
          <cell r="BB161" t="str">
            <v/>
          </cell>
          <cell r="BC161" t="str">
            <v/>
          </cell>
          <cell r="BD161" t="str">
            <v/>
          </cell>
          <cell r="BE161" t="str">
            <v/>
          </cell>
          <cell r="BF161" t="str">
            <v/>
          </cell>
          <cell r="BG161" t="str">
            <v/>
          </cell>
          <cell r="BH161" t="str">
            <v/>
          </cell>
          <cell r="BI161" t="str">
            <v/>
          </cell>
          <cell r="BJ161" t="str">
            <v/>
          </cell>
          <cell r="BK161" t="str">
            <v/>
          </cell>
          <cell r="BL161" t="str">
            <v/>
          </cell>
          <cell r="BM161" t="str">
            <v/>
          </cell>
          <cell r="BN161" t="str">
            <v/>
          </cell>
          <cell r="BO161" t="str">
            <v/>
          </cell>
          <cell r="BP161" t="str">
            <v/>
          </cell>
          <cell r="BQ161" t="str">
            <v/>
          </cell>
          <cell r="BR161" t="str">
            <v/>
          </cell>
          <cell r="BS161" t="str">
            <v/>
          </cell>
          <cell r="BT161" t="str">
            <v/>
          </cell>
          <cell r="BU161" t="str">
            <v/>
          </cell>
          <cell r="BV161" t="str">
            <v/>
          </cell>
          <cell r="BW161" t="str">
            <v/>
          </cell>
          <cell r="BX161" t="str">
            <v/>
          </cell>
          <cell r="BY161" t="str">
            <v/>
          </cell>
          <cell r="BZ161" t="str">
            <v/>
          </cell>
          <cell r="CA161" t="str">
            <v/>
          </cell>
          <cell r="CB161" t="str">
            <v/>
          </cell>
          <cell r="CC161" t="str">
            <v/>
          </cell>
          <cell r="CD161" t="str">
            <v/>
          </cell>
          <cell r="CE161" t="str">
            <v/>
          </cell>
          <cell r="CF161" t="str">
            <v/>
          </cell>
          <cell r="CG161" t="str">
            <v/>
          </cell>
          <cell r="CH161" t="str">
            <v/>
          </cell>
          <cell r="CI161" t="str">
            <v/>
          </cell>
          <cell r="CJ161" t="str">
            <v/>
          </cell>
          <cell r="CK161" t="str">
            <v/>
          </cell>
        </row>
        <row r="162">
          <cell r="C162">
            <v>159</v>
          </cell>
          <cell r="AM162" t="str">
            <v>×</v>
          </cell>
          <cell r="AN162" t="str">
            <v/>
          </cell>
          <cell r="AO162">
            <v>0</v>
          </cell>
          <cell r="AP162">
            <v>0</v>
          </cell>
          <cell r="AQ162" t="str">
            <v/>
          </cell>
          <cell r="AR162" t="str">
            <v/>
          </cell>
          <cell r="AS162" t="str">
            <v/>
          </cell>
          <cell r="AT162" t="str">
            <v/>
          </cell>
          <cell r="AU162" t="str">
            <v/>
          </cell>
          <cell r="AV162" t="str">
            <v/>
          </cell>
          <cell r="AW162" t="str">
            <v/>
          </cell>
          <cell r="AX162" t="str">
            <v/>
          </cell>
          <cell r="AY162" t="str">
            <v/>
          </cell>
          <cell r="AZ162" t="str">
            <v/>
          </cell>
          <cell r="BA162" t="str">
            <v/>
          </cell>
          <cell r="BB162" t="str">
            <v/>
          </cell>
          <cell r="BC162" t="str">
            <v/>
          </cell>
          <cell r="BD162" t="str">
            <v/>
          </cell>
          <cell r="BE162" t="str">
            <v/>
          </cell>
          <cell r="BF162" t="str">
            <v/>
          </cell>
          <cell r="BG162" t="str">
            <v/>
          </cell>
          <cell r="BH162" t="str">
            <v/>
          </cell>
          <cell r="BI162" t="str">
            <v/>
          </cell>
          <cell r="BJ162" t="str">
            <v/>
          </cell>
          <cell r="BK162" t="str">
            <v/>
          </cell>
          <cell r="BL162" t="str">
            <v/>
          </cell>
          <cell r="BM162" t="str">
            <v/>
          </cell>
          <cell r="BN162" t="str">
            <v/>
          </cell>
          <cell r="BO162" t="str">
            <v/>
          </cell>
          <cell r="BP162" t="str">
            <v/>
          </cell>
          <cell r="BQ162" t="str">
            <v/>
          </cell>
          <cell r="BR162" t="str">
            <v/>
          </cell>
          <cell r="BS162" t="str">
            <v/>
          </cell>
          <cell r="BT162" t="str">
            <v/>
          </cell>
          <cell r="BU162" t="str">
            <v/>
          </cell>
          <cell r="BV162" t="str">
            <v/>
          </cell>
          <cell r="BW162" t="str">
            <v/>
          </cell>
          <cell r="BX162" t="str">
            <v/>
          </cell>
          <cell r="BY162" t="str">
            <v/>
          </cell>
          <cell r="BZ162" t="str">
            <v/>
          </cell>
          <cell r="CA162" t="str">
            <v/>
          </cell>
          <cell r="CB162" t="str">
            <v/>
          </cell>
          <cell r="CC162" t="str">
            <v/>
          </cell>
          <cell r="CD162" t="str">
            <v/>
          </cell>
          <cell r="CE162" t="str">
            <v/>
          </cell>
          <cell r="CF162" t="str">
            <v/>
          </cell>
          <cell r="CG162" t="str">
            <v/>
          </cell>
          <cell r="CH162" t="str">
            <v/>
          </cell>
          <cell r="CI162" t="str">
            <v/>
          </cell>
          <cell r="CJ162" t="str">
            <v/>
          </cell>
          <cell r="CK162" t="str">
            <v/>
          </cell>
        </row>
        <row r="163">
          <cell r="C163">
            <v>160</v>
          </cell>
          <cell r="AM163" t="str">
            <v>×</v>
          </cell>
          <cell r="AN163" t="str">
            <v/>
          </cell>
          <cell r="AO163">
            <v>0</v>
          </cell>
          <cell r="AP163">
            <v>0</v>
          </cell>
          <cell r="AQ163" t="str">
            <v/>
          </cell>
          <cell r="AR163" t="str">
            <v/>
          </cell>
          <cell r="AS163" t="str">
            <v/>
          </cell>
          <cell r="AT163" t="str">
            <v/>
          </cell>
          <cell r="AU163" t="str">
            <v/>
          </cell>
          <cell r="AV163" t="str">
            <v/>
          </cell>
          <cell r="AW163" t="str">
            <v/>
          </cell>
          <cell r="AX163" t="str">
            <v/>
          </cell>
          <cell r="AY163" t="str">
            <v/>
          </cell>
          <cell r="AZ163" t="str">
            <v/>
          </cell>
          <cell r="BA163" t="str">
            <v/>
          </cell>
          <cell r="BB163" t="str">
            <v/>
          </cell>
          <cell r="BC163" t="str">
            <v/>
          </cell>
          <cell r="BD163" t="str">
            <v/>
          </cell>
          <cell r="BE163" t="str">
            <v/>
          </cell>
          <cell r="BF163" t="str">
            <v/>
          </cell>
          <cell r="BG163" t="str">
            <v/>
          </cell>
          <cell r="BH163" t="str">
            <v/>
          </cell>
          <cell r="BI163" t="str">
            <v/>
          </cell>
          <cell r="BJ163" t="str">
            <v/>
          </cell>
          <cell r="BK163" t="str">
            <v/>
          </cell>
          <cell r="BL163" t="str">
            <v/>
          </cell>
          <cell r="BM163" t="str">
            <v/>
          </cell>
          <cell r="BN163" t="str">
            <v/>
          </cell>
          <cell r="BO163" t="str">
            <v/>
          </cell>
          <cell r="BP163" t="str">
            <v/>
          </cell>
          <cell r="BQ163" t="str">
            <v/>
          </cell>
          <cell r="BR163" t="str">
            <v/>
          </cell>
          <cell r="BS163" t="str">
            <v/>
          </cell>
          <cell r="BT163" t="str">
            <v/>
          </cell>
          <cell r="BU163" t="str">
            <v/>
          </cell>
          <cell r="BV163" t="str">
            <v/>
          </cell>
          <cell r="BW163" t="str">
            <v/>
          </cell>
          <cell r="BX163" t="str">
            <v/>
          </cell>
          <cell r="BY163" t="str">
            <v/>
          </cell>
          <cell r="BZ163" t="str">
            <v/>
          </cell>
          <cell r="CA163" t="str">
            <v/>
          </cell>
          <cell r="CB163" t="str">
            <v/>
          </cell>
          <cell r="CC163" t="str">
            <v/>
          </cell>
          <cell r="CD163" t="str">
            <v/>
          </cell>
          <cell r="CE163" t="str">
            <v/>
          </cell>
          <cell r="CF163" t="str">
            <v/>
          </cell>
          <cell r="CG163" t="str">
            <v/>
          </cell>
          <cell r="CH163" t="str">
            <v/>
          </cell>
          <cell r="CI163" t="str">
            <v/>
          </cell>
          <cell r="CJ163" t="str">
            <v/>
          </cell>
          <cell r="CK163" t="str">
            <v/>
          </cell>
        </row>
        <row r="164">
          <cell r="C164">
            <v>161</v>
          </cell>
          <cell r="AM164" t="str">
            <v>×</v>
          </cell>
          <cell r="AN164" t="str">
            <v/>
          </cell>
          <cell r="AO164">
            <v>0</v>
          </cell>
          <cell r="AP164">
            <v>0</v>
          </cell>
          <cell r="AQ164" t="str">
            <v/>
          </cell>
          <cell r="AR164" t="str">
            <v/>
          </cell>
          <cell r="AS164" t="str">
            <v/>
          </cell>
          <cell r="AT164" t="str">
            <v/>
          </cell>
          <cell r="AU164" t="str">
            <v/>
          </cell>
          <cell r="AV164" t="str">
            <v/>
          </cell>
          <cell r="AW164" t="str">
            <v/>
          </cell>
          <cell r="AX164" t="str">
            <v/>
          </cell>
          <cell r="AY164" t="str">
            <v/>
          </cell>
          <cell r="AZ164" t="str">
            <v/>
          </cell>
          <cell r="BA164" t="str">
            <v/>
          </cell>
          <cell r="BB164" t="str">
            <v/>
          </cell>
          <cell r="BC164" t="str">
            <v/>
          </cell>
          <cell r="BD164" t="str">
            <v/>
          </cell>
          <cell r="BE164" t="str">
            <v/>
          </cell>
          <cell r="BF164" t="str">
            <v/>
          </cell>
          <cell r="BG164" t="str">
            <v/>
          </cell>
          <cell r="BH164" t="str">
            <v/>
          </cell>
          <cell r="BI164" t="str">
            <v/>
          </cell>
          <cell r="BJ164" t="str">
            <v/>
          </cell>
          <cell r="BK164" t="str">
            <v/>
          </cell>
          <cell r="BL164" t="str">
            <v/>
          </cell>
          <cell r="BM164" t="str">
            <v/>
          </cell>
          <cell r="BN164" t="str">
            <v/>
          </cell>
          <cell r="BO164" t="str">
            <v/>
          </cell>
          <cell r="BP164" t="str">
            <v/>
          </cell>
          <cell r="BQ164" t="str">
            <v/>
          </cell>
          <cell r="BR164" t="str">
            <v/>
          </cell>
          <cell r="BS164" t="str">
            <v/>
          </cell>
          <cell r="BT164" t="str">
            <v/>
          </cell>
          <cell r="BU164" t="str">
            <v/>
          </cell>
          <cell r="BV164" t="str">
            <v/>
          </cell>
          <cell r="BW164" t="str">
            <v/>
          </cell>
          <cell r="BX164" t="str">
            <v/>
          </cell>
          <cell r="BY164" t="str">
            <v/>
          </cell>
          <cell r="BZ164" t="str">
            <v/>
          </cell>
          <cell r="CA164" t="str">
            <v/>
          </cell>
          <cell r="CB164" t="str">
            <v/>
          </cell>
          <cell r="CC164" t="str">
            <v/>
          </cell>
          <cell r="CD164" t="str">
            <v/>
          </cell>
          <cell r="CE164" t="str">
            <v/>
          </cell>
          <cell r="CF164" t="str">
            <v/>
          </cell>
          <cell r="CG164" t="str">
            <v/>
          </cell>
          <cell r="CH164" t="str">
            <v/>
          </cell>
          <cell r="CI164" t="str">
            <v/>
          </cell>
          <cell r="CJ164" t="str">
            <v/>
          </cell>
          <cell r="CK164" t="str">
            <v/>
          </cell>
        </row>
        <row r="165">
          <cell r="C165">
            <v>162</v>
          </cell>
          <cell r="AM165" t="str">
            <v>×</v>
          </cell>
          <cell r="AN165" t="str">
            <v/>
          </cell>
          <cell r="AO165">
            <v>0</v>
          </cell>
          <cell r="AP165">
            <v>0</v>
          </cell>
          <cell r="AQ165" t="str">
            <v/>
          </cell>
          <cell r="AR165" t="str">
            <v/>
          </cell>
          <cell r="AS165" t="str">
            <v/>
          </cell>
          <cell r="AT165" t="str">
            <v/>
          </cell>
          <cell r="AU165" t="str">
            <v/>
          </cell>
          <cell r="AV165" t="str">
            <v/>
          </cell>
          <cell r="AW165" t="str">
            <v/>
          </cell>
          <cell r="AX165" t="str">
            <v/>
          </cell>
          <cell r="AY165" t="str">
            <v/>
          </cell>
          <cell r="AZ165" t="str">
            <v/>
          </cell>
          <cell r="BA165" t="str">
            <v/>
          </cell>
          <cell r="BB165" t="str">
            <v/>
          </cell>
          <cell r="BC165" t="str">
            <v/>
          </cell>
          <cell r="BD165" t="str">
            <v/>
          </cell>
          <cell r="BE165" t="str">
            <v/>
          </cell>
          <cell r="BF165" t="str">
            <v/>
          </cell>
          <cell r="BG165" t="str">
            <v/>
          </cell>
          <cell r="BH165" t="str">
            <v/>
          </cell>
          <cell r="BI165" t="str">
            <v/>
          </cell>
          <cell r="BJ165" t="str">
            <v/>
          </cell>
          <cell r="BK165" t="str">
            <v/>
          </cell>
          <cell r="BL165" t="str">
            <v/>
          </cell>
          <cell r="BM165" t="str">
            <v/>
          </cell>
          <cell r="BN165" t="str">
            <v/>
          </cell>
          <cell r="BO165" t="str">
            <v/>
          </cell>
          <cell r="BP165" t="str">
            <v/>
          </cell>
          <cell r="BQ165" t="str">
            <v/>
          </cell>
          <cell r="BR165" t="str">
            <v/>
          </cell>
          <cell r="BS165" t="str">
            <v/>
          </cell>
          <cell r="BT165" t="str">
            <v/>
          </cell>
          <cell r="BU165" t="str">
            <v/>
          </cell>
          <cell r="BV165" t="str">
            <v/>
          </cell>
          <cell r="BW165" t="str">
            <v/>
          </cell>
          <cell r="BX165" t="str">
            <v/>
          </cell>
          <cell r="BY165" t="str">
            <v/>
          </cell>
          <cell r="BZ165" t="str">
            <v/>
          </cell>
          <cell r="CA165" t="str">
            <v/>
          </cell>
          <cell r="CB165" t="str">
            <v/>
          </cell>
          <cell r="CC165" t="str">
            <v/>
          </cell>
          <cell r="CD165" t="str">
            <v/>
          </cell>
          <cell r="CE165" t="str">
            <v/>
          </cell>
          <cell r="CF165" t="str">
            <v/>
          </cell>
          <cell r="CG165" t="str">
            <v/>
          </cell>
          <cell r="CH165" t="str">
            <v/>
          </cell>
          <cell r="CI165" t="str">
            <v/>
          </cell>
          <cell r="CJ165" t="str">
            <v/>
          </cell>
          <cell r="CK165" t="str">
            <v/>
          </cell>
        </row>
        <row r="166">
          <cell r="C166">
            <v>163</v>
          </cell>
          <cell r="AM166" t="str">
            <v>×</v>
          </cell>
          <cell r="AN166" t="str">
            <v/>
          </cell>
          <cell r="AO166">
            <v>0</v>
          </cell>
          <cell r="AP166">
            <v>0</v>
          </cell>
          <cell r="AQ166" t="str">
            <v/>
          </cell>
          <cell r="AR166" t="str">
            <v/>
          </cell>
          <cell r="AS166" t="str">
            <v/>
          </cell>
          <cell r="AT166" t="str">
            <v/>
          </cell>
          <cell r="AU166" t="str">
            <v/>
          </cell>
          <cell r="AV166" t="str">
            <v/>
          </cell>
          <cell r="AW166" t="str">
            <v/>
          </cell>
          <cell r="AX166" t="str">
            <v/>
          </cell>
          <cell r="AY166" t="str">
            <v/>
          </cell>
          <cell r="AZ166" t="str">
            <v/>
          </cell>
          <cell r="BA166" t="str">
            <v/>
          </cell>
          <cell r="BB166" t="str">
            <v/>
          </cell>
          <cell r="BC166" t="str">
            <v/>
          </cell>
          <cell r="BD166" t="str">
            <v/>
          </cell>
          <cell r="BE166" t="str">
            <v/>
          </cell>
          <cell r="BF166" t="str">
            <v/>
          </cell>
          <cell r="BG166" t="str">
            <v/>
          </cell>
          <cell r="BH166" t="str">
            <v/>
          </cell>
          <cell r="BI166" t="str">
            <v/>
          </cell>
          <cell r="BJ166" t="str">
            <v/>
          </cell>
          <cell r="BK166" t="str">
            <v/>
          </cell>
          <cell r="BL166" t="str">
            <v/>
          </cell>
          <cell r="BM166" t="str">
            <v/>
          </cell>
          <cell r="BN166" t="str">
            <v/>
          </cell>
          <cell r="BO166" t="str">
            <v/>
          </cell>
          <cell r="BP166" t="str">
            <v/>
          </cell>
          <cell r="BQ166" t="str">
            <v/>
          </cell>
          <cell r="BR166" t="str">
            <v/>
          </cell>
          <cell r="BS166" t="str">
            <v/>
          </cell>
          <cell r="BT166" t="str">
            <v/>
          </cell>
          <cell r="BU166" t="str">
            <v/>
          </cell>
          <cell r="BV166" t="str">
            <v/>
          </cell>
          <cell r="BW166" t="str">
            <v/>
          </cell>
          <cell r="BX166" t="str">
            <v/>
          </cell>
          <cell r="BY166" t="str">
            <v/>
          </cell>
          <cell r="BZ166" t="str">
            <v/>
          </cell>
          <cell r="CA166" t="str">
            <v/>
          </cell>
          <cell r="CB166" t="str">
            <v/>
          </cell>
          <cell r="CC166" t="str">
            <v/>
          </cell>
          <cell r="CD166" t="str">
            <v/>
          </cell>
          <cell r="CE166" t="str">
            <v/>
          </cell>
          <cell r="CF166" t="str">
            <v/>
          </cell>
          <cell r="CG166" t="str">
            <v/>
          </cell>
          <cell r="CH166" t="str">
            <v/>
          </cell>
          <cell r="CI166" t="str">
            <v/>
          </cell>
          <cell r="CJ166" t="str">
            <v/>
          </cell>
          <cell r="CK166" t="str">
            <v/>
          </cell>
        </row>
        <row r="167">
          <cell r="C167">
            <v>164</v>
          </cell>
          <cell r="AM167" t="str">
            <v>×</v>
          </cell>
          <cell r="AN167" t="str">
            <v/>
          </cell>
          <cell r="AO167">
            <v>0</v>
          </cell>
          <cell r="AP167">
            <v>0</v>
          </cell>
          <cell r="AQ167" t="str">
            <v/>
          </cell>
          <cell r="AR167" t="str">
            <v/>
          </cell>
          <cell r="AS167" t="str">
            <v/>
          </cell>
          <cell r="AT167" t="str">
            <v/>
          </cell>
          <cell r="AU167" t="str">
            <v/>
          </cell>
          <cell r="AV167" t="str">
            <v/>
          </cell>
          <cell r="AW167" t="str">
            <v/>
          </cell>
          <cell r="AX167" t="str">
            <v/>
          </cell>
          <cell r="AY167" t="str">
            <v/>
          </cell>
          <cell r="AZ167" t="str">
            <v/>
          </cell>
          <cell r="BA167" t="str">
            <v/>
          </cell>
          <cell r="BB167" t="str">
            <v/>
          </cell>
          <cell r="BC167" t="str">
            <v/>
          </cell>
          <cell r="BD167" t="str">
            <v/>
          </cell>
          <cell r="BE167" t="str">
            <v/>
          </cell>
          <cell r="BF167" t="str">
            <v/>
          </cell>
          <cell r="BG167" t="str">
            <v/>
          </cell>
          <cell r="BH167" t="str">
            <v/>
          </cell>
          <cell r="BI167" t="str">
            <v/>
          </cell>
          <cell r="BJ167" t="str">
            <v/>
          </cell>
          <cell r="BK167" t="str">
            <v/>
          </cell>
          <cell r="BL167" t="str">
            <v/>
          </cell>
          <cell r="BM167" t="str">
            <v/>
          </cell>
          <cell r="BN167" t="str">
            <v/>
          </cell>
          <cell r="BO167" t="str">
            <v/>
          </cell>
          <cell r="BP167" t="str">
            <v/>
          </cell>
          <cell r="BQ167" t="str">
            <v/>
          </cell>
          <cell r="BR167" t="str">
            <v/>
          </cell>
          <cell r="BS167" t="str">
            <v/>
          </cell>
          <cell r="BT167" t="str">
            <v/>
          </cell>
          <cell r="BU167" t="str">
            <v/>
          </cell>
          <cell r="BV167" t="str">
            <v/>
          </cell>
          <cell r="BW167" t="str">
            <v/>
          </cell>
          <cell r="BX167" t="str">
            <v/>
          </cell>
          <cell r="BY167" t="str">
            <v/>
          </cell>
          <cell r="BZ167" t="str">
            <v/>
          </cell>
          <cell r="CA167" t="str">
            <v/>
          </cell>
          <cell r="CB167" t="str">
            <v/>
          </cell>
          <cell r="CC167" t="str">
            <v/>
          </cell>
          <cell r="CD167" t="str">
            <v/>
          </cell>
          <cell r="CE167" t="str">
            <v/>
          </cell>
          <cell r="CF167" t="str">
            <v/>
          </cell>
          <cell r="CG167" t="str">
            <v/>
          </cell>
          <cell r="CH167" t="str">
            <v/>
          </cell>
          <cell r="CI167" t="str">
            <v/>
          </cell>
          <cell r="CJ167" t="str">
            <v/>
          </cell>
          <cell r="CK167" t="str">
            <v/>
          </cell>
        </row>
        <row r="168">
          <cell r="C168">
            <v>165</v>
          </cell>
          <cell r="AM168" t="str">
            <v>×</v>
          </cell>
          <cell r="AN168" t="str">
            <v/>
          </cell>
          <cell r="AO168">
            <v>0</v>
          </cell>
          <cell r="AP168">
            <v>0</v>
          </cell>
          <cell r="AQ168" t="str">
            <v/>
          </cell>
          <cell r="AR168" t="str">
            <v/>
          </cell>
          <cell r="AS168" t="str">
            <v/>
          </cell>
          <cell r="AT168" t="str">
            <v/>
          </cell>
          <cell r="AU168" t="str">
            <v/>
          </cell>
          <cell r="AV168" t="str">
            <v/>
          </cell>
          <cell r="AW168" t="str">
            <v/>
          </cell>
          <cell r="AX168" t="str">
            <v/>
          </cell>
          <cell r="AY168" t="str">
            <v/>
          </cell>
          <cell r="AZ168" t="str">
            <v/>
          </cell>
          <cell r="BA168" t="str">
            <v/>
          </cell>
          <cell r="BB168" t="str">
            <v/>
          </cell>
          <cell r="BC168" t="str">
            <v/>
          </cell>
          <cell r="BD168" t="str">
            <v/>
          </cell>
          <cell r="BE168" t="str">
            <v/>
          </cell>
          <cell r="BF168" t="str">
            <v/>
          </cell>
          <cell r="BG168" t="str">
            <v/>
          </cell>
          <cell r="BH168" t="str">
            <v/>
          </cell>
          <cell r="BI168" t="str">
            <v/>
          </cell>
          <cell r="BJ168" t="str">
            <v/>
          </cell>
          <cell r="BK168" t="str">
            <v/>
          </cell>
          <cell r="BL168" t="str">
            <v/>
          </cell>
          <cell r="BM168" t="str">
            <v/>
          </cell>
          <cell r="BN168" t="str">
            <v/>
          </cell>
          <cell r="BO168" t="str">
            <v/>
          </cell>
          <cell r="BP168" t="str">
            <v/>
          </cell>
          <cell r="BQ168" t="str">
            <v/>
          </cell>
          <cell r="BR168" t="str">
            <v/>
          </cell>
          <cell r="BS168" t="str">
            <v/>
          </cell>
          <cell r="BT168" t="str">
            <v/>
          </cell>
          <cell r="BU168" t="str">
            <v/>
          </cell>
          <cell r="BV168" t="str">
            <v/>
          </cell>
          <cell r="BW168" t="str">
            <v/>
          </cell>
          <cell r="BX168" t="str">
            <v/>
          </cell>
          <cell r="BY168" t="str">
            <v/>
          </cell>
          <cell r="BZ168" t="str">
            <v/>
          </cell>
          <cell r="CA168" t="str">
            <v/>
          </cell>
          <cell r="CB168" t="str">
            <v/>
          </cell>
          <cell r="CC168" t="str">
            <v/>
          </cell>
          <cell r="CD168" t="str">
            <v/>
          </cell>
          <cell r="CE168" t="str">
            <v/>
          </cell>
          <cell r="CF168" t="str">
            <v/>
          </cell>
          <cell r="CG168" t="str">
            <v/>
          </cell>
          <cell r="CH168" t="str">
            <v/>
          </cell>
          <cell r="CI168" t="str">
            <v/>
          </cell>
          <cell r="CJ168" t="str">
            <v/>
          </cell>
          <cell r="CK168" t="str">
            <v/>
          </cell>
        </row>
        <row r="169">
          <cell r="C169">
            <v>166</v>
          </cell>
          <cell r="AM169" t="str">
            <v>×</v>
          </cell>
          <cell r="AN169" t="str">
            <v/>
          </cell>
          <cell r="AO169">
            <v>0</v>
          </cell>
          <cell r="AP169">
            <v>0</v>
          </cell>
          <cell r="AQ169" t="str">
            <v/>
          </cell>
          <cell r="AR169" t="str">
            <v/>
          </cell>
          <cell r="AS169" t="str">
            <v/>
          </cell>
          <cell r="AT169" t="str">
            <v/>
          </cell>
          <cell r="AU169" t="str">
            <v/>
          </cell>
          <cell r="AV169" t="str">
            <v/>
          </cell>
          <cell r="AW169" t="str">
            <v/>
          </cell>
          <cell r="AX169" t="str">
            <v/>
          </cell>
          <cell r="AY169" t="str">
            <v/>
          </cell>
          <cell r="AZ169" t="str">
            <v/>
          </cell>
          <cell r="BA169" t="str">
            <v/>
          </cell>
          <cell r="BB169" t="str">
            <v/>
          </cell>
          <cell r="BC169" t="str">
            <v/>
          </cell>
          <cell r="BD169" t="str">
            <v/>
          </cell>
          <cell r="BE169" t="str">
            <v/>
          </cell>
          <cell r="BF169" t="str">
            <v/>
          </cell>
          <cell r="BG169" t="str">
            <v/>
          </cell>
          <cell r="BH169" t="str">
            <v/>
          </cell>
          <cell r="BI169" t="str">
            <v/>
          </cell>
          <cell r="BJ169" t="str">
            <v/>
          </cell>
          <cell r="BK169" t="str">
            <v/>
          </cell>
          <cell r="BL169" t="str">
            <v/>
          </cell>
          <cell r="BM169" t="str">
            <v/>
          </cell>
          <cell r="BN169" t="str">
            <v/>
          </cell>
          <cell r="BO169" t="str">
            <v/>
          </cell>
          <cell r="BP169" t="str">
            <v/>
          </cell>
          <cell r="BQ169" t="str">
            <v/>
          </cell>
          <cell r="BR169" t="str">
            <v/>
          </cell>
          <cell r="BS169" t="str">
            <v/>
          </cell>
          <cell r="BT169" t="str">
            <v/>
          </cell>
          <cell r="BU169" t="str">
            <v/>
          </cell>
          <cell r="BV169" t="str">
            <v/>
          </cell>
          <cell r="BW169" t="str">
            <v/>
          </cell>
          <cell r="BX169" t="str">
            <v/>
          </cell>
          <cell r="BY169" t="str">
            <v/>
          </cell>
          <cell r="BZ169" t="str">
            <v/>
          </cell>
          <cell r="CA169" t="str">
            <v/>
          </cell>
          <cell r="CB169" t="str">
            <v/>
          </cell>
          <cell r="CC169" t="str">
            <v/>
          </cell>
          <cell r="CD169" t="str">
            <v/>
          </cell>
          <cell r="CE169" t="str">
            <v/>
          </cell>
          <cell r="CF169" t="str">
            <v/>
          </cell>
          <cell r="CG169" t="str">
            <v/>
          </cell>
          <cell r="CH169" t="str">
            <v/>
          </cell>
          <cell r="CI169" t="str">
            <v/>
          </cell>
          <cell r="CJ169" t="str">
            <v/>
          </cell>
          <cell r="CK169" t="str">
            <v/>
          </cell>
        </row>
        <row r="170">
          <cell r="C170">
            <v>167</v>
          </cell>
          <cell r="AM170" t="str">
            <v>×</v>
          </cell>
          <cell r="AN170" t="str">
            <v/>
          </cell>
          <cell r="AO170">
            <v>0</v>
          </cell>
          <cell r="AP170">
            <v>0</v>
          </cell>
          <cell r="AQ170" t="str">
            <v/>
          </cell>
          <cell r="AR170" t="str">
            <v/>
          </cell>
          <cell r="AS170" t="str">
            <v/>
          </cell>
          <cell r="AT170" t="str">
            <v/>
          </cell>
          <cell r="AU170" t="str">
            <v/>
          </cell>
          <cell r="AV170" t="str">
            <v/>
          </cell>
          <cell r="AW170" t="str">
            <v/>
          </cell>
          <cell r="AX170" t="str">
            <v/>
          </cell>
          <cell r="AY170" t="str">
            <v/>
          </cell>
          <cell r="AZ170" t="str">
            <v/>
          </cell>
          <cell r="BA170" t="str">
            <v/>
          </cell>
          <cell r="BB170" t="str">
            <v/>
          </cell>
          <cell r="BC170" t="str">
            <v/>
          </cell>
          <cell r="BD170" t="str">
            <v/>
          </cell>
          <cell r="BE170" t="str">
            <v/>
          </cell>
          <cell r="BF170" t="str">
            <v/>
          </cell>
          <cell r="BG170" t="str">
            <v/>
          </cell>
          <cell r="BH170" t="str">
            <v/>
          </cell>
          <cell r="BI170" t="str">
            <v/>
          </cell>
          <cell r="BJ170" t="str">
            <v/>
          </cell>
          <cell r="BK170" t="str">
            <v/>
          </cell>
          <cell r="BL170" t="str">
            <v/>
          </cell>
          <cell r="BM170" t="str">
            <v/>
          </cell>
          <cell r="BN170" t="str">
            <v/>
          </cell>
          <cell r="BO170" t="str">
            <v/>
          </cell>
          <cell r="BP170" t="str">
            <v/>
          </cell>
          <cell r="BQ170" t="str">
            <v/>
          </cell>
          <cell r="BR170" t="str">
            <v/>
          </cell>
          <cell r="BS170" t="str">
            <v/>
          </cell>
          <cell r="BT170" t="str">
            <v/>
          </cell>
          <cell r="BU170" t="str">
            <v/>
          </cell>
          <cell r="BV170" t="str">
            <v/>
          </cell>
          <cell r="BW170" t="str">
            <v/>
          </cell>
          <cell r="BX170" t="str">
            <v/>
          </cell>
          <cell r="BY170" t="str">
            <v/>
          </cell>
          <cell r="BZ170" t="str">
            <v/>
          </cell>
          <cell r="CA170" t="str">
            <v/>
          </cell>
          <cell r="CB170" t="str">
            <v/>
          </cell>
          <cell r="CC170" t="str">
            <v/>
          </cell>
          <cell r="CD170" t="str">
            <v/>
          </cell>
          <cell r="CE170" t="str">
            <v/>
          </cell>
          <cell r="CF170" t="str">
            <v/>
          </cell>
          <cell r="CG170" t="str">
            <v/>
          </cell>
          <cell r="CH170" t="str">
            <v/>
          </cell>
          <cell r="CI170" t="str">
            <v/>
          </cell>
          <cell r="CJ170" t="str">
            <v/>
          </cell>
          <cell r="CK170" t="str">
            <v/>
          </cell>
        </row>
        <row r="171">
          <cell r="C171">
            <v>168</v>
          </cell>
          <cell r="AM171" t="str">
            <v>×</v>
          </cell>
          <cell r="AN171" t="str">
            <v/>
          </cell>
          <cell r="AO171">
            <v>0</v>
          </cell>
          <cell r="AP171">
            <v>0</v>
          </cell>
          <cell r="AQ171" t="str">
            <v/>
          </cell>
          <cell r="AR171" t="str">
            <v/>
          </cell>
          <cell r="AS171" t="str">
            <v/>
          </cell>
          <cell r="AT171" t="str">
            <v/>
          </cell>
          <cell r="AU171" t="str">
            <v/>
          </cell>
          <cell r="AV171" t="str">
            <v/>
          </cell>
          <cell r="AW171" t="str">
            <v/>
          </cell>
          <cell r="AX171" t="str">
            <v/>
          </cell>
          <cell r="AY171" t="str">
            <v/>
          </cell>
          <cell r="AZ171" t="str">
            <v/>
          </cell>
          <cell r="BA171" t="str">
            <v/>
          </cell>
          <cell r="BB171" t="str">
            <v/>
          </cell>
          <cell r="BC171" t="str">
            <v/>
          </cell>
          <cell r="BD171" t="str">
            <v/>
          </cell>
          <cell r="BE171" t="str">
            <v/>
          </cell>
          <cell r="BF171" t="str">
            <v/>
          </cell>
          <cell r="BG171" t="str">
            <v/>
          </cell>
          <cell r="BH171" t="str">
            <v/>
          </cell>
          <cell r="BI171" t="str">
            <v/>
          </cell>
          <cell r="BJ171" t="str">
            <v/>
          </cell>
          <cell r="BK171" t="str">
            <v/>
          </cell>
          <cell r="BL171" t="str">
            <v/>
          </cell>
          <cell r="BM171" t="str">
            <v/>
          </cell>
          <cell r="BN171" t="str">
            <v/>
          </cell>
          <cell r="BO171" t="str">
            <v/>
          </cell>
          <cell r="BP171" t="str">
            <v/>
          </cell>
          <cell r="BQ171" t="str">
            <v/>
          </cell>
          <cell r="BR171" t="str">
            <v/>
          </cell>
          <cell r="BS171" t="str">
            <v/>
          </cell>
          <cell r="BT171" t="str">
            <v/>
          </cell>
          <cell r="BU171" t="str">
            <v/>
          </cell>
          <cell r="BV171" t="str">
            <v/>
          </cell>
          <cell r="BW171" t="str">
            <v/>
          </cell>
          <cell r="BX171" t="str">
            <v/>
          </cell>
          <cell r="BY171" t="str">
            <v/>
          </cell>
          <cell r="BZ171" t="str">
            <v/>
          </cell>
          <cell r="CA171" t="str">
            <v/>
          </cell>
          <cell r="CB171" t="str">
            <v/>
          </cell>
          <cell r="CC171" t="str">
            <v/>
          </cell>
          <cell r="CD171" t="str">
            <v/>
          </cell>
          <cell r="CE171" t="str">
            <v/>
          </cell>
          <cell r="CF171" t="str">
            <v/>
          </cell>
          <cell r="CG171" t="str">
            <v/>
          </cell>
          <cell r="CH171" t="str">
            <v/>
          </cell>
          <cell r="CI171" t="str">
            <v/>
          </cell>
          <cell r="CJ171" t="str">
            <v/>
          </cell>
          <cell r="CK171" t="str">
            <v/>
          </cell>
        </row>
        <row r="172">
          <cell r="C172">
            <v>169</v>
          </cell>
          <cell r="AM172" t="str">
            <v>×</v>
          </cell>
          <cell r="AN172" t="str">
            <v/>
          </cell>
          <cell r="AO172">
            <v>0</v>
          </cell>
          <cell r="AP172">
            <v>0</v>
          </cell>
          <cell r="AQ172" t="str">
            <v/>
          </cell>
          <cell r="AR172" t="str">
            <v/>
          </cell>
          <cell r="AS172" t="str">
            <v/>
          </cell>
          <cell r="AT172" t="str">
            <v/>
          </cell>
          <cell r="AU172" t="str">
            <v/>
          </cell>
          <cell r="AV172" t="str">
            <v/>
          </cell>
          <cell r="AW172" t="str">
            <v/>
          </cell>
          <cell r="AX172" t="str">
            <v/>
          </cell>
          <cell r="AY172" t="str">
            <v/>
          </cell>
          <cell r="AZ172" t="str">
            <v/>
          </cell>
          <cell r="BA172" t="str">
            <v/>
          </cell>
          <cell r="BB172" t="str">
            <v/>
          </cell>
          <cell r="BC172" t="str">
            <v/>
          </cell>
          <cell r="BD172" t="str">
            <v/>
          </cell>
          <cell r="BE172" t="str">
            <v/>
          </cell>
          <cell r="BF172" t="str">
            <v/>
          </cell>
          <cell r="BG172" t="str">
            <v/>
          </cell>
          <cell r="BH172" t="str">
            <v/>
          </cell>
          <cell r="BI172" t="str">
            <v/>
          </cell>
          <cell r="BJ172" t="str">
            <v/>
          </cell>
          <cell r="BK172" t="str">
            <v/>
          </cell>
          <cell r="BL172" t="str">
            <v/>
          </cell>
          <cell r="BM172" t="str">
            <v/>
          </cell>
          <cell r="BN172" t="str">
            <v/>
          </cell>
          <cell r="BO172" t="str">
            <v/>
          </cell>
          <cell r="BP172" t="str">
            <v/>
          </cell>
          <cell r="BQ172" t="str">
            <v/>
          </cell>
          <cell r="BR172" t="str">
            <v/>
          </cell>
          <cell r="BS172" t="str">
            <v/>
          </cell>
          <cell r="BT172" t="str">
            <v/>
          </cell>
          <cell r="BU172" t="str">
            <v/>
          </cell>
          <cell r="BV172" t="str">
            <v/>
          </cell>
          <cell r="BW172" t="str">
            <v/>
          </cell>
          <cell r="BX172" t="str">
            <v/>
          </cell>
          <cell r="BY172" t="str">
            <v/>
          </cell>
          <cell r="BZ172" t="str">
            <v/>
          </cell>
          <cell r="CA172" t="str">
            <v/>
          </cell>
          <cell r="CB172" t="str">
            <v/>
          </cell>
          <cell r="CC172" t="str">
            <v/>
          </cell>
          <cell r="CD172" t="str">
            <v/>
          </cell>
          <cell r="CE172" t="str">
            <v/>
          </cell>
          <cell r="CF172" t="str">
            <v/>
          </cell>
          <cell r="CG172" t="str">
            <v/>
          </cell>
          <cell r="CH172" t="str">
            <v/>
          </cell>
          <cell r="CI172" t="str">
            <v/>
          </cell>
          <cell r="CJ172" t="str">
            <v/>
          </cell>
          <cell r="CK172" t="str">
            <v/>
          </cell>
        </row>
        <row r="173">
          <cell r="C173">
            <v>170</v>
          </cell>
          <cell r="AM173" t="str">
            <v>×</v>
          </cell>
          <cell r="AN173" t="str">
            <v/>
          </cell>
          <cell r="AO173">
            <v>0</v>
          </cell>
          <cell r="AP173">
            <v>0</v>
          </cell>
          <cell r="AQ173" t="str">
            <v/>
          </cell>
          <cell r="AR173" t="str">
            <v/>
          </cell>
          <cell r="AS173" t="str">
            <v/>
          </cell>
          <cell r="AT173" t="str">
            <v/>
          </cell>
          <cell r="AU173" t="str">
            <v/>
          </cell>
          <cell r="AV173" t="str">
            <v/>
          </cell>
          <cell r="AW173" t="str">
            <v/>
          </cell>
          <cell r="AX173" t="str">
            <v/>
          </cell>
          <cell r="AY173" t="str">
            <v/>
          </cell>
          <cell r="AZ173" t="str">
            <v/>
          </cell>
          <cell r="BA173" t="str">
            <v/>
          </cell>
          <cell r="BB173" t="str">
            <v/>
          </cell>
          <cell r="BC173" t="str">
            <v/>
          </cell>
          <cell r="BD173" t="str">
            <v/>
          </cell>
          <cell r="BE173" t="str">
            <v/>
          </cell>
          <cell r="BF173" t="str">
            <v/>
          </cell>
          <cell r="BG173" t="str">
            <v/>
          </cell>
          <cell r="BH173" t="str">
            <v/>
          </cell>
          <cell r="BI173" t="str">
            <v/>
          </cell>
          <cell r="BJ173" t="str">
            <v/>
          </cell>
          <cell r="BK173" t="str">
            <v/>
          </cell>
          <cell r="BL173" t="str">
            <v/>
          </cell>
          <cell r="BM173" t="str">
            <v/>
          </cell>
          <cell r="BN173" t="str">
            <v/>
          </cell>
          <cell r="BO173" t="str">
            <v/>
          </cell>
          <cell r="BP173" t="str">
            <v/>
          </cell>
          <cell r="BQ173" t="str">
            <v/>
          </cell>
          <cell r="BR173" t="str">
            <v/>
          </cell>
          <cell r="BS173" t="str">
            <v/>
          </cell>
          <cell r="BT173" t="str">
            <v/>
          </cell>
          <cell r="BU173" t="str">
            <v/>
          </cell>
          <cell r="BV173" t="str">
            <v/>
          </cell>
          <cell r="BW173" t="str">
            <v/>
          </cell>
          <cell r="BX173" t="str">
            <v/>
          </cell>
          <cell r="BY173" t="str">
            <v/>
          </cell>
          <cell r="BZ173" t="str">
            <v/>
          </cell>
          <cell r="CA173" t="str">
            <v/>
          </cell>
          <cell r="CB173" t="str">
            <v/>
          </cell>
          <cell r="CC173" t="str">
            <v/>
          </cell>
          <cell r="CD173" t="str">
            <v/>
          </cell>
          <cell r="CE173" t="str">
            <v/>
          </cell>
          <cell r="CF173" t="str">
            <v/>
          </cell>
          <cell r="CG173" t="str">
            <v/>
          </cell>
          <cell r="CH173" t="str">
            <v/>
          </cell>
          <cell r="CI173" t="str">
            <v/>
          </cell>
          <cell r="CJ173" t="str">
            <v/>
          </cell>
          <cell r="CK173" t="str">
            <v/>
          </cell>
        </row>
        <row r="174">
          <cell r="C174">
            <v>171</v>
          </cell>
          <cell r="AM174" t="str">
            <v>×</v>
          </cell>
          <cell r="AN174" t="str">
            <v/>
          </cell>
          <cell r="AO174">
            <v>0</v>
          </cell>
          <cell r="AP174">
            <v>0</v>
          </cell>
          <cell r="AQ174" t="str">
            <v/>
          </cell>
          <cell r="AR174" t="str">
            <v/>
          </cell>
          <cell r="AS174" t="str">
            <v/>
          </cell>
          <cell r="AT174" t="str">
            <v/>
          </cell>
          <cell r="AU174" t="str">
            <v/>
          </cell>
          <cell r="AV174" t="str">
            <v/>
          </cell>
          <cell r="AW174" t="str">
            <v/>
          </cell>
          <cell r="AX174" t="str">
            <v/>
          </cell>
          <cell r="AY174" t="str">
            <v/>
          </cell>
          <cell r="AZ174" t="str">
            <v/>
          </cell>
          <cell r="BA174" t="str">
            <v/>
          </cell>
          <cell r="BB174" t="str">
            <v/>
          </cell>
          <cell r="BC174" t="str">
            <v/>
          </cell>
          <cell r="BD174" t="str">
            <v/>
          </cell>
          <cell r="BE174" t="str">
            <v/>
          </cell>
          <cell r="BF174" t="str">
            <v/>
          </cell>
          <cell r="BG174" t="str">
            <v/>
          </cell>
          <cell r="BH174" t="str">
            <v/>
          </cell>
          <cell r="BI174" t="str">
            <v/>
          </cell>
          <cell r="BJ174" t="str">
            <v/>
          </cell>
          <cell r="BK174" t="str">
            <v/>
          </cell>
          <cell r="BL174" t="str">
            <v/>
          </cell>
          <cell r="BM174" t="str">
            <v/>
          </cell>
          <cell r="BN174" t="str">
            <v/>
          </cell>
          <cell r="BO174" t="str">
            <v/>
          </cell>
          <cell r="BP174" t="str">
            <v/>
          </cell>
          <cell r="BQ174" t="str">
            <v/>
          </cell>
          <cell r="BR174" t="str">
            <v/>
          </cell>
          <cell r="BS174" t="str">
            <v/>
          </cell>
          <cell r="BT174" t="str">
            <v/>
          </cell>
          <cell r="BU174" t="str">
            <v/>
          </cell>
          <cell r="BV174" t="str">
            <v/>
          </cell>
          <cell r="BW174" t="str">
            <v/>
          </cell>
          <cell r="BX174" t="str">
            <v/>
          </cell>
          <cell r="BY174" t="str">
            <v/>
          </cell>
          <cell r="BZ174" t="str">
            <v/>
          </cell>
          <cell r="CA174" t="str">
            <v/>
          </cell>
          <cell r="CB174" t="str">
            <v/>
          </cell>
          <cell r="CC174" t="str">
            <v/>
          </cell>
          <cell r="CD174" t="str">
            <v/>
          </cell>
          <cell r="CE174" t="str">
            <v/>
          </cell>
          <cell r="CF174" t="str">
            <v/>
          </cell>
          <cell r="CG174" t="str">
            <v/>
          </cell>
          <cell r="CH174" t="str">
            <v/>
          </cell>
          <cell r="CI174" t="str">
            <v/>
          </cell>
          <cell r="CJ174" t="str">
            <v/>
          </cell>
          <cell r="CK174" t="str">
            <v/>
          </cell>
        </row>
        <row r="175">
          <cell r="C175">
            <v>172</v>
          </cell>
          <cell r="AM175" t="str">
            <v>×</v>
          </cell>
          <cell r="AN175" t="str">
            <v/>
          </cell>
          <cell r="AO175">
            <v>0</v>
          </cell>
          <cell r="AP175">
            <v>0</v>
          </cell>
          <cell r="AQ175" t="str">
            <v/>
          </cell>
          <cell r="AR175" t="str">
            <v/>
          </cell>
          <cell r="AS175" t="str">
            <v/>
          </cell>
          <cell r="AT175" t="str">
            <v/>
          </cell>
          <cell r="AU175" t="str">
            <v/>
          </cell>
          <cell r="AV175" t="str">
            <v/>
          </cell>
          <cell r="AW175" t="str">
            <v/>
          </cell>
          <cell r="AX175" t="str">
            <v/>
          </cell>
          <cell r="AY175" t="str">
            <v/>
          </cell>
          <cell r="AZ175" t="str">
            <v/>
          </cell>
          <cell r="BA175" t="str">
            <v/>
          </cell>
          <cell r="BB175" t="str">
            <v/>
          </cell>
          <cell r="BC175" t="str">
            <v/>
          </cell>
          <cell r="BD175" t="str">
            <v/>
          </cell>
          <cell r="BE175" t="str">
            <v/>
          </cell>
          <cell r="BF175" t="str">
            <v/>
          </cell>
          <cell r="BG175" t="str">
            <v/>
          </cell>
          <cell r="BH175" t="str">
            <v/>
          </cell>
          <cell r="BI175" t="str">
            <v/>
          </cell>
          <cell r="BJ175" t="str">
            <v/>
          </cell>
          <cell r="BK175" t="str">
            <v/>
          </cell>
          <cell r="BL175" t="str">
            <v/>
          </cell>
          <cell r="BM175" t="str">
            <v/>
          </cell>
          <cell r="BN175" t="str">
            <v/>
          </cell>
          <cell r="BO175" t="str">
            <v/>
          </cell>
          <cell r="BP175" t="str">
            <v/>
          </cell>
          <cell r="BQ175" t="str">
            <v/>
          </cell>
          <cell r="BR175" t="str">
            <v/>
          </cell>
          <cell r="BS175" t="str">
            <v/>
          </cell>
          <cell r="BT175" t="str">
            <v/>
          </cell>
          <cell r="BU175" t="str">
            <v/>
          </cell>
          <cell r="BV175" t="str">
            <v/>
          </cell>
          <cell r="BW175" t="str">
            <v/>
          </cell>
          <cell r="BX175" t="str">
            <v/>
          </cell>
          <cell r="BY175" t="str">
            <v/>
          </cell>
          <cell r="BZ175" t="str">
            <v/>
          </cell>
          <cell r="CA175" t="str">
            <v/>
          </cell>
          <cell r="CB175" t="str">
            <v/>
          </cell>
          <cell r="CC175" t="str">
            <v/>
          </cell>
          <cell r="CD175" t="str">
            <v/>
          </cell>
          <cell r="CE175" t="str">
            <v/>
          </cell>
          <cell r="CF175" t="str">
            <v/>
          </cell>
          <cell r="CG175" t="str">
            <v/>
          </cell>
          <cell r="CH175" t="str">
            <v/>
          </cell>
          <cell r="CI175" t="str">
            <v/>
          </cell>
          <cell r="CJ175" t="str">
            <v/>
          </cell>
          <cell r="CK175" t="str">
            <v/>
          </cell>
        </row>
        <row r="176">
          <cell r="C176">
            <v>173</v>
          </cell>
          <cell r="AM176" t="str">
            <v>×</v>
          </cell>
          <cell r="AN176" t="str">
            <v/>
          </cell>
          <cell r="AO176">
            <v>0</v>
          </cell>
          <cell r="AP176">
            <v>0</v>
          </cell>
          <cell r="AQ176" t="str">
            <v/>
          </cell>
          <cell r="AR176" t="str">
            <v/>
          </cell>
          <cell r="AS176" t="str">
            <v/>
          </cell>
          <cell r="AT176" t="str">
            <v/>
          </cell>
          <cell r="AU176" t="str">
            <v/>
          </cell>
          <cell r="AV176" t="str">
            <v/>
          </cell>
          <cell r="AW176" t="str">
            <v/>
          </cell>
          <cell r="AX176" t="str">
            <v/>
          </cell>
          <cell r="AY176" t="str">
            <v/>
          </cell>
          <cell r="AZ176" t="str">
            <v/>
          </cell>
          <cell r="BA176" t="str">
            <v/>
          </cell>
          <cell r="BB176" t="str">
            <v/>
          </cell>
          <cell r="BC176" t="str">
            <v/>
          </cell>
          <cell r="BD176" t="str">
            <v/>
          </cell>
          <cell r="BE176" t="str">
            <v/>
          </cell>
          <cell r="BF176" t="str">
            <v/>
          </cell>
          <cell r="BG176" t="str">
            <v/>
          </cell>
          <cell r="BH176" t="str">
            <v/>
          </cell>
          <cell r="BI176" t="str">
            <v/>
          </cell>
          <cell r="BJ176" t="str">
            <v/>
          </cell>
          <cell r="BK176" t="str">
            <v/>
          </cell>
          <cell r="BL176" t="str">
            <v/>
          </cell>
          <cell r="BM176" t="str">
            <v/>
          </cell>
          <cell r="BN176" t="str">
            <v/>
          </cell>
          <cell r="BO176" t="str">
            <v/>
          </cell>
          <cell r="BP176" t="str">
            <v/>
          </cell>
          <cell r="BQ176" t="str">
            <v/>
          </cell>
          <cell r="BR176" t="str">
            <v/>
          </cell>
          <cell r="BS176" t="str">
            <v/>
          </cell>
          <cell r="BT176" t="str">
            <v/>
          </cell>
          <cell r="BU176" t="str">
            <v/>
          </cell>
          <cell r="BV176" t="str">
            <v/>
          </cell>
          <cell r="BW176" t="str">
            <v/>
          </cell>
          <cell r="BX176" t="str">
            <v/>
          </cell>
          <cell r="BY176" t="str">
            <v/>
          </cell>
          <cell r="BZ176" t="str">
            <v/>
          </cell>
          <cell r="CA176" t="str">
            <v/>
          </cell>
          <cell r="CB176" t="str">
            <v/>
          </cell>
          <cell r="CC176" t="str">
            <v/>
          </cell>
          <cell r="CD176" t="str">
            <v/>
          </cell>
          <cell r="CE176" t="str">
            <v/>
          </cell>
          <cell r="CF176" t="str">
            <v/>
          </cell>
          <cell r="CG176" t="str">
            <v/>
          </cell>
          <cell r="CH176" t="str">
            <v/>
          </cell>
          <cell r="CI176" t="str">
            <v/>
          </cell>
          <cell r="CJ176" t="str">
            <v/>
          </cell>
          <cell r="CK176" t="str">
            <v/>
          </cell>
        </row>
        <row r="177">
          <cell r="C177">
            <v>174</v>
          </cell>
          <cell r="AM177" t="str">
            <v>×</v>
          </cell>
          <cell r="AN177" t="str">
            <v/>
          </cell>
          <cell r="AO177">
            <v>0</v>
          </cell>
          <cell r="AP177">
            <v>0</v>
          </cell>
          <cell r="AQ177" t="str">
            <v/>
          </cell>
          <cell r="AR177" t="str">
            <v/>
          </cell>
          <cell r="AS177" t="str">
            <v/>
          </cell>
          <cell r="AT177" t="str">
            <v/>
          </cell>
          <cell r="AU177" t="str">
            <v/>
          </cell>
          <cell r="AV177" t="str">
            <v/>
          </cell>
          <cell r="AW177" t="str">
            <v/>
          </cell>
          <cell r="AX177" t="str">
            <v/>
          </cell>
          <cell r="AY177" t="str">
            <v/>
          </cell>
          <cell r="AZ177" t="str">
            <v/>
          </cell>
          <cell r="BA177" t="str">
            <v/>
          </cell>
          <cell r="BB177" t="str">
            <v/>
          </cell>
          <cell r="BC177" t="str">
            <v/>
          </cell>
          <cell r="BD177" t="str">
            <v/>
          </cell>
          <cell r="BE177" t="str">
            <v/>
          </cell>
          <cell r="BF177" t="str">
            <v/>
          </cell>
          <cell r="BG177" t="str">
            <v/>
          </cell>
          <cell r="BH177" t="str">
            <v/>
          </cell>
          <cell r="BI177" t="str">
            <v/>
          </cell>
          <cell r="BJ177" t="str">
            <v/>
          </cell>
          <cell r="BK177" t="str">
            <v/>
          </cell>
          <cell r="BL177" t="str">
            <v/>
          </cell>
          <cell r="BM177" t="str">
            <v/>
          </cell>
          <cell r="BN177" t="str">
            <v/>
          </cell>
          <cell r="BO177" t="str">
            <v/>
          </cell>
          <cell r="BP177" t="str">
            <v/>
          </cell>
          <cell r="BQ177" t="str">
            <v/>
          </cell>
          <cell r="BR177" t="str">
            <v/>
          </cell>
          <cell r="BS177" t="str">
            <v/>
          </cell>
          <cell r="BT177" t="str">
            <v/>
          </cell>
          <cell r="BU177" t="str">
            <v/>
          </cell>
          <cell r="BV177" t="str">
            <v/>
          </cell>
          <cell r="BW177" t="str">
            <v/>
          </cell>
          <cell r="BX177" t="str">
            <v/>
          </cell>
          <cell r="BY177" t="str">
            <v/>
          </cell>
          <cell r="BZ177" t="str">
            <v/>
          </cell>
          <cell r="CA177" t="str">
            <v/>
          </cell>
          <cell r="CB177" t="str">
            <v/>
          </cell>
          <cell r="CC177" t="str">
            <v/>
          </cell>
          <cell r="CD177" t="str">
            <v/>
          </cell>
          <cell r="CE177" t="str">
            <v/>
          </cell>
          <cell r="CF177" t="str">
            <v/>
          </cell>
          <cell r="CG177" t="str">
            <v/>
          </cell>
          <cell r="CH177" t="str">
            <v/>
          </cell>
          <cell r="CI177" t="str">
            <v/>
          </cell>
          <cell r="CJ177" t="str">
            <v/>
          </cell>
          <cell r="CK177" t="str">
            <v/>
          </cell>
        </row>
        <row r="178">
          <cell r="C178">
            <v>175</v>
          </cell>
          <cell r="AM178" t="str">
            <v>×</v>
          </cell>
          <cell r="AN178" t="str">
            <v/>
          </cell>
          <cell r="AO178">
            <v>0</v>
          </cell>
          <cell r="AP178">
            <v>0</v>
          </cell>
          <cell r="AQ178" t="str">
            <v/>
          </cell>
          <cell r="AR178" t="str">
            <v/>
          </cell>
          <cell r="AS178" t="str">
            <v/>
          </cell>
          <cell r="AT178" t="str">
            <v/>
          </cell>
          <cell r="AU178" t="str">
            <v/>
          </cell>
          <cell r="AV178" t="str">
            <v/>
          </cell>
          <cell r="AW178" t="str">
            <v/>
          </cell>
          <cell r="AX178" t="str">
            <v/>
          </cell>
          <cell r="AY178" t="str">
            <v/>
          </cell>
          <cell r="AZ178" t="str">
            <v/>
          </cell>
          <cell r="BA178" t="str">
            <v/>
          </cell>
          <cell r="BB178" t="str">
            <v/>
          </cell>
          <cell r="BC178" t="str">
            <v/>
          </cell>
          <cell r="BD178" t="str">
            <v/>
          </cell>
          <cell r="BE178" t="str">
            <v/>
          </cell>
          <cell r="BF178" t="str">
            <v/>
          </cell>
          <cell r="BG178" t="str">
            <v/>
          </cell>
          <cell r="BH178" t="str">
            <v/>
          </cell>
          <cell r="BI178" t="str">
            <v/>
          </cell>
          <cell r="BJ178" t="str">
            <v/>
          </cell>
          <cell r="BK178" t="str">
            <v/>
          </cell>
          <cell r="BL178" t="str">
            <v/>
          </cell>
          <cell r="BM178" t="str">
            <v/>
          </cell>
          <cell r="BN178" t="str">
            <v/>
          </cell>
          <cell r="BO178" t="str">
            <v/>
          </cell>
          <cell r="BP178" t="str">
            <v/>
          </cell>
          <cell r="BQ178" t="str">
            <v/>
          </cell>
          <cell r="BR178" t="str">
            <v/>
          </cell>
          <cell r="BS178" t="str">
            <v/>
          </cell>
          <cell r="BT178" t="str">
            <v/>
          </cell>
          <cell r="BU178" t="str">
            <v/>
          </cell>
          <cell r="BV178" t="str">
            <v/>
          </cell>
          <cell r="BW178" t="str">
            <v/>
          </cell>
          <cell r="BX178" t="str">
            <v/>
          </cell>
          <cell r="BY178" t="str">
            <v/>
          </cell>
          <cell r="BZ178" t="str">
            <v/>
          </cell>
          <cell r="CA178" t="str">
            <v/>
          </cell>
          <cell r="CB178" t="str">
            <v/>
          </cell>
          <cell r="CC178" t="str">
            <v/>
          </cell>
          <cell r="CD178" t="str">
            <v/>
          </cell>
          <cell r="CE178" t="str">
            <v/>
          </cell>
          <cell r="CF178" t="str">
            <v/>
          </cell>
          <cell r="CG178" t="str">
            <v/>
          </cell>
          <cell r="CH178" t="str">
            <v/>
          </cell>
          <cell r="CI178" t="str">
            <v/>
          </cell>
          <cell r="CJ178" t="str">
            <v/>
          </cell>
          <cell r="CK178" t="str">
            <v/>
          </cell>
        </row>
        <row r="179">
          <cell r="C179">
            <v>176</v>
          </cell>
          <cell r="AM179" t="str">
            <v>×</v>
          </cell>
          <cell r="AN179" t="str">
            <v/>
          </cell>
          <cell r="AO179">
            <v>0</v>
          </cell>
          <cell r="AP179">
            <v>0</v>
          </cell>
          <cell r="AQ179" t="str">
            <v/>
          </cell>
          <cell r="AR179" t="str">
            <v/>
          </cell>
          <cell r="AS179" t="str">
            <v/>
          </cell>
          <cell r="AT179" t="str">
            <v/>
          </cell>
          <cell r="AU179" t="str">
            <v/>
          </cell>
          <cell r="AV179" t="str">
            <v/>
          </cell>
          <cell r="AW179" t="str">
            <v/>
          </cell>
          <cell r="AX179" t="str">
            <v/>
          </cell>
          <cell r="AY179" t="str">
            <v/>
          </cell>
          <cell r="AZ179" t="str">
            <v/>
          </cell>
          <cell r="BA179" t="str">
            <v/>
          </cell>
          <cell r="BB179" t="str">
            <v/>
          </cell>
          <cell r="BC179" t="str">
            <v/>
          </cell>
          <cell r="BD179" t="str">
            <v/>
          </cell>
          <cell r="BE179" t="str">
            <v/>
          </cell>
          <cell r="BF179" t="str">
            <v/>
          </cell>
          <cell r="BG179" t="str">
            <v/>
          </cell>
          <cell r="BH179" t="str">
            <v/>
          </cell>
          <cell r="BI179" t="str">
            <v/>
          </cell>
          <cell r="BJ179" t="str">
            <v/>
          </cell>
          <cell r="BK179" t="str">
            <v/>
          </cell>
          <cell r="BL179" t="str">
            <v/>
          </cell>
          <cell r="BM179" t="str">
            <v/>
          </cell>
          <cell r="BN179" t="str">
            <v/>
          </cell>
          <cell r="BO179" t="str">
            <v/>
          </cell>
          <cell r="BP179" t="str">
            <v/>
          </cell>
          <cell r="BQ179" t="str">
            <v/>
          </cell>
          <cell r="BR179" t="str">
            <v/>
          </cell>
          <cell r="BS179" t="str">
            <v/>
          </cell>
          <cell r="BT179" t="str">
            <v/>
          </cell>
          <cell r="BU179" t="str">
            <v/>
          </cell>
          <cell r="BV179" t="str">
            <v/>
          </cell>
          <cell r="BW179" t="str">
            <v/>
          </cell>
          <cell r="BX179" t="str">
            <v/>
          </cell>
          <cell r="BY179" t="str">
            <v/>
          </cell>
          <cell r="BZ179" t="str">
            <v/>
          </cell>
          <cell r="CA179" t="str">
            <v/>
          </cell>
          <cell r="CB179" t="str">
            <v/>
          </cell>
          <cell r="CC179" t="str">
            <v/>
          </cell>
          <cell r="CD179" t="str">
            <v/>
          </cell>
          <cell r="CE179" t="str">
            <v/>
          </cell>
          <cell r="CF179" t="str">
            <v/>
          </cell>
          <cell r="CG179" t="str">
            <v/>
          </cell>
          <cell r="CH179" t="str">
            <v/>
          </cell>
          <cell r="CI179" t="str">
            <v/>
          </cell>
          <cell r="CJ179" t="str">
            <v/>
          </cell>
          <cell r="CK179" t="str">
            <v/>
          </cell>
        </row>
        <row r="180">
          <cell r="C180">
            <v>177</v>
          </cell>
          <cell r="AM180" t="str">
            <v>×</v>
          </cell>
          <cell r="AN180" t="str">
            <v/>
          </cell>
          <cell r="AO180">
            <v>0</v>
          </cell>
          <cell r="AP180">
            <v>0</v>
          </cell>
          <cell r="AQ180" t="str">
            <v/>
          </cell>
          <cell r="AR180" t="str">
            <v/>
          </cell>
          <cell r="AS180" t="str">
            <v/>
          </cell>
          <cell r="AT180" t="str">
            <v/>
          </cell>
          <cell r="AU180" t="str">
            <v/>
          </cell>
          <cell r="AV180" t="str">
            <v/>
          </cell>
          <cell r="AW180" t="str">
            <v/>
          </cell>
          <cell r="AX180" t="str">
            <v/>
          </cell>
          <cell r="AY180" t="str">
            <v/>
          </cell>
          <cell r="AZ180" t="str">
            <v/>
          </cell>
          <cell r="BA180" t="str">
            <v/>
          </cell>
          <cell r="BB180" t="str">
            <v/>
          </cell>
          <cell r="BC180" t="str">
            <v/>
          </cell>
          <cell r="BD180" t="str">
            <v/>
          </cell>
          <cell r="BE180" t="str">
            <v/>
          </cell>
          <cell r="BF180" t="str">
            <v/>
          </cell>
          <cell r="BG180" t="str">
            <v/>
          </cell>
          <cell r="BH180" t="str">
            <v/>
          </cell>
          <cell r="BI180" t="str">
            <v/>
          </cell>
          <cell r="BJ180" t="str">
            <v/>
          </cell>
          <cell r="BK180" t="str">
            <v/>
          </cell>
          <cell r="BL180" t="str">
            <v/>
          </cell>
          <cell r="BM180" t="str">
            <v/>
          </cell>
          <cell r="BN180" t="str">
            <v/>
          </cell>
          <cell r="BO180" t="str">
            <v/>
          </cell>
          <cell r="BP180" t="str">
            <v/>
          </cell>
          <cell r="BQ180" t="str">
            <v/>
          </cell>
          <cell r="BR180" t="str">
            <v/>
          </cell>
          <cell r="BS180" t="str">
            <v/>
          </cell>
          <cell r="BT180" t="str">
            <v/>
          </cell>
          <cell r="BU180" t="str">
            <v/>
          </cell>
          <cell r="BV180" t="str">
            <v/>
          </cell>
          <cell r="BW180" t="str">
            <v/>
          </cell>
          <cell r="BX180" t="str">
            <v/>
          </cell>
          <cell r="BY180" t="str">
            <v/>
          </cell>
          <cell r="BZ180" t="str">
            <v/>
          </cell>
          <cell r="CA180" t="str">
            <v/>
          </cell>
          <cell r="CB180" t="str">
            <v/>
          </cell>
          <cell r="CC180" t="str">
            <v/>
          </cell>
          <cell r="CD180" t="str">
            <v/>
          </cell>
          <cell r="CE180" t="str">
            <v/>
          </cell>
          <cell r="CF180" t="str">
            <v/>
          </cell>
          <cell r="CG180" t="str">
            <v/>
          </cell>
          <cell r="CH180" t="str">
            <v/>
          </cell>
          <cell r="CI180" t="str">
            <v/>
          </cell>
          <cell r="CJ180" t="str">
            <v/>
          </cell>
          <cell r="CK180" t="str">
            <v/>
          </cell>
        </row>
        <row r="181">
          <cell r="C181">
            <v>178</v>
          </cell>
          <cell r="AM181" t="str">
            <v>×</v>
          </cell>
          <cell r="AN181" t="str">
            <v/>
          </cell>
          <cell r="AO181">
            <v>0</v>
          </cell>
          <cell r="AP181">
            <v>0</v>
          </cell>
          <cell r="AQ181" t="str">
            <v/>
          </cell>
          <cell r="AR181" t="str">
            <v/>
          </cell>
          <cell r="AS181" t="str">
            <v/>
          </cell>
          <cell r="AT181" t="str">
            <v/>
          </cell>
          <cell r="AU181" t="str">
            <v/>
          </cell>
          <cell r="AV181" t="str">
            <v/>
          </cell>
          <cell r="AW181" t="str">
            <v/>
          </cell>
          <cell r="AX181" t="str">
            <v/>
          </cell>
          <cell r="AY181" t="str">
            <v/>
          </cell>
          <cell r="AZ181" t="str">
            <v/>
          </cell>
          <cell r="BA181" t="str">
            <v/>
          </cell>
          <cell r="BB181" t="str">
            <v/>
          </cell>
          <cell r="BC181" t="str">
            <v/>
          </cell>
          <cell r="BD181" t="str">
            <v/>
          </cell>
          <cell r="BE181" t="str">
            <v/>
          </cell>
          <cell r="BF181" t="str">
            <v/>
          </cell>
          <cell r="BG181" t="str">
            <v/>
          </cell>
          <cell r="BH181" t="str">
            <v/>
          </cell>
          <cell r="BI181" t="str">
            <v/>
          </cell>
          <cell r="BJ181" t="str">
            <v/>
          </cell>
          <cell r="BK181" t="str">
            <v/>
          </cell>
          <cell r="BL181" t="str">
            <v/>
          </cell>
          <cell r="BM181" t="str">
            <v/>
          </cell>
          <cell r="BN181" t="str">
            <v/>
          </cell>
          <cell r="BO181" t="str">
            <v/>
          </cell>
          <cell r="BP181" t="str">
            <v/>
          </cell>
          <cell r="BQ181" t="str">
            <v/>
          </cell>
          <cell r="BR181" t="str">
            <v/>
          </cell>
          <cell r="BS181" t="str">
            <v/>
          </cell>
          <cell r="BT181" t="str">
            <v/>
          </cell>
          <cell r="BU181" t="str">
            <v/>
          </cell>
          <cell r="BV181" t="str">
            <v/>
          </cell>
          <cell r="BW181" t="str">
            <v/>
          </cell>
          <cell r="BX181" t="str">
            <v/>
          </cell>
          <cell r="BY181" t="str">
            <v/>
          </cell>
          <cell r="BZ181" t="str">
            <v/>
          </cell>
          <cell r="CA181" t="str">
            <v/>
          </cell>
          <cell r="CB181" t="str">
            <v/>
          </cell>
          <cell r="CC181" t="str">
            <v/>
          </cell>
          <cell r="CD181" t="str">
            <v/>
          </cell>
          <cell r="CE181" t="str">
            <v/>
          </cell>
          <cell r="CF181" t="str">
            <v/>
          </cell>
          <cell r="CG181" t="str">
            <v/>
          </cell>
          <cell r="CH181" t="str">
            <v/>
          </cell>
          <cell r="CI181" t="str">
            <v/>
          </cell>
          <cell r="CJ181" t="str">
            <v/>
          </cell>
          <cell r="CK181" t="str">
            <v/>
          </cell>
        </row>
        <row r="182">
          <cell r="C182">
            <v>179</v>
          </cell>
          <cell r="AM182" t="str">
            <v>×</v>
          </cell>
          <cell r="AN182" t="str">
            <v/>
          </cell>
          <cell r="AO182">
            <v>0</v>
          </cell>
          <cell r="AP182">
            <v>0</v>
          </cell>
          <cell r="AQ182" t="str">
            <v/>
          </cell>
          <cell r="AR182" t="str">
            <v/>
          </cell>
          <cell r="AS182" t="str">
            <v/>
          </cell>
          <cell r="AT182" t="str">
            <v/>
          </cell>
          <cell r="AU182" t="str">
            <v/>
          </cell>
          <cell r="AV182" t="str">
            <v/>
          </cell>
          <cell r="AW182" t="str">
            <v/>
          </cell>
          <cell r="AX182" t="str">
            <v/>
          </cell>
          <cell r="AY182" t="str">
            <v/>
          </cell>
          <cell r="AZ182" t="str">
            <v/>
          </cell>
          <cell r="BA182" t="str">
            <v/>
          </cell>
          <cell r="BB182" t="str">
            <v/>
          </cell>
          <cell r="BC182" t="str">
            <v/>
          </cell>
          <cell r="BD182" t="str">
            <v/>
          </cell>
          <cell r="BE182" t="str">
            <v/>
          </cell>
          <cell r="BF182" t="str">
            <v/>
          </cell>
          <cell r="BG182" t="str">
            <v/>
          </cell>
          <cell r="BH182" t="str">
            <v/>
          </cell>
          <cell r="BI182" t="str">
            <v/>
          </cell>
          <cell r="BJ182" t="str">
            <v/>
          </cell>
          <cell r="BK182" t="str">
            <v/>
          </cell>
          <cell r="BL182" t="str">
            <v/>
          </cell>
          <cell r="BM182" t="str">
            <v/>
          </cell>
          <cell r="BN182" t="str">
            <v/>
          </cell>
          <cell r="BO182" t="str">
            <v/>
          </cell>
          <cell r="BP182" t="str">
            <v/>
          </cell>
          <cell r="BQ182" t="str">
            <v/>
          </cell>
          <cell r="BR182" t="str">
            <v/>
          </cell>
          <cell r="BS182" t="str">
            <v/>
          </cell>
          <cell r="BT182" t="str">
            <v/>
          </cell>
          <cell r="BU182" t="str">
            <v/>
          </cell>
          <cell r="BV182" t="str">
            <v/>
          </cell>
          <cell r="BW182" t="str">
            <v/>
          </cell>
          <cell r="BX182" t="str">
            <v/>
          </cell>
          <cell r="BY182" t="str">
            <v/>
          </cell>
          <cell r="BZ182" t="str">
            <v/>
          </cell>
          <cell r="CA182" t="str">
            <v/>
          </cell>
          <cell r="CB182" t="str">
            <v/>
          </cell>
          <cell r="CC182" t="str">
            <v/>
          </cell>
          <cell r="CD182" t="str">
            <v/>
          </cell>
          <cell r="CE182" t="str">
            <v/>
          </cell>
          <cell r="CF182" t="str">
            <v/>
          </cell>
          <cell r="CG182" t="str">
            <v/>
          </cell>
          <cell r="CH182" t="str">
            <v/>
          </cell>
          <cell r="CI182" t="str">
            <v/>
          </cell>
          <cell r="CJ182" t="str">
            <v/>
          </cell>
          <cell r="CK182" t="str">
            <v/>
          </cell>
        </row>
        <row r="183">
          <cell r="C183">
            <v>180</v>
          </cell>
          <cell r="AM183" t="str">
            <v>×</v>
          </cell>
          <cell r="AN183" t="str">
            <v/>
          </cell>
          <cell r="AO183">
            <v>0</v>
          </cell>
          <cell r="AP183">
            <v>0</v>
          </cell>
          <cell r="AQ183" t="str">
            <v/>
          </cell>
          <cell r="AR183" t="str">
            <v/>
          </cell>
          <cell r="AS183" t="str">
            <v/>
          </cell>
          <cell r="AT183" t="str">
            <v/>
          </cell>
          <cell r="AU183" t="str">
            <v/>
          </cell>
          <cell r="AV183" t="str">
            <v/>
          </cell>
          <cell r="AW183" t="str">
            <v/>
          </cell>
          <cell r="AX183" t="str">
            <v/>
          </cell>
          <cell r="AY183" t="str">
            <v/>
          </cell>
          <cell r="AZ183" t="str">
            <v/>
          </cell>
          <cell r="BA183" t="str">
            <v/>
          </cell>
          <cell r="BB183" t="str">
            <v/>
          </cell>
          <cell r="BC183" t="str">
            <v/>
          </cell>
          <cell r="BD183" t="str">
            <v/>
          </cell>
          <cell r="BE183" t="str">
            <v/>
          </cell>
          <cell r="BF183" t="str">
            <v/>
          </cell>
          <cell r="BG183" t="str">
            <v/>
          </cell>
          <cell r="BH183" t="str">
            <v/>
          </cell>
          <cell r="BI183" t="str">
            <v/>
          </cell>
          <cell r="BJ183" t="str">
            <v/>
          </cell>
          <cell r="BK183" t="str">
            <v/>
          </cell>
          <cell r="BL183" t="str">
            <v/>
          </cell>
          <cell r="BM183" t="str">
            <v/>
          </cell>
          <cell r="BN183" t="str">
            <v/>
          </cell>
          <cell r="BO183" t="str">
            <v/>
          </cell>
          <cell r="BP183" t="str">
            <v/>
          </cell>
          <cell r="BQ183" t="str">
            <v/>
          </cell>
          <cell r="BR183" t="str">
            <v/>
          </cell>
          <cell r="BS183" t="str">
            <v/>
          </cell>
          <cell r="BT183" t="str">
            <v/>
          </cell>
          <cell r="BU183" t="str">
            <v/>
          </cell>
          <cell r="BV183" t="str">
            <v/>
          </cell>
          <cell r="BW183" t="str">
            <v/>
          </cell>
          <cell r="BX183" t="str">
            <v/>
          </cell>
          <cell r="BY183" t="str">
            <v/>
          </cell>
          <cell r="BZ183" t="str">
            <v/>
          </cell>
          <cell r="CA183" t="str">
            <v/>
          </cell>
          <cell r="CB183" t="str">
            <v/>
          </cell>
          <cell r="CC183" t="str">
            <v/>
          </cell>
          <cell r="CD183" t="str">
            <v/>
          </cell>
          <cell r="CE183" t="str">
            <v/>
          </cell>
          <cell r="CF183" t="str">
            <v/>
          </cell>
          <cell r="CG183" t="str">
            <v/>
          </cell>
          <cell r="CH183" t="str">
            <v/>
          </cell>
          <cell r="CI183" t="str">
            <v/>
          </cell>
          <cell r="CJ183" t="str">
            <v/>
          </cell>
          <cell r="CK183" t="str">
            <v/>
          </cell>
        </row>
        <row r="184">
          <cell r="C184">
            <v>181</v>
          </cell>
          <cell r="AM184" t="str">
            <v>×</v>
          </cell>
          <cell r="AN184" t="str">
            <v/>
          </cell>
          <cell r="AO184">
            <v>0</v>
          </cell>
          <cell r="AP184">
            <v>0</v>
          </cell>
          <cell r="AQ184" t="str">
            <v/>
          </cell>
          <cell r="AR184" t="str">
            <v/>
          </cell>
          <cell r="AS184" t="str">
            <v/>
          </cell>
          <cell r="AT184" t="str">
            <v/>
          </cell>
          <cell r="AU184" t="str">
            <v/>
          </cell>
          <cell r="AV184" t="str">
            <v/>
          </cell>
          <cell r="AW184" t="str">
            <v/>
          </cell>
          <cell r="AX184" t="str">
            <v/>
          </cell>
          <cell r="AY184" t="str">
            <v/>
          </cell>
          <cell r="AZ184" t="str">
            <v/>
          </cell>
          <cell r="BA184" t="str">
            <v/>
          </cell>
          <cell r="BB184" t="str">
            <v/>
          </cell>
          <cell r="BC184" t="str">
            <v/>
          </cell>
          <cell r="BD184" t="str">
            <v/>
          </cell>
          <cell r="BE184" t="str">
            <v/>
          </cell>
          <cell r="BF184" t="str">
            <v/>
          </cell>
          <cell r="BG184" t="str">
            <v/>
          </cell>
          <cell r="BH184" t="str">
            <v/>
          </cell>
          <cell r="BI184" t="str">
            <v/>
          </cell>
          <cell r="BJ184" t="str">
            <v/>
          </cell>
          <cell r="BK184" t="str">
            <v/>
          </cell>
          <cell r="BL184" t="str">
            <v/>
          </cell>
          <cell r="BM184" t="str">
            <v/>
          </cell>
          <cell r="BN184" t="str">
            <v/>
          </cell>
          <cell r="BO184" t="str">
            <v/>
          </cell>
          <cell r="BP184" t="str">
            <v/>
          </cell>
          <cell r="BQ184" t="str">
            <v/>
          </cell>
          <cell r="BR184" t="str">
            <v/>
          </cell>
          <cell r="BS184" t="str">
            <v/>
          </cell>
          <cell r="BT184" t="str">
            <v/>
          </cell>
          <cell r="BU184" t="str">
            <v/>
          </cell>
          <cell r="BV184" t="str">
            <v/>
          </cell>
          <cell r="BW184" t="str">
            <v/>
          </cell>
          <cell r="BX184" t="str">
            <v/>
          </cell>
          <cell r="BY184" t="str">
            <v/>
          </cell>
          <cell r="BZ184" t="str">
            <v/>
          </cell>
          <cell r="CA184" t="str">
            <v/>
          </cell>
          <cell r="CB184" t="str">
            <v/>
          </cell>
          <cell r="CC184" t="str">
            <v/>
          </cell>
          <cell r="CD184" t="str">
            <v/>
          </cell>
          <cell r="CE184" t="str">
            <v/>
          </cell>
          <cell r="CF184" t="str">
            <v/>
          </cell>
          <cell r="CG184" t="str">
            <v/>
          </cell>
          <cell r="CH184" t="str">
            <v/>
          </cell>
          <cell r="CI184" t="str">
            <v/>
          </cell>
          <cell r="CJ184" t="str">
            <v/>
          </cell>
          <cell r="CK184" t="str">
            <v/>
          </cell>
        </row>
        <row r="185">
          <cell r="C185">
            <v>182</v>
          </cell>
          <cell r="AM185" t="str">
            <v>×</v>
          </cell>
          <cell r="AN185" t="str">
            <v/>
          </cell>
          <cell r="AO185">
            <v>0</v>
          </cell>
          <cell r="AP185">
            <v>0</v>
          </cell>
          <cell r="AQ185" t="str">
            <v/>
          </cell>
          <cell r="AR185" t="str">
            <v/>
          </cell>
          <cell r="AS185" t="str">
            <v/>
          </cell>
          <cell r="AT185" t="str">
            <v/>
          </cell>
          <cell r="AU185" t="str">
            <v/>
          </cell>
          <cell r="AV185" t="str">
            <v/>
          </cell>
          <cell r="AW185" t="str">
            <v/>
          </cell>
          <cell r="AX185" t="str">
            <v/>
          </cell>
          <cell r="AY185" t="str">
            <v/>
          </cell>
          <cell r="AZ185" t="str">
            <v/>
          </cell>
          <cell r="BA185" t="str">
            <v/>
          </cell>
          <cell r="BB185" t="str">
            <v/>
          </cell>
          <cell r="BC185" t="str">
            <v/>
          </cell>
          <cell r="BD185" t="str">
            <v/>
          </cell>
          <cell r="BE185" t="str">
            <v/>
          </cell>
          <cell r="BF185" t="str">
            <v/>
          </cell>
          <cell r="BG185" t="str">
            <v/>
          </cell>
          <cell r="BH185" t="str">
            <v/>
          </cell>
          <cell r="BI185" t="str">
            <v/>
          </cell>
          <cell r="BJ185" t="str">
            <v/>
          </cell>
          <cell r="BK185" t="str">
            <v/>
          </cell>
          <cell r="BL185" t="str">
            <v/>
          </cell>
          <cell r="BM185" t="str">
            <v/>
          </cell>
          <cell r="BN185" t="str">
            <v/>
          </cell>
          <cell r="BO185" t="str">
            <v/>
          </cell>
          <cell r="BP185" t="str">
            <v/>
          </cell>
          <cell r="BQ185" t="str">
            <v/>
          </cell>
          <cell r="BR185" t="str">
            <v/>
          </cell>
          <cell r="BS185" t="str">
            <v/>
          </cell>
          <cell r="BT185" t="str">
            <v/>
          </cell>
          <cell r="BU185" t="str">
            <v/>
          </cell>
          <cell r="BV185" t="str">
            <v/>
          </cell>
          <cell r="BW185" t="str">
            <v/>
          </cell>
          <cell r="BX185" t="str">
            <v/>
          </cell>
          <cell r="BY185" t="str">
            <v/>
          </cell>
          <cell r="BZ185" t="str">
            <v/>
          </cell>
          <cell r="CA185" t="str">
            <v/>
          </cell>
          <cell r="CB185" t="str">
            <v/>
          </cell>
          <cell r="CC185" t="str">
            <v/>
          </cell>
          <cell r="CD185" t="str">
            <v/>
          </cell>
          <cell r="CE185" t="str">
            <v/>
          </cell>
          <cell r="CF185" t="str">
            <v/>
          </cell>
          <cell r="CG185" t="str">
            <v/>
          </cell>
          <cell r="CH185" t="str">
            <v/>
          </cell>
          <cell r="CI185" t="str">
            <v/>
          </cell>
          <cell r="CJ185" t="str">
            <v/>
          </cell>
          <cell r="CK185" t="str">
            <v/>
          </cell>
        </row>
        <row r="186">
          <cell r="C186">
            <v>183</v>
          </cell>
          <cell r="AM186" t="str">
            <v>×</v>
          </cell>
          <cell r="AN186" t="str">
            <v/>
          </cell>
          <cell r="AO186">
            <v>0</v>
          </cell>
          <cell r="AP186">
            <v>0</v>
          </cell>
          <cell r="AQ186" t="str">
            <v/>
          </cell>
          <cell r="AR186" t="str">
            <v/>
          </cell>
          <cell r="AS186" t="str">
            <v/>
          </cell>
          <cell r="AT186" t="str">
            <v/>
          </cell>
          <cell r="AU186" t="str">
            <v/>
          </cell>
          <cell r="AV186" t="str">
            <v/>
          </cell>
          <cell r="AW186" t="str">
            <v/>
          </cell>
          <cell r="AX186" t="str">
            <v/>
          </cell>
          <cell r="AY186" t="str">
            <v/>
          </cell>
          <cell r="AZ186" t="str">
            <v/>
          </cell>
          <cell r="BA186" t="str">
            <v/>
          </cell>
          <cell r="BB186" t="str">
            <v/>
          </cell>
          <cell r="BC186" t="str">
            <v/>
          </cell>
          <cell r="BD186" t="str">
            <v/>
          </cell>
          <cell r="BE186" t="str">
            <v/>
          </cell>
          <cell r="BF186" t="str">
            <v/>
          </cell>
          <cell r="BG186" t="str">
            <v/>
          </cell>
          <cell r="BH186" t="str">
            <v/>
          </cell>
          <cell r="BI186" t="str">
            <v/>
          </cell>
          <cell r="BJ186" t="str">
            <v/>
          </cell>
          <cell r="BK186" t="str">
            <v/>
          </cell>
          <cell r="BL186" t="str">
            <v/>
          </cell>
          <cell r="BM186" t="str">
            <v/>
          </cell>
          <cell r="BN186" t="str">
            <v/>
          </cell>
          <cell r="BO186" t="str">
            <v/>
          </cell>
          <cell r="BP186" t="str">
            <v/>
          </cell>
          <cell r="BQ186" t="str">
            <v/>
          </cell>
          <cell r="BR186" t="str">
            <v/>
          </cell>
          <cell r="BS186" t="str">
            <v/>
          </cell>
          <cell r="BT186" t="str">
            <v/>
          </cell>
          <cell r="BU186" t="str">
            <v/>
          </cell>
          <cell r="BV186" t="str">
            <v/>
          </cell>
          <cell r="BW186" t="str">
            <v/>
          </cell>
          <cell r="BX186" t="str">
            <v/>
          </cell>
          <cell r="BY186" t="str">
            <v/>
          </cell>
          <cell r="BZ186" t="str">
            <v/>
          </cell>
          <cell r="CA186" t="str">
            <v/>
          </cell>
          <cell r="CB186" t="str">
            <v/>
          </cell>
          <cell r="CC186" t="str">
            <v/>
          </cell>
          <cell r="CD186" t="str">
            <v/>
          </cell>
          <cell r="CE186" t="str">
            <v/>
          </cell>
          <cell r="CF186" t="str">
            <v/>
          </cell>
          <cell r="CG186" t="str">
            <v/>
          </cell>
          <cell r="CH186" t="str">
            <v/>
          </cell>
          <cell r="CI186" t="str">
            <v/>
          </cell>
          <cell r="CJ186" t="str">
            <v/>
          </cell>
          <cell r="CK186" t="str">
            <v/>
          </cell>
        </row>
        <row r="187">
          <cell r="C187">
            <v>184</v>
          </cell>
          <cell r="AM187" t="str">
            <v>×</v>
          </cell>
          <cell r="AN187" t="str">
            <v/>
          </cell>
          <cell r="AO187">
            <v>0</v>
          </cell>
          <cell r="AP187">
            <v>0</v>
          </cell>
          <cell r="AQ187" t="str">
            <v/>
          </cell>
          <cell r="AR187" t="str">
            <v/>
          </cell>
          <cell r="AS187" t="str">
            <v/>
          </cell>
          <cell r="AT187" t="str">
            <v/>
          </cell>
          <cell r="AU187" t="str">
            <v/>
          </cell>
          <cell r="AV187" t="str">
            <v/>
          </cell>
          <cell r="AW187" t="str">
            <v/>
          </cell>
          <cell r="AX187" t="str">
            <v/>
          </cell>
          <cell r="AY187" t="str">
            <v/>
          </cell>
          <cell r="AZ187" t="str">
            <v/>
          </cell>
          <cell r="BA187" t="str">
            <v/>
          </cell>
          <cell r="BB187" t="str">
            <v/>
          </cell>
          <cell r="BC187" t="str">
            <v/>
          </cell>
          <cell r="BD187" t="str">
            <v/>
          </cell>
          <cell r="BE187" t="str">
            <v/>
          </cell>
          <cell r="BF187" t="str">
            <v/>
          </cell>
          <cell r="BG187" t="str">
            <v/>
          </cell>
          <cell r="BH187" t="str">
            <v/>
          </cell>
          <cell r="BI187" t="str">
            <v/>
          </cell>
          <cell r="BJ187" t="str">
            <v/>
          </cell>
          <cell r="BK187" t="str">
            <v/>
          </cell>
          <cell r="BL187" t="str">
            <v/>
          </cell>
          <cell r="BM187" t="str">
            <v/>
          </cell>
          <cell r="BN187" t="str">
            <v/>
          </cell>
          <cell r="BO187" t="str">
            <v/>
          </cell>
          <cell r="BP187" t="str">
            <v/>
          </cell>
          <cell r="BQ187" t="str">
            <v/>
          </cell>
          <cell r="BR187" t="str">
            <v/>
          </cell>
          <cell r="BS187" t="str">
            <v/>
          </cell>
          <cell r="BT187" t="str">
            <v/>
          </cell>
          <cell r="BU187" t="str">
            <v/>
          </cell>
          <cell r="BV187" t="str">
            <v/>
          </cell>
          <cell r="BW187" t="str">
            <v/>
          </cell>
          <cell r="BX187" t="str">
            <v/>
          </cell>
          <cell r="BY187" t="str">
            <v/>
          </cell>
          <cell r="BZ187" t="str">
            <v/>
          </cell>
          <cell r="CA187" t="str">
            <v/>
          </cell>
          <cell r="CB187" t="str">
            <v/>
          </cell>
          <cell r="CC187" t="str">
            <v/>
          </cell>
          <cell r="CD187" t="str">
            <v/>
          </cell>
          <cell r="CE187" t="str">
            <v/>
          </cell>
          <cell r="CF187" t="str">
            <v/>
          </cell>
          <cell r="CG187" t="str">
            <v/>
          </cell>
          <cell r="CH187" t="str">
            <v/>
          </cell>
          <cell r="CI187" t="str">
            <v/>
          </cell>
          <cell r="CJ187" t="str">
            <v/>
          </cell>
          <cell r="CK187" t="str">
            <v/>
          </cell>
        </row>
        <row r="188">
          <cell r="C188">
            <v>185</v>
          </cell>
          <cell r="AM188" t="str">
            <v>×</v>
          </cell>
          <cell r="AN188" t="str">
            <v/>
          </cell>
          <cell r="AO188">
            <v>0</v>
          </cell>
          <cell r="AP188">
            <v>0</v>
          </cell>
          <cell r="AQ188" t="str">
            <v/>
          </cell>
          <cell r="AR188" t="str">
            <v/>
          </cell>
          <cell r="AS188" t="str">
            <v/>
          </cell>
          <cell r="AT188" t="str">
            <v/>
          </cell>
          <cell r="AU188" t="str">
            <v/>
          </cell>
          <cell r="AV188" t="str">
            <v/>
          </cell>
          <cell r="AW188" t="str">
            <v/>
          </cell>
          <cell r="AX188" t="str">
            <v/>
          </cell>
          <cell r="AY188" t="str">
            <v/>
          </cell>
          <cell r="AZ188" t="str">
            <v/>
          </cell>
          <cell r="BA188" t="str">
            <v/>
          </cell>
          <cell r="BB188" t="str">
            <v/>
          </cell>
          <cell r="BC188" t="str">
            <v/>
          </cell>
          <cell r="BD188" t="str">
            <v/>
          </cell>
          <cell r="BE188" t="str">
            <v/>
          </cell>
          <cell r="BF188" t="str">
            <v/>
          </cell>
          <cell r="BG188" t="str">
            <v/>
          </cell>
          <cell r="BH188" t="str">
            <v/>
          </cell>
          <cell r="BI188" t="str">
            <v/>
          </cell>
          <cell r="BJ188" t="str">
            <v/>
          </cell>
          <cell r="BK188" t="str">
            <v/>
          </cell>
          <cell r="BL188" t="str">
            <v/>
          </cell>
          <cell r="BM188" t="str">
            <v/>
          </cell>
          <cell r="BN188" t="str">
            <v/>
          </cell>
          <cell r="BO188" t="str">
            <v/>
          </cell>
          <cell r="BP188" t="str">
            <v/>
          </cell>
          <cell r="BQ188" t="str">
            <v/>
          </cell>
          <cell r="BR188" t="str">
            <v/>
          </cell>
          <cell r="BS188" t="str">
            <v/>
          </cell>
          <cell r="BT188" t="str">
            <v/>
          </cell>
          <cell r="BU188" t="str">
            <v/>
          </cell>
          <cell r="BV188" t="str">
            <v/>
          </cell>
          <cell r="BW188" t="str">
            <v/>
          </cell>
          <cell r="BX188" t="str">
            <v/>
          </cell>
          <cell r="BY188" t="str">
            <v/>
          </cell>
          <cell r="BZ188" t="str">
            <v/>
          </cell>
          <cell r="CA188" t="str">
            <v/>
          </cell>
          <cell r="CB188" t="str">
            <v/>
          </cell>
          <cell r="CC188" t="str">
            <v/>
          </cell>
          <cell r="CD188" t="str">
            <v/>
          </cell>
          <cell r="CE188" t="str">
            <v/>
          </cell>
          <cell r="CF188" t="str">
            <v/>
          </cell>
          <cell r="CG188" t="str">
            <v/>
          </cell>
          <cell r="CH188" t="str">
            <v/>
          </cell>
          <cell r="CI188" t="str">
            <v/>
          </cell>
          <cell r="CJ188" t="str">
            <v/>
          </cell>
          <cell r="CK188" t="str">
            <v/>
          </cell>
        </row>
        <row r="189">
          <cell r="C189">
            <v>186</v>
          </cell>
          <cell r="AM189" t="str">
            <v>×</v>
          </cell>
          <cell r="AN189" t="str">
            <v/>
          </cell>
          <cell r="AO189">
            <v>0</v>
          </cell>
          <cell r="AP189">
            <v>0</v>
          </cell>
          <cell r="AQ189" t="str">
            <v/>
          </cell>
          <cell r="AR189" t="str">
            <v/>
          </cell>
          <cell r="AS189" t="str">
            <v/>
          </cell>
          <cell r="AT189" t="str">
            <v/>
          </cell>
          <cell r="AU189" t="str">
            <v/>
          </cell>
          <cell r="AV189" t="str">
            <v/>
          </cell>
          <cell r="AW189" t="str">
            <v/>
          </cell>
          <cell r="AX189" t="str">
            <v/>
          </cell>
          <cell r="AY189" t="str">
            <v/>
          </cell>
          <cell r="AZ189" t="str">
            <v/>
          </cell>
          <cell r="BA189" t="str">
            <v/>
          </cell>
          <cell r="BB189" t="str">
            <v/>
          </cell>
          <cell r="BC189" t="str">
            <v/>
          </cell>
          <cell r="BD189" t="str">
            <v/>
          </cell>
          <cell r="BE189" t="str">
            <v/>
          </cell>
          <cell r="BF189" t="str">
            <v/>
          </cell>
          <cell r="BG189" t="str">
            <v/>
          </cell>
          <cell r="BH189" t="str">
            <v/>
          </cell>
          <cell r="BI189" t="str">
            <v/>
          </cell>
          <cell r="BJ189" t="str">
            <v/>
          </cell>
          <cell r="BK189" t="str">
            <v/>
          </cell>
          <cell r="BL189" t="str">
            <v/>
          </cell>
          <cell r="BM189" t="str">
            <v/>
          </cell>
          <cell r="BN189" t="str">
            <v/>
          </cell>
          <cell r="BO189" t="str">
            <v/>
          </cell>
          <cell r="BP189" t="str">
            <v/>
          </cell>
          <cell r="BQ189" t="str">
            <v/>
          </cell>
          <cell r="BR189" t="str">
            <v/>
          </cell>
          <cell r="BS189" t="str">
            <v/>
          </cell>
          <cell r="BT189" t="str">
            <v/>
          </cell>
          <cell r="BU189" t="str">
            <v/>
          </cell>
          <cell r="BV189" t="str">
            <v/>
          </cell>
          <cell r="BW189" t="str">
            <v/>
          </cell>
          <cell r="BX189" t="str">
            <v/>
          </cell>
          <cell r="BY189" t="str">
            <v/>
          </cell>
          <cell r="BZ189" t="str">
            <v/>
          </cell>
          <cell r="CA189" t="str">
            <v/>
          </cell>
          <cell r="CB189" t="str">
            <v/>
          </cell>
          <cell r="CC189" t="str">
            <v/>
          </cell>
          <cell r="CD189" t="str">
            <v/>
          </cell>
          <cell r="CE189" t="str">
            <v/>
          </cell>
          <cell r="CF189" t="str">
            <v/>
          </cell>
          <cell r="CG189" t="str">
            <v/>
          </cell>
          <cell r="CH189" t="str">
            <v/>
          </cell>
          <cell r="CI189" t="str">
            <v/>
          </cell>
          <cell r="CJ189" t="str">
            <v/>
          </cell>
          <cell r="CK189" t="str">
            <v/>
          </cell>
        </row>
        <row r="190">
          <cell r="C190">
            <v>187</v>
          </cell>
          <cell r="AM190" t="str">
            <v>×</v>
          </cell>
          <cell r="AN190" t="str">
            <v/>
          </cell>
          <cell r="AO190">
            <v>0</v>
          </cell>
          <cell r="AP190">
            <v>0</v>
          </cell>
          <cell r="AQ190" t="str">
            <v/>
          </cell>
          <cell r="AR190" t="str">
            <v/>
          </cell>
          <cell r="AS190" t="str">
            <v/>
          </cell>
          <cell r="AT190" t="str">
            <v/>
          </cell>
          <cell r="AU190" t="str">
            <v/>
          </cell>
          <cell r="AV190" t="str">
            <v/>
          </cell>
          <cell r="AW190" t="str">
            <v/>
          </cell>
          <cell r="AX190" t="str">
            <v/>
          </cell>
          <cell r="AY190" t="str">
            <v/>
          </cell>
          <cell r="AZ190" t="str">
            <v/>
          </cell>
          <cell r="BA190" t="str">
            <v/>
          </cell>
          <cell r="BB190" t="str">
            <v/>
          </cell>
          <cell r="BC190" t="str">
            <v/>
          </cell>
          <cell r="BD190" t="str">
            <v/>
          </cell>
          <cell r="BE190" t="str">
            <v/>
          </cell>
          <cell r="BF190" t="str">
            <v/>
          </cell>
          <cell r="BG190" t="str">
            <v/>
          </cell>
          <cell r="BH190" t="str">
            <v/>
          </cell>
          <cell r="BI190" t="str">
            <v/>
          </cell>
          <cell r="BJ190" t="str">
            <v/>
          </cell>
          <cell r="BK190" t="str">
            <v/>
          </cell>
          <cell r="BL190" t="str">
            <v/>
          </cell>
          <cell r="BM190" t="str">
            <v/>
          </cell>
          <cell r="BN190" t="str">
            <v/>
          </cell>
          <cell r="BO190" t="str">
            <v/>
          </cell>
          <cell r="BP190" t="str">
            <v/>
          </cell>
          <cell r="BQ190" t="str">
            <v/>
          </cell>
          <cell r="BR190" t="str">
            <v/>
          </cell>
          <cell r="BS190" t="str">
            <v/>
          </cell>
          <cell r="BT190" t="str">
            <v/>
          </cell>
          <cell r="BU190" t="str">
            <v/>
          </cell>
          <cell r="BV190" t="str">
            <v/>
          </cell>
          <cell r="BW190" t="str">
            <v/>
          </cell>
          <cell r="BX190" t="str">
            <v/>
          </cell>
          <cell r="BY190" t="str">
            <v/>
          </cell>
          <cell r="BZ190" t="str">
            <v/>
          </cell>
          <cell r="CA190" t="str">
            <v/>
          </cell>
          <cell r="CB190" t="str">
            <v/>
          </cell>
          <cell r="CC190" t="str">
            <v/>
          </cell>
          <cell r="CD190" t="str">
            <v/>
          </cell>
          <cell r="CE190" t="str">
            <v/>
          </cell>
          <cell r="CF190" t="str">
            <v/>
          </cell>
          <cell r="CG190" t="str">
            <v/>
          </cell>
          <cell r="CH190" t="str">
            <v/>
          </cell>
          <cell r="CI190" t="str">
            <v/>
          </cell>
          <cell r="CJ190" t="str">
            <v/>
          </cell>
          <cell r="CK190" t="str">
            <v/>
          </cell>
        </row>
        <row r="191">
          <cell r="C191">
            <v>188</v>
          </cell>
          <cell r="AM191" t="str">
            <v>×</v>
          </cell>
          <cell r="AN191" t="str">
            <v/>
          </cell>
          <cell r="AO191">
            <v>0</v>
          </cell>
          <cell r="AP191">
            <v>0</v>
          </cell>
          <cell r="AQ191" t="str">
            <v/>
          </cell>
          <cell r="AR191" t="str">
            <v/>
          </cell>
          <cell r="AS191" t="str">
            <v/>
          </cell>
          <cell r="AT191" t="str">
            <v/>
          </cell>
          <cell r="AU191" t="str">
            <v/>
          </cell>
          <cell r="AV191" t="str">
            <v/>
          </cell>
          <cell r="AW191" t="str">
            <v/>
          </cell>
          <cell r="AX191" t="str">
            <v/>
          </cell>
          <cell r="AY191" t="str">
            <v/>
          </cell>
          <cell r="AZ191" t="str">
            <v/>
          </cell>
          <cell r="BA191" t="str">
            <v/>
          </cell>
          <cell r="BB191" t="str">
            <v/>
          </cell>
          <cell r="BC191" t="str">
            <v/>
          </cell>
          <cell r="BD191" t="str">
            <v/>
          </cell>
          <cell r="BE191" t="str">
            <v/>
          </cell>
          <cell r="BF191" t="str">
            <v/>
          </cell>
          <cell r="BG191" t="str">
            <v/>
          </cell>
          <cell r="BH191" t="str">
            <v/>
          </cell>
          <cell r="BI191" t="str">
            <v/>
          </cell>
          <cell r="BJ191" t="str">
            <v/>
          </cell>
          <cell r="BK191" t="str">
            <v/>
          </cell>
          <cell r="BL191" t="str">
            <v/>
          </cell>
          <cell r="BM191" t="str">
            <v/>
          </cell>
          <cell r="BN191" t="str">
            <v/>
          </cell>
          <cell r="BO191" t="str">
            <v/>
          </cell>
          <cell r="BP191" t="str">
            <v/>
          </cell>
          <cell r="BQ191" t="str">
            <v/>
          </cell>
          <cell r="BR191" t="str">
            <v/>
          </cell>
          <cell r="BS191" t="str">
            <v/>
          </cell>
          <cell r="BT191" t="str">
            <v/>
          </cell>
          <cell r="BU191" t="str">
            <v/>
          </cell>
          <cell r="BV191" t="str">
            <v/>
          </cell>
          <cell r="BW191" t="str">
            <v/>
          </cell>
          <cell r="BX191" t="str">
            <v/>
          </cell>
          <cell r="BY191" t="str">
            <v/>
          </cell>
          <cell r="BZ191" t="str">
            <v/>
          </cell>
          <cell r="CA191" t="str">
            <v/>
          </cell>
          <cell r="CB191" t="str">
            <v/>
          </cell>
          <cell r="CC191" t="str">
            <v/>
          </cell>
          <cell r="CD191" t="str">
            <v/>
          </cell>
          <cell r="CE191" t="str">
            <v/>
          </cell>
          <cell r="CF191" t="str">
            <v/>
          </cell>
          <cell r="CG191" t="str">
            <v/>
          </cell>
          <cell r="CH191" t="str">
            <v/>
          </cell>
          <cell r="CI191" t="str">
            <v/>
          </cell>
          <cell r="CJ191" t="str">
            <v/>
          </cell>
          <cell r="CK191" t="str">
            <v/>
          </cell>
        </row>
        <row r="192">
          <cell r="C192">
            <v>189</v>
          </cell>
          <cell r="AM192" t="str">
            <v>×</v>
          </cell>
          <cell r="AN192" t="str">
            <v/>
          </cell>
          <cell r="AO192">
            <v>0</v>
          </cell>
          <cell r="AP192">
            <v>0</v>
          </cell>
          <cell r="AQ192" t="str">
            <v/>
          </cell>
          <cell r="AR192" t="str">
            <v/>
          </cell>
          <cell r="AS192" t="str">
            <v/>
          </cell>
          <cell r="AT192" t="str">
            <v/>
          </cell>
          <cell r="AU192" t="str">
            <v/>
          </cell>
          <cell r="AV192" t="str">
            <v/>
          </cell>
          <cell r="AW192" t="str">
            <v/>
          </cell>
          <cell r="AX192" t="str">
            <v/>
          </cell>
          <cell r="AY192" t="str">
            <v/>
          </cell>
          <cell r="AZ192" t="str">
            <v/>
          </cell>
          <cell r="BA192" t="str">
            <v/>
          </cell>
          <cell r="BB192" t="str">
            <v/>
          </cell>
          <cell r="BC192" t="str">
            <v/>
          </cell>
          <cell r="BD192" t="str">
            <v/>
          </cell>
          <cell r="BE192" t="str">
            <v/>
          </cell>
          <cell r="BF192" t="str">
            <v/>
          </cell>
          <cell r="BG192" t="str">
            <v/>
          </cell>
          <cell r="BH192" t="str">
            <v/>
          </cell>
          <cell r="BI192" t="str">
            <v/>
          </cell>
          <cell r="BJ192" t="str">
            <v/>
          </cell>
          <cell r="BK192" t="str">
            <v/>
          </cell>
          <cell r="BL192" t="str">
            <v/>
          </cell>
          <cell r="BM192" t="str">
            <v/>
          </cell>
          <cell r="BN192" t="str">
            <v/>
          </cell>
          <cell r="BO192" t="str">
            <v/>
          </cell>
          <cell r="BP192" t="str">
            <v/>
          </cell>
          <cell r="BQ192" t="str">
            <v/>
          </cell>
          <cell r="BR192" t="str">
            <v/>
          </cell>
          <cell r="BS192" t="str">
            <v/>
          </cell>
          <cell r="BT192" t="str">
            <v/>
          </cell>
          <cell r="BU192" t="str">
            <v/>
          </cell>
          <cell r="BV192" t="str">
            <v/>
          </cell>
          <cell r="BW192" t="str">
            <v/>
          </cell>
          <cell r="BX192" t="str">
            <v/>
          </cell>
          <cell r="BY192" t="str">
            <v/>
          </cell>
          <cell r="BZ192" t="str">
            <v/>
          </cell>
          <cell r="CA192" t="str">
            <v/>
          </cell>
          <cell r="CB192" t="str">
            <v/>
          </cell>
          <cell r="CC192" t="str">
            <v/>
          </cell>
          <cell r="CD192" t="str">
            <v/>
          </cell>
          <cell r="CE192" t="str">
            <v/>
          </cell>
          <cell r="CF192" t="str">
            <v/>
          </cell>
          <cell r="CG192" t="str">
            <v/>
          </cell>
          <cell r="CH192" t="str">
            <v/>
          </cell>
          <cell r="CI192" t="str">
            <v/>
          </cell>
          <cell r="CJ192" t="str">
            <v/>
          </cell>
          <cell r="CK192" t="str">
            <v/>
          </cell>
        </row>
        <row r="193">
          <cell r="C193">
            <v>190</v>
          </cell>
          <cell r="AM193" t="str">
            <v>×</v>
          </cell>
          <cell r="AN193" t="str">
            <v/>
          </cell>
          <cell r="AO193">
            <v>0</v>
          </cell>
          <cell r="AP193">
            <v>0</v>
          </cell>
          <cell r="AQ193" t="str">
            <v/>
          </cell>
          <cell r="AR193" t="str">
            <v/>
          </cell>
          <cell r="AS193" t="str">
            <v/>
          </cell>
          <cell r="AT193" t="str">
            <v/>
          </cell>
          <cell r="AU193" t="str">
            <v/>
          </cell>
          <cell r="AV193" t="str">
            <v/>
          </cell>
          <cell r="AW193" t="str">
            <v/>
          </cell>
          <cell r="AX193" t="str">
            <v/>
          </cell>
          <cell r="AY193" t="str">
            <v/>
          </cell>
          <cell r="AZ193" t="str">
            <v/>
          </cell>
          <cell r="BA193" t="str">
            <v/>
          </cell>
          <cell r="BB193" t="str">
            <v/>
          </cell>
          <cell r="BC193" t="str">
            <v/>
          </cell>
          <cell r="BD193" t="str">
            <v/>
          </cell>
          <cell r="BE193" t="str">
            <v/>
          </cell>
          <cell r="BF193" t="str">
            <v/>
          </cell>
          <cell r="BG193" t="str">
            <v/>
          </cell>
          <cell r="BH193" t="str">
            <v/>
          </cell>
          <cell r="BI193" t="str">
            <v/>
          </cell>
          <cell r="BJ193" t="str">
            <v/>
          </cell>
          <cell r="BK193" t="str">
            <v/>
          </cell>
          <cell r="BL193" t="str">
            <v/>
          </cell>
          <cell r="BM193" t="str">
            <v/>
          </cell>
          <cell r="BN193" t="str">
            <v/>
          </cell>
          <cell r="BO193" t="str">
            <v/>
          </cell>
          <cell r="BP193" t="str">
            <v/>
          </cell>
          <cell r="BQ193" t="str">
            <v/>
          </cell>
          <cell r="BR193" t="str">
            <v/>
          </cell>
          <cell r="BS193" t="str">
            <v/>
          </cell>
          <cell r="BT193" t="str">
            <v/>
          </cell>
          <cell r="BU193" t="str">
            <v/>
          </cell>
          <cell r="BV193" t="str">
            <v/>
          </cell>
          <cell r="BW193" t="str">
            <v/>
          </cell>
          <cell r="BX193" t="str">
            <v/>
          </cell>
          <cell r="BY193" t="str">
            <v/>
          </cell>
          <cell r="BZ193" t="str">
            <v/>
          </cell>
          <cell r="CA193" t="str">
            <v/>
          </cell>
          <cell r="CB193" t="str">
            <v/>
          </cell>
          <cell r="CC193" t="str">
            <v/>
          </cell>
          <cell r="CD193" t="str">
            <v/>
          </cell>
          <cell r="CE193" t="str">
            <v/>
          </cell>
          <cell r="CF193" t="str">
            <v/>
          </cell>
          <cell r="CG193" t="str">
            <v/>
          </cell>
          <cell r="CH193" t="str">
            <v/>
          </cell>
          <cell r="CI193" t="str">
            <v/>
          </cell>
          <cell r="CJ193" t="str">
            <v/>
          </cell>
          <cell r="CK193" t="str">
            <v/>
          </cell>
        </row>
        <row r="194">
          <cell r="C194">
            <v>191</v>
          </cell>
          <cell r="AM194" t="str">
            <v>×</v>
          </cell>
          <cell r="AN194" t="str">
            <v/>
          </cell>
          <cell r="AO194">
            <v>0</v>
          </cell>
          <cell r="AP194">
            <v>0</v>
          </cell>
          <cell r="AQ194" t="str">
            <v/>
          </cell>
          <cell r="AR194" t="str">
            <v/>
          </cell>
          <cell r="AS194" t="str">
            <v/>
          </cell>
          <cell r="AT194" t="str">
            <v/>
          </cell>
          <cell r="AU194" t="str">
            <v/>
          </cell>
          <cell r="AV194" t="str">
            <v/>
          </cell>
          <cell r="AW194" t="str">
            <v/>
          </cell>
          <cell r="AX194" t="str">
            <v/>
          </cell>
          <cell r="AY194" t="str">
            <v/>
          </cell>
          <cell r="AZ194" t="str">
            <v/>
          </cell>
          <cell r="BA194" t="str">
            <v/>
          </cell>
          <cell r="BB194" t="str">
            <v/>
          </cell>
          <cell r="BC194" t="str">
            <v/>
          </cell>
          <cell r="BD194" t="str">
            <v/>
          </cell>
          <cell r="BE194" t="str">
            <v/>
          </cell>
          <cell r="BF194" t="str">
            <v/>
          </cell>
          <cell r="BG194" t="str">
            <v/>
          </cell>
          <cell r="BH194" t="str">
            <v/>
          </cell>
          <cell r="BI194" t="str">
            <v/>
          </cell>
          <cell r="BJ194" t="str">
            <v/>
          </cell>
          <cell r="BK194" t="str">
            <v/>
          </cell>
          <cell r="BL194" t="str">
            <v/>
          </cell>
          <cell r="BM194" t="str">
            <v/>
          </cell>
          <cell r="BN194" t="str">
            <v/>
          </cell>
          <cell r="BO194" t="str">
            <v/>
          </cell>
          <cell r="BP194" t="str">
            <v/>
          </cell>
          <cell r="BQ194" t="str">
            <v/>
          </cell>
          <cell r="BR194" t="str">
            <v/>
          </cell>
          <cell r="BS194" t="str">
            <v/>
          </cell>
          <cell r="BT194" t="str">
            <v/>
          </cell>
          <cell r="BU194" t="str">
            <v/>
          </cell>
          <cell r="BV194" t="str">
            <v/>
          </cell>
          <cell r="BW194" t="str">
            <v/>
          </cell>
          <cell r="BX194" t="str">
            <v/>
          </cell>
          <cell r="BY194" t="str">
            <v/>
          </cell>
          <cell r="BZ194" t="str">
            <v/>
          </cell>
          <cell r="CA194" t="str">
            <v/>
          </cell>
          <cell r="CB194" t="str">
            <v/>
          </cell>
          <cell r="CC194" t="str">
            <v/>
          </cell>
          <cell r="CD194" t="str">
            <v/>
          </cell>
          <cell r="CE194" t="str">
            <v/>
          </cell>
          <cell r="CF194" t="str">
            <v/>
          </cell>
          <cell r="CG194" t="str">
            <v/>
          </cell>
          <cell r="CH194" t="str">
            <v/>
          </cell>
          <cell r="CI194" t="str">
            <v/>
          </cell>
          <cell r="CJ194" t="str">
            <v/>
          </cell>
          <cell r="CK194" t="str">
            <v/>
          </cell>
        </row>
        <row r="195">
          <cell r="C195">
            <v>192</v>
          </cell>
          <cell r="AM195" t="str">
            <v>×</v>
          </cell>
          <cell r="AN195" t="str">
            <v/>
          </cell>
          <cell r="AO195">
            <v>0</v>
          </cell>
          <cell r="AP195">
            <v>0</v>
          </cell>
          <cell r="AQ195" t="str">
            <v/>
          </cell>
          <cell r="AR195" t="str">
            <v/>
          </cell>
          <cell r="AS195" t="str">
            <v/>
          </cell>
          <cell r="AT195" t="str">
            <v/>
          </cell>
          <cell r="AU195" t="str">
            <v/>
          </cell>
          <cell r="AV195" t="str">
            <v/>
          </cell>
          <cell r="AW195" t="str">
            <v/>
          </cell>
          <cell r="AX195" t="str">
            <v/>
          </cell>
          <cell r="AY195" t="str">
            <v/>
          </cell>
          <cell r="AZ195" t="str">
            <v/>
          </cell>
          <cell r="BA195" t="str">
            <v/>
          </cell>
          <cell r="BB195" t="str">
            <v/>
          </cell>
          <cell r="BC195" t="str">
            <v/>
          </cell>
          <cell r="BD195" t="str">
            <v/>
          </cell>
          <cell r="BE195" t="str">
            <v/>
          </cell>
          <cell r="BF195" t="str">
            <v/>
          </cell>
          <cell r="BG195" t="str">
            <v/>
          </cell>
          <cell r="BH195" t="str">
            <v/>
          </cell>
          <cell r="BI195" t="str">
            <v/>
          </cell>
          <cell r="BJ195" t="str">
            <v/>
          </cell>
          <cell r="BK195" t="str">
            <v/>
          </cell>
          <cell r="BL195" t="str">
            <v/>
          </cell>
          <cell r="BM195" t="str">
            <v/>
          </cell>
          <cell r="BN195" t="str">
            <v/>
          </cell>
          <cell r="BO195" t="str">
            <v/>
          </cell>
          <cell r="BP195" t="str">
            <v/>
          </cell>
          <cell r="BQ195" t="str">
            <v/>
          </cell>
          <cell r="BR195" t="str">
            <v/>
          </cell>
          <cell r="BS195" t="str">
            <v/>
          </cell>
          <cell r="BT195" t="str">
            <v/>
          </cell>
          <cell r="BU195" t="str">
            <v/>
          </cell>
          <cell r="BV195" t="str">
            <v/>
          </cell>
          <cell r="BW195" t="str">
            <v/>
          </cell>
          <cell r="BX195" t="str">
            <v/>
          </cell>
          <cell r="BY195" t="str">
            <v/>
          </cell>
          <cell r="BZ195" t="str">
            <v/>
          </cell>
          <cell r="CA195" t="str">
            <v/>
          </cell>
          <cell r="CB195" t="str">
            <v/>
          </cell>
          <cell r="CC195" t="str">
            <v/>
          </cell>
          <cell r="CD195" t="str">
            <v/>
          </cell>
          <cell r="CE195" t="str">
            <v/>
          </cell>
          <cell r="CF195" t="str">
            <v/>
          </cell>
          <cell r="CG195" t="str">
            <v/>
          </cell>
          <cell r="CH195" t="str">
            <v/>
          </cell>
          <cell r="CI195" t="str">
            <v/>
          </cell>
          <cell r="CJ195" t="str">
            <v/>
          </cell>
          <cell r="CK195" t="str">
            <v/>
          </cell>
        </row>
        <row r="196">
          <cell r="C196">
            <v>193</v>
          </cell>
          <cell r="AM196" t="str">
            <v>×</v>
          </cell>
          <cell r="AN196" t="str">
            <v/>
          </cell>
          <cell r="AO196">
            <v>0</v>
          </cell>
          <cell r="AP196">
            <v>0</v>
          </cell>
          <cell r="AQ196" t="str">
            <v/>
          </cell>
          <cell r="AR196" t="str">
            <v/>
          </cell>
          <cell r="AS196" t="str">
            <v/>
          </cell>
          <cell r="AT196" t="str">
            <v/>
          </cell>
          <cell r="AU196" t="str">
            <v/>
          </cell>
          <cell r="AV196" t="str">
            <v/>
          </cell>
          <cell r="AW196" t="str">
            <v/>
          </cell>
          <cell r="AX196" t="str">
            <v/>
          </cell>
          <cell r="AY196" t="str">
            <v/>
          </cell>
          <cell r="AZ196" t="str">
            <v/>
          </cell>
          <cell r="BA196" t="str">
            <v/>
          </cell>
          <cell r="BB196" t="str">
            <v/>
          </cell>
          <cell r="BC196" t="str">
            <v/>
          </cell>
          <cell r="BD196" t="str">
            <v/>
          </cell>
          <cell r="BE196" t="str">
            <v/>
          </cell>
          <cell r="BF196" t="str">
            <v/>
          </cell>
          <cell r="BG196" t="str">
            <v/>
          </cell>
          <cell r="BH196" t="str">
            <v/>
          </cell>
          <cell r="BI196" t="str">
            <v/>
          </cell>
          <cell r="BJ196" t="str">
            <v/>
          </cell>
          <cell r="BK196" t="str">
            <v/>
          </cell>
          <cell r="BL196" t="str">
            <v/>
          </cell>
          <cell r="BM196" t="str">
            <v/>
          </cell>
          <cell r="BN196" t="str">
            <v/>
          </cell>
          <cell r="BO196" t="str">
            <v/>
          </cell>
          <cell r="BP196" t="str">
            <v/>
          </cell>
          <cell r="BQ196" t="str">
            <v/>
          </cell>
          <cell r="BR196" t="str">
            <v/>
          </cell>
          <cell r="BS196" t="str">
            <v/>
          </cell>
          <cell r="BT196" t="str">
            <v/>
          </cell>
          <cell r="BU196" t="str">
            <v/>
          </cell>
          <cell r="BV196" t="str">
            <v/>
          </cell>
          <cell r="BW196" t="str">
            <v/>
          </cell>
          <cell r="BX196" t="str">
            <v/>
          </cell>
          <cell r="BY196" t="str">
            <v/>
          </cell>
          <cell r="BZ196" t="str">
            <v/>
          </cell>
          <cell r="CA196" t="str">
            <v/>
          </cell>
          <cell r="CB196" t="str">
            <v/>
          </cell>
          <cell r="CC196" t="str">
            <v/>
          </cell>
          <cell r="CD196" t="str">
            <v/>
          </cell>
          <cell r="CE196" t="str">
            <v/>
          </cell>
          <cell r="CF196" t="str">
            <v/>
          </cell>
          <cell r="CG196" t="str">
            <v/>
          </cell>
          <cell r="CH196" t="str">
            <v/>
          </cell>
          <cell r="CI196" t="str">
            <v/>
          </cell>
          <cell r="CJ196" t="str">
            <v/>
          </cell>
          <cell r="CK196" t="str">
            <v/>
          </cell>
        </row>
        <row r="197">
          <cell r="C197">
            <v>194</v>
          </cell>
          <cell r="AM197" t="str">
            <v>×</v>
          </cell>
          <cell r="AN197" t="str">
            <v/>
          </cell>
          <cell r="AO197">
            <v>0</v>
          </cell>
          <cell r="AP197">
            <v>0</v>
          </cell>
          <cell r="AQ197" t="str">
            <v/>
          </cell>
          <cell r="AR197" t="str">
            <v/>
          </cell>
          <cell r="AS197" t="str">
            <v/>
          </cell>
          <cell r="AT197" t="str">
            <v/>
          </cell>
          <cell r="AU197" t="str">
            <v/>
          </cell>
          <cell r="AV197" t="str">
            <v/>
          </cell>
          <cell r="AW197" t="str">
            <v/>
          </cell>
          <cell r="AX197" t="str">
            <v/>
          </cell>
          <cell r="AY197" t="str">
            <v/>
          </cell>
          <cell r="AZ197" t="str">
            <v/>
          </cell>
          <cell r="BA197" t="str">
            <v/>
          </cell>
          <cell r="BB197" t="str">
            <v/>
          </cell>
          <cell r="BC197" t="str">
            <v/>
          </cell>
          <cell r="BD197" t="str">
            <v/>
          </cell>
          <cell r="BE197" t="str">
            <v/>
          </cell>
          <cell r="BF197" t="str">
            <v/>
          </cell>
          <cell r="BG197" t="str">
            <v/>
          </cell>
          <cell r="BH197" t="str">
            <v/>
          </cell>
          <cell r="BI197" t="str">
            <v/>
          </cell>
          <cell r="BJ197" t="str">
            <v/>
          </cell>
          <cell r="BK197" t="str">
            <v/>
          </cell>
          <cell r="BL197" t="str">
            <v/>
          </cell>
          <cell r="BM197" t="str">
            <v/>
          </cell>
          <cell r="BN197" t="str">
            <v/>
          </cell>
          <cell r="BO197" t="str">
            <v/>
          </cell>
          <cell r="BP197" t="str">
            <v/>
          </cell>
          <cell r="BQ197" t="str">
            <v/>
          </cell>
          <cell r="BR197" t="str">
            <v/>
          </cell>
          <cell r="BS197" t="str">
            <v/>
          </cell>
          <cell r="BT197" t="str">
            <v/>
          </cell>
          <cell r="BU197" t="str">
            <v/>
          </cell>
          <cell r="BV197" t="str">
            <v/>
          </cell>
          <cell r="BW197" t="str">
            <v/>
          </cell>
          <cell r="BX197" t="str">
            <v/>
          </cell>
          <cell r="BY197" t="str">
            <v/>
          </cell>
          <cell r="BZ197" t="str">
            <v/>
          </cell>
          <cell r="CA197" t="str">
            <v/>
          </cell>
          <cell r="CB197" t="str">
            <v/>
          </cell>
          <cell r="CC197" t="str">
            <v/>
          </cell>
          <cell r="CD197" t="str">
            <v/>
          </cell>
          <cell r="CE197" t="str">
            <v/>
          </cell>
          <cell r="CF197" t="str">
            <v/>
          </cell>
          <cell r="CG197" t="str">
            <v/>
          </cell>
          <cell r="CH197" t="str">
            <v/>
          </cell>
          <cell r="CI197" t="str">
            <v/>
          </cell>
          <cell r="CJ197" t="str">
            <v/>
          </cell>
          <cell r="CK197" t="str">
            <v/>
          </cell>
        </row>
        <row r="198">
          <cell r="C198">
            <v>195</v>
          </cell>
          <cell r="AM198" t="str">
            <v>×</v>
          </cell>
          <cell r="AN198" t="str">
            <v/>
          </cell>
          <cell r="AO198">
            <v>0</v>
          </cell>
          <cell r="AP198">
            <v>0</v>
          </cell>
          <cell r="AQ198" t="str">
            <v/>
          </cell>
          <cell r="AR198" t="str">
            <v/>
          </cell>
          <cell r="AS198" t="str">
            <v/>
          </cell>
          <cell r="AT198" t="str">
            <v/>
          </cell>
          <cell r="AU198" t="str">
            <v/>
          </cell>
          <cell r="AV198" t="str">
            <v/>
          </cell>
          <cell r="AW198" t="str">
            <v/>
          </cell>
          <cell r="AX198" t="str">
            <v/>
          </cell>
          <cell r="AY198" t="str">
            <v/>
          </cell>
          <cell r="AZ198" t="str">
            <v/>
          </cell>
          <cell r="BA198" t="str">
            <v/>
          </cell>
          <cell r="BB198" t="str">
            <v/>
          </cell>
          <cell r="BC198" t="str">
            <v/>
          </cell>
          <cell r="BD198" t="str">
            <v/>
          </cell>
          <cell r="BE198" t="str">
            <v/>
          </cell>
          <cell r="BF198" t="str">
            <v/>
          </cell>
          <cell r="BG198" t="str">
            <v/>
          </cell>
          <cell r="BH198" t="str">
            <v/>
          </cell>
          <cell r="BI198" t="str">
            <v/>
          </cell>
          <cell r="BJ198" t="str">
            <v/>
          </cell>
          <cell r="BK198" t="str">
            <v/>
          </cell>
          <cell r="BL198" t="str">
            <v/>
          </cell>
          <cell r="BM198" t="str">
            <v/>
          </cell>
          <cell r="BN198" t="str">
            <v/>
          </cell>
          <cell r="BO198" t="str">
            <v/>
          </cell>
          <cell r="BP198" t="str">
            <v/>
          </cell>
          <cell r="BQ198" t="str">
            <v/>
          </cell>
          <cell r="BR198" t="str">
            <v/>
          </cell>
          <cell r="BS198" t="str">
            <v/>
          </cell>
          <cell r="BT198" t="str">
            <v/>
          </cell>
          <cell r="BU198" t="str">
            <v/>
          </cell>
          <cell r="BV198" t="str">
            <v/>
          </cell>
          <cell r="BW198" t="str">
            <v/>
          </cell>
          <cell r="BX198" t="str">
            <v/>
          </cell>
          <cell r="BY198" t="str">
            <v/>
          </cell>
          <cell r="BZ198" t="str">
            <v/>
          </cell>
          <cell r="CA198" t="str">
            <v/>
          </cell>
          <cell r="CB198" t="str">
            <v/>
          </cell>
          <cell r="CC198" t="str">
            <v/>
          </cell>
          <cell r="CD198" t="str">
            <v/>
          </cell>
          <cell r="CE198" t="str">
            <v/>
          </cell>
          <cell r="CF198" t="str">
            <v/>
          </cell>
          <cell r="CG198" t="str">
            <v/>
          </cell>
          <cell r="CH198" t="str">
            <v/>
          </cell>
          <cell r="CI198" t="str">
            <v/>
          </cell>
          <cell r="CJ198" t="str">
            <v/>
          </cell>
          <cell r="CK198" t="str">
            <v/>
          </cell>
        </row>
        <row r="199">
          <cell r="C199">
            <v>196</v>
          </cell>
          <cell r="AM199" t="str">
            <v>×</v>
          </cell>
          <cell r="AN199" t="str">
            <v/>
          </cell>
          <cell r="AO199">
            <v>0</v>
          </cell>
          <cell r="AP199">
            <v>0</v>
          </cell>
          <cell r="AQ199" t="str">
            <v/>
          </cell>
          <cell r="AR199" t="str">
            <v/>
          </cell>
          <cell r="AS199" t="str">
            <v/>
          </cell>
          <cell r="AT199" t="str">
            <v/>
          </cell>
          <cell r="AU199" t="str">
            <v/>
          </cell>
          <cell r="AV199" t="str">
            <v/>
          </cell>
          <cell r="AW199" t="str">
            <v/>
          </cell>
          <cell r="AX199" t="str">
            <v/>
          </cell>
          <cell r="AY199" t="str">
            <v/>
          </cell>
          <cell r="AZ199" t="str">
            <v/>
          </cell>
          <cell r="BA199" t="str">
            <v/>
          </cell>
          <cell r="BB199" t="str">
            <v/>
          </cell>
          <cell r="BC199" t="str">
            <v/>
          </cell>
          <cell r="BD199" t="str">
            <v/>
          </cell>
          <cell r="BE199" t="str">
            <v/>
          </cell>
          <cell r="BF199" t="str">
            <v/>
          </cell>
          <cell r="BG199" t="str">
            <v/>
          </cell>
          <cell r="BH199" t="str">
            <v/>
          </cell>
          <cell r="BI199" t="str">
            <v/>
          </cell>
          <cell r="BJ199" t="str">
            <v/>
          </cell>
          <cell r="BK199" t="str">
            <v/>
          </cell>
          <cell r="BL199" t="str">
            <v/>
          </cell>
          <cell r="BM199" t="str">
            <v/>
          </cell>
          <cell r="BN199" t="str">
            <v/>
          </cell>
          <cell r="BO199" t="str">
            <v/>
          </cell>
          <cell r="BP199" t="str">
            <v/>
          </cell>
          <cell r="BQ199" t="str">
            <v/>
          </cell>
          <cell r="BR199" t="str">
            <v/>
          </cell>
          <cell r="BS199" t="str">
            <v/>
          </cell>
          <cell r="BT199" t="str">
            <v/>
          </cell>
          <cell r="BU199" t="str">
            <v/>
          </cell>
          <cell r="BV199" t="str">
            <v/>
          </cell>
          <cell r="BW199" t="str">
            <v/>
          </cell>
          <cell r="BX199" t="str">
            <v/>
          </cell>
          <cell r="BY199" t="str">
            <v/>
          </cell>
          <cell r="BZ199" t="str">
            <v/>
          </cell>
          <cell r="CA199" t="str">
            <v/>
          </cell>
          <cell r="CB199" t="str">
            <v/>
          </cell>
          <cell r="CC199" t="str">
            <v/>
          </cell>
          <cell r="CD199" t="str">
            <v/>
          </cell>
          <cell r="CE199" t="str">
            <v/>
          </cell>
          <cell r="CF199" t="str">
            <v/>
          </cell>
          <cell r="CG199" t="str">
            <v/>
          </cell>
          <cell r="CH199" t="str">
            <v/>
          </cell>
          <cell r="CI199" t="str">
            <v/>
          </cell>
          <cell r="CJ199" t="str">
            <v/>
          </cell>
          <cell r="CK199" t="str">
            <v/>
          </cell>
        </row>
        <row r="200">
          <cell r="C200">
            <v>197</v>
          </cell>
          <cell r="AM200" t="str">
            <v>×</v>
          </cell>
          <cell r="AN200" t="str">
            <v/>
          </cell>
          <cell r="AO200">
            <v>0</v>
          </cell>
          <cell r="AP200">
            <v>0</v>
          </cell>
          <cell r="AQ200" t="str">
            <v/>
          </cell>
          <cell r="AR200" t="str">
            <v/>
          </cell>
          <cell r="AS200" t="str">
            <v/>
          </cell>
          <cell r="AT200" t="str">
            <v/>
          </cell>
          <cell r="AU200" t="str">
            <v/>
          </cell>
          <cell r="AV200" t="str">
            <v/>
          </cell>
          <cell r="AW200" t="str">
            <v/>
          </cell>
          <cell r="AX200" t="str">
            <v/>
          </cell>
          <cell r="AY200" t="str">
            <v/>
          </cell>
          <cell r="AZ200" t="str">
            <v/>
          </cell>
          <cell r="BA200" t="str">
            <v/>
          </cell>
          <cell r="BB200" t="str">
            <v/>
          </cell>
          <cell r="BC200" t="str">
            <v/>
          </cell>
          <cell r="BD200" t="str">
            <v/>
          </cell>
          <cell r="BE200" t="str">
            <v/>
          </cell>
          <cell r="BF200" t="str">
            <v/>
          </cell>
          <cell r="BG200" t="str">
            <v/>
          </cell>
          <cell r="BH200" t="str">
            <v/>
          </cell>
          <cell r="BI200" t="str">
            <v/>
          </cell>
          <cell r="BJ200" t="str">
            <v/>
          </cell>
          <cell r="BK200" t="str">
            <v/>
          </cell>
          <cell r="BL200" t="str">
            <v/>
          </cell>
          <cell r="BM200" t="str">
            <v/>
          </cell>
          <cell r="BN200" t="str">
            <v/>
          </cell>
          <cell r="BO200" t="str">
            <v/>
          </cell>
          <cell r="BP200" t="str">
            <v/>
          </cell>
          <cell r="BQ200" t="str">
            <v/>
          </cell>
          <cell r="BR200" t="str">
            <v/>
          </cell>
          <cell r="BS200" t="str">
            <v/>
          </cell>
          <cell r="BT200" t="str">
            <v/>
          </cell>
          <cell r="BU200" t="str">
            <v/>
          </cell>
          <cell r="BV200" t="str">
            <v/>
          </cell>
          <cell r="BW200" t="str">
            <v/>
          </cell>
          <cell r="BX200" t="str">
            <v/>
          </cell>
          <cell r="BY200" t="str">
            <v/>
          </cell>
          <cell r="BZ200" t="str">
            <v/>
          </cell>
          <cell r="CA200" t="str">
            <v/>
          </cell>
          <cell r="CB200" t="str">
            <v/>
          </cell>
          <cell r="CC200" t="str">
            <v/>
          </cell>
          <cell r="CD200" t="str">
            <v/>
          </cell>
          <cell r="CE200" t="str">
            <v/>
          </cell>
          <cell r="CF200" t="str">
            <v/>
          </cell>
          <cell r="CG200" t="str">
            <v/>
          </cell>
          <cell r="CH200" t="str">
            <v/>
          </cell>
          <cell r="CI200" t="str">
            <v/>
          </cell>
          <cell r="CJ200" t="str">
            <v/>
          </cell>
          <cell r="CK200" t="str">
            <v/>
          </cell>
        </row>
        <row r="201">
          <cell r="C201">
            <v>198</v>
          </cell>
          <cell r="AM201" t="str">
            <v>×</v>
          </cell>
          <cell r="AN201" t="str">
            <v/>
          </cell>
          <cell r="AO201">
            <v>0</v>
          </cell>
          <cell r="AP201">
            <v>0</v>
          </cell>
          <cell r="AQ201" t="str">
            <v/>
          </cell>
          <cell r="AR201" t="str">
            <v/>
          </cell>
          <cell r="AS201" t="str">
            <v/>
          </cell>
          <cell r="AT201" t="str">
            <v/>
          </cell>
          <cell r="AU201" t="str">
            <v/>
          </cell>
          <cell r="AV201" t="str">
            <v/>
          </cell>
          <cell r="AW201" t="str">
            <v/>
          </cell>
          <cell r="AX201" t="str">
            <v/>
          </cell>
          <cell r="AY201" t="str">
            <v/>
          </cell>
          <cell r="AZ201" t="str">
            <v/>
          </cell>
          <cell r="BA201" t="str">
            <v/>
          </cell>
          <cell r="BB201" t="str">
            <v/>
          </cell>
          <cell r="BC201" t="str">
            <v/>
          </cell>
          <cell r="BD201" t="str">
            <v/>
          </cell>
          <cell r="BE201" t="str">
            <v/>
          </cell>
          <cell r="BF201" t="str">
            <v/>
          </cell>
          <cell r="BG201" t="str">
            <v/>
          </cell>
          <cell r="BH201" t="str">
            <v/>
          </cell>
          <cell r="BI201" t="str">
            <v/>
          </cell>
          <cell r="BJ201" t="str">
            <v/>
          </cell>
          <cell r="BK201" t="str">
            <v/>
          </cell>
          <cell r="BL201" t="str">
            <v/>
          </cell>
          <cell r="BM201" t="str">
            <v/>
          </cell>
          <cell r="BN201" t="str">
            <v/>
          </cell>
          <cell r="BO201" t="str">
            <v/>
          </cell>
          <cell r="BP201" t="str">
            <v/>
          </cell>
          <cell r="BQ201" t="str">
            <v/>
          </cell>
          <cell r="BR201" t="str">
            <v/>
          </cell>
          <cell r="BS201" t="str">
            <v/>
          </cell>
          <cell r="BT201" t="str">
            <v/>
          </cell>
          <cell r="BU201" t="str">
            <v/>
          </cell>
          <cell r="BV201" t="str">
            <v/>
          </cell>
          <cell r="BW201" t="str">
            <v/>
          </cell>
          <cell r="BX201" t="str">
            <v/>
          </cell>
          <cell r="BY201" t="str">
            <v/>
          </cell>
          <cell r="BZ201" t="str">
            <v/>
          </cell>
          <cell r="CA201" t="str">
            <v/>
          </cell>
          <cell r="CB201" t="str">
            <v/>
          </cell>
          <cell r="CC201" t="str">
            <v/>
          </cell>
          <cell r="CD201" t="str">
            <v/>
          </cell>
          <cell r="CE201" t="str">
            <v/>
          </cell>
          <cell r="CF201" t="str">
            <v/>
          </cell>
          <cell r="CG201" t="str">
            <v/>
          </cell>
          <cell r="CH201" t="str">
            <v/>
          </cell>
          <cell r="CI201" t="str">
            <v/>
          </cell>
          <cell r="CJ201" t="str">
            <v/>
          </cell>
          <cell r="CK201" t="str">
            <v/>
          </cell>
        </row>
        <row r="202">
          <cell r="C202">
            <v>199</v>
          </cell>
          <cell r="AM202" t="str">
            <v>×</v>
          </cell>
          <cell r="AN202" t="str">
            <v/>
          </cell>
          <cell r="AO202">
            <v>0</v>
          </cell>
          <cell r="AP202">
            <v>0</v>
          </cell>
          <cell r="AQ202" t="str">
            <v/>
          </cell>
          <cell r="AR202" t="str">
            <v/>
          </cell>
          <cell r="AS202" t="str">
            <v/>
          </cell>
          <cell r="AT202" t="str">
            <v/>
          </cell>
          <cell r="AU202" t="str">
            <v/>
          </cell>
          <cell r="AV202" t="str">
            <v/>
          </cell>
          <cell r="AW202" t="str">
            <v/>
          </cell>
          <cell r="AX202" t="str">
            <v/>
          </cell>
          <cell r="AY202" t="str">
            <v/>
          </cell>
          <cell r="AZ202" t="str">
            <v/>
          </cell>
          <cell r="BA202" t="str">
            <v/>
          </cell>
          <cell r="BB202" t="str">
            <v/>
          </cell>
          <cell r="BC202" t="str">
            <v/>
          </cell>
          <cell r="BD202" t="str">
            <v/>
          </cell>
          <cell r="BE202" t="str">
            <v/>
          </cell>
          <cell r="BF202" t="str">
            <v/>
          </cell>
          <cell r="BG202" t="str">
            <v/>
          </cell>
          <cell r="BH202" t="str">
            <v/>
          </cell>
          <cell r="BI202" t="str">
            <v/>
          </cell>
          <cell r="BJ202" t="str">
            <v/>
          </cell>
          <cell r="BK202" t="str">
            <v/>
          </cell>
          <cell r="BL202" t="str">
            <v/>
          </cell>
          <cell r="BM202" t="str">
            <v/>
          </cell>
          <cell r="BN202" t="str">
            <v/>
          </cell>
          <cell r="BO202" t="str">
            <v/>
          </cell>
          <cell r="BP202" t="str">
            <v/>
          </cell>
          <cell r="BQ202" t="str">
            <v/>
          </cell>
          <cell r="BR202" t="str">
            <v/>
          </cell>
          <cell r="BS202" t="str">
            <v/>
          </cell>
          <cell r="BT202" t="str">
            <v/>
          </cell>
          <cell r="BU202" t="str">
            <v/>
          </cell>
          <cell r="BV202" t="str">
            <v/>
          </cell>
          <cell r="BW202" t="str">
            <v/>
          </cell>
          <cell r="BX202" t="str">
            <v/>
          </cell>
          <cell r="BY202" t="str">
            <v/>
          </cell>
          <cell r="BZ202" t="str">
            <v/>
          </cell>
          <cell r="CA202" t="str">
            <v/>
          </cell>
          <cell r="CB202" t="str">
            <v/>
          </cell>
          <cell r="CC202" t="str">
            <v/>
          </cell>
          <cell r="CD202" t="str">
            <v/>
          </cell>
          <cell r="CE202" t="str">
            <v/>
          </cell>
          <cell r="CF202" t="str">
            <v/>
          </cell>
          <cell r="CG202" t="str">
            <v/>
          </cell>
          <cell r="CH202" t="str">
            <v/>
          </cell>
          <cell r="CI202" t="str">
            <v/>
          </cell>
          <cell r="CJ202" t="str">
            <v/>
          </cell>
          <cell r="CK202" t="str">
            <v/>
          </cell>
        </row>
        <row r="203">
          <cell r="C203">
            <v>200</v>
          </cell>
          <cell r="AM203" t="str">
            <v>×</v>
          </cell>
          <cell r="AN203" t="str">
            <v/>
          </cell>
          <cell r="AO203">
            <v>0</v>
          </cell>
          <cell r="AP203">
            <v>0</v>
          </cell>
          <cell r="AQ203" t="str">
            <v/>
          </cell>
          <cell r="AR203" t="str">
            <v/>
          </cell>
          <cell r="AS203" t="str">
            <v/>
          </cell>
          <cell r="AT203" t="str">
            <v/>
          </cell>
          <cell r="AU203" t="str">
            <v/>
          </cell>
          <cell r="AV203" t="str">
            <v/>
          </cell>
          <cell r="AW203" t="str">
            <v/>
          </cell>
          <cell r="AX203" t="str">
            <v/>
          </cell>
          <cell r="AY203" t="str">
            <v/>
          </cell>
          <cell r="AZ203" t="str">
            <v/>
          </cell>
          <cell r="BA203" t="str">
            <v/>
          </cell>
          <cell r="BB203" t="str">
            <v/>
          </cell>
          <cell r="BC203" t="str">
            <v/>
          </cell>
          <cell r="BD203" t="str">
            <v/>
          </cell>
          <cell r="BE203" t="str">
            <v/>
          </cell>
          <cell r="BF203" t="str">
            <v/>
          </cell>
          <cell r="BG203" t="str">
            <v/>
          </cell>
          <cell r="BH203" t="str">
            <v/>
          </cell>
          <cell r="BI203" t="str">
            <v/>
          </cell>
          <cell r="BJ203" t="str">
            <v/>
          </cell>
          <cell r="BK203" t="str">
            <v/>
          </cell>
          <cell r="BL203" t="str">
            <v/>
          </cell>
          <cell r="BM203" t="str">
            <v/>
          </cell>
          <cell r="BN203" t="str">
            <v/>
          </cell>
          <cell r="BO203" t="str">
            <v/>
          </cell>
          <cell r="BP203" t="str">
            <v/>
          </cell>
          <cell r="BQ203" t="str">
            <v/>
          </cell>
          <cell r="BR203" t="str">
            <v/>
          </cell>
          <cell r="BS203" t="str">
            <v/>
          </cell>
          <cell r="BT203" t="str">
            <v/>
          </cell>
          <cell r="BU203" t="str">
            <v/>
          </cell>
          <cell r="BV203" t="str">
            <v/>
          </cell>
          <cell r="BW203" t="str">
            <v/>
          </cell>
          <cell r="BX203" t="str">
            <v/>
          </cell>
          <cell r="BY203" t="str">
            <v/>
          </cell>
          <cell r="BZ203" t="str">
            <v/>
          </cell>
          <cell r="CA203" t="str">
            <v/>
          </cell>
          <cell r="CB203" t="str">
            <v/>
          </cell>
          <cell r="CC203" t="str">
            <v/>
          </cell>
          <cell r="CD203" t="str">
            <v/>
          </cell>
          <cell r="CE203" t="str">
            <v/>
          </cell>
          <cell r="CF203" t="str">
            <v/>
          </cell>
          <cell r="CG203" t="str">
            <v/>
          </cell>
          <cell r="CH203" t="str">
            <v/>
          </cell>
          <cell r="CI203" t="str">
            <v/>
          </cell>
          <cell r="CJ203" t="str">
            <v/>
          </cell>
          <cell r="CK203" t="str">
            <v/>
          </cell>
        </row>
        <row r="204">
          <cell r="C204">
            <v>201</v>
          </cell>
          <cell r="AM204" t="str">
            <v>×</v>
          </cell>
          <cell r="AN204" t="str">
            <v/>
          </cell>
          <cell r="AO204">
            <v>0</v>
          </cell>
          <cell r="AP204">
            <v>0</v>
          </cell>
          <cell r="AQ204" t="str">
            <v/>
          </cell>
          <cell r="AR204" t="str">
            <v/>
          </cell>
          <cell r="AS204" t="str">
            <v/>
          </cell>
          <cell r="AT204" t="str">
            <v/>
          </cell>
          <cell r="AU204" t="str">
            <v/>
          </cell>
          <cell r="AV204" t="str">
            <v/>
          </cell>
          <cell r="AW204" t="str">
            <v/>
          </cell>
          <cell r="AX204" t="str">
            <v/>
          </cell>
          <cell r="AY204" t="str">
            <v/>
          </cell>
          <cell r="AZ204" t="str">
            <v/>
          </cell>
          <cell r="BA204" t="str">
            <v/>
          </cell>
          <cell r="BB204" t="str">
            <v/>
          </cell>
          <cell r="BC204" t="str">
            <v/>
          </cell>
          <cell r="BD204" t="str">
            <v/>
          </cell>
          <cell r="BE204" t="str">
            <v/>
          </cell>
          <cell r="BF204" t="str">
            <v/>
          </cell>
          <cell r="BG204" t="str">
            <v/>
          </cell>
          <cell r="BH204" t="str">
            <v/>
          </cell>
          <cell r="BI204" t="str">
            <v/>
          </cell>
          <cell r="BJ204" t="str">
            <v/>
          </cell>
          <cell r="BK204" t="str">
            <v/>
          </cell>
          <cell r="BL204" t="str">
            <v/>
          </cell>
          <cell r="BM204" t="str">
            <v/>
          </cell>
          <cell r="BN204" t="str">
            <v/>
          </cell>
          <cell r="BO204" t="str">
            <v/>
          </cell>
          <cell r="BP204" t="str">
            <v/>
          </cell>
          <cell r="BQ204" t="str">
            <v/>
          </cell>
          <cell r="BR204" t="str">
            <v/>
          </cell>
          <cell r="BS204" t="str">
            <v/>
          </cell>
          <cell r="BT204" t="str">
            <v/>
          </cell>
          <cell r="BU204" t="str">
            <v/>
          </cell>
          <cell r="BV204" t="str">
            <v/>
          </cell>
          <cell r="BW204" t="str">
            <v/>
          </cell>
          <cell r="BX204" t="str">
            <v/>
          </cell>
          <cell r="BY204" t="str">
            <v/>
          </cell>
          <cell r="BZ204" t="str">
            <v/>
          </cell>
          <cell r="CA204" t="str">
            <v/>
          </cell>
          <cell r="CB204" t="str">
            <v/>
          </cell>
          <cell r="CC204" t="str">
            <v/>
          </cell>
          <cell r="CD204" t="str">
            <v/>
          </cell>
          <cell r="CE204" t="str">
            <v/>
          </cell>
          <cell r="CF204" t="str">
            <v/>
          </cell>
          <cell r="CG204" t="str">
            <v/>
          </cell>
          <cell r="CH204" t="str">
            <v/>
          </cell>
          <cell r="CI204" t="str">
            <v/>
          </cell>
          <cell r="CJ204" t="str">
            <v/>
          </cell>
          <cell r="CK204" t="str">
            <v/>
          </cell>
        </row>
        <row r="205">
          <cell r="C205">
            <v>202</v>
          </cell>
          <cell r="AM205" t="str">
            <v>×</v>
          </cell>
          <cell r="AN205" t="str">
            <v/>
          </cell>
          <cell r="AO205">
            <v>0</v>
          </cell>
          <cell r="AP205">
            <v>0</v>
          </cell>
          <cell r="AQ205" t="str">
            <v/>
          </cell>
          <cell r="AR205" t="str">
            <v/>
          </cell>
          <cell r="AS205" t="str">
            <v/>
          </cell>
          <cell r="AT205" t="str">
            <v/>
          </cell>
          <cell r="AU205" t="str">
            <v/>
          </cell>
          <cell r="AV205" t="str">
            <v/>
          </cell>
          <cell r="AW205" t="str">
            <v/>
          </cell>
          <cell r="AX205" t="str">
            <v/>
          </cell>
          <cell r="AY205" t="str">
            <v/>
          </cell>
          <cell r="AZ205" t="str">
            <v/>
          </cell>
          <cell r="BA205" t="str">
            <v/>
          </cell>
          <cell r="BB205" t="str">
            <v/>
          </cell>
          <cell r="BC205" t="str">
            <v/>
          </cell>
          <cell r="BD205" t="str">
            <v/>
          </cell>
          <cell r="BE205" t="str">
            <v/>
          </cell>
          <cell r="BF205" t="str">
            <v/>
          </cell>
          <cell r="BG205" t="str">
            <v/>
          </cell>
          <cell r="BH205" t="str">
            <v/>
          </cell>
          <cell r="BI205" t="str">
            <v/>
          </cell>
          <cell r="BJ205" t="str">
            <v/>
          </cell>
          <cell r="BK205" t="str">
            <v/>
          </cell>
          <cell r="BL205" t="str">
            <v/>
          </cell>
          <cell r="BM205" t="str">
            <v/>
          </cell>
          <cell r="BN205" t="str">
            <v/>
          </cell>
          <cell r="BO205" t="str">
            <v/>
          </cell>
          <cell r="BP205" t="str">
            <v/>
          </cell>
          <cell r="BQ205" t="str">
            <v/>
          </cell>
          <cell r="BR205" t="str">
            <v/>
          </cell>
          <cell r="BS205" t="str">
            <v/>
          </cell>
          <cell r="BT205" t="str">
            <v/>
          </cell>
          <cell r="BU205" t="str">
            <v/>
          </cell>
          <cell r="BV205" t="str">
            <v/>
          </cell>
          <cell r="BW205" t="str">
            <v/>
          </cell>
          <cell r="BX205" t="str">
            <v/>
          </cell>
          <cell r="BY205" t="str">
            <v/>
          </cell>
          <cell r="BZ205" t="str">
            <v/>
          </cell>
          <cell r="CA205" t="str">
            <v/>
          </cell>
          <cell r="CB205" t="str">
            <v/>
          </cell>
          <cell r="CC205" t="str">
            <v/>
          </cell>
          <cell r="CD205" t="str">
            <v/>
          </cell>
          <cell r="CE205" t="str">
            <v/>
          </cell>
          <cell r="CF205" t="str">
            <v/>
          </cell>
          <cell r="CG205" t="str">
            <v/>
          </cell>
          <cell r="CH205" t="str">
            <v/>
          </cell>
          <cell r="CI205" t="str">
            <v/>
          </cell>
          <cell r="CJ205" t="str">
            <v/>
          </cell>
          <cell r="CK205" t="str">
            <v/>
          </cell>
        </row>
        <row r="206">
          <cell r="C206">
            <v>203</v>
          </cell>
          <cell r="AM206" t="str">
            <v>×</v>
          </cell>
          <cell r="AN206" t="str">
            <v/>
          </cell>
          <cell r="AO206">
            <v>0</v>
          </cell>
          <cell r="AP206">
            <v>0</v>
          </cell>
          <cell r="AQ206" t="str">
            <v/>
          </cell>
          <cell r="AR206" t="str">
            <v/>
          </cell>
          <cell r="AS206" t="str">
            <v/>
          </cell>
          <cell r="AT206" t="str">
            <v/>
          </cell>
          <cell r="AU206" t="str">
            <v/>
          </cell>
          <cell r="AV206" t="str">
            <v/>
          </cell>
          <cell r="AW206" t="str">
            <v/>
          </cell>
          <cell r="AX206" t="str">
            <v/>
          </cell>
          <cell r="AY206" t="str">
            <v/>
          </cell>
          <cell r="AZ206" t="str">
            <v/>
          </cell>
          <cell r="BA206" t="str">
            <v/>
          </cell>
          <cell r="BB206" t="str">
            <v/>
          </cell>
          <cell r="BC206" t="str">
            <v/>
          </cell>
          <cell r="BD206" t="str">
            <v/>
          </cell>
          <cell r="BE206" t="str">
            <v/>
          </cell>
          <cell r="BF206" t="str">
            <v/>
          </cell>
          <cell r="BG206" t="str">
            <v/>
          </cell>
          <cell r="BH206" t="str">
            <v/>
          </cell>
          <cell r="BI206" t="str">
            <v/>
          </cell>
          <cell r="BJ206" t="str">
            <v/>
          </cell>
          <cell r="BK206" t="str">
            <v/>
          </cell>
          <cell r="BL206" t="str">
            <v/>
          </cell>
          <cell r="BM206" t="str">
            <v/>
          </cell>
          <cell r="BN206" t="str">
            <v/>
          </cell>
          <cell r="BO206" t="str">
            <v/>
          </cell>
          <cell r="BP206" t="str">
            <v/>
          </cell>
          <cell r="BQ206" t="str">
            <v/>
          </cell>
          <cell r="BR206" t="str">
            <v/>
          </cell>
          <cell r="BS206" t="str">
            <v/>
          </cell>
          <cell r="BT206" t="str">
            <v/>
          </cell>
          <cell r="BU206" t="str">
            <v/>
          </cell>
          <cell r="BV206" t="str">
            <v/>
          </cell>
          <cell r="BW206" t="str">
            <v/>
          </cell>
          <cell r="BX206" t="str">
            <v/>
          </cell>
          <cell r="BY206" t="str">
            <v/>
          </cell>
          <cell r="BZ206" t="str">
            <v/>
          </cell>
          <cell r="CA206" t="str">
            <v/>
          </cell>
          <cell r="CB206" t="str">
            <v/>
          </cell>
          <cell r="CC206" t="str">
            <v/>
          </cell>
          <cell r="CD206" t="str">
            <v/>
          </cell>
          <cell r="CE206" t="str">
            <v/>
          </cell>
          <cell r="CF206" t="str">
            <v/>
          </cell>
          <cell r="CG206" t="str">
            <v/>
          </cell>
          <cell r="CH206" t="str">
            <v/>
          </cell>
          <cell r="CI206" t="str">
            <v/>
          </cell>
          <cell r="CJ206" t="str">
            <v/>
          </cell>
          <cell r="CK206" t="str">
            <v/>
          </cell>
        </row>
        <row r="207">
          <cell r="C207">
            <v>204</v>
          </cell>
          <cell r="AM207" t="str">
            <v>×</v>
          </cell>
          <cell r="AN207" t="str">
            <v/>
          </cell>
          <cell r="AO207">
            <v>0</v>
          </cell>
          <cell r="AP207">
            <v>0</v>
          </cell>
          <cell r="AQ207" t="str">
            <v/>
          </cell>
          <cell r="AR207" t="str">
            <v/>
          </cell>
          <cell r="AS207" t="str">
            <v/>
          </cell>
          <cell r="AT207" t="str">
            <v/>
          </cell>
          <cell r="AU207" t="str">
            <v/>
          </cell>
          <cell r="AV207" t="str">
            <v/>
          </cell>
          <cell r="AW207" t="str">
            <v/>
          </cell>
          <cell r="AX207" t="str">
            <v/>
          </cell>
          <cell r="AY207" t="str">
            <v/>
          </cell>
          <cell r="AZ207" t="str">
            <v/>
          </cell>
          <cell r="BA207" t="str">
            <v/>
          </cell>
          <cell r="BB207" t="str">
            <v/>
          </cell>
          <cell r="BC207" t="str">
            <v/>
          </cell>
          <cell r="BD207" t="str">
            <v/>
          </cell>
          <cell r="BE207" t="str">
            <v/>
          </cell>
          <cell r="BF207" t="str">
            <v/>
          </cell>
          <cell r="BG207" t="str">
            <v/>
          </cell>
          <cell r="BH207" t="str">
            <v/>
          </cell>
          <cell r="BI207" t="str">
            <v/>
          </cell>
          <cell r="BJ207" t="str">
            <v/>
          </cell>
          <cell r="BK207" t="str">
            <v/>
          </cell>
          <cell r="BL207" t="str">
            <v/>
          </cell>
          <cell r="BM207" t="str">
            <v/>
          </cell>
          <cell r="BN207" t="str">
            <v/>
          </cell>
          <cell r="BO207" t="str">
            <v/>
          </cell>
          <cell r="BP207" t="str">
            <v/>
          </cell>
          <cell r="BQ207" t="str">
            <v/>
          </cell>
          <cell r="BR207" t="str">
            <v/>
          </cell>
          <cell r="BS207" t="str">
            <v/>
          </cell>
          <cell r="BT207" t="str">
            <v/>
          </cell>
          <cell r="BU207" t="str">
            <v/>
          </cell>
          <cell r="BV207" t="str">
            <v/>
          </cell>
          <cell r="BW207" t="str">
            <v/>
          </cell>
          <cell r="BX207" t="str">
            <v/>
          </cell>
          <cell r="BY207" t="str">
            <v/>
          </cell>
          <cell r="BZ207" t="str">
            <v/>
          </cell>
          <cell r="CA207" t="str">
            <v/>
          </cell>
          <cell r="CB207" t="str">
            <v/>
          </cell>
          <cell r="CC207" t="str">
            <v/>
          </cell>
          <cell r="CD207" t="str">
            <v/>
          </cell>
          <cell r="CE207" t="str">
            <v/>
          </cell>
          <cell r="CF207" t="str">
            <v/>
          </cell>
          <cell r="CG207" t="str">
            <v/>
          </cell>
          <cell r="CH207" t="str">
            <v/>
          </cell>
          <cell r="CI207" t="str">
            <v/>
          </cell>
          <cell r="CJ207" t="str">
            <v/>
          </cell>
          <cell r="CK207" t="str">
            <v/>
          </cell>
        </row>
        <row r="208">
          <cell r="C208">
            <v>205</v>
          </cell>
          <cell r="AM208" t="str">
            <v>×</v>
          </cell>
          <cell r="AN208" t="str">
            <v/>
          </cell>
          <cell r="AO208">
            <v>0</v>
          </cell>
          <cell r="AP208">
            <v>0</v>
          </cell>
          <cell r="AQ208" t="str">
            <v/>
          </cell>
          <cell r="AR208" t="str">
            <v/>
          </cell>
          <cell r="AS208" t="str">
            <v/>
          </cell>
          <cell r="AT208" t="str">
            <v/>
          </cell>
          <cell r="AU208" t="str">
            <v/>
          </cell>
          <cell r="AV208" t="str">
            <v/>
          </cell>
          <cell r="AW208" t="str">
            <v/>
          </cell>
          <cell r="AX208" t="str">
            <v/>
          </cell>
          <cell r="AY208" t="str">
            <v/>
          </cell>
          <cell r="AZ208" t="str">
            <v/>
          </cell>
          <cell r="BA208" t="str">
            <v/>
          </cell>
          <cell r="BB208" t="str">
            <v/>
          </cell>
          <cell r="BC208" t="str">
            <v/>
          </cell>
          <cell r="BD208" t="str">
            <v/>
          </cell>
          <cell r="BE208" t="str">
            <v/>
          </cell>
          <cell r="BF208" t="str">
            <v/>
          </cell>
          <cell r="BG208" t="str">
            <v/>
          </cell>
          <cell r="BH208" t="str">
            <v/>
          </cell>
          <cell r="BI208" t="str">
            <v/>
          </cell>
          <cell r="BJ208" t="str">
            <v/>
          </cell>
          <cell r="BK208" t="str">
            <v/>
          </cell>
          <cell r="BL208" t="str">
            <v/>
          </cell>
          <cell r="BM208" t="str">
            <v/>
          </cell>
          <cell r="BN208" t="str">
            <v/>
          </cell>
          <cell r="BO208" t="str">
            <v/>
          </cell>
          <cell r="BP208" t="str">
            <v/>
          </cell>
          <cell r="BQ208" t="str">
            <v/>
          </cell>
          <cell r="BR208" t="str">
            <v/>
          </cell>
          <cell r="BS208" t="str">
            <v/>
          </cell>
          <cell r="BT208" t="str">
            <v/>
          </cell>
          <cell r="BU208" t="str">
            <v/>
          </cell>
          <cell r="BV208" t="str">
            <v/>
          </cell>
          <cell r="BW208" t="str">
            <v/>
          </cell>
          <cell r="BX208" t="str">
            <v/>
          </cell>
          <cell r="BY208" t="str">
            <v/>
          </cell>
          <cell r="BZ208" t="str">
            <v/>
          </cell>
          <cell r="CA208" t="str">
            <v/>
          </cell>
          <cell r="CB208" t="str">
            <v/>
          </cell>
          <cell r="CC208" t="str">
            <v/>
          </cell>
          <cell r="CD208" t="str">
            <v/>
          </cell>
          <cell r="CE208" t="str">
            <v/>
          </cell>
          <cell r="CF208" t="str">
            <v/>
          </cell>
          <cell r="CG208" t="str">
            <v/>
          </cell>
          <cell r="CH208" t="str">
            <v/>
          </cell>
          <cell r="CI208" t="str">
            <v/>
          </cell>
          <cell r="CJ208" t="str">
            <v/>
          </cell>
          <cell r="CK208" t="str">
            <v/>
          </cell>
        </row>
        <row r="209">
          <cell r="C209">
            <v>206</v>
          </cell>
          <cell r="AM209" t="str">
            <v>×</v>
          </cell>
          <cell r="AN209" t="str">
            <v/>
          </cell>
          <cell r="AO209">
            <v>0</v>
          </cell>
          <cell r="AP209">
            <v>0</v>
          </cell>
          <cell r="AQ209" t="str">
            <v/>
          </cell>
          <cell r="AR209" t="str">
            <v/>
          </cell>
          <cell r="AS209" t="str">
            <v/>
          </cell>
          <cell r="AT209" t="str">
            <v/>
          </cell>
          <cell r="AU209" t="str">
            <v/>
          </cell>
          <cell r="AV209" t="str">
            <v/>
          </cell>
          <cell r="AW209" t="str">
            <v/>
          </cell>
          <cell r="AX209" t="str">
            <v/>
          </cell>
          <cell r="AY209" t="str">
            <v/>
          </cell>
          <cell r="AZ209" t="str">
            <v/>
          </cell>
          <cell r="BA209" t="str">
            <v/>
          </cell>
          <cell r="BB209" t="str">
            <v/>
          </cell>
          <cell r="BC209" t="str">
            <v/>
          </cell>
          <cell r="BD209" t="str">
            <v/>
          </cell>
          <cell r="BE209" t="str">
            <v/>
          </cell>
          <cell r="BF209" t="str">
            <v/>
          </cell>
          <cell r="BG209" t="str">
            <v/>
          </cell>
          <cell r="BH209" t="str">
            <v/>
          </cell>
          <cell r="BI209" t="str">
            <v/>
          </cell>
          <cell r="BJ209" t="str">
            <v/>
          </cell>
          <cell r="BK209" t="str">
            <v/>
          </cell>
          <cell r="BL209" t="str">
            <v/>
          </cell>
          <cell r="BM209" t="str">
            <v/>
          </cell>
          <cell r="BN209" t="str">
            <v/>
          </cell>
          <cell r="BO209" t="str">
            <v/>
          </cell>
          <cell r="BP209" t="str">
            <v/>
          </cell>
          <cell r="BQ209" t="str">
            <v/>
          </cell>
          <cell r="BR209" t="str">
            <v/>
          </cell>
          <cell r="BS209" t="str">
            <v/>
          </cell>
          <cell r="BT209" t="str">
            <v/>
          </cell>
          <cell r="BU209" t="str">
            <v/>
          </cell>
          <cell r="BV209" t="str">
            <v/>
          </cell>
          <cell r="BW209" t="str">
            <v/>
          </cell>
          <cell r="BX209" t="str">
            <v/>
          </cell>
          <cell r="BY209" t="str">
            <v/>
          </cell>
          <cell r="BZ209" t="str">
            <v/>
          </cell>
          <cell r="CA209" t="str">
            <v/>
          </cell>
          <cell r="CB209" t="str">
            <v/>
          </cell>
          <cell r="CC209" t="str">
            <v/>
          </cell>
          <cell r="CD209" t="str">
            <v/>
          </cell>
          <cell r="CE209" t="str">
            <v/>
          </cell>
          <cell r="CF209" t="str">
            <v/>
          </cell>
          <cell r="CG209" t="str">
            <v/>
          </cell>
          <cell r="CH209" t="str">
            <v/>
          </cell>
          <cell r="CI209" t="str">
            <v/>
          </cell>
          <cell r="CJ209" t="str">
            <v/>
          </cell>
          <cell r="CK209" t="str">
            <v/>
          </cell>
        </row>
        <row r="210">
          <cell r="C210">
            <v>207</v>
          </cell>
          <cell r="AM210" t="str">
            <v>×</v>
          </cell>
          <cell r="AN210" t="str">
            <v/>
          </cell>
          <cell r="AO210">
            <v>0</v>
          </cell>
          <cell r="AP210">
            <v>0</v>
          </cell>
          <cell r="AQ210" t="str">
            <v/>
          </cell>
          <cell r="AR210" t="str">
            <v/>
          </cell>
          <cell r="AS210" t="str">
            <v/>
          </cell>
          <cell r="AT210" t="str">
            <v/>
          </cell>
          <cell r="AU210" t="str">
            <v/>
          </cell>
          <cell r="AV210" t="str">
            <v/>
          </cell>
          <cell r="AW210" t="str">
            <v/>
          </cell>
          <cell r="AX210" t="str">
            <v/>
          </cell>
          <cell r="AY210" t="str">
            <v/>
          </cell>
          <cell r="AZ210" t="str">
            <v/>
          </cell>
          <cell r="BA210" t="str">
            <v/>
          </cell>
          <cell r="BB210" t="str">
            <v/>
          </cell>
          <cell r="BC210" t="str">
            <v/>
          </cell>
          <cell r="BD210" t="str">
            <v/>
          </cell>
          <cell r="BE210" t="str">
            <v/>
          </cell>
          <cell r="BF210" t="str">
            <v/>
          </cell>
          <cell r="BG210" t="str">
            <v/>
          </cell>
          <cell r="BH210" t="str">
            <v/>
          </cell>
          <cell r="BI210" t="str">
            <v/>
          </cell>
          <cell r="BJ210" t="str">
            <v/>
          </cell>
          <cell r="BK210" t="str">
            <v/>
          </cell>
          <cell r="BL210" t="str">
            <v/>
          </cell>
          <cell r="BM210" t="str">
            <v/>
          </cell>
          <cell r="BN210" t="str">
            <v/>
          </cell>
          <cell r="BO210" t="str">
            <v/>
          </cell>
          <cell r="BP210" t="str">
            <v/>
          </cell>
          <cell r="BQ210" t="str">
            <v/>
          </cell>
          <cell r="BR210" t="str">
            <v/>
          </cell>
          <cell r="BS210" t="str">
            <v/>
          </cell>
          <cell r="BT210" t="str">
            <v/>
          </cell>
          <cell r="BU210" t="str">
            <v/>
          </cell>
          <cell r="BV210" t="str">
            <v/>
          </cell>
          <cell r="BW210" t="str">
            <v/>
          </cell>
          <cell r="BX210" t="str">
            <v/>
          </cell>
          <cell r="BY210" t="str">
            <v/>
          </cell>
          <cell r="BZ210" t="str">
            <v/>
          </cell>
          <cell r="CA210" t="str">
            <v/>
          </cell>
          <cell r="CB210" t="str">
            <v/>
          </cell>
          <cell r="CC210" t="str">
            <v/>
          </cell>
          <cell r="CD210" t="str">
            <v/>
          </cell>
          <cell r="CE210" t="str">
            <v/>
          </cell>
          <cell r="CF210" t="str">
            <v/>
          </cell>
          <cell r="CG210" t="str">
            <v/>
          </cell>
          <cell r="CH210" t="str">
            <v/>
          </cell>
          <cell r="CI210" t="str">
            <v/>
          </cell>
          <cell r="CJ210" t="str">
            <v/>
          </cell>
          <cell r="CK210" t="str">
            <v/>
          </cell>
        </row>
        <row r="211">
          <cell r="C211">
            <v>208</v>
          </cell>
          <cell r="AM211" t="str">
            <v>×</v>
          </cell>
          <cell r="AN211" t="str">
            <v/>
          </cell>
          <cell r="AO211">
            <v>0</v>
          </cell>
          <cell r="AP211">
            <v>0</v>
          </cell>
          <cell r="AQ211" t="str">
            <v/>
          </cell>
          <cell r="AR211" t="str">
            <v/>
          </cell>
          <cell r="AS211" t="str">
            <v/>
          </cell>
          <cell r="AT211" t="str">
            <v/>
          </cell>
          <cell r="AU211" t="str">
            <v/>
          </cell>
          <cell r="AV211" t="str">
            <v/>
          </cell>
          <cell r="AW211" t="str">
            <v/>
          </cell>
          <cell r="AX211" t="str">
            <v/>
          </cell>
          <cell r="AY211" t="str">
            <v/>
          </cell>
          <cell r="AZ211" t="str">
            <v/>
          </cell>
          <cell r="BA211" t="str">
            <v/>
          </cell>
          <cell r="BB211" t="str">
            <v/>
          </cell>
          <cell r="BC211" t="str">
            <v/>
          </cell>
          <cell r="BD211" t="str">
            <v/>
          </cell>
          <cell r="BE211" t="str">
            <v/>
          </cell>
          <cell r="BF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R211" t="str">
            <v/>
          </cell>
          <cell r="BS211" t="str">
            <v/>
          </cell>
          <cell r="BT211" t="str">
            <v/>
          </cell>
          <cell r="BU211" t="str">
            <v/>
          </cell>
          <cell r="BV211" t="str">
            <v/>
          </cell>
          <cell r="BW211" t="str">
            <v/>
          </cell>
          <cell r="BX211" t="str">
            <v/>
          </cell>
          <cell r="BY211" t="str">
            <v/>
          </cell>
          <cell r="BZ211" t="str">
            <v/>
          </cell>
          <cell r="CA211" t="str">
            <v/>
          </cell>
          <cell r="CB211" t="str">
            <v/>
          </cell>
          <cell r="CC211" t="str">
            <v/>
          </cell>
          <cell r="CD211" t="str">
            <v/>
          </cell>
          <cell r="CE211" t="str">
            <v/>
          </cell>
          <cell r="CF211" t="str">
            <v/>
          </cell>
          <cell r="CG211" t="str">
            <v/>
          </cell>
          <cell r="CH211" t="str">
            <v/>
          </cell>
          <cell r="CI211" t="str">
            <v/>
          </cell>
          <cell r="CJ211" t="str">
            <v/>
          </cell>
          <cell r="CK211" t="str">
            <v/>
          </cell>
        </row>
        <row r="212">
          <cell r="C212">
            <v>209</v>
          </cell>
          <cell r="AM212" t="str">
            <v>×</v>
          </cell>
          <cell r="AN212" t="str">
            <v/>
          </cell>
          <cell r="AO212">
            <v>0</v>
          </cell>
          <cell r="AP212">
            <v>0</v>
          </cell>
          <cell r="AQ212" t="str">
            <v/>
          </cell>
          <cell r="AR212" t="str">
            <v/>
          </cell>
          <cell r="AS212" t="str">
            <v/>
          </cell>
          <cell r="AT212" t="str">
            <v/>
          </cell>
          <cell r="AU212" t="str">
            <v/>
          </cell>
          <cell r="AV212" t="str">
            <v/>
          </cell>
          <cell r="AW212" t="str">
            <v/>
          </cell>
          <cell r="AX212" t="str">
            <v/>
          </cell>
          <cell r="AY212" t="str">
            <v/>
          </cell>
          <cell r="AZ212" t="str">
            <v/>
          </cell>
          <cell r="BA212" t="str">
            <v/>
          </cell>
          <cell r="BB212" t="str">
            <v/>
          </cell>
          <cell r="BC212" t="str">
            <v/>
          </cell>
          <cell r="BD212" t="str">
            <v/>
          </cell>
          <cell r="BE212" t="str">
            <v/>
          </cell>
          <cell r="BF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R212" t="str">
            <v/>
          </cell>
          <cell r="BS212" t="str">
            <v/>
          </cell>
          <cell r="BT212" t="str">
            <v/>
          </cell>
          <cell r="BU212" t="str">
            <v/>
          </cell>
          <cell r="BV212" t="str">
            <v/>
          </cell>
          <cell r="BW212" t="str">
            <v/>
          </cell>
          <cell r="BX212" t="str">
            <v/>
          </cell>
          <cell r="BY212" t="str">
            <v/>
          </cell>
          <cell r="BZ212" t="str">
            <v/>
          </cell>
          <cell r="CA212" t="str">
            <v/>
          </cell>
          <cell r="CB212" t="str">
            <v/>
          </cell>
          <cell r="CC212" t="str">
            <v/>
          </cell>
          <cell r="CD212" t="str">
            <v/>
          </cell>
          <cell r="CE212" t="str">
            <v/>
          </cell>
          <cell r="CF212" t="str">
            <v/>
          </cell>
          <cell r="CG212" t="str">
            <v/>
          </cell>
          <cell r="CH212" t="str">
            <v/>
          </cell>
          <cell r="CI212" t="str">
            <v/>
          </cell>
          <cell r="CJ212" t="str">
            <v/>
          </cell>
          <cell r="CK212" t="str">
            <v/>
          </cell>
        </row>
        <row r="213">
          <cell r="C213">
            <v>210</v>
          </cell>
          <cell r="AM213" t="str">
            <v>×</v>
          </cell>
          <cell r="AN213" t="str">
            <v/>
          </cell>
          <cell r="AO213">
            <v>0</v>
          </cell>
          <cell r="AP213">
            <v>0</v>
          </cell>
          <cell r="AQ213" t="str">
            <v/>
          </cell>
          <cell r="AR213" t="str">
            <v/>
          </cell>
          <cell r="AS213" t="str">
            <v/>
          </cell>
          <cell r="AT213" t="str">
            <v/>
          </cell>
          <cell r="AU213" t="str">
            <v/>
          </cell>
          <cell r="AV213" t="str">
            <v/>
          </cell>
          <cell r="AW213" t="str">
            <v/>
          </cell>
          <cell r="AX213" t="str">
            <v/>
          </cell>
          <cell r="AY213" t="str">
            <v/>
          </cell>
          <cell r="AZ213" t="str">
            <v/>
          </cell>
          <cell r="BA213" t="str">
            <v/>
          </cell>
          <cell r="BB213" t="str">
            <v/>
          </cell>
          <cell r="BC213" t="str">
            <v/>
          </cell>
          <cell r="BD213" t="str">
            <v/>
          </cell>
          <cell r="BE213" t="str">
            <v/>
          </cell>
          <cell r="BF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R213" t="str">
            <v/>
          </cell>
          <cell r="BS213" t="str">
            <v/>
          </cell>
          <cell r="BT213" t="str">
            <v/>
          </cell>
          <cell r="BU213" t="str">
            <v/>
          </cell>
          <cell r="BV213" t="str">
            <v/>
          </cell>
          <cell r="BW213" t="str">
            <v/>
          </cell>
          <cell r="BX213" t="str">
            <v/>
          </cell>
          <cell r="BY213" t="str">
            <v/>
          </cell>
          <cell r="BZ213" t="str">
            <v/>
          </cell>
          <cell r="CA213" t="str">
            <v/>
          </cell>
          <cell r="CB213" t="str">
            <v/>
          </cell>
          <cell r="CC213" t="str">
            <v/>
          </cell>
          <cell r="CD213" t="str">
            <v/>
          </cell>
          <cell r="CE213" t="str">
            <v/>
          </cell>
          <cell r="CF213" t="str">
            <v/>
          </cell>
          <cell r="CG213" t="str">
            <v/>
          </cell>
          <cell r="CH213" t="str">
            <v/>
          </cell>
          <cell r="CI213" t="str">
            <v/>
          </cell>
          <cell r="CJ213" t="str">
            <v/>
          </cell>
          <cell r="CK213" t="str">
            <v/>
          </cell>
        </row>
        <row r="214">
          <cell r="C214">
            <v>211</v>
          </cell>
          <cell r="AM214" t="str">
            <v>×</v>
          </cell>
          <cell r="AN214" t="str">
            <v/>
          </cell>
          <cell r="AO214">
            <v>0</v>
          </cell>
          <cell r="AP214">
            <v>0</v>
          </cell>
          <cell r="AQ214" t="str">
            <v/>
          </cell>
          <cell r="AR214" t="str">
            <v/>
          </cell>
          <cell r="AS214" t="str">
            <v/>
          </cell>
          <cell r="AT214" t="str">
            <v/>
          </cell>
          <cell r="AU214" t="str">
            <v/>
          </cell>
          <cell r="AV214" t="str">
            <v/>
          </cell>
          <cell r="AW214" t="str">
            <v/>
          </cell>
          <cell r="AX214" t="str">
            <v/>
          </cell>
          <cell r="AY214" t="str">
            <v/>
          </cell>
          <cell r="AZ214" t="str">
            <v/>
          </cell>
          <cell r="BA214" t="str">
            <v/>
          </cell>
          <cell r="BB214" t="str">
            <v/>
          </cell>
          <cell r="BC214" t="str">
            <v/>
          </cell>
          <cell r="BD214" t="str">
            <v/>
          </cell>
          <cell r="BE214" t="str">
            <v/>
          </cell>
          <cell r="BF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R214" t="str">
            <v/>
          </cell>
          <cell r="BS214" t="str">
            <v/>
          </cell>
          <cell r="BT214" t="str">
            <v/>
          </cell>
          <cell r="BU214" t="str">
            <v/>
          </cell>
          <cell r="BV214" t="str">
            <v/>
          </cell>
          <cell r="BW214" t="str">
            <v/>
          </cell>
          <cell r="BX214" t="str">
            <v/>
          </cell>
          <cell r="BY214" t="str">
            <v/>
          </cell>
          <cell r="BZ214" t="str">
            <v/>
          </cell>
          <cell r="CA214" t="str">
            <v/>
          </cell>
          <cell r="CB214" t="str">
            <v/>
          </cell>
          <cell r="CC214" t="str">
            <v/>
          </cell>
          <cell r="CD214" t="str">
            <v/>
          </cell>
          <cell r="CE214" t="str">
            <v/>
          </cell>
          <cell r="CF214" t="str">
            <v/>
          </cell>
          <cell r="CG214" t="str">
            <v/>
          </cell>
          <cell r="CH214" t="str">
            <v/>
          </cell>
          <cell r="CI214" t="str">
            <v/>
          </cell>
          <cell r="CJ214" t="str">
            <v/>
          </cell>
          <cell r="CK214" t="str">
            <v/>
          </cell>
        </row>
        <row r="215">
          <cell r="C215">
            <v>212</v>
          </cell>
          <cell r="AM215" t="str">
            <v>×</v>
          </cell>
          <cell r="AN215" t="str">
            <v/>
          </cell>
          <cell r="AO215">
            <v>0</v>
          </cell>
          <cell r="AP215">
            <v>0</v>
          </cell>
          <cell r="AQ215" t="str">
            <v/>
          </cell>
          <cell r="AR215" t="str">
            <v/>
          </cell>
          <cell r="AS215" t="str">
            <v/>
          </cell>
          <cell r="AT215" t="str">
            <v/>
          </cell>
          <cell r="AU215" t="str">
            <v/>
          </cell>
          <cell r="AV215" t="str">
            <v/>
          </cell>
          <cell r="AW215" t="str">
            <v/>
          </cell>
          <cell r="AX215" t="str">
            <v/>
          </cell>
          <cell r="AY215" t="str">
            <v/>
          </cell>
          <cell r="AZ215" t="str">
            <v/>
          </cell>
          <cell r="BA215" t="str">
            <v/>
          </cell>
          <cell r="BB215" t="str">
            <v/>
          </cell>
          <cell r="BC215" t="str">
            <v/>
          </cell>
          <cell r="BD215" t="str">
            <v/>
          </cell>
          <cell r="BE215" t="str">
            <v/>
          </cell>
          <cell r="BF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R215" t="str">
            <v/>
          </cell>
          <cell r="BS215" t="str">
            <v/>
          </cell>
          <cell r="BT215" t="str">
            <v/>
          </cell>
          <cell r="BU215" t="str">
            <v/>
          </cell>
          <cell r="BV215" t="str">
            <v/>
          </cell>
          <cell r="BW215" t="str">
            <v/>
          </cell>
          <cell r="BX215" t="str">
            <v/>
          </cell>
          <cell r="BY215" t="str">
            <v/>
          </cell>
          <cell r="BZ215" t="str">
            <v/>
          </cell>
          <cell r="CA215" t="str">
            <v/>
          </cell>
          <cell r="CB215" t="str">
            <v/>
          </cell>
          <cell r="CC215" t="str">
            <v/>
          </cell>
          <cell r="CD215" t="str">
            <v/>
          </cell>
          <cell r="CE215" t="str">
            <v/>
          </cell>
          <cell r="CF215" t="str">
            <v/>
          </cell>
          <cell r="CG215" t="str">
            <v/>
          </cell>
          <cell r="CH215" t="str">
            <v/>
          </cell>
          <cell r="CI215" t="str">
            <v/>
          </cell>
          <cell r="CJ215" t="str">
            <v/>
          </cell>
          <cell r="CK215" t="str">
            <v/>
          </cell>
        </row>
        <row r="216">
          <cell r="C216">
            <v>213</v>
          </cell>
          <cell r="AM216" t="str">
            <v>×</v>
          </cell>
          <cell r="AN216" t="str">
            <v/>
          </cell>
          <cell r="AO216">
            <v>0</v>
          </cell>
          <cell r="AP216">
            <v>0</v>
          </cell>
          <cell r="AQ216" t="str">
            <v/>
          </cell>
          <cell r="AR216" t="str">
            <v/>
          </cell>
          <cell r="AS216" t="str">
            <v/>
          </cell>
          <cell r="AT216" t="str">
            <v/>
          </cell>
          <cell r="AU216" t="str">
            <v/>
          </cell>
          <cell r="AV216" t="str">
            <v/>
          </cell>
          <cell r="AW216" t="str">
            <v/>
          </cell>
          <cell r="AX216" t="str">
            <v/>
          </cell>
          <cell r="AY216" t="str">
            <v/>
          </cell>
          <cell r="AZ216" t="str">
            <v/>
          </cell>
          <cell r="BA216" t="str">
            <v/>
          </cell>
          <cell r="BB216" t="str">
            <v/>
          </cell>
          <cell r="BC216" t="str">
            <v/>
          </cell>
          <cell r="BD216" t="str">
            <v/>
          </cell>
          <cell r="BE216" t="str">
            <v/>
          </cell>
          <cell r="BF216" t="str">
            <v/>
          </cell>
          <cell r="BG216" t="str">
            <v/>
          </cell>
          <cell r="BH216" t="str">
            <v/>
          </cell>
          <cell r="BI216" t="str">
            <v/>
          </cell>
          <cell r="BJ216" t="str">
            <v/>
          </cell>
          <cell r="BK216" t="str">
            <v/>
          </cell>
          <cell r="BL216" t="str">
            <v/>
          </cell>
          <cell r="BM216" t="str">
            <v/>
          </cell>
          <cell r="BN216" t="str">
            <v/>
          </cell>
          <cell r="BO216" t="str">
            <v/>
          </cell>
          <cell r="BP216" t="str">
            <v/>
          </cell>
          <cell r="BQ216" t="str">
            <v/>
          </cell>
          <cell r="BR216" t="str">
            <v/>
          </cell>
          <cell r="BS216" t="str">
            <v/>
          </cell>
          <cell r="BT216" t="str">
            <v/>
          </cell>
          <cell r="BU216" t="str">
            <v/>
          </cell>
          <cell r="BV216" t="str">
            <v/>
          </cell>
          <cell r="BW216" t="str">
            <v/>
          </cell>
          <cell r="BX216" t="str">
            <v/>
          </cell>
          <cell r="BY216" t="str">
            <v/>
          </cell>
          <cell r="BZ216" t="str">
            <v/>
          </cell>
          <cell r="CA216" t="str">
            <v/>
          </cell>
          <cell r="CB216" t="str">
            <v/>
          </cell>
          <cell r="CC216" t="str">
            <v/>
          </cell>
          <cell r="CD216" t="str">
            <v/>
          </cell>
          <cell r="CE216" t="str">
            <v/>
          </cell>
          <cell r="CF216" t="str">
            <v/>
          </cell>
          <cell r="CG216" t="str">
            <v/>
          </cell>
          <cell r="CH216" t="str">
            <v/>
          </cell>
          <cell r="CI216" t="str">
            <v/>
          </cell>
          <cell r="CJ216" t="str">
            <v/>
          </cell>
          <cell r="CK216" t="str">
            <v/>
          </cell>
        </row>
        <row r="217">
          <cell r="C217">
            <v>214</v>
          </cell>
          <cell r="AM217" t="str">
            <v>×</v>
          </cell>
          <cell r="AN217" t="str">
            <v/>
          </cell>
          <cell r="AO217">
            <v>0</v>
          </cell>
          <cell r="AP217">
            <v>0</v>
          </cell>
          <cell r="AQ217" t="str">
            <v/>
          </cell>
          <cell r="AR217" t="str">
            <v/>
          </cell>
          <cell r="AS217" t="str">
            <v/>
          </cell>
          <cell r="AT217" t="str">
            <v/>
          </cell>
          <cell r="AU217" t="str">
            <v/>
          </cell>
          <cell r="AV217" t="str">
            <v/>
          </cell>
          <cell r="AW217" t="str">
            <v/>
          </cell>
          <cell r="AX217" t="str">
            <v/>
          </cell>
          <cell r="AY217" t="str">
            <v/>
          </cell>
          <cell r="AZ217" t="str">
            <v/>
          </cell>
          <cell r="BA217" t="str">
            <v/>
          </cell>
          <cell r="BB217" t="str">
            <v/>
          </cell>
          <cell r="BC217" t="str">
            <v/>
          </cell>
          <cell r="BD217" t="str">
            <v/>
          </cell>
          <cell r="BE217" t="str">
            <v/>
          </cell>
          <cell r="BF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R217" t="str">
            <v/>
          </cell>
          <cell r="BS217" t="str">
            <v/>
          </cell>
          <cell r="BT217" t="str">
            <v/>
          </cell>
          <cell r="BU217" t="str">
            <v/>
          </cell>
          <cell r="BV217" t="str">
            <v/>
          </cell>
          <cell r="BW217" t="str">
            <v/>
          </cell>
          <cell r="BX217" t="str">
            <v/>
          </cell>
          <cell r="BY217" t="str">
            <v/>
          </cell>
          <cell r="BZ217" t="str">
            <v/>
          </cell>
          <cell r="CA217" t="str">
            <v/>
          </cell>
          <cell r="CB217" t="str">
            <v/>
          </cell>
          <cell r="CC217" t="str">
            <v/>
          </cell>
          <cell r="CD217" t="str">
            <v/>
          </cell>
          <cell r="CE217" t="str">
            <v/>
          </cell>
          <cell r="CF217" t="str">
            <v/>
          </cell>
          <cell r="CG217" t="str">
            <v/>
          </cell>
          <cell r="CH217" t="str">
            <v/>
          </cell>
          <cell r="CI217" t="str">
            <v/>
          </cell>
          <cell r="CJ217" t="str">
            <v/>
          </cell>
          <cell r="CK217" t="str">
            <v/>
          </cell>
        </row>
        <row r="218">
          <cell r="C218">
            <v>215</v>
          </cell>
          <cell r="AM218" t="str">
            <v>×</v>
          </cell>
          <cell r="AN218" t="str">
            <v/>
          </cell>
          <cell r="AO218">
            <v>0</v>
          </cell>
          <cell r="AP218">
            <v>0</v>
          </cell>
          <cell r="AQ218" t="str">
            <v/>
          </cell>
          <cell r="AR218" t="str">
            <v/>
          </cell>
          <cell r="AS218" t="str">
            <v/>
          </cell>
          <cell r="AT218" t="str">
            <v/>
          </cell>
          <cell r="AU218" t="str">
            <v/>
          </cell>
          <cell r="AV218" t="str">
            <v/>
          </cell>
          <cell r="AW218" t="str">
            <v/>
          </cell>
          <cell r="AX218" t="str">
            <v/>
          </cell>
          <cell r="AY218" t="str">
            <v/>
          </cell>
          <cell r="AZ218" t="str">
            <v/>
          </cell>
          <cell r="BA218" t="str">
            <v/>
          </cell>
          <cell r="BB218" t="str">
            <v/>
          </cell>
          <cell r="BC218" t="str">
            <v/>
          </cell>
          <cell r="BD218" t="str">
            <v/>
          </cell>
          <cell r="BE218" t="str">
            <v/>
          </cell>
          <cell r="BF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R218" t="str">
            <v/>
          </cell>
          <cell r="BS218" t="str">
            <v/>
          </cell>
          <cell r="BT218" t="str">
            <v/>
          </cell>
          <cell r="BU218" t="str">
            <v/>
          </cell>
          <cell r="BV218" t="str">
            <v/>
          </cell>
          <cell r="BW218" t="str">
            <v/>
          </cell>
          <cell r="BX218" t="str">
            <v/>
          </cell>
          <cell r="BY218" t="str">
            <v/>
          </cell>
          <cell r="BZ218" t="str">
            <v/>
          </cell>
          <cell r="CA218" t="str">
            <v/>
          </cell>
          <cell r="CB218" t="str">
            <v/>
          </cell>
          <cell r="CC218" t="str">
            <v/>
          </cell>
          <cell r="CD218" t="str">
            <v/>
          </cell>
          <cell r="CE218" t="str">
            <v/>
          </cell>
          <cell r="CF218" t="str">
            <v/>
          </cell>
          <cell r="CG218" t="str">
            <v/>
          </cell>
          <cell r="CH218" t="str">
            <v/>
          </cell>
          <cell r="CI218" t="str">
            <v/>
          </cell>
          <cell r="CJ218" t="str">
            <v/>
          </cell>
          <cell r="CK218" t="str">
            <v/>
          </cell>
        </row>
        <row r="219">
          <cell r="C219">
            <v>216</v>
          </cell>
          <cell r="AM219" t="str">
            <v>×</v>
          </cell>
          <cell r="AN219" t="str">
            <v/>
          </cell>
          <cell r="AO219">
            <v>0</v>
          </cell>
          <cell r="AP219">
            <v>0</v>
          </cell>
          <cell r="AQ219" t="str">
            <v/>
          </cell>
          <cell r="AR219" t="str">
            <v/>
          </cell>
          <cell r="AS219" t="str">
            <v/>
          </cell>
          <cell r="AT219" t="str">
            <v/>
          </cell>
          <cell r="AU219" t="str">
            <v/>
          </cell>
          <cell r="AV219" t="str">
            <v/>
          </cell>
          <cell r="AW219" t="str">
            <v/>
          </cell>
          <cell r="AX219" t="str">
            <v/>
          </cell>
          <cell r="AY219" t="str">
            <v/>
          </cell>
          <cell r="AZ219" t="str">
            <v/>
          </cell>
          <cell r="BA219" t="str">
            <v/>
          </cell>
          <cell r="BB219" t="str">
            <v/>
          </cell>
          <cell r="BC219" t="str">
            <v/>
          </cell>
          <cell r="BD219" t="str">
            <v/>
          </cell>
          <cell r="BE219" t="str">
            <v/>
          </cell>
          <cell r="BF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R219" t="str">
            <v/>
          </cell>
          <cell r="BS219" t="str">
            <v/>
          </cell>
          <cell r="BT219" t="str">
            <v/>
          </cell>
          <cell r="BU219" t="str">
            <v/>
          </cell>
          <cell r="BV219" t="str">
            <v/>
          </cell>
          <cell r="BW219" t="str">
            <v/>
          </cell>
          <cell r="BX219" t="str">
            <v/>
          </cell>
          <cell r="BY219" t="str">
            <v/>
          </cell>
          <cell r="BZ219" t="str">
            <v/>
          </cell>
          <cell r="CA219" t="str">
            <v/>
          </cell>
          <cell r="CB219" t="str">
            <v/>
          </cell>
          <cell r="CC219" t="str">
            <v/>
          </cell>
          <cell r="CD219" t="str">
            <v/>
          </cell>
          <cell r="CE219" t="str">
            <v/>
          </cell>
          <cell r="CF219" t="str">
            <v/>
          </cell>
          <cell r="CG219" t="str">
            <v/>
          </cell>
          <cell r="CH219" t="str">
            <v/>
          </cell>
          <cell r="CI219" t="str">
            <v/>
          </cell>
          <cell r="CJ219" t="str">
            <v/>
          </cell>
          <cell r="CK219" t="str">
            <v/>
          </cell>
        </row>
        <row r="220">
          <cell r="C220">
            <v>217</v>
          </cell>
          <cell r="AM220" t="str">
            <v>×</v>
          </cell>
          <cell r="AN220" t="str">
            <v/>
          </cell>
          <cell r="AO220">
            <v>0</v>
          </cell>
          <cell r="AP220">
            <v>0</v>
          </cell>
          <cell r="AQ220" t="str">
            <v/>
          </cell>
          <cell r="AR220" t="str">
            <v/>
          </cell>
          <cell r="AS220" t="str">
            <v/>
          </cell>
          <cell r="AT220" t="str">
            <v/>
          </cell>
          <cell r="AU220" t="str">
            <v/>
          </cell>
          <cell r="AV220" t="str">
            <v/>
          </cell>
          <cell r="AW220" t="str">
            <v/>
          </cell>
          <cell r="AX220" t="str">
            <v/>
          </cell>
          <cell r="AY220" t="str">
            <v/>
          </cell>
          <cell r="AZ220" t="str">
            <v/>
          </cell>
          <cell r="BA220" t="str">
            <v/>
          </cell>
          <cell r="BB220" t="str">
            <v/>
          </cell>
          <cell r="BC220" t="str">
            <v/>
          </cell>
          <cell r="BD220" t="str">
            <v/>
          </cell>
          <cell r="BE220" t="str">
            <v/>
          </cell>
          <cell r="BF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R220" t="str">
            <v/>
          </cell>
          <cell r="BS220" t="str">
            <v/>
          </cell>
          <cell r="BT220" t="str">
            <v/>
          </cell>
          <cell r="BU220" t="str">
            <v/>
          </cell>
          <cell r="BV220" t="str">
            <v/>
          </cell>
          <cell r="BW220" t="str">
            <v/>
          </cell>
          <cell r="BX220" t="str">
            <v/>
          </cell>
          <cell r="BY220" t="str">
            <v/>
          </cell>
          <cell r="BZ220" t="str">
            <v/>
          </cell>
          <cell r="CA220" t="str">
            <v/>
          </cell>
          <cell r="CB220" t="str">
            <v/>
          </cell>
          <cell r="CC220" t="str">
            <v/>
          </cell>
          <cell r="CD220" t="str">
            <v/>
          </cell>
          <cell r="CE220" t="str">
            <v/>
          </cell>
          <cell r="CF220" t="str">
            <v/>
          </cell>
          <cell r="CG220" t="str">
            <v/>
          </cell>
          <cell r="CH220" t="str">
            <v/>
          </cell>
          <cell r="CI220" t="str">
            <v/>
          </cell>
          <cell r="CJ220" t="str">
            <v/>
          </cell>
          <cell r="CK220" t="str">
            <v/>
          </cell>
        </row>
        <row r="221">
          <cell r="C221">
            <v>218</v>
          </cell>
          <cell r="AM221" t="str">
            <v>×</v>
          </cell>
          <cell r="AN221" t="str">
            <v/>
          </cell>
          <cell r="AO221">
            <v>0</v>
          </cell>
          <cell r="AP221">
            <v>0</v>
          </cell>
          <cell r="AQ221" t="str">
            <v/>
          </cell>
          <cell r="AR221" t="str">
            <v/>
          </cell>
          <cell r="AS221" t="str">
            <v/>
          </cell>
          <cell r="AT221" t="str">
            <v/>
          </cell>
          <cell r="AU221" t="str">
            <v/>
          </cell>
          <cell r="AV221" t="str">
            <v/>
          </cell>
          <cell r="AW221" t="str">
            <v/>
          </cell>
          <cell r="AX221" t="str">
            <v/>
          </cell>
          <cell r="AY221" t="str">
            <v/>
          </cell>
          <cell r="AZ221" t="str">
            <v/>
          </cell>
          <cell r="BA221" t="str">
            <v/>
          </cell>
          <cell r="BB221" t="str">
            <v/>
          </cell>
          <cell r="BC221" t="str">
            <v/>
          </cell>
          <cell r="BD221" t="str">
            <v/>
          </cell>
          <cell r="BE221" t="str">
            <v/>
          </cell>
          <cell r="BF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R221" t="str">
            <v/>
          </cell>
          <cell r="BS221" t="str">
            <v/>
          </cell>
          <cell r="BT221" t="str">
            <v/>
          </cell>
          <cell r="BU221" t="str">
            <v/>
          </cell>
          <cell r="BV221" t="str">
            <v/>
          </cell>
          <cell r="BW221" t="str">
            <v/>
          </cell>
          <cell r="BX221" t="str">
            <v/>
          </cell>
          <cell r="BY221" t="str">
            <v/>
          </cell>
          <cell r="BZ221" t="str">
            <v/>
          </cell>
          <cell r="CA221" t="str">
            <v/>
          </cell>
          <cell r="CB221" t="str">
            <v/>
          </cell>
          <cell r="CC221" t="str">
            <v/>
          </cell>
          <cell r="CD221" t="str">
            <v/>
          </cell>
          <cell r="CE221" t="str">
            <v/>
          </cell>
          <cell r="CF221" t="str">
            <v/>
          </cell>
          <cell r="CG221" t="str">
            <v/>
          </cell>
          <cell r="CH221" t="str">
            <v/>
          </cell>
          <cell r="CI221" t="str">
            <v/>
          </cell>
          <cell r="CJ221" t="str">
            <v/>
          </cell>
          <cell r="CK221" t="str">
            <v/>
          </cell>
        </row>
        <row r="222">
          <cell r="C222">
            <v>219</v>
          </cell>
          <cell r="AM222" t="str">
            <v>×</v>
          </cell>
          <cell r="AN222" t="str">
            <v/>
          </cell>
          <cell r="AO222">
            <v>0</v>
          </cell>
          <cell r="AP222">
            <v>0</v>
          </cell>
          <cell r="AQ222" t="str">
            <v/>
          </cell>
          <cell r="AR222" t="str">
            <v/>
          </cell>
          <cell r="AS222" t="str">
            <v/>
          </cell>
          <cell r="AT222" t="str">
            <v/>
          </cell>
          <cell r="AU222" t="str">
            <v/>
          </cell>
          <cell r="AV222" t="str">
            <v/>
          </cell>
          <cell r="AW222" t="str">
            <v/>
          </cell>
          <cell r="AX222" t="str">
            <v/>
          </cell>
          <cell r="AY222" t="str">
            <v/>
          </cell>
          <cell r="AZ222" t="str">
            <v/>
          </cell>
          <cell r="BA222" t="str">
            <v/>
          </cell>
          <cell r="BB222" t="str">
            <v/>
          </cell>
          <cell r="BC222" t="str">
            <v/>
          </cell>
          <cell r="BD222" t="str">
            <v/>
          </cell>
          <cell r="BE222" t="str">
            <v/>
          </cell>
          <cell r="BF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R222" t="str">
            <v/>
          </cell>
          <cell r="BS222" t="str">
            <v/>
          </cell>
          <cell r="BT222" t="str">
            <v/>
          </cell>
          <cell r="BU222" t="str">
            <v/>
          </cell>
          <cell r="BV222" t="str">
            <v/>
          </cell>
          <cell r="BW222" t="str">
            <v/>
          </cell>
          <cell r="BX222" t="str">
            <v/>
          </cell>
          <cell r="BY222" t="str">
            <v/>
          </cell>
          <cell r="BZ222" t="str">
            <v/>
          </cell>
          <cell r="CA222" t="str">
            <v/>
          </cell>
          <cell r="CB222" t="str">
            <v/>
          </cell>
          <cell r="CC222" t="str">
            <v/>
          </cell>
          <cell r="CD222" t="str">
            <v/>
          </cell>
          <cell r="CE222" t="str">
            <v/>
          </cell>
          <cell r="CF222" t="str">
            <v/>
          </cell>
          <cell r="CG222" t="str">
            <v/>
          </cell>
          <cell r="CH222" t="str">
            <v/>
          </cell>
          <cell r="CI222" t="str">
            <v/>
          </cell>
          <cell r="CJ222" t="str">
            <v/>
          </cell>
          <cell r="CK222" t="str">
            <v/>
          </cell>
        </row>
        <row r="223">
          <cell r="C223">
            <v>220</v>
          </cell>
          <cell r="AM223" t="str">
            <v>×</v>
          </cell>
          <cell r="AN223" t="str">
            <v/>
          </cell>
          <cell r="AO223">
            <v>0</v>
          </cell>
          <cell r="AP223">
            <v>0</v>
          </cell>
          <cell r="AQ223" t="str">
            <v/>
          </cell>
          <cell r="AR223" t="str">
            <v/>
          </cell>
          <cell r="AS223" t="str">
            <v/>
          </cell>
          <cell r="AT223" t="str">
            <v/>
          </cell>
          <cell r="AU223" t="str">
            <v/>
          </cell>
          <cell r="AV223" t="str">
            <v/>
          </cell>
          <cell r="AW223" t="str">
            <v/>
          </cell>
          <cell r="AX223" t="str">
            <v/>
          </cell>
          <cell r="AY223" t="str">
            <v/>
          </cell>
          <cell r="AZ223" t="str">
            <v/>
          </cell>
          <cell r="BA223" t="str">
            <v/>
          </cell>
          <cell r="BB223" t="str">
            <v/>
          </cell>
          <cell r="BC223" t="str">
            <v/>
          </cell>
          <cell r="BD223" t="str">
            <v/>
          </cell>
          <cell r="BE223" t="str">
            <v/>
          </cell>
          <cell r="BF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R223" t="str">
            <v/>
          </cell>
          <cell r="BS223" t="str">
            <v/>
          </cell>
          <cell r="BT223" t="str">
            <v/>
          </cell>
          <cell r="BU223" t="str">
            <v/>
          </cell>
          <cell r="BV223" t="str">
            <v/>
          </cell>
          <cell r="BW223" t="str">
            <v/>
          </cell>
          <cell r="BX223" t="str">
            <v/>
          </cell>
          <cell r="BY223" t="str">
            <v/>
          </cell>
          <cell r="BZ223" t="str">
            <v/>
          </cell>
          <cell r="CA223" t="str">
            <v/>
          </cell>
          <cell r="CB223" t="str">
            <v/>
          </cell>
          <cell r="CC223" t="str">
            <v/>
          </cell>
          <cell r="CD223" t="str">
            <v/>
          </cell>
          <cell r="CE223" t="str">
            <v/>
          </cell>
          <cell r="CF223" t="str">
            <v/>
          </cell>
          <cell r="CG223" t="str">
            <v/>
          </cell>
          <cell r="CH223" t="str">
            <v/>
          </cell>
          <cell r="CI223" t="str">
            <v/>
          </cell>
          <cell r="CJ223" t="str">
            <v/>
          </cell>
          <cell r="CK223" t="str">
            <v/>
          </cell>
        </row>
        <row r="224">
          <cell r="C224">
            <v>221</v>
          </cell>
          <cell r="AM224" t="str">
            <v>×</v>
          </cell>
          <cell r="AN224" t="str">
            <v/>
          </cell>
          <cell r="AO224">
            <v>0</v>
          </cell>
          <cell r="AP224">
            <v>0</v>
          </cell>
          <cell r="AQ224" t="str">
            <v/>
          </cell>
          <cell r="AR224" t="str">
            <v/>
          </cell>
          <cell r="AS224" t="str">
            <v/>
          </cell>
          <cell r="AT224" t="str">
            <v/>
          </cell>
          <cell r="AU224" t="str">
            <v/>
          </cell>
          <cell r="AV224" t="str">
            <v/>
          </cell>
          <cell r="AW224" t="str">
            <v/>
          </cell>
          <cell r="AX224" t="str">
            <v/>
          </cell>
          <cell r="AY224" t="str">
            <v/>
          </cell>
          <cell r="AZ224" t="str">
            <v/>
          </cell>
          <cell r="BA224" t="str">
            <v/>
          </cell>
          <cell r="BB224" t="str">
            <v/>
          </cell>
          <cell r="BC224" t="str">
            <v/>
          </cell>
          <cell r="BD224" t="str">
            <v/>
          </cell>
          <cell r="BE224" t="str">
            <v/>
          </cell>
          <cell r="BF224" t="str">
            <v/>
          </cell>
          <cell r="BG224" t="str">
            <v/>
          </cell>
          <cell r="BH224" t="str">
            <v/>
          </cell>
          <cell r="BI224" t="str">
            <v/>
          </cell>
          <cell r="BJ224" t="str">
            <v/>
          </cell>
          <cell r="BK224" t="str">
            <v/>
          </cell>
          <cell r="BL224" t="str">
            <v/>
          </cell>
          <cell r="BM224" t="str">
            <v/>
          </cell>
          <cell r="BN224" t="str">
            <v/>
          </cell>
          <cell r="BO224" t="str">
            <v/>
          </cell>
          <cell r="BP224" t="str">
            <v/>
          </cell>
          <cell r="BQ224" t="str">
            <v/>
          </cell>
          <cell r="BR224" t="str">
            <v/>
          </cell>
          <cell r="BS224" t="str">
            <v/>
          </cell>
          <cell r="BT224" t="str">
            <v/>
          </cell>
          <cell r="BU224" t="str">
            <v/>
          </cell>
          <cell r="BV224" t="str">
            <v/>
          </cell>
          <cell r="BW224" t="str">
            <v/>
          </cell>
          <cell r="BX224" t="str">
            <v/>
          </cell>
          <cell r="BY224" t="str">
            <v/>
          </cell>
          <cell r="BZ224" t="str">
            <v/>
          </cell>
          <cell r="CA224" t="str">
            <v/>
          </cell>
          <cell r="CB224" t="str">
            <v/>
          </cell>
          <cell r="CC224" t="str">
            <v/>
          </cell>
          <cell r="CD224" t="str">
            <v/>
          </cell>
          <cell r="CE224" t="str">
            <v/>
          </cell>
          <cell r="CF224" t="str">
            <v/>
          </cell>
          <cell r="CG224" t="str">
            <v/>
          </cell>
          <cell r="CH224" t="str">
            <v/>
          </cell>
          <cell r="CI224" t="str">
            <v/>
          </cell>
          <cell r="CJ224" t="str">
            <v/>
          </cell>
          <cell r="CK224" t="str">
            <v/>
          </cell>
        </row>
        <row r="225">
          <cell r="C225">
            <v>222</v>
          </cell>
          <cell r="AM225" t="str">
            <v>×</v>
          </cell>
          <cell r="AN225" t="str">
            <v/>
          </cell>
          <cell r="AO225">
            <v>0</v>
          </cell>
          <cell r="AP225">
            <v>0</v>
          </cell>
          <cell r="AQ225" t="str">
            <v/>
          </cell>
          <cell r="AR225" t="str">
            <v/>
          </cell>
          <cell r="AS225" t="str">
            <v/>
          </cell>
          <cell r="AT225" t="str">
            <v/>
          </cell>
          <cell r="AU225" t="str">
            <v/>
          </cell>
          <cell r="AV225" t="str">
            <v/>
          </cell>
          <cell r="AW225" t="str">
            <v/>
          </cell>
          <cell r="AX225" t="str">
            <v/>
          </cell>
          <cell r="AY225" t="str">
            <v/>
          </cell>
          <cell r="AZ225" t="str">
            <v/>
          </cell>
          <cell r="BA225" t="str">
            <v/>
          </cell>
          <cell r="BB225" t="str">
            <v/>
          </cell>
          <cell r="BC225" t="str">
            <v/>
          </cell>
          <cell r="BD225" t="str">
            <v/>
          </cell>
          <cell r="BE225" t="str">
            <v/>
          </cell>
          <cell r="BF225" t="str">
            <v/>
          </cell>
          <cell r="BG225" t="str">
            <v/>
          </cell>
          <cell r="BH225" t="str">
            <v/>
          </cell>
          <cell r="BI225" t="str">
            <v/>
          </cell>
          <cell r="BJ225" t="str">
            <v/>
          </cell>
          <cell r="BK225" t="str">
            <v/>
          </cell>
          <cell r="BL225" t="str">
            <v/>
          </cell>
          <cell r="BM225" t="str">
            <v/>
          </cell>
          <cell r="BN225" t="str">
            <v/>
          </cell>
          <cell r="BO225" t="str">
            <v/>
          </cell>
          <cell r="BP225" t="str">
            <v/>
          </cell>
          <cell r="BQ225" t="str">
            <v/>
          </cell>
          <cell r="BR225" t="str">
            <v/>
          </cell>
          <cell r="BS225" t="str">
            <v/>
          </cell>
          <cell r="BT225" t="str">
            <v/>
          </cell>
          <cell r="BU225" t="str">
            <v/>
          </cell>
          <cell r="BV225" t="str">
            <v/>
          </cell>
          <cell r="BW225" t="str">
            <v/>
          </cell>
          <cell r="BX225" t="str">
            <v/>
          </cell>
          <cell r="BY225" t="str">
            <v/>
          </cell>
          <cell r="BZ225" t="str">
            <v/>
          </cell>
          <cell r="CA225" t="str">
            <v/>
          </cell>
          <cell r="CB225" t="str">
            <v/>
          </cell>
          <cell r="CC225" t="str">
            <v/>
          </cell>
          <cell r="CD225" t="str">
            <v/>
          </cell>
          <cell r="CE225" t="str">
            <v/>
          </cell>
          <cell r="CF225" t="str">
            <v/>
          </cell>
          <cell r="CG225" t="str">
            <v/>
          </cell>
          <cell r="CH225" t="str">
            <v/>
          </cell>
          <cell r="CI225" t="str">
            <v/>
          </cell>
          <cell r="CJ225" t="str">
            <v/>
          </cell>
          <cell r="CK225" t="str">
            <v/>
          </cell>
        </row>
        <row r="226">
          <cell r="C226">
            <v>223</v>
          </cell>
          <cell r="AM226" t="str">
            <v>×</v>
          </cell>
          <cell r="AN226" t="str">
            <v/>
          </cell>
          <cell r="AO226">
            <v>0</v>
          </cell>
          <cell r="AP226">
            <v>0</v>
          </cell>
          <cell r="AQ226" t="str">
            <v/>
          </cell>
          <cell r="AR226" t="str">
            <v/>
          </cell>
          <cell r="AS226" t="str">
            <v/>
          </cell>
          <cell r="AT226" t="str">
            <v/>
          </cell>
          <cell r="AU226" t="str">
            <v/>
          </cell>
          <cell r="AV226" t="str">
            <v/>
          </cell>
          <cell r="AW226" t="str">
            <v/>
          </cell>
          <cell r="AX226" t="str">
            <v/>
          </cell>
          <cell r="AY226" t="str">
            <v/>
          </cell>
          <cell r="AZ226" t="str">
            <v/>
          </cell>
          <cell r="BA226" t="str">
            <v/>
          </cell>
          <cell r="BB226" t="str">
            <v/>
          </cell>
          <cell r="BC226" t="str">
            <v/>
          </cell>
          <cell r="BD226" t="str">
            <v/>
          </cell>
          <cell r="BE226" t="str">
            <v/>
          </cell>
          <cell r="BF226" t="str">
            <v/>
          </cell>
          <cell r="BG226" t="str">
            <v/>
          </cell>
          <cell r="BH226" t="str">
            <v/>
          </cell>
          <cell r="BI226" t="str">
            <v/>
          </cell>
          <cell r="BJ226" t="str">
            <v/>
          </cell>
          <cell r="BK226" t="str">
            <v/>
          </cell>
          <cell r="BL226" t="str">
            <v/>
          </cell>
          <cell r="BM226" t="str">
            <v/>
          </cell>
          <cell r="BN226" t="str">
            <v/>
          </cell>
          <cell r="BO226" t="str">
            <v/>
          </cell>
          <cell r="BP226" t="str">
            <v/>
          </cell>
          <cell r="BQ226" t="str">
            <v/>
          </cell>
          <cell r="BR226" t="str">
            <v/>
          </cell>
          <cell r="BS226" t="str">
            <v/>
          </cell>
          <cell r="BT226" t="str">
            <v/>
          </cell>
          <cell r="BU226" t="str">
            <v/>
          </cell>
          <cell r="BV226" t="str">
            <v/>
          </cell>
          <cell r="BW226" t="str">
            <v/>
          </cell>
          <cell r="BX226" t="str">
            <v/>
          </cell>
          <cell r="BY226" t="str">
            <v/>
          </cell>
          <cell r="BZ226" t="str">
            <v/>
          </cell>
          <cell r="CA226" t="str">
            <v/>
          </cell>
          <cell r="CB226" t="str">
            <v/>
          </cell>
          <cell r="CC226" t="str">
            <v/>
          </cell>
          <cell r="CD226" t="str">
            <v/>
          </cell>
          <cell r="CE226" t="str">
            <v/>
          </cell>
          <cell r="CF226" t="str">
            <v/>
          </cell>
          <cell r="CG226" t="str">
            <v/>
          </cell>
          <cell r="CH226" t="str">
            <v/>
          </cell>
          <cell r="CI226" t="str">
            <v/>
          </cell>
          <cell r="CJ226" t="str">
            <v/>
          </cell>
          <cell r="CK226" t="str">
            <v/>
          </cell>
        </row>
        <row r="227">
          <cell r="C227">
            <v>224</v>
          </cell>
          <cell r="AM227" t="str">
            <v>×</v>
          </cell>
          <cell r="AN227" t="str">
            <v/>
          </cell>
          <cell r="AO227">
            <v>0</v>
          </cell>
          <cell r="AP227">
            <v>0</v>
          </cell>
          <cell r="AQ227" t="str">
            <v/>
          </cell>
          <cell r="AR227" t="str">
            <v/>
          </cell>
          <cell r="AS227" t="str">
            <v/>
          </cell>
          <cell r="AT227" t="str">
            <v/>
          </cell>
          <cell r="AU227" t="str">
            <v/>
          </cell>
          <cell r="AV227" t="str">
            <v/>
          </cell>
          <cell r="AW227" t="str">
            <v/>
          </cell>
          <cell r="AX227" t="str">
            <v/>
          </cell>
          <cell r="AY227" t="str">
            <v/>
          </cell>
          <cell r="AZ227" t="str">
            <v/>
          </cell>
          <cell r="BA227" t="str">
            <v/>
          </cell>
          <cell r="BB227" t="str">
            <v/>
          </cell>
          <cell r="BC227" t="str">
            <v/>
          </cell>
          <cell r="BD227" t="str">
            <v/>
          </cell>
          <cell r="BE227" t="str">
            <v/>
          </cell>
          <cell r="BF227" t="str">
            <v/>
          </cell>
          <cell r="BG227" t="str">
            <v/>
          </cell>
          <cell r="BH227" t="str">
            <v/>
          </cell>
          <cell r="BI227" t="str">
            <v/>
          </cell>
          <cell r="BJ227" t="str">
            <v/>
          </cell>
          <cell r="BK227" t="str">
            <v/>
          </cell>
          <cell r="BL227" t="str">
            <v/>
          </cell>
          <cell r="BM227" t="str">
            <v/>
          </cell>
          <cell r="BN227" t="str">
            <v/>
          </cell>
          <cell r="BO227" t="str">
            <v/>
          </cell>
          <cell r="BP227" t="str">
            <v/>
          </cell>
          <cell r="BQ227" t="str">
            <v/>
          </cell>
          <cell r="BR227" t="str">
            <v/>
          </cell>
          <cell r="BS227" t="str">
            <v/>
          </cell>
          <cell r="BT227" t="str">
            <v/>
          </cell>
          <cell r="BU227" t="str">
            <v/>
          </cell>
          <cell r="BV227" t="str">
            <v/>
          </cell>
          <cell r="BW227" t="str">
            <v/>
          </cell>
          <cell r="BX227" t="str">
            <v/>
          </cell>
          <cell r="BY227" t="str">
            <v/>
          </cell>
          <cell r="BZ227" t="str">
            <v/>
          </cell>
          <cell r="CA227" t="str">
            <v/>
          </cell>
          <cell r="CB227" t="str">
            <v/>
          </cell>
          <cell r="CC227" t="str">
            <v/>
          </cell>
          <cell r="CD227" t="str">
            <v/>
          </cell>
          <cell r="CE227" t="str">
            <v/>
          </cell>
          <cell r="CF227" t="str">
            <v/>
          </cell>
          <cell r="CG227" t="str">
            <v/>
          </cell>
          <cell r="CH227" t="str">
            <v/>
          </cell>
          <cell r="CI227" t="str">
            <v/>
          </cell>
          <cell r="CJ227" t="str">
            <v/>
          </cell>
          <cell r="CK227" t="str">
            <v/>
          </cell>
        </row>
        <row r="228">
          <cell r="C228">
            <v>225</v>
          </cell>
          <cell r="AM228" t="str">
            <v>×</v>
          </cell>
          <cell r="AN228" t="str">
            <v/>
          </cell>
          <cell r="AO228">
            <v>0</v>
          </cell>
          <cell r="AP228">
            <v>0</v>
          </cell>
          <cell r="AQ228" t="str">
            <v/>
          </cell>
          <cell r="AR228" t="str">
            <v/>
          </cell>
          <cell r="AS228" t="str">
            <v/>
          </cell>
          <cell r="AT228" t="str">
            <v/>
          </cell>
          <cell r="AU228" t="str">
            <v/>
          </cell>
          <cell r="AV228" t="str">
            <v/>
          </cell>
          <cell r="AW228" t="str">
            <v/>
          </cell>
          <cell r="AX228" t="str">
            <v/>
          </cell>
          <cell r="AY228" t="str">
            <v/>
          </cell>
          <cell r="AZ228" t="str">
            <v/>
          </cell>
          <cell r="BA228" t="str">
            <v/>
          </cell>
          <cell r="BB228" t="str">
            <v/>
          </cell>
          <cell r="BC228" t="str">
            <v/>
          </cell>
          <cell r="BD228" t="str">
            <v/>
          </cell>
          <cell r="BE228" t="str">
            <v/>
          </cell>
          <cell r="BF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R228" t="str">
            <v/>
          </cell>
          <cell r="BS228" t="str">
            <v/>
          </cell>
          <cell r="BT228" t="str">
            <v/>
          </cell>
          <cell r="BU228" t="str">
            <v/>
          </cell>
          <cell r="BV228" t="str">
            <v/>
          </cell>
          <cell r="BW228" t="str">
            <v/>
          </cell>
          <cell r="BX228" t="str">
            <v/>
          </cell>
          <cell r="BY228" t="str">
            <v/>
          </cell>
          <cell r="BZ228" t="str">
            <v/>
          </cell>
          <cell r="CA228" t="str">
            <v/>
          </cell>
          <cell r="CB228" t="str">
            <v/>
          </cell>
          <cell r="CC228" t="str">
            <v/>
          </cell>
          <cell r="CD228" t="str">
            <v/>
          </cell>
          <cell r="CE228" t="str">
            <v/>
          </cell>
          <cell r="CF228" t="str">
            <v/>
          </cell>
          <cell r="CG228" t="str">
            <v/>
          </cell>
          <cell r="CH228" t="str">
            <v/>
          </cell>
          <cell r="CI228" t="str">
            <v/>
          </cell>
          <cell r="CJ228" t="str">
            <v/>
          </cell>
          <cell r="CK228" t="str">
            <v/>
          </cell>
        </row>
        <row r="229">
          <cell r="C229">
            <v>226</v>
          </cell>
          <cell r="AM229" t="str">
            <v>×</v>
          </cell>
          <cell r="AN229" t="str">
            <v/>
          </cell>
          <cell r="AO229">
            <v>0</v>
          </cell>
          <cell r="AP229">
            <v>0</v>
          </cell>
          <cell r="AQ229" t="str">
            <v/>
          </cell>
          <cell r="AR229" t="str">
            <v/>
          </cell>
          <cell r="AS229" t="str">
            <v/>
          </cell>
          <cell r="AT229" t="str">
            <v/>
          </cell>
          <cell r="AU229" t="str">
            <v/>
          </cell>
          <cell r="AV229" t="str">
            <v/>
          </cell>
          <cell r="AW229" t="str">
            <v/>
          </cell>
          <cell r="AX229" t="str">
            <v/>
          </cell>
          <cell r="AY229" t="str">
            <v/>
          </cell>
          <cell r="AZ229" t="str">
            <v/>
          </cell>
          <cell r="BA229" t="str">
            <v/>
          </cell>
          <cell r="BB229" t="str">
            <v/>
          </cell>
          <cell r="BC229" t="str">
            <v/>
          </cell>
          <cell r="BD229" t="str">
            <v/>
          </cell>
          <cell r="BE229" t="str">
            <v/>
          </cell>
          <cell r="BF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R229" t="str">
            <v/>
          </cell>
          <cell r="BS229" t="str">
            <v/>
          </cell>
          <cell r="BT229" t="str">
            <v/>
          </cell>
          <cell r="BU229" t="str">
            <v/>
          </cell>
          <cell r="BV229" t="str">
            <v/>
          </cell>
          <cell r="BW229" t="str">
            <v/>
          </cell>
          <cell r="BX229" t="str">
            <v/>
          </cell>
          <cell r="BY229" t="str">
            <v/>
          </cell>
          <cell r="BZ229" t="str">
            <v/>
          </cell>
          <cell r="CA229" t="str">
            <v/>
          </cell>
          <cell r="CB229" t="str">
            <v/>
          </cell>
          <cell r="CC229" t="str">
            <v/>
          </cell>
          <cell r="CD229" t="str">
            <v/>
          </cell>
          <cell r="CE229" t="str">
            <v/>
          </cell>
          <cell r="CF229" t="str">
            <v/>
          </cell>
          <cell r="CG229" t="str">
            <v/>
          </cell>
          <cell r="CH229" t="str">
            <v/>
          </cell>
          <cell r="CI229" t="str">
            <v/>
          </cell>
          <cell r="CJ229" t="str">
            <v/>
          </cell>
          <cell r="CK229" t="str">
            <v/>
          </cell>
        </row>
        <row r="230">
          <cell r="C230">
            <v>227</v>
          </cell>
          <cell r="AM230" t="str">
            <v>×</v>
          </cell>
          <cell r="AN230" t="str">
            <v/>
          </cell>
          <cell r="AO230">
            <v>0</v>
          </cell>
          <cell r="AP230">
            <v>0</v>
          </cell>
          <cell r="AQ230" t="str">
            <v/>
          </cell>
          <cell r="AR230" t="str">
            <v/>
          </cell>
          <cell r="AS230" t="str">
            <v/>
          </cell>
          <cell r="AT230" t="str">
            <v/>
          </cell>
          <cell r="AU230" t="str">
            <v/>
          </cell>
          <cell r="AV230" t="str">
            <v/>
          </cell>
          <cell r="AW230" t="str">
            <v/>
          </cell>
          <cell r="AX230" t="str">
            <v/>
          </cell>
          <cell r="AY230" t="str">
            <v/>
          </cell>
          <cell r="AZ230" t="str">
            <v/>
          </cell>
          <cell r="BA230" t="str">
            <v/>
          </cell>
          <cell r="BB230" t="str">
            <v/>
          </cell>
          <cell r="BC230" t="str">
            <v/>
          </cell>
          <cell r="BD230" t="str">
            <v/>
          </cell>
          <cell r="BE230" t="str">
            <v/>
          </cell>
          <cell r="BF230" t="str">
            <v/>
          </cell>
          <cell r="BG230" t="str">
            <v/>
          </cell>
          <cell r="BH230" t="str">
            <v/>
          </cell>
          <cell r="BI230" t="str">
            <v/>
          </cell>
          <cell r="BJ230" t="str">
            <v/>
          </cell>
          <cell r="BK230" t="str">
            <v/>
          </cell>
          <cell r="BL230" t="str">
            <v/>
          </cell>
          <cell r="BM230" t="str">
            <v/>
          </cell>
          <cell r="BN230" t="str">
            <v/>
          </cell>
          <cell r="BO230" t="str">
            <v/>
          </cell>
          <cell r="BP230" t="str">
            <v/>
          </cell>
          <cell r="BQ230" t="str">
            <v/>
          </cell>
          <cell r="BR230" t="str">
            <v/>
          </cell>
          <cell r="BS230" t="str">
            <v/>
          </cell>
          <cell r="BT230" t="str">
            <v/>
          </cell>
          <cell r="BU230" t="str">
            <v/>
          </cell>
          <cell r="BV230" t="str">
            <v/>
          </cell>
          <cell r="BW230" t="str">
            <v/>
          </cell>
          <cell r="BX230" t="str">
            <v/>
          </cell>
          <cell r="BY230" t="str">
            <v/>
          </cell>
          <cell r="BZ230" t="str">
            <v/>
          </cell>
          <cell r="CA230" t="str">
            <v/>
          </cell>
          <cell r="CB230" t="str">
            <v/>
          </cell>
          <cell r="CC230" t="str">
            <v/>
          </cell>
          <cell r="CD230" t="str">
            <v/>
          </cell>
          <cell r="CE230" t="str">
            <v/>
          </cell>
          <cell r="CF230" t="str">
            <v/>
          </cell>
          <cell r="CG230" t="str">
            <v/>
          </cell>
          <cell r="CH230" t="str">
            <v/>
          </cell>
          <cell r="CI230" t="str">
            <v/>
          </cell>
          <cell r="CJ230" t="str">
            <v/>
          </cell>
          <cell r="CK230" t="str">
            <v/>
          </cell>
        </row>
        <row r="231">
          <cell r="C231">
            <v>228</v>
          </cell>
          <cell r="AM231" t="str">
            <v>×</v>
          </cell>
          <cell r="AN231" t="str">
            <v/>
          </cell>
          <cell r="AO231">
            <v>0</v>
          </cell>
          <cell r="AP231">
            <v>0</v>
          </cell>
          <cell r="AQ231" t="str">
            <v/>
          </cell>
          <cell r="AR231" t="str">
            <v/>
          </cell>
          <cell r="AS231" t="str">
            <v/>
          </cell>
          <cell r="AT231" t="str">
            <v/>
          </cell>
          <cell r="AU231" t="str">
            <v/>
          </cell>
          <cell r="AV231" t="str">
            <v/>
          </cell>
          <cell r="AW231" t="str">
            <v/>
          </cell>
          <cell r="AX231" t="str">
            <v/>
          </cell>
          <cell r="AY231" t="str">
            <v/>
          </cell>
          <cell r="AZ231" t="str">
            <v/>
          </cell>
          <cell r="BA231" t="str">
            <v/>
          </cell>
          <cell r="BB231" t="str">
            <v/>
          </cell>
          <cell r="BC231" t="str">
            <v/>
          </cell>
          <cell r="BD231" t="str">
            <v/>
          </cell>
          <cell r="BE231" t="str">
            <v/>
          </cell>
          <cell r="BF231" t="str">
            <v/>
          </cell>
          <cell r="BG231" t="str">
            <v/>
          </cell>
          <cell r="BH231" t="str">
            <v/>
          </cell>
          <cell r="BI231" t="str">
            <v/>
          </cell>
          <cell r="BJ231" t="str">
            <v/>
          </cell>
          <cell r="BK231" t="str">
            <v/>
          </cell>
          <cell r="BL231" t="str">
            <v/>
          </cell>
          <cell r="BM231" t="str">
            <v/>
          </cell>
          <cell r="BN231" t="str">
            <v/>
          </cell>
          <cell r="BO231" t="str">
            <v/>
          </cell>
          <cell r="BP231" t="str">
            <v/>
          </cell>
          <cell r="BQ231" t="str">
            <v/>
          </cell>
          <cell r="BR231" t="str">
            <v/>
          </cell>
          <cell r="BS231" t="str">
            <v/>
          </cell>
          <cell r="BT231" t="str">
            <v/>
          </cell>
          <cell r="BU231" t="str">
            <v/>
          </cell>
          <cell r="BV231" t="str">
            <v/>
          </cell>
          <cell r="BW231" t="str">
            <v/>
          </cell>
          <cell r="BX231" t="str">
            <v/>
          </cell>
          <cell r="BY231" t="str">
            <v/>
          </cell>
          <cell r="BZ231" t="str">
            <v/>
          </cell>
          <cell r="CA231" t="str">
            <v/>
          </cell>
          <cell r="CB231" t="str">
            <v/>
          </cell>
          <cell r="CC231" t="str">
            <v/>
          </cell>
          <cell r="CD231" t="str">
            <v/>
          </cell>
          <cell r="CE231" t="str">
            <v/>
          </cell>
          <cell r="CF231" t="str">
            <v/>
          </cell>
          <cell r="CG231" t="str">
            <v/>
          </cell>
          <cell r="CH231" t="str">
            <v/>
          </cell>
          <cell r="CI231" t="str">
            <v/>
          </cell>
          <cell r="CJ231" t="str">
            <v/>
          </cell>
          <cell r="CK231" t="str">
            <v/>
          </cell>
        </row>
        <row r="232">
          <cell r="C232">
            <v>229</v>
          </cell>
          <cell r="AM232" t="str">
            <v>×</v>
          </cell>
          <cell r="AN232" t="str">
            <v/>
          </cell>
          <cell r="AO232">
            <v>0</v>
          </cell>
          <cell r="AP232">
            <v>0</v>
          </cell>
          <cell r="AQ232" t="str">
            <v/>
          </cell>
          <cell r="AR232" t="str">
            <v/>
          </cell>
          <cell r="AS232" t="str">
            <v/>
          </cell>
          <cell r="AT232" t="str">
            <v/>
          </cell>
          <cell r="AU232" t="str">
            <v/>
          </cell>
          <cell r="AV232" t="str">
            <v/>
          </cell>
          <cell r="AW232" t="str">
            <v/>
          </cell>
          <cell r="AX232" t="str">
            <v/>
          </cell>
          <cell r="AY232" t="str">
            <v/>
          </cell>
          <cell r="AZ232" t="str">
            <v/>
          </cell>
          <cell r="BA232" t="str">
            <v/>
          </cell>
          <cell r="BB232" t="str">
            <v/>
          </cell>
          <cell r="BC232" t="str">
            <v/>
          </cell>
          <cell r="BD232" t="str">
            <v/>
          </cell>
          <cell r="BE232" t="str">
            <v/>
          </cell>
          <cell r="BF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R232" t="str">
            <v/>
          </cell>
          <cell r="BS232" t="str">
            <v/>
          </cell>
          <cell r="BT232" t="str">
            <v/>
          </cell>
          <cell r="BU232" t="str">
            <v/>
          </cell>
          <cell r="BV232" t="str">
            <v/>
          </cell>
          <cell r="BW232" t="str">
            <v/>
          </cell>
          <cell r="BX232" t="str">
            <v/>
          </cell>
          <cell r="BY232" t="str">
            <v/>
          </cell>
          <cell r="BZ232" t="str">
            <v/>
          </cell>
          <cell r="CA232" t="str">
            <v/>
          </cell>
          <cell r="CB232" t="str">
            <v/>
          </cell>
          <cell r="CC232" t="str">
            <v/>
          </cell>
          <cell r="CD232" t="str">
            <v/>
          </cell>
          <cell r="CE232" t="str">
            <v/>
          </cell>
          <cell r="CF232" t="str">
            <v/>
          </cell>
          <cell r="CG232" t="str">
            <v/>
          </cell>
          <cell r="CH232" t="str">
            <v/>
          </cell>
          <cell r="CI232" t="str">
            <v/>
          </cell>
          <cell r="CJ232" t="str">
            <v/>
          </cell>
          <cell r="CK232" t="str">
            <v/>
          </cell>
        </row>
        <row r="233">
          <cell r="C233">
            <v>230</v>
          </cell>
          <cell r="AM233" t="str">
            <v>×</v>
          </cell>
          <cell r="AN233" t="str">
            <v/>
          </cell>
          <cell r="AO233">
            <v>0</v>
          </cell>
          <cell r="AP233">
            <v>0</v>
          </cell>
          <cell r="AQ233" t="str">
            <v/>
          </cell>
          <cell r="AR233" t="str">
            <v/>
          </cell>
          <cell r="AS233" t="str">
            <v/>
          </cell>
          <cell r="AT233" t="str">
            <v/>
          </cell>
          <cell r="AU233" t="str">
            <v/>
          </cell>
          <cell r="AV233" t="str">
            <v/>
          </cell>
          <cell r="AW233" t="str">
            <v/>
          </cell>
          <cell r="AX233" t="str">
            <v/>
          </cell>
          <cell r="AY233" t="str">
            <v/>
          </cell>
          <cell r="AZ233" t="str">
            <v/>
          </cell>
          <cell r="BA233" t="str">
            <v/>
          </cell>
          <cell r="BB233" t="str">
            <v/>
          </cell>
          <cell r="BC233" t="str">
            <v/>
          </cell>
          <cell r="BD233" t="str">
            <v/>
          </cell>
          <cell r="BE233" t="str">
            <v/>
          </cell>
          <cell r="BF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R233" t="str">
            <v/>
          </cell>
          <cell r="BS233" t="str">
            <v/>
          </cell>
          <cell r="BT233" t="str">
            <v/>
          </cell>
          <cell r="BU233" t="str">
            <v/>
          </cell>
          <cell r="BV233" t="str">
            <v/>
          </cell>
          <cell r="BW233" t="str">
            <v/>
          </cell>
          <cell r="BX233" t="str">
            <v/>
          </cell>
          <cell r="BY233" t="str">
            <v/>
          </cell>
          <cell r="BZ233" t="str">
            <v/>
          </cell>
          <cell r="CA233" t="str">
            <v/>
          </cell>
          <cell r="CB233" t="str">
            <v/>
          </cell>
          <cell r="CC233" t="str">
            <v/>
          </cell>
          <cell r="CD233" t="str">
            <v/>
          </cell>
          <cell r="CE233" t="str">
            <v/>
          </cell>
          <cell r="CF233" t="str">
            <v/>
          </cell>
          <cell r="CG233" t="str">
            <v/>
          </cell>
          <cell r="CH233" t="str">
            <v/>
          </cell>
          <cell r="CI233" t="str">
            <v/>
          </cell>
          <cell r="CJ233" t="str">
            <v/>
          </cell>
          <cell r="CK233" t="str">
            <v/>
          </cell>
        </row>
        <row r="234">
          <cell r="C234">
            <v>231</v>
          </cell>
          <cell r="AM234" t="str">
            <v>×</v>
          </cell>
          <cell r="AN234" t="str">
            <v/>
          </cell>
          <cell r="AO234">
            <v>0</v>
          </cell>
          <cell r="AP234">
            <v>0</v>
          </cell>
          <cell r="AQ234" t="str">
            <v/>
          </cell>
          <cell r="AR234" t="str">
            <v/>
          </cell>
          <cell r="AS234" t="str">
            <v/>
          </cell>
          <cell r="AT234" t="str">
            <v/>
          </cell>
          <cell r="AU234" t="str">
            <v/>
          </cell>
          <cell r="AV234" t="str">
            <v/>
          </cell>
          <cell r="AW234" t="str">
            <v/>
          </cell>
          <cell r="AX234" t="str">
            <v/>
          </cell>
          <cell r="AY234" t="str">
            <v/>
          </cell>
          <cell r="AZ234" t="str">
            <v/>
          </cell>
          <cell r="BA234" t="str">
            <v/>
          </cell>
          <cell r="BB234" t="str">
            <v/>
          </cell>
          <cell r="BC234" t="str">
            <v/>
          </cell>
          <cell r="BD234" t="str">
            <v/>
          </cell>
          <cell r="BE234" t="str">
            <v/>
          </cell>
          <cell r="BF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R234" t="str">
            <v/>
          </cell>
          <cell r="BS234" t="str">
            <v/>
          </cell>
          <cell r="BT234" t="str">
            <v/>
          </cell>
          <cell r="BU234" t="str">
            <v/>
          </cell>
          <cell r="BV234" t="str">
            <v/>
          </cell>
          <cell r="BW234" t="str">
            <v/>
          </cell>
          <cell r="BX234" t="str">
            <v/>
          </cell>
          <cell r="BY234" t="str">
            <v/>
          </cell>
          <cell r="BZ234" t="str">
            <v/>
          </cell>
          <cell r="CA234" t="str">
            <v/>
          </cell>
          <cell r="CB234" t="str">
            <v/>
          </cell>
          <cell r="CC234" t="str">
            <v/>
          </cell>
          <cell r="CD234" t="str">
            <v/>
          </cell>
          <cell r="CE234" t="str">
            <v/>
          </cell>
          <cell r="CF234" t="str">
            <v/>
          </cell>
          <cell r="CG234" t="str">
            <v/>
          </cell>
          <cell r="CH234" t="str">
            <v/>
          </cell>
          <cell r="CI234" t="str">
            <v/>
          </cell>
          <cell r="CJ234" t="str">
            <v/>
          </cell>
          <cell r="CK234" t="str">
            <v/>
          </cell>
        </row>
        <row r="235">
          <cell r="C235">
            <v>232</v>
          </cell>
          <cell r="AM235" t="str">
            <v>×</v>
          </cell>
          <cell r="AN235" t="str">
            <v/>
          </cell>
          <cell r="AO235">
            <v>0</v>
          </cell>
          <cell r="AP235">
            <v>0</v>
          </cell>
          <cell r="AQ235" t="str">
            <v/>
          </cell>
          <cell r="AR235" t="str">
            <v/>
          </cell>
          <cell r="AS235" t="str">
            <v/>
          </cell>
          <cell r="AT235" t="str">
            <v/>
          </cell>
          <cell r="AU235" t="str">
            <v/>
          </cell>
          <cell r="AV235" t="str">
            <v/>
          </cell>
          <cell r="AW235" t="str">
            <v/>
          </cell>
          <cell r="AX235" t="str">
            <v/>
          </cell>
          <cell r="AY235" t="str">
            <v/>
          </cell>
          <cell r="AZ235" t="str">
            <v/>
          </cell>
          <cell r="BA235" t="str">
            <v/>
          </cell>
          <cell r="BB235" t="str">
            <v/>
          </cell>
          <cell r="BC235" t="str">
            <v/>
          </cell>
          <cell r="BD235" t="str">
            <v/>
          </cell>
          <cell r="BE235" t="str">
            <v/>
          </cell>
          <cell r="BF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R235" t="str">
            <v/>
          </cell>
          <cell r="BS235" t="str">
            <v/>
          </cell>
          <cell r="BT235" t="str">
            <v/>
          </cell>
          <cell r="BU235" t="str">
            <v/>
          </cell>
          <cell r="BV235" t="str">
            <v/>
          </cell>
          <cell r="BW235" t="str">
            <v/>
          </cell>
          <cell r="BX235" t="str">
            <v/>
          </cell>
          <cell r="BY235" t="str">
            <v/>
          </cell>
          <cell r="BZ235" t="str">
            <v/>
          </cell>
          <cell r="CA235" t="str">
            <v/>
          </cell>
          <cell r="CB235" t="str">
            <v/>
          </cell>
          <cell r="CC235" t="str">
            <v/>
          </cell>
          <cell r="CD235" t="str">
            <v/>
          </cell>
          <cell r="CE235" t="str">
            <v/>
          </cell>
          <cell r="CF235" t="str">
            <v/>
          </cell>
          <cell r="CG235" t="str">
            <v/>
          </cell>
          <cell r="CH235" t="str">
            <v/>
          </cell>
          <cell r="CI235" t="str">
            <v/>
          </cell>
          <cell r="CJ235" t="str">
            <v/>
          </cell>
          <cell r="CK235" t="str">
            <v/>
          </cell>
        </row>
        <row r="236">
          <cell r="C236">
            <v>233</v>
          </cell>
          <cell r="AM236" t="str">
            <v>×</v>
          </cell>
          <cell r="AN236" t="str">
            <v/>
          </cell>
          <cell r="AO236">
            <v>0</v>
          </cell>
          <cell r="AP236">
            <v>0</v>
          </cell>
          <cell r="AQ236" t="str">
            <v/>
          </cell>
          <cell r="AR236" t="str">
            <v/>
          </cell>
          <cell r="AS236" t="str">
            <v/>
          </cell>
          <cell r="AT236" t="str">
            <v/>
          </cell>
          <cell r="AU236" t="str">
            <v/>
          </cell>
          <cell r="AV236" t="str">
            <v/>
          </cell>
          <cell r="AW236" t="str">
            <v/>
          </cell>
          <cell r="AX236" t="str">
            <v/>
          </cell>
          <cell r="AY236" t="str">
            <v/>
          </cell>
          <cell r="AZ236" t="str">
            <v/>
          </cell>
          <cell r="BA236" t="str">
            <v/>
          </cell>
          <cell r="BB236" t="str">
            <v/>
          </cell>
          <cell r="BC236" t="str">
            <v/>
          </cell>
          <cell r="BD236" t="str">
            <v/>
          </cell>
          <cell r="BE236" t="str">
            <v/>
          </cell>
          <cell r="BF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R236" t="str">
            <v/>
          </cell>
          <cell r="BS236" t="str">
            <v/>
          </cell>
          <cell r="BT236" t="str">
            <v/>
          </cell>
          <cell r="BU236" t="str">
            <v/>
          </cell>
          <cell r="BV236" t="str">
            <v/>
          </cell>
          <cell r="BW236" t="str">
            <v/>
          </cell>
          <cell r="BX236" t="str">
            <v/>
          </cell>
          <cell r="BY236" t="str">
            <v/>
          </cell>
          <cell r="BZ236" t="str">
            <v/>
          </cell>
          <cell r="CA236" t="str">
            <v/>
          </cell>
          <cell r="CB236" t="str">
            <v/>
          </cell>
          <cell r="CC236" t="str">
            <v/>
          </cell>
          <cell r="CD236" t="str">
            <v/>
          </cell>
          <cell r="CE236" t="str">
            <v/>
          </cell>
          <cell r="CF236" t="str">
            <v/>
          </cell>
          <cell r="CG236" t="str">
            <v/>
          </cell>
          <cell r="CH236" t="str">
            <v/>
          </cell>
          <cell r="CI236" t="str">
            <v/>
          </cell>
          <cell r="CJ236" t="str">
            <v/>
          </cell>
          <cell r="CK236" t="str">
            <v/>
          </cell>
        </row>
        <row r="237">
          <cell r="C237">
            <v>234</v>
          </cell>
          <cell r="AM237" t="str">
            <v>×</v>
          </cell>
          <cell r="AN237" t="str">
            <v/>
          </cell>
          <cell r="AO237">
            <v>0</v>
          </cell>
          <cell r="AP237">
            <v>0</v>
          </cell>
          <cell r="AQ237" t="str">
            <v/>
          </cell>
          <cell r="AR237" t="str">
            <v/>
          </cell>
          <cell r="AS237" t="str">
            <v/>
          </cell>
          <cell r="AT237" t="str">
            <v/>
          </cell>
          <cell r="AU237" t="str">
            <v/>
          </cell>
          <cell r="AV237" t="str">
            <v/>
          </cell>
          <cell r="AW237" t="str">
            <v/>
          </cell>
          <cell r="AX237" t="str">
            <v/>
          </cell>
          <cell r="AY237" t="str">
            <v/>
          </cell>
          <cell r="AZ237" t="str">
            <v/>
          </cell>
          <cell r="BA237" t="str">
            <v/>
          </cell>
          <cell r="BB237" t="str">
            <v/>
          </cell>
          <cell r="BC237" t="str">
            <v/>
          </cell>
          <cell r="BD237" t="str">
            <v/>
          </cell>
          <cell r="BE237" t="str">
            <v/>
          </cell>
          <cell r="BF237" t="str">
            <v/>
          </cell>
          <cell r="BG237" t="str">
            <v/>
          </cell>
          <cell r="BH237" t="str">
            <v/>
          </cell>
          <cell r="BI237" t="str">
            <v/>
          </cell>
          <cell r="BJ237" t="str">
            <v/>
          </cell>
          <cell r="BK237" t="str">
            <v/>
          </cell>
          <cell r="BL237" t="str">
            <v/>
          </cell>
          <cell r="BM237" t="str">
            <v/>
          </cell>
          <cell r="BN237" t="str">
            <v/>
          </cell>
          <cell r="BO237" t="str">
            <v/>
          </cell>
          <cell r="BP237" t="str">
            <v/>
          </cell>
          <cell r="BQ237" t="str">
            <v/>
          </cell>
          <cell r="BR237" t="str">
            <v/>
          </cell>
          <cell r="BS237" t="str">
            <v/>
          </cell>
          <cell r="BT237" t="str">
            <v/>
          </cell>
          <cell r="BU237" t="str">
            <v/>
          </cell>
          <cell r="BV237" t="str">
            <v/>
          </cell>
          <cell r="BW237" t="str">
            <v/>
          </cell>
          <cell r="BX237" t="str">
            <v/>
          </cell>
          <cell r="BY237" t="str">
            <v/>
          </cell>
          <cell r="BZ237" t="str">
            <v/>
          </cell>
          <cell r="CA237" t="str">
            <v/>
          </cell>
          <cell r="CB237" t="str">
            <v/>
          </cell>
          <cell r="CC237" t="str">
            <v/>
          </cell>
          <cell r="CD237" t="str">
            <v/>
          </cell>
          <cell r="CE237" t="str">
            <v/>
          </cell>
          <cell r="CF237" t="str">
            <v/>
          </cell>
          <cell r="CG237" t="str">
            <v/>
          </cell>
          <cell r="CH237" t="str">
            <v/>
          </cell>
          <cell r="CI237" t="str">
            <v/>
          </cell>
          <cell r="CJ237" t="str">
            <v/>
          </cell>
          <cell r="CK237" t="str">
            <v/>
          </cell>
        </row>
        <row r="238">
          <cell r="C238">
            <v>235</v>
          </cell>
          <cell r="AM238" t="str">
            <v>×</v>
          </cell>
          <cell r="AN238" t="str">
            <v/>
          </cell>
          <cell r="AO238">
            <v>0</v>
          </cell>
          <cell r="AP238">
            <v>0</v>
          </cell>
          <cell r="AQ238" t="str">
            <v/>
          </cell>
          <cell r="AR238" t="str">
            <v/>
          </cell>
          <cell r="AS238" t="str">
            <v/>
          </cell>
          <cell r="AT238" t="str">
            <v/>
          </cell>
          <cell r="AU238" t="str">
            <v/>
          </cell>
          <cell r="AV238" t="str">
            <v/>
          </cell>
          <cell r="AW238" t="str">
            <v/>
          </cell>
          <cell r="AX238" t="str">
            <v/>
          </cell>
          <cell r="AY238" t="str">
            <v/>
          </cell>
          <cell r="AZ238" t="str">
            <v/>
          </cell>
          <cell r="BA238" t="str">
            <v/>
          </cell>
          <cell r="BB238" t="str">
            <v/>
          </cell>
          <cell r="BC238" t="str">
            <v/>
          </cell>
          <cell r="BD238" t="str">
            <v/>
          </cell>
          <cell r="BE238" t="str">
            <v/>
          </cell>
          <cell r="BF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R238" t="str">
            <v/>
          </cell>
          <cell r="BS238" t="str">
            <v/>
          </cell>
          <cell r="BT238" t="str">
            <v/>
          </cell>
          <cell r="BU238" t="str">
            <v/>
          </cell>
          <cell r="BV238" t="str">
            <v/>
          </cell>
          <cell r="BW238" t="str">
            <v/>
          </cell>
          <cell r="BX238" t="str">
            <v/>
          </cell>
          <cell r="BY238" t="str">
            <v/>
          </cell>
          <cell r="BZ238" t="str">
            <v/>
          </cell>
          <cell r="CA238" t="str">
            <v/>
          </cell>
          <cell r="CB238" t="str">
            <v/>
          </cell>
          <cell r="CC238" t="str">
            <v/>
          </cell>
          <cell r="CD238" t="str">
            <v/>
          </cell>
          <cell r="CE238" t="str">
            <v/>
          </cell>
          <cell r="CF238" t="str">
            <v/>
          </cell>
          <cell r="CG238" t="str">
            <v/>
          </cell>
          <cell r="CH238" t="str">
            <v/>
          </cell>
          <cell r="CI238" t="str">
            <v/>
          </cell>
          <cell r="CJ238" t="str">
            <v/>
          </cell>
          <cell r="CK238" t="str">
            <v/>
          </cell>
        </row>
        <row r="239">
          <cell r="C239">
            <v>236</v>
          </cell>
          <cell r="AM239" t="str">
            <v>×</v>
          </cell>
          <cell r="AN239" t="str">
            <v/>
          </cell>
          <cell r="AO239">
            <v>0</v>
          </cell>
          <cell r="AP239">
            <v>0</v>
          </cell>
          <cell r="AQ239" t="str">
            <v/>
          </cell>
          <cell r="AR239" t="str">
            <v/>
          </cell>
          <cell r="AS239" t="str">
            <v/>
          </cell>
          <cell r="AT239" t="str">
            <v/>
          </cell>
          <cell r="AU239" t="str">
            <v/>
          </cell>
          <cell r="AV239" t="str">
            <v/>
          </cell>
          <cell r="AW239" t="str">
            <v/>
          </cell>
          <cell r="AX239" t="str">
            <v/>
          </cell>
          <cell r="AY239" t="str">
            <v/>
          </cell>
          <cell r="AZ239" t="str">
            <v/>
          </cell>
          <cell r="BA239" t="str">
            <v/>
          </cell>
          <cell r="BB239" t="str">
            <v/>
          </cell>
          <cell r="BC239" t="str">
            <v/>
          </cell>
          <cell r="BD239" t="str">
            <v/>
          </cell>
          <cell r="BE239" t="str">
            <v/>
          </cell>
          <cell r="BF239" t="str">
            <v/>
          </cell>
          <cell r="BG239" t="str">
            <v/>
          </cell>
          <cell r="BH239" t="str">
            <v/>
          </cell>
          <cell r="BI239" t="str">
            <v/>
          </cell>
          <cell r="BJ239" t="str">
            <v/>
          </cell>
          <cell r="BK239" t="str">
            <v/>
          </cell>
          <cell r="BL239" t="str">
            <v/>
          </cell>
          <cell r="BM239" t="str">
            <v/>
          </cell>
          <cell r="BN239" t="str">
            <v/>
          </cell>
          <cell r="BO239" t="str">
            <v/>
          </cell>
          <cell r="BP239" t="str">
            <v/>
          </cell>
          <cell r="BQ239" t="str">
            <v/>
          </cell>
          <cell r="BR239" t="str">
            <v/>
          </cell>
          <cell r="BS239" t="str">
            <v/>
          </cell>
          <cell r="BT239" t="str">
            <v/>
          </cell>
          <cell r="BU239" t="str">
            <v/>
          </cell>
          <cell r="BV239" t="str">
            <v/>
          </cell>
          <cell r="BW239" t="str">
            <v/>
          </cell>
          <cell r="BX239" t="str">
            <v/>
          </cell>
          <cell r="BY239" t="str">
            <v/>
          </cell>
          <cell r="BZ239" t="str">
            <v/>
          </cell>
          <cell r="CA239" t="str">
            <v/>
          </cell>
          <cell r="CB239" t="str">
            <v/>
          </cell>
          <cell r="CC239" t="str">
            <v/>
          </cell>
          <cell r="CD239" t="str">
            <v/>
          </cell>
          <cell r="CE239" t="str">
            <v/>
          </cell>
          <cell r="CF239" t="str">
            <v/>
          </cell>
          <cell r="CG239" t="str">
            <v/>
          </cell>
          <cell r="CH239" t="str">
            <v/>
          </cell>
          <cell r="CI239" t="str">
            <v/>
          </cell>
          <cell r="CJ239" t="str">
            <v/>
          </cell>
          <cell r="CK239" t="str">
            <v/>
          </cell>
        </row>
        <row r="240">
          <cell r="C240">
            <v>237</v>
          </cell>
          <cell r="AM240" t="str">
            <v>×</v>
          </cell>
          <cell r="AN240" t="str">
            <v/>
          </cell>
          <cell r="AO240">
            <v>0</v>
          </cell>
          <cell r="AP240">
            <v>0</v>
          </cell>
          <cell r="AQ240" t="str">
            <v/>
          </cell>
          <cell r="AR240" t="str">
            <v/>
          </cell>
          <cell r="AS240" t="str">
            <v/>
          </cell>
          <cell r="AT240" t="str">
            <v/>
          </cell>
          <cell r="AU240" t="str">
            <v/>
          </cell>
          <cell r="AV240" t="str">
            <v/>
          </cell>
          <cell r="AW240" t="str">
            <v/>
          </cell>
          <cell r="AX240" t="str">
            <v/>
          </cell>
          <cell r="AY240" t="str">
            <v/>
          </cell>
          <cell r="AZ240" t="str">
            <v/>
          </cell>
          <cell r="BA240" t="str">
            <v/>
          </cell>
          <cell r="BB240" t="str">
            <v/>
          </cell>
          <cell r="BC240" t="str">
            <v/>
          </cell>
          <cell r="BD240" t="str">
            <v/>
          </cell>
          <cell r="BE240" t="str">
            <v/>
          </cell>
          <cell r="BF240" t="str">
            <v/>
          </cell>
          <cell r="BG240" t="str">
            <v/>
          </cell>
          <cell r="BH240" t="str">
            <v/>
          </cell>
          <cell r="BI240" t="str">
            <v/>
          </cell>
          <cell r="BJ240" t="str">
            <v/>
          </cell>
          <cell r="BK240" t="str">
            <v/>
          </cell>
          <cell r="BL240" t="str">
            <v/>
          </cell>
          <cell r="BM240" t="str">
            <v/>
          </cell>
          <cell r="BN240" t="str">
            <v/>
          </cell>
          <cell r="BO240" t="str">
            <v/>
          </cell>
          <cell r="BP240" t="str">
            <v/>
          </cell>
          <cell r="BQ240" t="str">
            <v/>
          </cell>
          <cell r="BR240" t="str">
            <v/>
          </cell>
          <cell r="BS240" t="str">
            <v/>
          </cell>
          <cell r="BT240" t="str">
            <v/>
          </cell>
          <cell r="BU240" t="str">
            <v/>
          </cell>
          <cell r="BV240" t="str">
            <v/>
          </cell>
          <cell r="BW240" t="str">
            <v/>
          </cell>
          <cell r="BX240" t="str">
            <v/>
          </cell>
          <cell r="BY240" t="str">
            <v/>
          </cell>
          <cell r="BZ240" t="str">
            <v/>
          </cell>
          <cell r="CA240" t="str">
            <v/>
          </cell>
          <cell r="CB240" t="str">
            <v/>
          </cell>
          <cell r="CC240" t="str">
            <v/>
          </cell>
          <cell r="CD240" t="str">
            <v/>
          </cell>
          <cell r="CE240" t="str">
            <v/>
          </cell>
          <cell r="CF240" t="str">
            <v/>
          </cell>
          <cell r="CG240" t="str">
            <v/>
          </cell>
          <cell r="CH240" t="str">
            <v/>
          </cell>
          <cell r="CI240" t="str">
            <v/>
          </cell>
          <cell r="CJ240" t="str">
            <v/>
          </cell>
          <cell r="CK240" t="str">
            <v/>
          </cell>
        </row>
        <row r="241">
          <cell r="C241">
            <v>238</v>
          </cell>
          <cell r="AM241" t="str">
            <v>×</v>
          </cell>
          <cell r="AN241" t="str">
            <v/>
          </cell>
          <cell r="AO241">
            <v>0</v>
          </cell>
          <cell r="AP241">
            <v>0</v>
          </cell>
          <cell r="AQ241" t="str">
            <v/>
          </cell>
          <cell r="AR241" t="str">
            <v/>
          </cell>
          <cell r="AS241" t="str">
            <v/>
          </cell>
          <cell r="AT241" t="str">
            <v/>
          </cell>
          <cell r="AU241" t="str">
            <v/>
          </cell>
          <cell r="AV241" t="str">
            <v/>
          </cell>
          <cell r="AW241" t="str">
            <v/>
          </cell>
          <cell r="AX241" t="str">
            <v/>
          </cell>
          <cell r="AY241" t="str">
            <v/>
          </cell>
          <cell r="AZ241" t="str">
            <v/>
          </cell>
          <cell r="BA241" t="str">
            <v/>
          </cell>
          <cell r="BB241" t="str">
            <v/>
          </cell>
          <cell r="BC241" t="str">
            <v/>
          </cell>
          <cell r="BD241" t="str">
            <v/>
          </cell>
          <cell r="BE241" t="str">
            <v/>
          </cell>
          <cell r="BF241" t="str">
            <v/>
          </cell>
          <cell r="BG241" t="str">
            <v/>
          </cell>
          <cell r="BH241" t="str">
            <v/>
          </cell>
          <cell r="BI241" t="str">
            <v/>
          </cell>
          <cell r="BJ241" t="str">
            <v/>
          </cell>
          <cell r="BK241" t="str">
            <v/>
          </cell>
          <cell r="BL241" t="str">
            <v/>
          </cell>
          <cell r="BM241" t="str">
            <v/>
          </cell>
          <cell r="BN241" t="str">
            <v/>
          </cell>
          <cell r="BO241" t="str">
            <v/>
          </cell>
          <cell r="BP241" t="str">
            <v/>
          </cell>
          <cell r="BQ241" t="str">
            <v/>
          </cell>
          <cell r="BR241" t="str">
            <v/>
          </cell>
          <cell r="BS241" t="str">
            <v/>
          </cell>
          <cell r="BT241" t="str">
            <v/>
          </cell>
          <cell r="BU241" t="str">
            <v/>
          </cell>
          <cell r="BV241" t="str">
            <v/>
          </cell>
          <cell r="BW241" t="str">
            <v/>
          </cell>
          <cell r="BX241" t="str">
            <v/>
          </cell>
          <cell r="BY241" t="str">
            <v/>
          </cell>
          <cell r="BZ241" t="str">
            <v/>
          </cell>
          <cell r="CA241" t="str">
            <v/>
          </cell>
          <cell r="CB241" t="str">
            <v/>
          </cell>
          <cell r="CC241" t="str">
            <v/>
          </cell>
          <cell r="CD241" t="str">
            <v/>
          </cell>
          <cell r="CE241" t="str">
            <v/>
          </cell>
          <cell r="CF241" t="str">
            <v/>
          </cell>
          <cell r="CG241" t="str">
            <v/>
          </cell>
          <cell r="CH241" t="str">
            <v/>
          </cell>
          <cell r="CI241" t="str">
            <v/>
          </cell>
          <cell r="CJ241" t="str">
            <v/>
          </cell>
          <cell r="CK241" t="str">
            <v/>
          </cell>
        </row>
        <row r="242">
          <cell r="C242">
            <v>239</v>
          </cell>
          <cell r="AM242" t="str">
            <v>×</v>
          </cell>
          <cell r="AN242" t="str">
            <v/>
          </cell>
          <cell r="AO242">
            <v>0</v>
          </cell>
          <cell r="AP242">
            <v>0</v>
          </cell>
          <cell r="AQ242" t="str">
            <v/>
          </cell>
          <cell r="AR242" t="str">
            <v/>
          </cell>
          <cell r="AS242" t="str">
            <v/>
          </cell>
          <cell r="AT242" t="str">
            <v/>
          </cell>
          <cell r="AU242" t="str">
            <v/>
          </cell>
          <cell r="AV242" t="str">
            <v/>
          </cell>
          <cell r="AW242" t="str">
            <v/>
          </cell>
          <cell r="AX242" t="str">
            <v/>
          </cell>
          <cell r="AY242" t="str">
            <v/>
          </cell>
          <cell r="AZ242" t="str">
            <v/>
          </cell>
          <cell r="BA242" t="str">
            <v/>
          </cell>
          <cell r="BB242" t="str">
            <v/>
          </cell>
          <cell r="BC242" t="str">
            <v/>
          </cell>
          <cell r="BD242" t="str">
            <v/>
          </cell>
          <cell r="BE242" t="str">
            <v/>
          </cell>
          <cell r="BF242" t="str">
            <v/>
          </cell>
          <cell r="BG242" t="str">
            <v/>
          </cell>
          <cell r="BH242" t="str">
            <v/>
          </cell>
          <cell r="BI242" t="str">
            <v/>
          </cell>
          <cell r="BJ242" t="str">
            <v/>
          </cell>
          <cell r="BK242" t="str">
            <v/>
          </cell>
          <cell r="BL242" t="str">
            <v/>
          </cell>
          <cell r="BM242" t="str">
            <v/>
          </cell>
          <cell r="BN242" t="str">
            <v/>
          </cell>
          <cell r="BO242" t="str">
            <v/>
          </cell>
          <cell r="BP242" t="str">
            <v/>
          </cell>
          <cell r="BQ242" t="str">
            <v/>
          </cell>
          <cell r="BR242" t="str">
            <v/>
          </cell>
          <cell r="BS242" t="str">
            <v/>
          </cell>
          <cell r="BT242" t="str">
            <v/>
          </cell>
          <cell r="BU242" t="str">
            <v/>
          </cell>
          <cell r="BV242" t="str">
            <v/>
          </cell>
          <cell r="BW242" t="str">
            <v/>
          </cell>
          <cell r="BX242" t="str">
            <v/>
          </cell>
          <cell r="BY242" t="str">
            <v/>
          </cell>
          <cell r="BZ242" t="str">
            <v/>
          </cell>
          <cell r="CA242" t="str">
            <v/>
          </cell>
          <cell r="CB242" t="str">
            <v/>
          </cell>
          <cell r="CC242" t="str">
            <v/>
          </cell>
          <cell r="CD242" t="str">
            <v/>
          </cell>
          <cell r="CE242" t="str">
            <v/>
          </cell>
          <cell r="CF242" t="str">
            <v/>
          </cell>
          <cell r="CG242" t="str">
            <v/>
          </cell>
          <cell r="CH242" t="str">
            <v/>
          </cell>
          <cell r="CI242" t="str">
            <v/>
          </cell>
          <cell r="CJ242" t="str">
            <v/>
          </cell>
          <cell r="CK242" t="str">
            <v/>
          </cell>
        </row>
        <row r="243">
          <cell r="C243">
            <v>240</v>
          </cell>
          <cell r="AM243" t="str">
            <v>×</v>
          </cell>
          <cell r="AN243" t="str">
            <v/>
          </cell>
          <cell r="AO243">
            <v>0</v>
          </cell>
          <cell r="AP243">
            <v>0</v>
          </cell>
          <cell r="AQ243" t="str">
            <v/>
          </cell>
          <cell r="AR243" t="str">
            <v/>
          </cell>
          <cell r="AS243" t="str">
            <v/>
          </cell>
          <cell r="AT243" t="str">
            <v/>
          </cell>
          <cell r="AU243" t="str">
            <v/>
          </cell>
          <cell r="AV243" t="str">
            <v/>
          </cell>
          <cell r="AW243" t="str">
            <v/>
          </cell>
          <cell r="AX243" t="str">
            <v/>
          </cell>
          <cell r="AY243" t="str">
            <v/>
          </cell>
          <cell r="AZ243" t="str">
            <v/>
          </cell>
          <cell r="BA243" t="str">
            <v/>
          </cell>
          <cell r="BB243" t="str">
            <v/>
          </cell>
          <cell r="BC243" t="str">
            <v/>
          </cell>
          <cell r="BD243" t="str">
            <v/>
          </cell>
          <cell r="BE243" t="str">
            <v/>
          </cell>
          <cell r="BF243" t="str">
            <v/>
          </cell>
          <cell r="BG243" t="str">
            <v/>
          </cell>
          <cell r="BH243" t="str">
            <v/>
          </cell>
          <cell r="BI243" t="str">
            <v/>
          </cell>
          <cell r="BJ243" t="str">
            <v/>
          </cell>
          <cell r="BK243" t="str">
            <v/>
          </cell>
          <cell r="BL243" t="str">
            <v/>
          </cell>
          <cell r="BM243" t="str">
            <v/>
          </cell>
          <cell r="BN243" t="str">
            <v/>
          </cell>
          <cell r="BO243" t="str">
            <v/>
          </cell>
          <cell r="BP243" t="str">
            <v/>
          </cell>
          <cell r="BQ243" t="str">
            <v/>
          </cell>
          <cell r="BR243" t="str">
            <v/>
          </cell>
          <cell r="BS243" t="str">
            <v/>
          </cell>
          <cell r="BT243" t="str">
            <v/>
          </cell>
          <cell r="BU243" t="str">
            <v/>
          </cell>
          <cell r="BV243" t="str">
            <v/>
          </cell>
          <cell r="BW243" t="str">
            <v/>
          </cell>
          <cell r="BX243" t="str">
            <v/>
          </cell>
          <cell r="BY243" t="str">
            <v/>
          </cell>
          <cell r="BZ243" t="str">
            <v/>
          </cell>
          <cell r="CA243" t="str">
            <v/>
          </cell>
          <cell r="CB243" t="str">
            <v/>
          </cell>
          <cell r="CC243" t="str">
            <v/>
          </cell>
          <cell r="CD243" t="str">
            <v/>
          </cell>
          <cell r="CE243" t="str">
            <v/>
          </cell>
          <cell r="CF243" t="str">
            <v/>
          </cell>
          <cell r="CG243" t="str">
            <v/>
          </cell>
          <cell r="CH243" t="str">
            <v/>
          </cell>
          <cell r="CI243" t="str">
            <v/>
          </cell>
          <cell r="CJ243" t="str">
            <v/>
          </cell>
          <cell r="CK243" t="str">
            <v/>
          </cell>
        </row>
        <row r="244">
          <cell r="C244">
            <v>241</v>
          </cell>
          <cell r="AM244" t="str">
            <v>×</v>
          </cell>
          <cell r="AN244" t="str">
            <v/>
          </cell>
          <cell r="AO244">
            <v>0</v>
          </cell>
          <cell r="AP244">
            <v>0</v>
          </cell>
          <cell r="AQ244" t="str">
            <v/>
          </cell>
          <cell r="AR244" t="str">
            <v/>
          </cell>
          <cell r="AS244" t="str">
            <v/>
          </cell>
          <cell r="AT244" t="str">
            <v/>
          </cell>
          <cell r="AU244" t="str">
            <v/>
          </cell>
          <cell r="AV244" t="str">
            <v/>
          </cell>
          <cell r="AW244" t="str">
            <v/>
          </cell>
          <cell r="AX244" t="str">
            <v/>
          </cell>
          <cell r="AY244" t="str">
            <v/>
          </cell>
          <cell r="AZ244" t="str">
            <v/>
          </cell>
          <cell r="BA244" t="str">
            <v/>
          </cell>
          <cell r="BB244" t="str">
            <v/>
          </cell>
          <cell r="BC244" t="str">
            <v/>
          </cell>
          <cell r="BD244" t="str">
            <v/>
          </cell>
          <cell r="BE244" t="str">
            <v/>
          </cell>
          <cell r="BF244" t="str">
            <v/>
          </cell>
          <cell r="BG244" t="str">
            <v/>
          </cell>
          <cell r="BH244" t="str">
            <v/>
          </cell>
          <cell r="BI244" t="str">
            <v/>
          </cell>
          <cell r="BJ244" t="str">
            <v/>
          </cell>
          <cell r="BK244" t="str">
            <v/>
          </cell>
          <cell r="BL244" t="str">
            <v/>
          </cell>
          <cell r="BM244" t="str">
            <v/>
          </cell>
          <cell r="BN244" t="str">
            <v/>
          </cell>
          <cell r="BO244" t="str">
            <v/>
          </cell>
          <cell r="BP244" t="str">
            <v/>
          </cell>
          <cell r="BQ244" t="str">
            <v/>
          </cell>
          <cell r="BR244" t="str">
            <v/>
          </cell>
          <cell r="BS244" t="str">
            <v/>
          </cell>
          <cell r="BT244" t="str">
            <v/>
          </cell>
          <cell r="BU244" t="str">
            <v/>
          </cell>
          <cell r="BV244" t="str">
            <v/>
          </cell>
          <cell r="BW244" t="str">
            <v/>
          </cell>
          <cell r="BX244" t="str">
            <v/>
          </cell>
          <cell r="BY244" t="str">
            <v/>
          </cell>
          <cell r="BZ244" t="str">
            <v/>
          </cell>
          <cell r="CA244" t="str">
            <v/>
          </cell>
          <cell r="CB244" t="str">
            <v/>
          </cell>
          <cell r="CC244" t="str">
            <v/>
          </cell>
          <cell r="CD244" t="str">
            <v/>
          </cell>
          <cell r="CE244" t="str">
            <v/>
          </cell>
          <cell r="CF244" t="str">
            <v/>
          </cell>
          <cell r="CG244" t="str">
            <v/>
          </cell>
          <cell r="CH244" t="str">
            <v/>
          </cell>
          <cell r="CI244" t="str">
            <v/>
          </cell>
          <cell r="CJ244" t="str">
            <v/>
          </cell>
          <cell r="CK244" t="str">
            <v/>
          </cell>
        </row>
        <row r="245">
          <cell r="C245">
            <v>242</v>
          </cell>
          <cell r="AM245" t="str">
            <v>×</v>
          </cell>
          <cell r="AN245" t="str">
            <v/>
          </cell>
          <cell r="AO245">
            <v>0</v>
          </cell>
          <cell r="AP245">
            <v>0</v>
          </cell>
          <cell r="AQ245" t="str">
            <v/>
          </cell>
          <cell r="AR245" t="str">
            <v/>
          </cell>
          <cell r="AS245" t="str">
            <v/>
          </cell>
          <cell r="AT245" t="str">
            <v/>
          </cell>
          <cell r="AU245" t="str">
            <v/>
          </cell>
          <cell r="AV245" t="str">
            <v/>
          </cell>
          <cell r="AW245" t="str">
            <v/>
          </cell>
          <cell r="AX245" t="str">
            <v/>
          </cell>
          <cell r="AY245" t="str">
            <v/>
          </cell>
          <cell r="AZ245" t="str">
            <v/>
          </cell>
          <cell r="BA245" t="str">
            <v/>
          </cell>
          <cell r="BB245" t="str">
            <v/>
          </cell>
          <cell r="BC245" t="str">
            <v/>
          </cell>
          <cell r="BD245" t="str">
            <v/>
          </cell>
          <cell r="BE245" t="str">
            <v/>
          </cell>
          <cell r="BF245" t="str">
            <v/>
          </cell>
          <cell r="BG245" t="str">
            <v/>
          </cell>
          <cell r="BH245" t="str">
            <v/>
          </cell>
          <cell r="BI245" t="str">
            <v/>
          </cell>
          <cell r="BJ245" t="str">
            <v/>
          </cell>
          <cell r="BK245" t="str">
            <v/>
          </cell>
          <cell r="BL245" t="str">
            <v/>
          </cell>
          <cell r="BM245" t="str">
            <v/>
          </cell>
          <cell r="BN245" t="str">
            <v/>
          </cell>
          <cell r="BO245" t="str">
            <v/>
          </cell>
          <cell r="BP245" t="str">
            <v/>
          </cell>
          <cell r="BQ245" t="str">
            <v/>
          </cell>
          <cell r="BR245" t="str">
            <v/>
          </cell>
          <cell r="BS245" t="str">
            <v/>
          </cell>
          <cell r="BT245" t="str">
            <v/>
          </cell>
          <cell r="BU245" t="str">
            <v/>
          </cell>
          <cell r="BV245" t="str">
            <v/>
          </cell>
          <cell r="BW245" t="str">
            <v/>
          </cell>
          <cell r="BX245" t="str">
            <v/>
          </cell>
          <cell r="BY245" t="str">
            <v/>
          </cell>
          <cell r="BZ245" t="str">
            <v/>
          </cell>
          <cell r="CA245" t="str">
            <v/>
          </cell>
          <cell r="CB245" t="str">
            <v/>
          </cell>
          <cell r="CC245" t="str">
            <v/>
          </cell>
          <cell r="CD245" t="str">
            <v/>
          </cell>
          <cell r="CE245" t="str">
            <v/>
          </cell>
          <cell r="CF245" t="str">
            <v/>
          </cell>
          <cell r="CG245" t="str">
            <v/>
          </cell>
          <cell r="CH245" t="str">
            <v/>
          </cell>
          <cell r="CI245" t="str">
            <v/>
          </cell>
          <cell r="CJ245" t="str">
            <v/>
          </cell>
          <cell r="CK245" t="str">
            <v/>
          </cell>
        </row>
        <row r="246">
          <cell r="C246">
            <v>243</v>
          </cell>
          <cell r="AM246" t="str">
            <v>×</v>
          </cell>
          <cell r="AN246" t="str">
            <v/>
          </cell>
          <cell r="AO246">
            <v>0</v>
          </cell>
          <cell r="AP246">
            <v>0</v>
          </cell>
          <cell r="AQ246" t="str">
            <v/>
          </cell>
          <cell r="AR246" t="str">
            <v/>
          </cell>
          <cell r="AS246" t="str">
            <v/>
          </cell>
          <cell r="AT246" t="str">
            <v/>
          </cell>
          <cell r="AU246" t="str">
            <v/>
          </cell>
          <cell r="AV246" t="str">
            <v/>
          </cell>
          <cell r="AW246" t="str">
            <v/>
          </cell>
          <cell r="AX246" t="str">
            <v/>
          </cell>
          <cell r="AY246" t="str">
            <v/>
          </cell>
          <cell r="AZ246" t="str">
            <v/>
          </cell>
          <cell r="BA246" t="str">
            <v/>
          </cell>
          <cell r="BB246" t="str">
            <v/>
          </cell>
          <cell r="BC246" t="str">
            <v/>
          </cell>
          <cell r="BD246" t="str">
            <v/>
          </cell>
          <cell r="BE246" t="str">
            <v/>
          </cell>
          <cell r="BF246" t="str">
            <v/>
          </cell>
          <cell r="BG246" t="str">
            <v/>
          </cell>
          <cell r="BH246" t="str">
            <v/>
          </cell>
          <cell r="BI246" t="str">
            <v/>
          </cell>
          <cell r="BJ246" t="str">
            <v/>
          </cell>
          <cell r="BK246" t="str">
            <v/>
          </cell>
          <cell r="BL246" t="str">
            <v/>
          </cell>
          <cell r="BM246" t="str">
            <v/>
          </cell>
          <cell r="BN246" t="str">
            <v/>
          </cell>
          <cell r="BO246" t="str">
            <v/>
          </cell>
          <cell r="BP246" t="str">
            <v/>
          </cell>
          <cell r="BQ246" t="str">
            <v/>
          </cell>
          <cell r="BR246" t="str">
            <v/>
          </cell>
          <cell r="BS246" t="str">
            <v/>
          </cell>
          <cell r="BT246" t="str">
            <v/>
          </cell>
          <cell r="BU246" t="str">
            <v/>
          </cell>
          <cell r="BV246" t="str">
            <v/>
          </cell>
          <cell r="BW246" t="str">
            <v/>
          </cell>
          <cell r="BX246" t="str">
            <v/>
          </cell>
          <cell r="BY246" t="str">
            <v/>
          </cell>
          <cell r="BZ246" t="str">
            <v/>
          </cell>
          <cell r="CA246" t="str">
            <v/>
          </cell>
          <cell r="CB246" t="str">
            <v/>
          </cell>
          <cell r="CC246" t="str">
            <v/>
          </cell>
          <cell r="CD246" t="str">
            <v/>
          </cell>
          <cell r="CE246" t="str">
            <v/>
          </cell>
          <cell r="CF246" t="str">
            <v/>
          </cell>
          <cell r="CG246" t="str">
            <v/>
          </cell>
          <cell r="CH246" t="str">
            <v/>
          </cell>
          <cell r="CI246" t="str">
            <v/>
          </cell>
          <cell r="CJ246" t="str">
            <v/>
          </cell>
          <cell r="CK246" t="str">
            <v/>
          </cell>
        </row>
        <row r="247">
          <cell r="C247">
            <v>244</v>
          </cell>
          <cell r="AM247" t="str">
            <v>×</v>
          </cell>
          <cell r="AN247" t="str">
            <v/>
          </cell>
          <cell r="AO247">
            <v>0</v>
          </cell>
          <cell r="AP247">
            <v>0</v>
          </cell>
          <cell r="AQ247" t="str">
            <v/>
          </cell>
          <cell r="AR247" t="str">
            <v/>
          </cell>
          <cell r="AS247" t="str">
            <v/>
          </cell>
          <cell r="AT247" t="str">
            <v/>
          </cell>
          <cell r="AU247" t="str">
            <v/>
          </cell>
          <cell r="AV247" t="str">
            <v/>
          </cell>
          <cell r="AW247" t="str">
            <v/>
          </cell>
          <cell r="AX247" t="str">
            <v/>
          </cell>
          <cell r="AY247" t="str">
            <v/>
          </cell>
          <cell r="AZ247" t="str">
            <v/>
          </cell>
          <cell r="BA247" t="str">
            <v/>
          </cell>
          <cell r="BB247" t="str">
            <v/>
          </cell>
          <cell r="BC247" t="str">
            <v/>
          </cell>
          <cell r="BD247" t="str">
            <v/>
          </cell>
          <cell r="BE247" t="str">
            <v/>
          </cell>
          <cell r="BF247" t="str">
            <v/>
          </cell>
          <cell r="BG247" t="str">
            <v/>
          </cell>
          <cell r="BH247" t="str">
            <v/>
          </cell>
          <cell r="BI247" t="str">
            <v/>
          </cell>
          <cell r="BJ247" t="str">
            <v/>
          </cell>
          <cell r="BK247" t="str">
            <v/>
          </cell>
          <cell r="BL247" t="str">
            <v/>
          </cell>
          <cell r="BM247" t="str">
            <v/>
          </cell>
          <cell r="BN247" t="str">
            <v/>
          </cell>
          <cell r="BO247" t="str">
            <v/>
          </cell>
          <cell r="BP247" t="str">
            <v/>
          </cell>
          <cell r="BQ247" t="str">
            <v/>
          </cell>
          <cell r="BR247" t="str">
            <v/>
          </cell>
          <cell r="BS247" t="str">
            <v/>
          </cell>
          <cell r="BT247" t="str">
            <v/>
          </cell>
          <cell r="BU247" t="str">
            <v/>
          </cell>
          <cell r="BV247" t="str">
            <v/>
          </cell>
          <cell r="BW247" t="str">
            <v/>
          </cell>
          <cell r="BX247" t="str">
            <v/>
          </cell>
          <cell r="BY247" t="str">
            <v/>
          </cell>
          <cell r="BZ247" t="str">
            <v/>
          </cell>
          <cell r="CA247" t="str">
            <v/>
          </cell>
          <cell r="CB247" t="str">
            <v/>
          </cell>
          <cell r="CC247" t="str">
            <v/>
          </cell>
          <cell r="CD247" t="str">
            <v/>
          </cell>
          <cell r="CE247" t="str">
            <v/>
          </cell>
          <cell r="CF247" t="str">
            <v/>
          </cell>
          <cell r="CG247" t="str">
            <v/>
          </cell>
          <cell r="CH247" t="str">
            <v/>
          </cell>
          <cell r="CI247" t="str">
            <v/>
          </cell>
          <cell r="CJ247" t="str">
            <v/>
          </cell>
          <cell r="CK247" t="str">
            <v/>
          </cell>
        </row>
        <row r="248">
          <cell r="C248">
            <v>245</v>
          </cell>
          <cell r="AM248" t="str">
            <v>×</v>
          </cell>
          <cell r="AN248" t="str">
            <v/>
          </cell>
          <cell r="AO248">
            <v>0</v>
          </cell>
          <cell r="AP248">
            <v>0</v>
          </cell>
          <cell r="AQ248" t="str">
            <v/>
          </cell>
          <cell r="AR248" t="str">
            <v/>
          </cell>
          <cell r="AS248" t="str">
            <v/>
          </cell>
          <cell r="AT248" t="str">
            <v/>
          </cell>
          <cell r="AU248" t="str">
            <v/>
          </cell>
          <cell r="AV248" t="str">
            <v/>
          </cell>
          <cell r="AW248" t="str">
            <v/>
          </cell>
          <cell r="AX248" t="str">
            <v/>
          </cell>
          <cell r="AY248" t="str">
            <v/>
          </cell>
          <cell r="AZ248" t="str">
            <v/>
          </cell>
          <cell r="BA248" t="str">
            <v/>
          </cell>
          <cell r="BB248" t="str">
            <v/>
          </cell>
          <cell r="BC248" t="str">
            <v/>
          </cell>
          <cell r="BD248" t="str">
            <v/>
          </cell>
          <cell r="BE248" t="str">
            <v/>
          </cell>
          <cell r="BF248" t="str">
            <v/>
          </cell>
          <cell r="BG248" t="str">
            <v/>
          </cell>
          <cell r="BH248" t="str">
            <v/>
          </cell>
          <cell r="BI248" t="str">
            <v/>
          </cell>
          <cell r="BJ248" t="str">
            <v/>
          </cell>
          <cell r="BK248" t="str">
            <v/>
          </cell>
          <cell r="BL248" t="str">
            <v/>
          </cell>
          <cell r="BM248" t="str">
            <v/>
          </cell>
          <cell r="BN248" t="str">
            <v/>
          </cell>
          <cell r="BO248" t="str">
            <v/>
          </cell>
          <cell r="BP248" t="str">
            <v/>
          </cell>
          <cell r="BQ248" t="str">
            <v/>
          </cell>
          <cell r="BR248" t="str">
            <v/>
          </cell>
          <cell r="BS248" t="str">
            <v/>
          </cell>
          <cell r="BT248" t="str">
            <v/>
          </cell>
          <cell r="BU248" t="str">
            <v/>
          </cell>
          <cell r="BV248" t="str">
            <v/>
          </cell>
          <cell r="BW248" t="str">
            <v/>
          </cell>
          <cell r="BX248" t="str">
            <v/>
          </cell>
          <cell r="BY248" t="str">
            <v/>
          </cell>
          <cell r="BZ248" t="str">
            <v/>
          </cell>
          <cell r="CA248" t="str">
            <v/>
          </cell>
          <cell r="CB248" t="str">
            <v/>
          </cell>
          <cell r="CC248" t="str">
            <v/>
          </cell>
          <cell r="CD248" t="str">
            <v/>
          </cell>
          <cell r="CE248" t="str">
            <v/>
          </cell>
          <cell r="CF248" t="str">
            <v/>
          </cell>
          <cell r="CG248" t="str">
            <v/>
          </cell>
          <cell r="CH248" t="str">
            <v/>
          </cell>
          <cell r="CI248" t="str">
            <v/>
          </cell>
          <cell r="CJ248" t="str">
            <v/>
          </cell>
          <cell r="CK248" t="str">
            <v/>
          </cell>
        </row>
        <row r="249">
          <cell r="C249">
            <v>246</v>
          </cell>
          <cell r="AM249" t="str">
            <v>×</v>
          </cell>
          <cell r="AN249" t="str">
            <v/>
          </cell>
          <cell r="AO249">
            <v>0</v>
          </cell>
          <cell r="AP249">
            <v>0</v>
          </cell>
          <cell r="AQ249" t="str">
            <v/>
          </cell>
          <cell r="AR249" t="str">
            <v/>
          </cell>
          <cell r="AS249" t="str">
            <v/>
          </cell>
          <cell r="AT249" t="str">
            <v/>
          </cell>
          <cell r="AU249" t="str">
            <v/>
          </cell>
          <cell r="AV249" t="str">
            <v/>
          </cell>
          <cell r="AW249" t="str">
            <v/>
          </cell>
          <cell r="AX249" t="str">
            <v/>
          </cell>
          <cell r="AY249" t="str">
            <v/>
          </cell>
          <cell r="AZ249" t="str">
            <v/>
          </cell>
          <cell r="BA249" t="str">
            <v/>
          </cell>
          <cell r="BB249" t="str">
            <v/>
          </cell>
          <cell r="BC249" t="str">
            <v/>
          </cell>
          <cell r="BD249" t="str">
            <v/>
          </cell>
          <cell r="BE249" t="str">
            <v/>
          </cell>
          <cell r="BF249" t="str">
            <v/>
          </cell>
          <cell r="BG249" t="str">
            <v/>
          </cell>
          <cell r="BH249" t="str">
            <v/>
          </cell>
          <cell r="BI249" t="str">
            <v/>
          </cell>
          <cell r="BJ249" t="str">
            <v/>
          </cell>
          <cell r="BK249" t="str">
            <v/>
          </cell>
          <cell r="BL249" t="str">
            <v/>
          </cell>
          <cell r="BM249" t="str">
            <v/>
          </cell>
          <cell r="BN249" t="str">
            <v/>
          </cell>
          <cell r="BO249" t="str">
            <v/>
          </cell>
          <cell r="BP249" t="str">
            <v/>
          </cell>
          <cell r="BQ249" t="str">
            <v/>
          </cell>
          <cell r="BR249" t="str">
            <v/>
          </cell>
          <cell r="BS249" t="str">
            <v/>
          </cell>
          <cell r="BT249" t="str">
            <v/>
          </cell>
          <cell r="BU249" t="str">
            <v/>
          </cell>
          <cell r="BV249" t="str">
            <v/>
          </cell>
          <cell r="BW249" t="str">
            <v/>
          </cell>
          <cell r="BX249" t="str">
            <v/>
          </cell>
          <cell r="BY249" t="str">
            <v/>
          </cell>
          <cell r="BZ249" t="str">
            <v/>
          </cell>
          <cell r="CA249" t="str">
            <v/>
          </cell>
          <cell r="CB249" t="str">
            <v/>
          </cell>
          <cell r="CC249" t="str">
            <v/>
          </cell>
          <cell r="CD249" t="str">
            <v/>
          </cell>
          <cell r="CE249" t="str">
            <v/>
          </cell>
          <cell r="CF249" t="str">
            <v/>
          </cell>
          <cell r="CG249" t="str">
            <v/>
          </cell>
          <cell r="CH249" t="str">
            <v/>
          </cell>
          <cell r="CI249" t="str">
            <v/>
          </cell>
          <cell r="CJ249" t="str">
            <v/>
          </cell>
          <cell r="CK249" t="str">
            <v/>
          </cell>
        </row>
        <row r="250">
          <cell r="C250">
            <v>247</v>
          </cell>
          <cell r="AM250" t="str">
            <v>×</v>
          </cell>
          <cell r="AN250" t="str">
            <v/>
          </cell>
          <cell r="AO250">
            <v>0</v>
          </cell>
          <cell r="AP250">
            <v>0</v>
          </cell>
          <cell r="AQ250" t="str">
            <v/>
          </cell>
          <cell r="AR250" t="str">
            <v/>
          </cell>
          <cell r="AS250" t="str">
            <v/>
          </cell>
          <cell r="AT250" t="str">
            <v/>
          </cell>
          <cell r="AU250" t="str">
            <v/>
          </cell>
          <cell r="AV250" t="str">
            <v/>
          </cell>
          <cell r="AW250" t="str">
            <v/>
          </cell>
          <cell r="AX250" t="str">
            <v/>
          </cell>
          <cell r="AY250" t="str">
            <v/>
          </cell>
          <cell r="AZ250" t="str">
            <v/>
          </cell>
          <cell r="BA250" t="str">
            <v/>
          </cell>
          <cell r="BB250" t="str">
            <v/>
          </cell>
          <cell r="BC250" t="str">
            <v/>
          </cell>
          <cell r="BD250" t="str">
            <v/>
          </cell>
          <cell r="BE250" t="str">
            <v/>
          </cell>
          <cell r="BF250" t="str">
            <v/>
          </cell>
          <cell r="BG250" t="str">
            <v/>
          </cell>
          <cell r="BH250" t="str">
            <v/>
          </cell>
          <cell r="BI250" t="str">
            <v/>
          </cell>
          <cell r="BJ250" t="str">
            <v/>
          </cell>
          <cell r="BK250" t="str">
            <v/>
          </cell>
          <cell r="BL250" t="str">
            <v/>
          </cell>
          <cell r="BM250" t="str">
            <v/>
          </cell>
          <cell r="BN250" t="str">
            <v/>
          </cell>
          <cell r="BO250" t="str">
            <v/>
          </cell>
          <cell r="BP250" t="str">
            <v/>
          </cell>
          <cell r="BQ250" t="str">
            <v/>
          </cell>
          <cell r="BR250" t="str">
            <v/>
          </cell>
          <cell r="BS250" t="str">
            <v/>
          </cell>
          <cell r="BT250" t="str">
            <v/>
          </cell>
          <cell r="BU250" t="str">
            <v/>
          </cell>
          <cell r="BV250" t="str">
            <v/>
          </cell>
          <cell r="BW250" t="str">
            <v/>
          </cell>
          <cell r="BX250" t="str">
            <v/>
          </cell>
          <cell r="BY250" t="str">
            <v/>
          </cell>
          <cell r="BZ250" t="str">
            <v/>
          </cell>
          <cell r="CA250" t="str">
            <v/>
          </cell>
          <cell r="CB250" t="str">
            <v/>
          </cell>
          <cell r="CC250" t="str">
            <v/>
          </cell>
          <cell r="CD250" t="str">
            <v/>
          </cell>
          <cell r="CE250" t="str">
            <v/>
          </cell>
          <cell r="CF250" t="str">
            <v/>
          </cell>
          <cell r="CG250" t="str">
            <v/>
          </cell>
          <cell r="CH250" t="str">
            <v/>
          </cell>
          <cell r="CI250" t="str">
            <v/>
          </cell>
          <cell r="CJ250" t="str">
            <v/>
          </cell>
          <cell r="CK250" t="str">
            <v/>
          </cell>
        </row>
        <row r="251">
          <cell r="C251">
            <v>248</v>
          </cell>
          <cell r="AM251" t="str">
            <v>×</v>
          </cell>
          <cell r="AN251" t="str">
            <v/>
          </cell>
          <cell r="AO251">
            <v>0</v>
          </cell>
          <cell r="AP251">
            <v>0</v>
          </cell>
          <cell r="AQ251" t="str">
            <v/>
          </cell>
          <cell r="AR251" t="str">
            <v/>
          </cell>
          <cell r="AS251" t="str">
            <v/>
          </cell>
          <cell r="AT251" t="str">
            <v/>
          </cell>
          <cell r="AU251" t="str">
            <v/>
          </cell>
          <cell r="AV251" t="str">
            <v/>
          </cell>
          <cell r="AW251" t="str">
            <v/>
          </cell>
          <cell r="AX251" t="str">
            <v/>
          </cell>
          <cell r="AY251" t="str">
            <v/>
          </cell>
          <cell r="AZ251" t="str">
            <v/>
          </cell>
          <cell r="BA251" t="str">
            <v/>
          </cell>
          <cell r="BB251" t="str">
            <v/>
          </cell>
          <cell r="BC251" t="str">
            <v/>
          </cell>
          <cell r="BD251" t="str">
            <v/>
          </cell>
          <cell r="BE251" t="str">
            <v/>
          </cell>
          <cell r="BF251" t="str">
            <v/>
          </cell>
          <cell r="BG251" t="str">
            <v/>
          </cell>
          <cell r="BH251" t="str">
            <v/>
          </cell>
          <cell r="BI251" t="str">
            <v/>
          </cell>
          <cell r="BJ251" t="str">
            <v/>
          </cell>
          <cell r="BK251" t="str">
            <v/>
          </cell>
          <cell r="BL251" t="str">
            <v/>
          </cell>
          <cell r="BM251" t="str">
            <v/>
          </cell>
          <cell r="BN251" t="str">
            <v/>
          </cell>
          <cell r="BO251" t="str">
            <v/>
          </cell>
          <cell r="BP251" t="str">
            <v/>
          </cell>
          <cell r="BQ251" t="str">
            <v/>
          </cell>
          <cell r="BR251" t="str">
            <v/>
          </cell>
          <cell r="BS251" t="str">
            <v/>
          </cell>
          <cell r="BT251" t="str">
            <v/>
          </cell>
          <cell r="BU251" t="str">
            <v/>
          </cell>
          <cell r="BV251" t="str">
            <v/>
          </cell>
          <cell r="BW251" t="str">
            <v/>
          </cell>
          <cell r="BX251" t="str">
            <v/>
          </cell>
          <cell r="BY251" t="str">
            <v/>
          </cell>
          <cell r="BZ251" t="str">
            <v/>
          </cell>
          <cell r="CA251" t="str">
            <v/>
          </cell>
          <cell r="CB251" t="str">
            <v/>
          </cell>
          <cell r="CC251" t="str">
            <v/>
          </cell>
          <cell r="CD251" t="str">
            <v/>
          </cell>
          <cell r="CE251" t="str">
            <v/>
          </cell>
          <cell r="CF251" t="str">
            <v/>
          </cell>
          <cell r="CG251" t="str">
            <v/>
          </cell>
          <cell r="CH251" t="str">
            <v/>
          </cell>
          <cell r="CI251" t="str">
            <v/>
          </cell>
          <cell r="CJ251" t="str">
            <v/>
          </cell>
          <cell r="CK251" t="str">
            <v/>
          </cell>
        </row>
        <row r="252">
          <cell r="C252">
            <v>249</v>
          </cell>
          <cell r="AM252" t="str">
            <v>×</v>
          </cell>
          <cell r="AN252" t="str">
            <v/>
          </cell>
          <cell r="AO252">
            <v>0</v>
          </cell>
          <cell r="AP252">
            <v>0</v>
          </cell>
          <cell r="AQ252" t="str">
            <v/>
          </cell>
          <cell r="AR252" t="str">
            <v/>
          </cell>
          <cell r="AS252" t="str">
            <v/>
          </cell>
          <cell r="AT252" t="str">
            <v/>
          </cell>
          <cell r="AU252" t="str">
            <v/>
          </cell>
          <cell r="AV252" t="str">
            <v/>
          </cell>
          <cell r="AW252" t="str">
            <v/>
          </cell>
          <cell r="AX252" t="str">
            <v/>
          </cell>
          <cell r="AY252" t="str">
            <v/>
          </cell>
          <cell r="AZ252" t="str">
            <v/>
          </cell>
          <cell r="BA252" t="str">
            <v/>
          </cell>
          <cell r="BB252" t="str">
            <v/>
          </cell>
          <cell r="BC252" t="str">
            <v/>
          </cell>
          <cell r="BD252" t="str">
            <v/>
          </cell>
          <cell r="BE252" t="str">
            <v/>
          </cell>
          <cell r="BF252" t="str">
            <v/>
          </cell>
          <cell r="BG252" t="str">
            <v/>
          </cell>
          <cell r="BH252" t="str">
            <v/>
          </cell>
          <cell r="BI252" t="str">
            <v/>
          </cell>
          <cell r="BJ252" t="str">
            <v/>
          </cell>
          <cell r="BK252" t="str">
            <v/>
          </cell>
          <cell r="BL252" t="str">
            <v/>
          </cell>
          <cell r="BM252" t="str">
            <v/>
          </cell>
          <cell r="BN252" t="str">
            <v/>
          </cell>
          <cell r="BO252" t="str">
            <v/>
          </cell>
          <cell r="BP252" t="str">
            <v/>
          </cell>
          <cell r="BQ252" t="str">
            <v/>
          </cell>
          <cell r="BR252" t="str">
            <v/>
          </cell>
          <cell r="BS252" t="str">
            <v/>
          </cell>
          <cell r="BT252" t="str">
            <v/>
          </cell>
          <cell r="BU252" t="str">
            <v/>
          </cell>
          <cell r="BV252" t="str">
            <v/>
          </cell>
          <cell r="BW252" t="str">
            <v/>
          </cell>
          <cell r="BX252" t="str">
            <v/>
          </cell>
          <cell r="BY252" t="str">
            <v/>
          </cell>
          <cell r="BZ252" t="str">
            <v/>
          </cell>
          <cell r="CA252" t="str">
            <v/>
          </cell>
          <cell r="CB252" t="str">
            <v/>
          </cell>
          <cell r="CC252" t="str">
            <v/>
          </cell>
          <cell r="CD252" t="str">
            <v/>
          </cell>
          <cell r="CE252" t="str">
            <v/>
          </cell>
          <cell r="CF252" t="str">
            <v/>
          </cell>
          <cell r="CG252" t="str">
            <v/>
          </cell>
          <cell r="CH252" t="str">
            <v/>
          </cell>
          <cell r="CI252" t="str">
            <v/>
          </cell>
          <cell r="CJ252" t="str">
            <v/>
          </cell>
          <cell r="CK252" t="str">
            <v/>
          </cell>
        </row>
        <row r="253">
          <cell r="C253">
            <v>250</v>
          </cell>
          <cell r="AM253" t="str">
            <v>×</v>
          </cell>
          <cell r="AN253" t="str">
            <v/>
          </cell>
          <cell r="AO253">
            <v>0</v>
          </cell>
          <cell r="AP253">
            <v>0</v>
          </cell>
          <cell r="AQ253" t="str">
            <v/>
          </cell>
          <cell r="AR253" t="str">
            <v/>
          </cell>
          <cell r="AS253" t="str">
            <v/>
          </cell>
          <cell r="AT253" t="str">
            <v/>
          </cell>
          <cell r="AU253" t="str">
            <v/>
          </cell>
          <cell r="AV253" t="str">
            <v/>
          </cell>
          <cell r="AW253" t="str">
            <v/>
          </cell>
          <cell r="AX253" t="str">
            <v/>
          </cell>
          <cell r="AY253" t="str">
            <v/>
          </cell>
          <cell r="AZ253" t="str">
            <v/>
          </cell>
          <cell r="BA253" t="str">
            <v/>
          </cell>
          <cell r="BB253" t="str">
            <v/>
          </cell>
          <cell r="BC253" t="str">
            <v/>
          </cell>
          <cell r="BD253" t="str">
            <v/>
          </cell>
          <cell r="BE253" t="str">
            <v/>
          </cell>
          <cell r="BF253" t="str">
            <v/>
          </cell>
          <cell r="BG253" t="str">
            <v/>
          </cell>
          <cell r="BH253" t="str">
            <v/>
          </cell>
          <cell r="BI253" t="str">
            <v/>
          </cell>
          <cell r="BJ253" t="str">
            <v/>
          </cell>
          <cell r="BK253" t="str">
            <v/>
          </cell>
          <cell r="BL253" t="str">
            <v/>
          </cell>
          <cell r="BM253" t="str">
            <v/>
          </cell>
          <cell r="BN253" t="str">
            <v/>
          </cell>
          <cell r="BO253" t="str">
            <v/>
          </cell>
          <cell r="BP253" t="str">
            <v/>
          </cell>
          <cell r="BQ253" t="str">
            <v/>
          </cell>
          <cell r="BR253" t="str">
            <v/>
          </cell>
          <cell r="BS253" t="str">
            <v/>
          </cell>
          <cell r="BT253" t="str">
            <v/>
          </cell>
          <cell r="BU253" t="str">
            <v/>
          </cell>
          <cell r="BV253" t="str">
            <v/>
          </cell>
          <cell r="BW253" t="str">
            <v/>
          </cell>
          <cell r="BX253" t="str">
            <v/>
          </cell>
          <cell r="BY253" t="str">
            <v/>
          </cell>
          <cell r="BZ253" t="str">
            <v/>
          </cell>
          <cell r="CA253" t="str">
            <v/>
          </cell>
          <cell r="CB253" t="str">
            <v/>
          </cell>
          <cell r="CC253" t="str">
            <v/>
          </cell>
          <cell r="CD253" t="str">
            <v/>
          </cell>
          <cell r="CE253" t="str">
            <v/>
          </cell>
          <cell r="CF253" t="str">
            <v/>
          </cell>
          <cell r="CG253" t="str">
            <v/>
          </cell>
          <cell r="CH253" t="str">
            <v/>
          </cell>
          <cell r="CI253" t="str">
            <v/>
          </cell>
          <cell r="CJ253" t="str">
            <v/>
          </cell>
          <cell r="CK253" t="str">
            <v/>
          </cell>
        </row>
        <row r="254">
          <cell r="C254">
            <v>251</v>
          </cell>
          <cell r="AM254" t="str">
            <v>×</v>
          </cell>
          <cell r="AN254" t="str">
            <v/>
          </cell>
          <cell r="AO254">
            <v>0</v>
          </cell>
          <cell r="AP254">
            <v>0</v>
          </cell>
          <cell r="AQ254" t="str">
            <v/>
          </cell>
          <cell r="AR254" t="str">
            <v/>
          </cell>
          <cell r="AS254" t="str">
            <v/>
          </cell>
          <cell r="AT254" t="str">
            <v/>
          </cell>
          <cell r="AU254" t="str">
            <v/>
          </cell>
          <cell r="AV254" t="str">
            <v/>
          </cell>
          <cell r="AW254" t="str">
            <v/>
          </cell>
          <cell r="AX254" t="str">
            <v/>
          </cell>
          <cell r="AY254" t="str">
            <v/>
          </cell>
          <cell r="AZ254" t="str">
            <v/>
          </cell>
          <cell r="BA254" t="str">
            <v/>
          </cell>
          <cell r="BB254" t="str">
            <v/>
          </cell>
          <cell r="BC254" t="str">
            <v/>
          </cell>
          <cell r="BD254" t="str">
            <v/>
          </cell>
          <cell r="BE254" t="str">
            <v/>
          </cell>
          <cell r="BF254" t="str">
            <v/>
          </cell>
          <cell r="BG254" t="str">
            <v/>
          </cell>
          <cell r="BH254" t="str">
            <v/>
          </cell>
          <cell r="BI254" t="str">
            <v/>
          </cell>
          <cell r="BJ254" t="str">
            <v/>
          </cell>
          <cell r="BK254" t="str">
            <v/>
          </cell>
          <cell r="BL254" t="str">
            <v/>
          </cell>
          <cell r="BM254" t="str">
            <v/>
          </cell>
          <cell r="BN254" t="str">
            <v/>
          </cell>
          <cell r="BO254" t="str">
            <v/>
          </cell>
          <cell r="BP254" t="str">
            <v/>
          </cell>
          <cell r="BQ254" t="str">
            <v/>
          </cell>
          <cell r="BR254" t="str">
            <v/>
          </cell>
          <cell r="BS254" t="str">
            <v/>
          </cell>
          <cell r="BT254" t="str">
            <v/>
          </cell>
          <cell r="BU254" t="str">
            <v/>
          </cell>
          <cell r="BV254" t="str">
            <v/>
          </cell>
          <cell r="BW254" t="str">
            <v/>
          </cell>
          <cell r="BX254" t="str">
            <v/>
          </cell>
          <cell r="BY254" t="str">
            <v/>
          </cell>
          <cell r="BZ254" t="str">
            <v/>
          </cell>
          <cell r="CA254" t="str">
            <v/>
          </cell>
          <cell r="CB254" t="str">
            <v/>
          </cell>
          <cell r="CC254" t="str">
            <v/>
          </cell>
          <cell r="CD254" t="str">
            <v/>
          </cell>
          <cell r="CE254" t="str">
            <v/>
          </cell>
          <cell r="CF254" t="str">
            <v/>
          </cell>
          <cell r="CG254" t="str">
            <v/>
          </cell>
          <cell r="CH254" t="str">
            <v/>
          </cell>
          <cell r="CI254" t="str">
            <v/>
          </cell>
          <cell r="CJ254" t="str">
            <v/>
          </cell>
          <cell r="CK254" t="str">
            <v/>
          </cell>
        </row>
        <row r="255">
          <cell r="C255">
            <v>252</v>
          </cell>
          <cell r="AM255" t="str">
            <v>×</v>
          </cell>
          <cell r="AN255" t="str">
            <v/>
          </cell>
          <cell r="AO255">
            <v>0</v>
          </cell>
          <cell r="AP255">
            <v>0</v>
          </cell>
          <cell r="AQ255" t="str">
            <v/>
          </cell>
          <cell r="AR255" t="str">
            <v/>
          </cell>
          <cell r="AS255" t="str">
            <v/>
          </cell>
          <cell r="AT255" t="str">
            <v/>
          </cell>
          <cell r="AU255" t="str">
            <v/>
          </cell>
          <cell r="AV255" t="str">
            <v/>
          </cell>
          <cell r="AW255" t="str">
            <v/>
          </cell>
          <cell r="AX255" t="str">
            <v/>
          </cell>
          <cell r="AY255" t="str">
            <v/>
          </cell>
          <cell r="AZ255" t="str">
            <v/>
          </cell>
          <cell r="BA255" t="str">
            <v/>
          </cell>
          <cell r="BB255" t="str">
            <v/>
          </cell>
          <cell r="BC255" t="str">
            <v/>
          </cell>
          <cell r="BD255" t="str">
            <v/>
          </cell>
          <cell r="BE255" t="str">
            <v/>
          </cell>
          <cell r="BF255" t="str">
            <v/>
          </cell>
          <cell r="BG255" t="str">
            <v/>
          </cell>
          <cell r="BH255" t="str">
            <v/>
          </cell>
          <cell r="BI255" t="str">
            <v/>
          </cell>
          <cell r="BJ255" t="str">
            <v/>
          </cell>
          <cell r="BK255" t="str">
            <v/>
          </cell>
          <cell r="BL255" t="str">
            <v/>
          </cell>
          <cell r="BM255" t="str">
            <v/>
          </cell>
          <cell r="BN255" t="str">
            <v/>
          </cell>
          <cell r="BO255" t="str">
            <v/>
          </cell>
          <cell r="BP255" t="str">
            <v/>
          </cell>
          <cell r="BQ255" t="str">
            <v/>
          </cell>
          <cell r="BR255" t="str">
            <v/>
          </cell>
          <cell r="BS255" t="str">
            <v/>
          </cell>
          <cell r="BT255" t="str">
            <v/>
          </cell>
          <cell r="BU255" t="str">
            <v/>
          </cell>
          <cell r="BV255" t="str">
            <v/>
          </cell>
          <cell r="BW255" t="str">
            <v/>
          </cell>
          <cell r="BX255" t="str">
            <v/>
          </cell>
          <cell r="BY255" t="str">
            <v/>
          </cell>
          <cell r="BZ255" t="str">
            <v/>
          </cell>
          <cell r="CA255" t="str">
            <v/>
          </cell>
          <cell r="CB255" t="str">
            <v/>
          </cell>
          <cell r="CC255" t="str">
            <v/>
          </cell>
          <cell r="CD255" t="str">
            <v/>
          </cell>
          <cell r="CE255" t="str">
            <v/>
          </cell>
          <cell r="CF255" t="str">
            <v/>
          </cell>
          <cell r="CG255" t="str">
            <v/>
          </cell>
          <cell r="CH255" t="str">
            <v/>
          </cell>
          <cell r="CI255" t="str">
            <v/>
          </cell>
          <cell r="CJ255" t="str">
            <v/>
          </cell>
          <cell r="CK255" t="str">
            <v/>
          </cell>
        </row>
        <row r="256">
          <cell r="C256">
            <v>253</v>
          </cell>
          <cell r="AM256" t="str">
            <v>×</v>
          </cell>
          <cell r="AN256" t="str">
            <v/>
          </cell>
          <cell r="AO256">
            <v>0</v>
          </cell>
          <cell r="AP256">
            <v>0</v>
          </cell>
          <cell r="AQ256" t="str">
            <v/>
          </cell>
          <cell r="AR256" t="str">
            <v/>
          </cell>
          <cell r="AS256" t="str">
            <v/>
          </cell>
          <cell r="AT256" t="str">
            <v/>
          </cell>
          <cell r="AU256" t="str">
            <v/>
          </cell>
          <cell r="AV256" t="str">
            <v/>
          </cell>
          <cell r="AW256" t="str">
            <v/>
          </cell>
          <cell r="AX256" t="str">
            <v/>
          </cell>
          <cell r="AY256" t="str">
            <v/>
          </cell>
          <cell r="AZ256" t="str">
            <v/>
          </cell>
          <cell r="BA256" t="str">
            <v/>
          </cell>
          <cell r="BB256" t="str">
            <v/>
          </cell>
          <cell r="BC256" t="str">
            <v/>
          </cell>
          <cell r="BD256" t="str">
            <v/>
          </cell>
          <cell r="BE256" t="str">
            <v/>
          </cell>
          <cell r="BF256" t="str">
            <v/>
          </cell>
          <cell r="BG256" t="str">
            <v/>
          </cell>
          <cell r="BH256" t="str">
            <v/>
          </cell>
          <cell r="BI256" t="str">
            <v/>
          </cell>
          <cell r="BJ256" t="str">
            <v/>
          </cell>
          <cell r="BK256" t="str">
            <v/>
          </cell>
          <cell r="BL256" t="str">
            <v/>
          </cell>
          <cell r="BM256" t="str">
            <v/>
          </cell>
          <cell r="BN256" t="str">
            <v/>
          </cell>
          <cell r="BO256" t="str">
            <v/>
          </cell>
          <cell r="BP256" t="str">
            <v/>
          </cell>
          <cell r="BQ256" t="str">
            <v/>
          </cell>
          <cell r="BR256" t="str">
            <v/>
          </cell>
          <cell r="BS256" t="str">
            <v/>
          </cell>
          <cell r="BT256" t="str">
            <v/>
          </cell>
          <cell r="BU256" t="str">
            <v/>
          </cell>
          <cell r="BV256" t="str">
            <v/>
          </cell>
          <cell r="BW256" t="str">
            <v/>
          </cell>
          <cell r="BX256" t="str">
            <v/>
          </cell>
          <cell r="BY256" t="str">
            <v/>
          </cell>
          <cell r="BZ256" t="str">
            <v/>
          </cell>
          <cell r="CA256" t="str">
            <v/>
          </cell>
          <cell r="CB256" t="str">
            <v/>
          </cell>
          <cell r="CC256" t="str">
            <v/>
          </cell>
          <cell r="CD256" t="str">
            <v/>
          </cell>
          <cell r="CE256" t="str">
            <v/>
          </cell>
          <cell r="CF256" t="str">
            <v/>
          </cell>
          <cell r="CG256" t="str">
            <v/>
          </cell>
          <cell r="CH256" t="str">
            <v/>
          </cell>
          <cell r="CI256" t="str">
            <v/>
          </cell>
          <cell r="CJ256" t="str">
            <v/>
          </cell>
          <cell r="CK256" t="str">
            <v/>
          </cell>
        </row>
        <row r="257">
          <cell r="C257">
            <v>254</v>
          </cell>
          <cell r="AM257" t="str">
            <v>×</v>
          </cell>
          <cell r="AN257" t="str">
            <v/>
          </cell>
          <cell r="AO257">
            <v>0</v>
          </cell>
          <cell r="AP257">
            <v>0</v>
          </cell>
          <cell r="AQ257" t="str">
            <v/>
          </cell>
          <cell r="AR257" t="str">
            <v/>
          </cell>
          <cell r="AS257" t="str">
            <v/>
          </cell>
          <cell r="AT257" t="str">
            <v/>
          </cell>
          <cell r="AU257" t="str">
            <v/>
          </cell>
          <cell r="AV257" t="str">
            <v/>
          </cell>
          <cell r="AW257" t="str">
            <v/>
          </cell>
          <cell r="AX257" t="str">
            <v/>
          </cell>
          <cell r="AY257" t="str">
            <v/>
          </cell>
          <cell r="AZ257" t="str">
            <v/>
          </cell>
          <cell r="BA257" t="str">
            <v/>
          </cell>
          <cell r="BB257" t="str">
            <v/>
          </cell>
          <cell r="BC257" t="str">
            <v/>
          </cell>
          <cell r="BD257" t="str">
            <v/>
          </cell>
          <cell r="BE257" t="str">
            <v/>
          </cell>
          <cell r="BF257" t="str">
            <v/>
          </cell>
          <cell r="BG257" t="str">
            <v/>
          </cell>
          <cell r="BH257" t="str">
            <v/>
          </cell>
          <cell r="BI257" t="str">
            <v/>
          </cell>
          <cell r="BJ257" t="str">
            <v/>
          </cell>
          <cell r="BK257" t="str">
            <v/>
          </cell>
          <cell r="BL257" t="str">
            <v/>
          </cell>
          <cell r="BM257" t="str">
            <v/>
          </cell>
          <cell r="BN257" t="str">
            <v/>
          </cell>
          <cell r="BO257" t="str">
            <v/>
          </cell>
          <cell r="BP257" t="str">
            <v/>
          </cell>
          <cell r="BQ257" t="str">
            <v/>
          </cell>
          <cell r="BR257" t="str">
            <v/>
          </cell>
          <cell r="BS257" t="str">
            <v/>
          </cell>
          <cell r="BT257" t="str">
            <v/>
          </cell>
          <cell r="BU257" t="str">
            <v/>
          </cell>
          <cell r="BV257" t="str">
            <v/>
          </cell>
          <cell r="BW257" t="str">
            <v/>
          </cell>
          <cell r="BX257" t="str">
            <v/>
          </cell>
          <cell r="BY257" t="str">
            <v/>
          </cell>
          <cell r="BZ257" t="str">
            <v/>
          </cell>
          <cell r="CA257" t="str">
            <v/>
          </cell>
          <cell r="CB257" t="str">
            <v/>
          </cell>
          <cell r="CC257" t="str">
            <v/>
          </cell>
          <cell r="CD257" t="str">
            <v/>
          </cell>
          <cell r="CE257" t="str">
            <v/>
          </cell>
          <cell r="CF257" t="str">
            <v/>
          </cell>
          <cell r="CG257" t="str">
            <v/>
          </cell>
          <cell r="CH257" t="str">
            <v/>
          </cell>
          <cell r="CI257" t="str">
            <v/>
          </cell>
          <cell r="CJ257" t="str">
            <v/>
          </cell>
          <cell r="CK257" t="str">
            <v/>
          </cell>
        </row>
        <row r="258">
          <cell r="C258">
            <v>255</v>
          </cell>
          <cell r="AM258" t="str">
            <v>×</v>
          </cell>
          <cell r="AN258" t="str">
            <v/>
          </cell>
          <cell r="AO258">
            <v>0</v>
          </cell>
          <cell r="AP258">
            <v>0</v>
          </cell>
          <cell r="AQ258" t="str">
            <v/>
          </cell>
          <cell r="AR258" t="str">
            <v/>
          </cell>
          <cell r="AS258" t="str">
            <v/>
          </cell>
          <cell r="AT258" t="str">
            <v/>
          </cell>
          <cell r="AU258" t="str">
            <v/>
          </cell>
          <cell r="AV258" t="str">
            <v/>
          </cell>
          <cell r="AW258" t="str">
            <v/>
          </cell>
          <cell r="AX258" t="str">
            <v/>
          </cell>
          <cell r="AY258" t="str">
            <v/>
          </cell>
          <cell r="AZ258" t="str">
            <v/>
          </cell>
          <cell r="BA258" t="str">
            <v/>
          </cell>
          <cell r="BB258" t="str">
            <v/>
          </cell>
          <cell r="BC258" t="str">
            <v/>
          </cell>
          <cell r="BD258" t="str">
            <v/>
          </cell>
          <cell r="BE258" t="str">
            <v/>
          </cell>
          <cell r="BF258" t="str">
            <v/>
          </cell>
          <cell r="BG258" t="str">
            <v/>
          </cell>
          <cell r="BH258" t="str">
            <v/>
          </cell>
          <cell r="BI258" t="str">
            <v/>
          </cell>
          <cell r="BJ258" t="str">
            <v/>
          </cell>
          <cell r="BK258" t="str">
            <v/>
          </cell>
          <cell r="BL258" t="str">
            <v/>
          </cell>
          <cell r="BM258" t="str">
            <v/>
          </cell>
          <cell r="BN258" t="str">
            <v/>
          </cell>
          <cell r="BO258" t="str">
            <v/>
          </cell>
          <cell r="BP258" t="str">
            <v/>
          </cell>
          <cell r="BQ258" t="str">
            <v/>
          </cell>
          <cell r="BR258" t="str">
            <v/>
          </cell>
          <cell r="BS258" t="str">
            <v/>
          </cell>
          <cell r="BT258" t="str">
            <v/>
          </cell>
          <cell r="BU258" t="str">
            <v/>
          </cell>
          <cell r="BV258" t="str">
            <v/>
          </cell>
          <cell r="BW258" t="str">
            <v/>
          </cell>
          <cell r="BX258" t="str">
            <v/>
          </cell>
          <cell r="BY258" t="str">
            <v/>
          </cell>
          <cell r="BZ258" t="str">
            <v/>
          </cell>
          <cell r="CA258" t="str">
            <v/>
          </cell>
          <cell r="CB258" t="str">
            <v/>
          </cell>
          <cell r="CC258" t="str">
            <v/>
          </cell>
          <cell r="CD258" t="str">
            <v/>
          </cell>
          <cell r="CE258" t="str">
            <v/>
          </cell>
          <cell r="CF258" t="str">
            <v/>
          </cell>
          <cell r="CG258" t="str">
            <v/>
          </cell>
          <cell r="CH258" t="str">
            <v/>
          </cell>
          <cell r="CI258" t="str">
            <v/>
          </cell>
          <cell r="CJ258" t="str">
            <v/>
          </cell>
          <cell r="CK258" t="str">
            <v/>
          </cell>
        </row>
        <row r="259">
          <cell r="C259">
            <v>256</v>
          </cell>
          <cell r="AM259" t="str">
            <v>×</v>
          </cell>
          <cell r="AN259" t="str">
            <v/>
          </cell>
          <cell r="AO259">
            <v>0</v>
          </cell>
          <cell r="AP259">
            <v>0</v>
          </cell>
          <cell r="AQ259" t="str">
            <v/>
          </cell>
          <cell r="AR259" t="str">
            <v/>
          </cell>
          <cell r="AS259" t="str">
            <v/>
          </cell>
          <cell r="AT259" t="str">
            <v/>
          </cell>
          <cell r="AU259" t="str">
            <v/>
          </cell>
          <cell r="AV259" t="str">
            <v/>
          </cell>
          <cell r="AW259" t="str">
            <v/>
          </cell>
          <cell r="AX259" t="str">
            <v/>
          </cell>
          <cell r="AY259" t="str">
            <v/>
          </cell>
          <cell r="AZ259" t="str">
            <v/>
          </cell>
          <cell r="BA259" t="str">
            <v/>
          </cell>
          <cell r="BB259" t="str">
            <v/>
          </cell>
          <cell r="BC259" t="str">
            <v/>
          </cell>
          <cell r="BD259" t="str">
            <v/>
          </cell>
          <cell r="BE259" t="str">
            <v/>
          </cell>
          <cell r="BF259" t="str">
            <v/>
          </cell>
          <cell r="BG259" t="str">
            <v/>
          </cell>
          <cell r="BH259" t="str">
            <v/>
          </cell>
          <cell r="BI259" t="str">
            <v/>
          </cell>
          <cell r="BJ259" t="str">
            <v/>
          </cell>
          <cell r="BK259" t="str">
            <v/>
          </cell>
          <cell r="BL259" t="str">
            <v/>
          </cell>
          <cell r="BM259" t="str">
            <v/>
          </cell>
          <cell r="BN259" t="str">
            <v/>
          </cell>
          <cell r="BO259" t="str">
            <v/>
          </cell>
          <cell r="BP259" t="str">
            <v/>
          </cell>
          <cell r="BQ259" t="str">
            <v/>
          </cell>
          <cell r="BR259" t="str">
            <v/>
          </cell>
          <cell r="BS259" t="str">
            <v/>
          </cell>
          <cell r="BT259" t="str">
            <v/>
          </cell>
          <cell r="BU259" t="str">
            <v/>
          </cell>
          <cell r="BV259" t="str">
            <v/>
          </cell>
          <cell r="BW259" t="str">
            <v/>
          </cell>
          <cell r="BX259" t="str">
            <v/>
          </cell>
          <cell r="BY259" t="str">
            <v/>
          </cell>
          <cell r="BZ259" t="str">
            <v/>
          </cell>
          <cell r="CA259" t="str">
            <v/>
          </cell>
          <cell r="CB259" t="str">
            <v/>
          </cell>
          <cell r="CC259" t="str">
            <v/>
          </cell>
          <cell r="CD259" t="str">
            <v/>
          </cell>
          <cell r="CE259" t="str">
            <v/>
          </cell>
          <cell r="CF259" t="str">
            <v/>
          </cell>
          <cell r="CG259" t="str">
            <v/>
          </cell>
          <cell r="CH259" t="str">
            <v/>
          </cell>
          <cell r="CI259" t="str">
            <v/>
          </cell>
          <cell r="CJ259" t="str">
            <v/>
          </cell>
          <cell r="CK259" t="str">
            <v/>
          </cell>
        </row>
        <row r="260">
          <cell r="C260">
            <v>257</v>
          </cell>
          <cell r="AM260" t="str">
            <v>×</v>
          </cell>
          <cell r="AN260" t="str">
            <v/>
          </cell>
          <cell r="AO260">
            <v>0</v>
          </cell>
          <cell r="AP260">
            <v>0</v>
          </cell>
          <cell r="AQ260" t="str">
            <v/>
          </cell>
          <cell r="AR260" t="str">
            <v/>
          </cell>
          <cell r="AS260" t="str">
            <v/>
          </cell>
          <cell r="AT260" t="str">
            <v/>
          </cell>
          <cell r="AU260" t="str">
            <v/>
          </cell>
          <cell r="AV260" t="str">
            <v/>
          </cell>
          <cell r="AW260" t="str">
            <v/>
          </cell>
          <cell r="AX260" t="str">
            <v/>
          </cell>
          <cell r="AY260" t="str">
            <v/>
          </cell>
          <cell r="AZ260" t="str">
            <v/>
          </cell>
          <cell r="BA260" t="str">
            <v/>
          </cell>
          <cell r="BB260" t="str">
            <v/>
          </cell>
          <cell r="BC260" t="str">
            <v/>
          </cell>
          <cell r="BD260" t="str">
            <v/>
          </cell>
          <cell r="BE260" t="str">
            <v/>
          </cell>
          <cell r="BF260" t="str">
            <v/>
          </cell>
          <cell r="BG260" t="str">
            <v/>
          </cell>
          <cell r="BH260" t="str">
            <v/>
          </cell>
          <cell r="BI260" t="str">
            <v/>
          </cell>
          <cell r="BJ260" t="str">
            <v/>
          </cell>
          <cell r="BK260" t="str">
            <v/>
          </cell>
          <cell r="BL260" t="str">
            <v/>
          </cell>
          <cell r="BM260" t="str">
            <v/>
          </cell>
          <cell r="BN260" t="str">
            <v/>
          </cell>
          <cell r="BO260" t="str">
            <v/>
          </cell>
          <cell r="BP260" t="str">
            <v/>
          </cell>
          <cell r="BQ260" t="str">
            <v/>
          </cell>
          <cell r="BR260" t="str">
            <v/>
          </cell>
          <cell r="BS260" t="str">
            <v/>
          </cell>
          <cell r="BT260" t="str">
            <v/>
          </cell>
          <cell r="BU260" t="str">
            <v/>
          </cell>
          <cell r="BV260" t="str">
            <v/>
          </cell>
          <cell r="BW260" t="str">
            <v/>
          </cell>
          <cell r="BX260" t="str">
            <v/>
          </cell>
          <cell r="BY260" t="str">
            <v/>
          </cell>
          <cell r="BZ260" t="str">
            <v/>
          </cell>
          <cell r="CA260" t="str">
            <v/>
          </cell>
          <cell r="CB260" t="str">
            <v/>
          </cell>
          <cell r="CC260" t="str">
            <v/>
          </cell>
          <cell r="CD260" t="str">
            <v/>
          </cell>
          <cell r="CE260" t="str">
            <v/>
          </cell>
          <cell r="CF260" t="str">
            <v/>
          </cell>
          <cell r="CG260" t="str">
            <v/>
          </cell>
          <cell r="CH260" t="str">
            <v/>
          </cell>
          <cell r="CI260" t="str">
            <v/>
          </cell>
          <cell r="CJ260" t="str">
            <v/>
          </cell>
          <cell r="CK260" t="str">
            <v/>
          </cell>
        </row>
        <row r="261">
          <cell r="C261">
            <v>258</v>
          </cell>
          <cell r="AM261" t="str">
            <v>×</v>
          </cell>
          <cell r="AN261" t="str">
            <v/>
          </cell>
          <cell r="AO261">
            <v>0</v>
          </cell>
          <cell r="AP261">
            <v>0</v>
          </cell>
          <cell r="AQ261" t="str">
            <v/>
          </cell>
          <cell r="AR261" t="str">
            <v/>
          </cell>
          <cell r="AS261" t="str">
            <v/>
          </cell>
          <cell r="AT261" t="str">
            <v/>
          </cell>
          <cell r="AU261" t="str">
            <v/>
          </cell>
          <cell r="AV261" t="str">
            <v/>
          </cell>
          <cell r="AW261" t="str">
            <v/>
          </cell>
          <cell r="AX261" t="str">
            <v/>
          </cell>
          <cell r="AY261" t="str">
            <v/>
          </cell>
          <cell r="AZ261" t="str">
            <v/>
          </cell>
          <cell r="BA261" t="str">
            <v/>
          </cell>
          <cell r="BB261" t="str">
            <v/>
          </cell>
          <cell r="BC261" t="str">
            <v/>
          </cell>
          <cell r="BD261" t="str">
            <v/>
          </cell>
          <cell r="BE261" t="str">
            <v/>
          </cell>
          <cell r="BF261" t="str">
            <v/>
          </cell>
          <cell r="BG261" t="str">
            <v/>
          </cell>
          <cell r="BH261" t="str">
            <v/>
          </cell>
          <cell r="BI261" t="str">
            <v/>
          </cell>
          <cell r="BJ261" t="str">
            <v/>
          </cell>
          <cell r="BK261" t="str">
            <v/>
          </cell>
          <cell r="BL261" t="str">
            <v/>
          </cell>
          <cell r="BM261" t="str">
            <v/>
          </cell>
          <cell r="BN261" t="str">
            <v/>
          </cell>
          <cell r="BO261" t="str">
            <v/>
          </cell>
          <cell r="BP261" t="str">
            <v/>
          </cell>
          <cell r="BQ261" t="str">
            <v/>
          </cell>
          <cell r="BR261" t="str">
            <v/>
          </cell>
          <cell r="BS261" t="str">
            <v/>
          </cell>
          <cell r="BT261" t="str">
            <v/>
          </cell>
          <cell r="BU261" t="str">
            <v/>
          </cell>
          <cell r="BV261" t="str">
            <v/>
          </cell>
          <cell r="BW261" t="str">
            <v/>
          </cell>
          <cell r="BX261" t="str">
            <v/>
          </cell>
          <cell r="BY261" t="str">
            <v/>
          </cell>
          <cell r="BZ261" t="str">
            <v/>
          </cell>
          <cell r="CA261" t="str">
            <v/>
          </cell>
          <cell r="CB261" t="str">
            <v/>
          </cell>
          <cell r="CC261" t="str">
            <v/>
          </cell>
          <cell r="CD261" t="str">
            <v/>
          </cell>
          <cell r="CE261" t="str">
            <v/>
          </cell>
          <cell r="CF261" t="str">
            <v/>
          </cell>
          <cell r="CG261" t="str">
            <v/>
          </cell>
          <cell r="CH261" t="str">
            <v/>
          </cell>
          <cell r="CI261" t="str">
            <v/>
          </cell>
          <cell r="CJ261" t="str">
            <v/>
          </cell>
          <cell r="CK261" t="str">
            <v/>
          </cell>
        </row>
        <row r="262">
          <cell r="C262">
            <v>259</v>
          </cell>
          <cell r="AM262" t="str">
            <v>×</v>
          </cell>
          <cell r="AN262" t="str">
            <v/>
          </cell>
          <cell r="AO262">
            <v>0</v>
          </cell>
          <cell r="AP262">
            <v>0</v>
          </cell>
          <cell r="AQ262" t="str">
            <v/>
          </cell>
          <cell r="AR262" t="str">
            <v/>
          </cell>
          <cell r="AS262" t="str">
            <v/>
          </cell>
          <cell r="AT262" t="str">
            <v/>
          </cell>
          <cell r="AU262" t="str">
            <v/>
          </cell>
          <cell r="AV262" t="str">
            <v/>
          </cell>
          <cell r="AW262" t="str">
            <v/>
          </cell>
          <cell r="AX262" t="str">
            <v/>
          </cell>
          <cell r="AY262" t="str">
            <v/>
          </cell>
          <cell r="AZ262" t="str">
            <v/>
          </cell>
          <cell r="BA262" t="str">
            <v/>
          </cell>
          <cell r="BB262" t="str">
            <v/>
          </cell>
          <cell r="BC262" t="str">
            <v/>
          </cell>
          <cell r="BD262" t="str">
            <v/>
          </cell>
          <cell r="BE262" t="str">
            <v/>
          </cell>
          <cell r="BF262" t="str">
            <v/>
          </cell>
          <cell r="BG262" t="str">
            <v/>
          </cell>
          <cell r="BH262" t="str">
            <v/>
          </cell>
          <cell r="BI262" t="str">
            <v/>
          </cell>
          <cell r="BJ262" t="str">
            <v/>
          </cell>
          <cell r="BK262" t="str">
            <v/>
          </cell>
          <cell r="BL262" t="str">
            <v/>
          </cell>
          <cell r="BM262" t="str">
            <v/>
          </cell>
          <cell r="BN262" t="str">
            <v/>
          </cell>
          <cell r="BO262" t="str">
            <v/>
          </cell>
          <cell r="BP262" t="str">
            <v/>
          </cell>
          <cell r="BQ262" t="str">
            <v/>
          </cell>
          <cell r="BR262" t="str">
            <v/>
          </cell>
          <cell r="BS262" t="str">
            <v/>
          </cell>
          <cell r="BT262" t="str">
            <v/>
          </cell>
          <cell r="BU262" t="str">
            <v/>
          </cell>
          <cell r="BV262" t="str">
            <v/>
          </cell>
          <cell r="BW262" t="str">
            <v/>
          </cell>
          <cell r="BX262" t="str">
            <v/>
          </cell>
          <cell r="BY262" t="str">
            <v/>
          </cell>
          <cell r="BZ262" t="str">
            <v/>
          </cell>
          <cell r="CA262" t="str">
            <v/>
          </cell>
          <cell r="CB262" t="str">
            <v/>
          </cell>
          <cell r="CC262" t="str">
            <v/>
          </cell>
          <cell r="CD262" t="str">
            <v/>
          </cell>
          <cell r="CE262" t="str">
            <v/>
          </cell>
          <cell r="CF262" t="str">
            <v/>
          </cell>
          <cell r="CG262" t="str">
            <v/>
          </cell>
          <cell r="CH262" t="str">
            <v/>
          </cell>
          <cell r="CI262" t="str">
            <v/>
          </cell>
          <cell r="CJ262" t="str">
            <v/>
          </cell>
          <cell r="CK262" t="str">
            <v/>
          </cell>
        </row>
        <row r="263">
          <cell r="C263">
            <v>260</v>
          </cell>
          <cell r="AM263" t="str">
            <v>×</v>
          </cell>
          <cell r="AN263" t="str">
            <v/>
          </cell>
          <cell r="AO263">
            <v>0</v>
          </cell>
          <cell r="AP263">
            <v>0</v>
          </cell>
          <cell r="AQ263" t="str">
            <v/>
          </cell>
          <cell r="AR263" t="str">
            <v/>
          </cell>
          <cell r="AS263" t="str">
            <v/>
          </cell>
          <cell r="AT263" t="str">
            <v/>
          </cell>
          <cell r="AU263" t="str">
            <v/>
          </cell>
          <cell r="AV263" t="str">
            <v/>
          </cell>
          <cell r="AW263" t="str">
            <v/>
          </cell>
          <cell r="AX263" t="str">
            <v/>
          </cell>
          <cell r="AY263" t="str">
            <v/>
          </cell>
          <cell r="AZ263" t="str">
            <v/>
          </cell>
          <cell r="BA263" t="str">
            <v/>
          </cell>
          <cell r="BB263" t="str">
            <v/>
          </cell>
          <cell r="BC263" t="str">
            <v/>
          </cell>
          <cell r="BD263" t="str">
            <v/>
          </cell>
          <cell r="BE263" t="str">
            <v/>
          </cell>
          <cell r="BF263" t="str">
            <v/>
          </cell>
          <cell r="BG263" t="str">
            <v/>
          </cell>
          <cell r="BH263" t="str">
            <v/>
          </cell>
          <cell r="BI263" t="str">
            <v/>
          </cell>
          <cell r="BJ263" t="str">
            <v/>
          </cell>
          <cell r="BK263" t="str">
            <v/>
          </cell>
          <cell r="BL263" t="str">
            <v/>
          </cell>
          <cell r="BM263" t="str">
            <v/>
          </cell>
          <cell r="BN263" t="str">
            <v/>
          </cell>
          <cell r="BO263" t="str">
            <v/>
          </cell>
          <cell r="BP263" t="str">
            <v/>
          </cell>
          <cell r="BQ263" t="str">
            <v/>
          </cell>
          <cell r="BR263" t="str">
            <v/>
          </cell>
          <cell r="BS263" t="str">
            <v/>
          </cell>
          <cell r="BT263" t="str">
            <v/>
          </cell>
          <cell r="BU263" t="str">
            <v/>
          </cell>
          <cell r="BV263" t="str">
            <v/>
          </cell>
          <cell r="BW263" t="str">
            <v/>
          </cell>
          <cell r="BX263" t="str">
            <v/>
          </cell>
          <cell r="BY263" t="str">
            <v/>
          </cell>
          <cell r="BZ263" t="str">
            <v/>
          </cell>
          <cell r="CA263" t="str">
            <v/>
          </cell>
          <cell r="CB263" t="str">
            <v/>
          </cell>
          <cell r="CC263" t="str">
            <v/>
          </cell>
          <cell r="CD263" t="str">
            <v/>
          </cell>
          <cell r="CE263" t="str">
            <v/>
          </cell>
          <cell r="CF263" t="str">
            <v/>
          </cell>
          <cell r="CG263" t="str">
            <v/>
          </cell>
          <cell r="CH263" t="str">
            <v/>
          </cell>
          <cell r="CI263" t="str">
            <v/>
          </cell>
          <cell r="CJ263" t="str">
            <v/>
          </cell>
          <cell r="CK263" t="str">
            <v/>
          </cell>
        </row>
        <row r="264">
          <cell r="C264">
            <v>261</v>
          </cell>
          <cell r="AM264" t="str">
            <v>×</v>
          </cell>
          <cell r="AN264" t="str">
            <v/>
          </cell>
          <cell r="AO264">
            <v>0</v>
          </cell>
          <cell r="AP264">
            <v>0</v>
          </cell>
          <cell r="AQ264" t="str">
            <v/>
          </cell>
          <cell r="AR264" t="str">
            <v/>
          </cell>
          <cell r="AS264" t="str">
            <v/>
          </cell>
          <cell r="AT264" t="str">
            <v/>
          </cell>
          <cell r="AU264" t="str">
            <v/>
          </cell>
          <cell r="AV264" t="str">
            <v/>
          </cell>
          <cell r="AW264" t="str">
            <v/>
          </cell>
          <cell r="AX264" t="str">
            <v/>
          </cell>
          <cell r="AY264" t="str">
            <v/>
          </cell>
          <cell r="AZ264" t="str">
            <v/>
          </cell>
          <cell r="BA264" t="str">
            <v/>
          </cell>
          <cell r="BB264" t="str">
            <v/>
          </cell>
          <cell r="BC264" t="str">
            <v/>
          </cell>
          <cell r="BD264" t="str">
            <v/>
          </cell>
          <cell r="BE264" t="str">
            <v/>
          </cell>
          <cell r="BF264" t="str">
            <v/>
          </cell>
          <cell r="BG264" t="str">
            <v/>
          </cell>
          <cell r="BH264" t="str">
            <v/>
          </cell>
          <cell r="BI264" t="str">
            <v/>
          </cell>
          <cell r="BJ264" t="str">
            <v/>
          </cell>
          <cell r="BK264" t="str">
            <v/>
          </cell>
          <cell r="BL264" t="str">
            <v/>
          </cell>
          <cell r="BM264" t="str">
            <v/>
          </cell>
          <cell r="BN264" t="str">
            <v/>
          </cell>
          <cell r="BO264" t="str">
            <v/>
          </cell>
          <cell r="BP264" t="str">
            <v/>
          </cell>
          <cell r="BQ264" t="str">
            <v/>
          </cell>
          <cell r="BR264" t="str">
            <v/>
          </cell>
          <cell r="BS264" t="str">
            <v/>
          </cell>
          <cell r="BT264" t="str">
            <v/>
          </cell>
          <cell r="BU264" t="str">
            <v/>
          </cell>
          <cell r="BV264" t="str">
            <v/>
          </cell>
          <cell r="BW264" t="str">
            <v/>
          </cell>
          <cell r="BX264" t="str">
            <v/>
          </cell>
          <cell r="BY264" t="str">
            <v/>
          </cell>
          <cell r="BZ264" t="str">
            <v/>
          </cell>
          <cell r="CA264" t="str">
            <v/>
          </cell>
          <cell r="CB264" t="str">
            <v/>
          </cell>
          <cell r="CC264" t="str">
            <v/>
          </cell>
          <cell r="CD264" t="str">
            <v/>
          </cell>
          <cell r="CE264" t="str">
            <v/>
          </cell>
          <cell r="CF264" t="str">
            <v/>
          </cell>
          <cell r="CG264" t="str">
            <v/>
          </cell>
          <cell r="CH264" t="str">
            <v/>
          </cell>
          <cell r="CI264" t="str">
            <v/>
          </cell>
          <cell r="CJ264" t="str">
            <v/>
          </cell>
          <cell r="CK264" t="str">
            <v/>
          </cell>
        </row>
        <row r="265">
          <cell r="C265">
            <v>262</v>
          </cell>
          <cell r="AM265" t="str">
            <v>×</v>
          </cell>
          <cell r="AN265" t="str">
            <v/>
          </cell>
          <cell r="AO265">
            <v>0</v>
          </cell>
          <cell r="AP265">
            <v>0</v>
          </cell>
          <cell r="AQ265" t="str">
            <v/>
          </cell>
          <cell r="AR265" t="str">
            <v/>
          </cell>
          <cell r="AS265" t="str">
            <v/>
          </cell>
          <cell r="AT265" t="str">
            <v/>
          </cell>
          <cell r="AU265" t="str">
            <v/>
          </cell>
          <cell r="AV265" t="str">
            <v/>
          </cell>
          <cell r="AW265" t="str">
            <v/>
          </cell>
          <cell r="AX265" t="str">
            <v/>
          </cell>
          <cell r="AY265" t="str">
            <v/>
          </cell>
          <cell r="AZ265" t="str">
            <v/>
          </cell>
          <cell r="BA265" t="str">
            <v/>
          </cell>
          <cell r="BB265" t="str">
            <v/>
          </cell>
          <cell r="BC265" t="str">
            <v/>
          </cell>
          <cell r="BD265" t="str">
            <v/>
          </cell>
          <cell r="BE265" t="str">
            <v/>
          </cell>
          <cell r="BF265" t="str">
            <v/>
          </cell>
          <cell r="BG265" t="str">
            <v/>
          </cell>
          <cell r="BH265" t="str">
            <v/>
          </cell>
          <cell r="BI265" t="str">
            <v/>
          </cell>
          <cell r="BJ265" t="str">
            <v/>
          </cell>
          <cell r="BK265" t="str">
            <v/>
          </cell>
          <cell r="BL265" t="str">
            <v/>
          </cell>
          <cell r="BM265" t="str">
            <v/>
          </cell>
          <cell r="BN265" t="str">
            <v/>
          </cell>
          <cell r="BO265" t="str">
            <v/>
          </cell>
          <cell r="BP265" t="str">
            <v/>
          </cell>
          <cell r="BQ265" t="str">
            <v/>
          </cell>
          <cell r="BR265" t="str">
            <v/>
          </cell>
          <cell r="BS265" t="str">
            <v/>
          </cell>
          <cell r="BT265" t="str">
            <v/>
          </cell>
          <cell r="BU265" t="str">
            <v/>
          </cell>
          <cell r="BV265" t="str">
            <v/>
          </cell>
          <cell r="BW265" t="str">
            <v/>
          </cell>
          <cell r="BX265" t="str">
            <v/>
          </cell>
          <cell r="BY265" t="str">
            <v/>
          </cell>
          <cell r="BZ265" t="str">
            <v/>
          </cell>
          <cell r="CA265" t="str">
            <v/>
          </cell>
          <cell r="CB265" t="str">
            <v/>
          </cell>
          <cell r="CC265" t="str">
            <v/>
          </cell>
          <cell r="CD265" t="str">
            <v/>
          </cell>
          <cell r="CE265" t="str">
            <v/>
          </cell>
          <cell r="CF265" t="str">
            <v/>
          </cell>
          <cell r="CG265" t="str">
            <v/>
          </cell>
          <cell r="CH265" t="str">
            <v/>
          </cell>
          <cell r="CI265" t="str">
            <v/>
          </cell>
          <cell r="CJ265" t="str">
            <v/>
          </cell>
          <cell r="CK265" t="str">
            <v/>
          </cell>
        </row>
        <row r="266">
          <cell r="C266">
            <v>263</v>
          </cell>
          <cell r="AM266" t="str">
            <v>×</v>
          </cell>
          <cell r="AN266" t="str">
            <v/>
          </cell>
          <cell r="AO266">
            <v>0</v>
          </cell>
          <cell r="AP266">
            <v>0</v>
          </cell>
          <cell r="AQ266" t="str">
            <v/>
          </cell>
          <cell r="AR266" t="str">
            <v/>
          </cell>
          <cell r="AS266" t="str">
            <v/>
          </cell>
          <cell r="AT266" t="str">
            <v/>
          </cell>
          <cell r="AU266" t="str">
            <v/>
          </cell>
          <cell r="AV266" t="str">
            <v/>
          </cell>
          <cell r="AW266" t="str">
            <v/>
          </cell>
          <cell r="AX266" t="str">
            <v/>
          </cell>
          <cell r="AY266" t="str">
            <v/>
          </cell>
          <cell r="AZ266" t="str">
            <v/>
          </cell>
          <cell r="BA266" t="str">
            <v/>
          </cell>
          <cell r="BB266" t="str">
            <v/>
          </cell>
          <cell r="BC266" t="str">
            <v/>
          </cell>
          <cell r="BD266" t="str">
            <v/>
          </cell>
          <cell r="BE266" t="str">
            <v/>
          </cell>
          <cell r="BF266" t="str">
            <v/>
          </cell>
          <cell r="BG266" t="str">
            <v/>
          </cell>
          <cell r="BH266" t="str">
            <v/>
          </cell>
          <cell r="BI266" t="str">
            <v/>
          </cell>
          <cell r="BJ266" t="str">
            <v/>
          </cell>
          <cell r="BK266" t="str">
            <v/>
          </cell>
          <cell r="BL266" t="str">
            <v/>
          </cell>
          <cell r="BM266" t="str">
            <v/>
          </cell>
          <cell r="BN266" t="str">
            <v/>
          </cell>
          <cell r="BO266" t="str">
            <v/>
          </cell>
          <cell r="BP266" t="str">
            <v/>
          </cell>
          <cell r="BQ266" t="str">
            <v/>
          </cell>
          <cell r="BR266" t="str">
            <v/>
          </cell>
          <cell r="BS266" t="str">
            <v/>
          </cell>
          <cell r="BT266" t="str">
            <v/>
          </cell>
          <cell r="BU266" t="str">
            <v/>
          </cell>
          <cell r="BV266" t="str">
            <v/>
          </cell>
          <cell r="BW266" t="str">
            <v/>
          </cell>
          <cell r="BX266" t="str">
            <v/>
          </cell>
          <cell r="BY266" t="str">
            <v/>
          </cell>
          <cell r="BZ266" t="str">
            <v/>
          </cell>
          <cell r="CA266" t="str">
            <v/>
          </cell>
          <cell r="CB266" t="str">
            <v/>
          </cell>
          <cell r="CC266" t="str">
            <v/>
          </cell>
          <cell r="CD266" t="str">
            <v/>
          </cell>
          <cell r="CE266" t="str">
            <v/>
          </cell>
          <cell r="CF266" t="str">
            <v/>
          </cell>
          <cell r="CG266" t="str">
            <v/>
          </cell>
          <cell r="CH266" t="str">
            <v/>
          </cell>
          <cell r="CI266" t="str">
            <v/>
          </cell>
          <cell r="CJ266" t="str">
            <v/>
          </cell>
          <cell r="CK266" t="str">
            <v/>
          </cell>
        </row>
        <row r="267">
          <cell r="C267">
            <v>264</v>
          </cell>
          <cell r="AM267" t="str">
            <v>×</v>
          </cell>
          <cell r="AN267" t="str">
            <v/>
          </cell>
          <cell r="AO267">
            <v>0</v>
          </cell>
          <cell r="AP267">
            <v>0</v>
          </cell>
          <cell r="AQ267" t="str">
            <v/>
          </cell>
          <cell r="AR267" t="str">
            <v/>
          </cell>
          <cell r="AS267" t="str">
            <v/>
          </cell>
          <cell r="AT267" t="str">
            <v/>
          </cell>
          <cell r="AU267" t="str">
            <v/>
          </cell>
          <cell r="AV267" t="str">
            <v/>
          </cell>
          <cell r="AW267" t="str">
            <v/>
          </cell>
          <cell r="AX267" t="str">
            <v/>
          </cell>
          <cell r="AY267" t="str">
            <v/>
          </cell>
          <cell r="AZ267" t="str">
            <v/>
          </cell>
          <cell r="BA267" t="str">
            <v/>
          </cell>
          <cell r="BB267" t="str">
            <v/>
          </cell>
          <cell r="BC267" t="str">
            <v/>
          </cell>
          <cell r="BD267" t="str">
            <v/>
          </cell>
          <cell r="BE267" t="str">
            <v/>
          </cell>
          <cell r="BF267" t="str">
            <v/>
          </cell>
          <cell r="BG267" t="str">
            <v/>
          </cell>
          <cell r="BH267" t="str">
            <v/>
          </cell>
          <cell r="BI267" t="str">
            <v/>
          </cell>
          <cell r="BJ267" t="str">
            <v/>
          </cell>
          <cell r="BK267" t="str">
            <v/>
          </cell>
          <cell r="BL267" t="str">
            <v/>
          </cell>
          <cell r="BM267" t="str">
            <v/>
          </cell>
          <cell r="BN267" t="str">
            <v/>
          </cell>
          <cell r="BO267" t="str">
            <v/>
          </cell>
          <cell r="BP267" t="str">
            <v/>
          </cell>
          <cell r="BQ267" t="str">
            <v/>
          </cell>
          <cell r="BR267" t="str">
            <v/>
          </cell>
          <cell r="BS267" t="str">
            <v/>
          </cell>
          <cell r="BT267" t="str">
            <v/>
          </cell>
          <cell r="BU267" t="str">
            <v/>
          </cell>
          <cell r="BV267" t="str">
            <v/>
          </cell>
          <cell r="BW267" t="str">
            <v/>
          </cell>
          <cell r="BX267" t="str">
            <v/>
          </cell>
          <cell r="BY267" t="str">
            <v/>
          </cell>
          <cell r="BZ267" t="str">
            <v/>
          </cell>
          <cell r="CA267" t="str">
            <v/>
          </cell>
          <cell r="CB267" t="str">
            <v/>
          </cell>
          <cell r="CC267" t="str">
            <v/>
          </cell>
          <cell r="CD267" t="str">
            <v/>
          </cell>
          <cell r="CE267" t="str">
            <v/>
          </cell>
          <cell r="CF267" t="str">
            <v/>
          </cell>
          <cell r="CG267" t="str">
            <v/>
          </cell>
          <cell r="CH267" t="str">
            <v/>
          </cell>
          <cell r="CI267" t="str">
            <v/>
          </cell>
          <cell r="CJ267" t="str">
            <v/>
          </cell>
          <cell r="CK267" t="str">
            <v/>
          </cell>
        </row>
        <row r="268">
          <cell r="C268">
            <v>265</v>
          </cell>
          <cell r="AM268" t="str">
            <v>×</v>
          </cell>
          <cell r="AN268" t="str">
            <v/>
          </cell>
          <cell r="AO268">
            <v>0</v>
          </cell>
          <cell r="AP268">
            <v>0</v>
          </cell>
          <cell r="AQ268" t="str">
            <v/>
          </cell>
          <cell r="AR268" t="str">
            <v/>
          </cell>
          <cell r="AS268" t="str">
            <v/>
          </cell>
          <cell r="AT268" t="str">
            <v/>
          </cell>
          <cell r="AU268" t="str">
            <v/>
          </cell>
          <cell r="AV268" t="str">
            <v/>
          </cell>
          <cell r="AW268" t="str">
            <v/>
          </cell>
          <cell r="AX268" t="str">
            <v/>
          </cell>
          <cell r="AY268" t="str">
            <v/>
          </cell>
          <cell r="AZ268" t="str">
            <v/>
          </cell>
          <cell r="BA268" t="str">
            <v/>
          </cell>
          <cell r="BB268" t="str">
            <v/>
          </cell>
          <cell r="BC268" t="str">
            <v/>
          </cell>
          <cell r="BD268" t="str">
            <v/>
          </cell>
          <cell r="BE268" t="str">
            <v/>
          </cell>
          <cell r="BF268" t="str">
            <v/>
          </cell>
          <cell r="BG268" t="str">
            <v/>
          </cell>
          <cell r="BH268" t="str">
            <v/>
          </cell>
          <cell r="BI268" t="str">
            <v/>
          </cell>
          <cell r="BJ268" t="str">
            <v/>
          </cell>
          <cell r="BK268" t="str">
            <v/>
          </cell>
          <cell r="BL268" t="str">
            <v/>
          </cell>
          <cell r="BM268" t="str">
            <v/>
          </cell>
          <cell r="BN268" t="str">
            <v/>
          </cell>
          <cell r="BO268" t="str">
            <v/>
          </cell>
          <cell r="BP268" t="str">
            <v/>
          </cell>
          <cell r="BQ268" t="str">
            <v/>
          </cell>
          <cell r="BR268" t="str">
            <v/>
          </cell>
          <cell r="BS268" t="str">
            <v/>
          </cell>
          <cell r="BT268" t="str">
            <v/>
          </cell>
          <cell r="BU268" t="str">
            <v/>
          </cell>
          <cell r="BV268" t="str">
            <v/>
          </cell>
          <cell r="BW268" t="str">
            <v/>
          </cell>
          <cell r="BX268" t="str">
            <v/>
          </cell>
          <cell r="BY268" t="str">
            <v/>
          </cell>
          <cell r="BZ268" t="str">
            <v/>
          </cell>
          <cell r="CA268" t="str">
            <v/>
          </cell>
          <cell r="CB268" t="str">
            <v/>
          </cell>
          <cell r="CC268" t="str">
            <v/>
          </cell>
          <cell r="CD268" t="str">
            <v/>
          </cell>
          <cell r="CE268" t="str">
            <v/>
          </cell>
          <cell r="CF268" t="str">
            <v/>
          </cell>
          <cell r="CG268" t="str">
            <v/>
          </cell>
          <cell r="CH268" t="str">
            <v/>
          </cell>
          <cell r="CI268" t="str">
            <v/>
          </cell>
          <cell r="CJ268" t="str">
            <v/>
          </cell>
          <cell r="CK268" t="str">
            <v/>
          </cell>
        </row>
        <row r="269">
          <cell r="C269">
            <v>266</v>
          </cell>
          <cell r="AM269" t="str">
            <v>×</v>
          </cell>
          <cell r="AN269" t="str">
            <v/>
          </cell>
          <cell r="AO269">
            <v>0</v>
          </cell>
          <cell r="AP269">
            <v>0</v>
          </cell>
          <cell r="AQ269" t="str">
            <v/>
          </cell>
          <cell r="AR269" t="str">
            <v/>
          </cell>
          <cell r="AS269" t="str">
            <v/>
          </cell>
          <cell r="AT269" t="str">
            <v/>
          </cell>
          <cell r="AU269" t="str">
            <v/>
          </cell>
          <cell r="AV269" t="str">
            <v/>
          </cell>
          <cell r="AW269" t="str">
            <v/>
          </cell>
          <cell r="AX269" t="str">
            <v/>
          </cell>
          <cell r="AY269" t="str">
            <v/>
          </cell>
          <cell r="AZ269" t="str">
            <v/>
          </cell>
          <cell r="BA269" t="str">
            <v/>
          </cell>
          <cell r="BB269" t="str">
            <v/>
          </cell>
          <cell r="BC269" t="str">
            <v/>
          </cell>
          <cell r="BD269" t="str">
            <v/>
          </cell>
          <cell r="BE269" t="str">
            <v/>
          </cell>
          <cell r="BF269" t="str">
            <v/>
          </cell>
          <cell r="BG269" t="str">
            <v/>
          </cell>
          <cell r="BH269" t="str">
            <v/>
          </cell>
          <cell r="BI269" t="str">
            <v/>
          </cell>
          <cell r="BJ269" t="str">
            <v/>
          </cell>
          <cell r="BK269" t="str">
            <v/>
          </cell>
          <cell r="BL269" t="str">
            <v/>
          </cell>
          <cell r="BM269" t="str">
            <v/>
          </cell>
          <cell r="BN269" t="str">
            <v/>
          </cell>
          <cell r="BO269" t="str">
            <v/>
          </cell>
          <cell r="BP269" t="str">
            <v/>
          </cell>
          <cell r="BQ269" t="str">
            <v/>
          </cell>
          <cell r="BR269" t="str">
            <v/>
          </cell>
          <cell r="BS269" t="str">
            <v/>
          </cell>
          <cell r="BT269" t="str">
            <v/>
          </cell>
          <cell r="BU269" t="str">
            <v/>
          </cell>
          <cell r="BV269" t="str">
            <v/>
          </cell>
          <cell r="BW269" t="str">
            <v/>
          </cell>
          <cell r="BX269" t="str">
            <v/>
          </cell>
          <cell r="BY269" t="str">
            <v/>
          </cell>
          <cell r="BZ269" t="str">
            <v/>
          </cell>
          <cell r="CA269" t="str">
            <v/>
          </cell>
          <cell r="CB269" t="str">
            <v/>
          </cell>
          <cell r="CC269" t="str">
            <v/>
          </cell>
          <cell r="CD269" t="str">
            <v/>
          </cell>
          <cell r="CE269" t="str">
            <v/>
          </cell>
          <cell r="CF269" t="str">
            <v/>
          </cell>
          <cell r="CG269" t="str">
            <v/>
          </cell>
          <cell r="CH269" t="str">
            <v/>
          </cell>
          <cell r="CI269" t="str">
            <v/>
          </cell>
          <cell r="CJ269" t="str">
            <v/>
          </cell>
          <cell r="CK269" t="str">
            <v/>
          </cell>
        </row>
        <row r="270">
          <cell r="C270">
            <v>267</v>
          </cell>
          <cell r="AM270" t="str">
            <v>×</v>
          </cell>
          <cell r="AN270" t="str">
            <v/>
          </cell>
          <cell r="AO270">
            <v>0</v>
          </cell>
          <cell r="AP270">
            <v>0</v>
          </cell>
          <cell r="AQ270" t="str">
            <v/>
          </cell>
          <cell r="AR270" t="str">
            <v/>
          </cell>
          <cell r="AS270" t="str">
            <v/>
          </cell>
          <cell r="AT270" t="str">
            <v/>
          </cell>
          <cell r="AU270" t="str">
            <v/>
          </cell>
          <cell r="AV270" t="str">
            <v/>
          </cell>
          <cell r="AW270" t="str">
            <v/>
          </cell>
          <cell r="AX270" t="str">
            <v/>
          </cell>
          <cell r="AY270" t="str">
            <v/>
          </cell>
          <cell r="AZ270" t="str">
            <v/>
          </cell>
          <cell r="BA270" t="str">
            <v/>
          </cell>
          <cell r="BB270" t="str">
            <v/>
          </cell>
          <cell r="BC270" t="str">
            <v/>
          </cell>
          <cell r="BD270" t="str">
            <v/>
          </cell>
          <cell r="BE270" t="str">
            <v/>
          </cell>
          <cell r="BF270" t="str">
            <v/>
          </cell>
          <cell r="BG270" t="str">
            <v/>
          </cell>
          <cell r="BH270" t="str">
            <v/>
          </cell>
          <cell r="BI270" t="str">
            <v/>
          </cell>
          <cell r="BJ270" t="str">
            <v/>
          </cell>
          <cell r="BK270" t="str">
            <v/>
          </cell>
          <cell r="BL270" t="str">
            <v/>
          </cell>
          <cell r="BM270" t="str">
            <v/>
          </cell>
          <cell r="BN270" t="str">
            <v/>
          </cell>
          <cell r="BO270" t="str">
            <v/>
          </cell>
          <cell r="BP270" t="str">
            <v/>
          </cell>
          <cell r="BQ270" t="str">
            <v/>
          </cell>
          <cell r="BR270" t="str">
            <v/>
          </cell>
          <cell r="BS270" t="str">
            <v/>
          </cell>
          <cell r="BT270" t="str">
            <v/>
          </cell>
          <cell r="BU270" t="str">
            <v/>
          </cell>
          <cell r="BV270" t="str">
            <v/>
          </cell>
          <cell r="BW270" t="str">
            <v/>
          </cell>
          <cell r="BX270" t="str">
            <v/>
          </cell>
          <cell r="BY270" t="str">
            <v/>
          </cell>
          <cell r="BZ270" t="str">
            <v/>
          </cell>
          <cell r="CA270" t="str">
            <v/>
          </cell>
          <cell r="CB270" t="str">
            <v/>
          </cell>
          <cell r="CC270" t="str">
            <v/>
          </cell>
          <cell r="CD270" t="str">
            <v/>
          </cell>
          <cell r="CE270" t="str">
            <v/>
          </cell>
          <cell r="CF270" t="str">
            <v/>
          </cell>
          <cell r="CG270" t="str">
            <v/>
          </cell>
          <cell r="CH270" t="str">
            <v/>
          </cell>
          <cell r="CI270" t="str">
            <v/>
          </cell>
          <cell r="CJ270" t="str">
            <v/>
          </cell>
          <cell r="CK270" t="str">
            <v/>
          </cell>
        </row>
        <row r="271">
          <cell r="C271">
            <v>268</v>
          </cell>
          <cell r="AM271" t="str">
            <v>×</v>
          </cell>
          <cell r="AN271" t="str">
            <v/>
          </cell>
          <cell r="AO271">
            <v>0</v>
          </cell>
          <cell r="AP271">
            <v>0</v>
          </cell>
          <cell r="AQ271" t="str">
            <v/>
          </cell>
          <cell r="AR271" t="str">
            <v/>
          </cell>
          <cell r="AS271" t="str">
            <v/>
          </cell>
          <cell r="AT271" t="str">
            <v/>
          </cell>
          <cell r="AU271" t="str">
            <v/>
          </cell>
          <cell r="AV271" t="str">
            <v/>
          </cell>
          <cell r="AW271" t="str">
            <v/>
          </cell>
          <cell r="AX271" t="str">
            <v/>
          </cell>
          <cell r="AY271" t="str">
            <v/>
          </cell>
          <cell r="AZ271" t="str">
            <v/>
          </cell>
          <cell r="BA271" t="str">
            <v/>
          </cell>
          <cell r="BB271" t="str">
            <v/>
          </cell>
          <cell r="BC271" t="str">
            <v/>
          </cell>
          <cell r="BD271" t="str">
            <v/>
          </cell>
          <cell r="BE271" t="str">
            <v/>
          </cell>
          <cell r="BF271" t="str">
            <v/>
          </cell>
          <cell r="BG271" t="str">
            <v/>
          </cell>
          <cell r="BH271" t="str">
            <v/>
          </cell>
          <cell r="BI271" t="str">
            <v/>
          </cell>
          <cell r="BJ271" t="str">
            <v/>
          </cell>
          <cell r="BK271" t="str">
            <v/>
          </cell>
          <cell r="BL271" t="str">
            <v/>
          </cell>
          <cell r="BM271" t="str">
            <v/>
          </cell>
          <cell r="BN271" t="str">
            <v/>
          </cell>
          <cell r="BO271" t="str">
            <v/>
          </cell>
          <cell r="BP271" t="str">
            <v/>
          </cell>
          <cell r="BQ271" t="str">
            <v/>
          </cell>
          <cell r="BR271" t="str">
            <v/>
          </cell>
          <cell r="BS271" t="str">
            <v/>
          </cell>
          <cell r="BT271" t="str">
            <v/>
          </cell>
          <cell r="BU271" t="str">
            <v/>
          </cell>
          <cell r="BV271" t="str">
            <v/>
          </cell>
          <cell r="BW271" t="str">
            <v/>
          </cell>
          <cell r="BX271" t="str">
            <v/>
          </cell>
          <cell r="BY271" t="str">
            <v/>
          </cell>
          <cell r="BZ271" t="str">
            <v/>
          </cell>
          <cell r="CA271" t="str">
            <v/>
          </cell>
          <cell r="CB271" t="str">
            <v/>
          </cell>
          <cell r="CC271" t="str">
            <v/>
          </cell>
          <cell r="CD271" t="str">
            <v/>
          </cell>
          <cell r="CE271" t="str">
            <v/>
          </cell>
          <cell r="CF271" t="str">
            <v/>
          </cell>
          <cell r="CG271" t="str">
            <v/>
          </cell>
          <cell r="CH271" t="str">
            <v/>
          </cell>
          <cell r="CI271" t="str">
            <v/>
          </cell>
          <cell r="CJ271" t="str">
            <v/>
          </cell>
          <cell r="CK271" t="str">
            <v/>
          </cell>
        </row>
        <row r="272">
          <cell r="C272">
            <v>269</v>
          </cell>
          <cell r="AM272" t="str">
            <v>×</v>
          </cell>
          <cell r="AN272" t="str">
            <v/>
          </cell>
          <cell r="AO272">
            <v>0</v>
          </cell>
          <cell r="AP272">
            <v>0</v>
          </cell>
          <cell r="AQ272" t="str">
            <v/>
          </cell>
          <cell r="AR272" t="str">
            <v/>
          </cell>
          <cell r="AS272" t="str">
            <v/>
          </cell>
          <cell r="AT272" t="str">
            <v/>
          </cell>
          <cell r="AU272" t="str">
            <v/>
          </cell>
          <cell r="AV272" t="str">
            <v/>
          </cell>
          <cell r="AW272" t="str">
            <v/>
          </cell>
          <cell r="AX272" t="str">
            <v/>
          </cell>
          <cell r="AY272" t="str">
            <v/>
          </cell>
          <cell r="AZ272" t="str">
            <v/>
          </cell>
          <cell r="BA272" t="str">
            <v/>
          </cell>
          <cell r="BB272" t="str">
            <v/>
          </cell>
          <cell r="BC272" t="str">
            <v/>
          </cell>
          <cell r="BD272" t="str">
            <v/>
          </cell>
          <cell r="BE272" t="str">
            <v/>
          </cell>
          <cell r="BF272" t="str">
            <v/>
          </cell>
          <cell r="BG272" t="str">
            <v/>
          </cell>
          <cell r="BH272" t="str">
            <v/>
          </cell>
          <cell r="BI272" t="str">
            <v/>
          </cell>
          <cell r="BJ272" t="str">
            <v/>
          </cell>
          <cell r="BK272" t="str">
            <v/>
          </cell>
          <cell r="BL272" t="str">
            <v/>
          </cell>
          <cell r="BM272" t="str">
            <v/>
          </cell>
          <cell r="BN272" t="str">
            <v/>
          </cell>
          <cell r="BO272" t="str">
            <v/>
          </cell>
          <cell r="BP272" t="str">
            <v/>
          </cell>
          <cell r="BQ272" t="str">
            <v/>
          </cell>
          <cell r="BR272" t="str">
            <v/>
          </cell>
          <cell r="BS272" t="str">
            <v/>
          </cell>
          <cell r="BT272" t="str">
            <v/>
          </cell>
          <cell r="BU272" t="str">
            <v/>
          </cell>
          <cell r="BV272" t="str">
            <v/>
          </cell>
          <cell r="BW272" t="str">
            <v/>
          </cell>
          <cell r="BX272" t="str">
            <v/>
          </cell>
          <cell r="BY272" t="str">
            <v/>
          </cell>
          <cell r="BZ272" t="str">
            <v/>
          </cell>
          <cell r="CA272" t="str">
            <v/>
          </cell>
          <cell r="CB272" t="str">
            <v/>
          </cell>
          <cell r="CC272" t="str">
            <v/>
          </cell>
          <cell r="CD272" t="str">
            <v/>
          </cell>
          <cell r="CE272" t="str">
            <v/>
          </cell>
          <cell r="CF272" t="str">
            <v/>
          </cell>
          <cell r="CG272" t="str">
            <v/>
          </cell>
          <cell r="CH272" t="str">
            <v/>
          </cell>
          <cell r="CI272" t="str">
            <v/>
          </cell>
          <cell r="CJ272" t="str">
            <v/>
          </cell>
          <cell r="CK272" t="str">
            <v/>
          </cell>
        </row>
        <row r="273">
          <cell r="C273">
            <v>270</v>
          </cell>
          <cell r="AM273" t="str">
            <v>×</v>
          </cell>
          <cell r="AN273" t="str">
            <v/>
          </cell>
          <cell r="AO273">
            <v>0</v>
          </cell>
          <cell r="AP273">
            <v>0</v>
          </cell>
          <cell r="AQ273" t="str">
            <v/>
          </cell>
          <cell r="AR273" t="str">
            <v/>
          </cell>
          <cell r="AS273" t="str">
            <v/>
          </cell>
          <cell r="AT273" t="str">
            <v/>
          </cell>
          <cell r="AU273" t="str">
            <v/>
          </cell>
          <cell r="AV273" t="str">
            <v/>
          </cell>
          <cell r="AW273" t="str">
            <v/>
          </cell>
          <cell r="AX273" t="str">
            <v/>
          </cell>
          <cell r="AY273" t="str">
            <v/>
          </cell>
          <cell r="AZ273" t="str">
            <v/>
          </cell>
          <cell r="BA273" t="str">
            <v/>
          </cell>
          <cell r="BB273" t="str">
            <v/>
          </cell>
          <cell r="BC273" t="str">
            <v/>
          </cell>
          <cell r="BD273" t="str">
            <v/>
          </cell>
          <cell r="BE273" t="str">
            <v/>
          </cell>
          <cell r="BF273" t="str">
            <v/>
          </cell>
          <cell r="BG273" t="str">
            <v/>
          </cell>
          <cell r="BH273" t="str">
            <v/>
          </cell>
          <cell r="BI273" t="str">
            <v/>
          </cell>
          <cell r="BJ273" t="str">
            <v/>
          </cell>
          <cell r="BK273" t="str">
            <v/>
          </cell>
          <cell r="BL273" t="str">
            <v/>
          </cell>
          <cell r="BM273" t="str">
            <v/>
          </cell>
          <cell r="BN273" t="str">
            <v/>
          </cell>
          <cell r="BO273" t="str">
            <v/>
          </cell>
          <cell r="BP273" t="str">
            <v/>
          </cell>
          <cell r="BQ273" t="str">
            <v/>
          </cell>
          <cell r="BR273" t="str">
            <v/>
          </cell>
          <cell r="BS273" t="str">
            <v/>
          </cell>
          <cell r="BT273" t="str">
            <v/>
          </cell>
          <cell r="BU273" t="str">
            <v/>
          </cell>
          <cell r="BV273" t="str">
            <v/>
          </cell>
          <cell r="BW273" t="str">
            <v/>
          </cell>
          <cell r="BX273" t="str">
            <v/>
          </cell>
          <cell r="BY273" t="str">
            <v/>
          </cell>
          <cell r="BZ273" t="str">
            <v/>
          </cell>
          <cell r="CA273" t="str">
            <v/>
          </cell>
          <cell r="CB273" t="str">
            <v/>
          </cell>
          <cell r="CC273" t="str">
            <v/>
          </cell>
          <cell r="CD273" t="str">
            <v/>
          </cell>
          <cell r="CE273" t="str">
            <v/>
          </cell>
          <cell r="CF273" t="str">
            <v/>
          </cell>
          <cell r="CG273" t="str">
            <v/>
          </cell>
          <cell r="CH273" t="str">
            <v/>
          </cell>
          <cell r="CI273" t="str">
            <v/>
          </cell>
          <cell r="CJ273" t="str">
            <v/>
          </cell>
          <cell r="CK273" t="str">
            <v/>
          </cell>
        </row>
        <row r="274">
          <cell r="C274">
            <v>271</v>
          </cell>
          <cell r="AM274" t="str">
            <v>×</v>
          </cell>
          <cell r="AN274" t="str">
            <v/>
          </cell>
          <cell r="AO274">
            <v>0</v>
          </cell>
          <cell r="AP274">
            <v>0</v>
          </cell>
          <cell r="AQ274" t="str">
            <v/>
          </cell>
          <cell r="AR274" t="str">
            <v/>
          </cell>
          <cell r="AS274" t="str">
            <v/>
          </cell>
          <cell r="AT274" t="str">
            <v/>
          </cell>
          <cell r="AU274" t="str">
            <v/>
          </cell>
          <cell r="AV274" t="str">
            <v/>
          </cell>
          <cell r="AW274" t="str">
            <v/>
          </cell>
          <cell r="AX274" t="str">
            <v/>
          </cell>
          <cell r="AY274" t="str">
            <v/>
          </cell>
          <cell r="AZ274" t="str">
            <v/>
          </cell>
          <cell r="BA274" t="str">
            <v/>
          </cell>
          <cell r="BB274" t="str">
            <v/>
          </cell>
          <cell r="BC274" t="str">
            <v/>
          </cell>
          <cell r="BD274" t="str">
            <v/>
          </cell>
          <cell r="BE274" t="str">
            <v/>
          </cell>
          <cell r="BF274" t="str">
            <v/>
          </cell>
          <cell r="BG274" t="str">
            <v/>
          </cell>
          <cell r="BH274" t="str">
            <v/>
          </cell>
          <cell r="BI274" t="str">
            <v/>
          </cell>
          <cell r="BJ274" t="str">
            <v/>
          </cell>
          <cell r="BK274" t="str">
            <v/>
          </cell>
          <cell r="BL274" t="str">
            <v/>
          </cell>
          <cell r="BM274" t="str">
            <v/>
          </cell>
          <cell r="BN274" t="str">
            <v/>
          </cell>
          <cell r="BO274" t="str">
            <v/>
          </cell>
          <cell r="BP274" t="str">
            <v/>
          </cell>
          <cell r="BQ274" t="str">
            <v/>
          </cell>
          <cell r="BR274" t="str">
            <v/>
          </cell>
          <cell r="BS274" t="str">
            <v/>
          </cell>
          <cell r="BT274" t="str">
            <v/>
          </cell>
          <cell r="BU274" t="str">
            <v/>
          </cell>
          <cell r="BV274" t="str">
            <v/>
          </cell>
          <cell r="BW274" t="str">
            <v/>
          </cell>
          <cell r="BX274" t="str">
            <v/>
          </cell>
          <cell r="BY274" t="str">
            <v/>
          </cell>
          <cell r="BZ274" t="str">
            <v/>
          </cell>
          <cell r="CA274" t="str">
            <v/>
          </cell>
          <cell r="CB274" t="str">
            <v/>
          </cell>
          <cell r="CC274" t="str">
            <v/>
          </cell>
          <cell r="CD274" t="str">
            <v/>
          </cell>
          <cell r="CE274" t="str">
            <v/>
          </cell>
          <cell r="CF274" t="str">
            <v/>
          </cell>
          <cell r="CG274" t="str">
            <v/>
          </cell>
          <cell r="CH274" t="str">
            <v/>
          </cell>
          <cell r="CI274" t="str">
            <v/>
          </cell>
          <cell r="CJ274" t="str">
            <v/>
          </cell>
          <cell r="CK274" t="str">
            <v/>
          </cell>
        </row>
        <row r="275">
          <cell r="C275">
            <v>272</v>
          </cell>
          <cell r="AM275" t="str">
            <v>×</v>
          </cell>
          <cell r="AN275" t="str">
            <v/>
          </cell>
          <cell r="AO275">
            <v>0</v>
          </cell>
          <cell r="AP275">
            <v>0</v>
          </cell>
          <cell r="AQ275" t="str">
            <v/>
          </cell>
          <cell r="AR275" t="str">
            <v/>
          </cell>
          <cell r="AS275" t="str">
            <v/>
          </cell>
          <cell r="AT275" t="str">
            <v/>
          </cell>
          <cell r="AU275" t="str">
            <v/>
          </cell>
          <cell r="AV275" t="str">
            <v/>
          </cell>
          <cell r="AW275" t="str">
            <v/>
          </cell>
          <cell r="AX275" t="str">
            <v/>
          </cell>
          <cell r="AY275" t="str">
            <v/>
          </cell>
          <cell r="AZ275" t="str">
            <v/>
          </cell>
          <cell r="BA275" t="str">
            <v/>
          </cell>
          <cell r="BB275" t="str">
            <v/>
          </cell>
          <cell r="BC275" t="str">
            <v/>
          </cell>
          <cell r="BD275" t="str">
            <v/>
          </cell>
          <cell r="BE275" t="str">
            <v/>
          </cell>
          <cell r="BF275" t="str">
            <v/>
          </cell>
          <cell r="BG275" t="str">
            <v/>
          </cell>
          <cell r="BH275" t="str">
            <v/>
          </cell>
          <cell r="BI275" t="str">
            <v/>
          </cell>
          <cell r="BJ275" t="str">
            <v/>
          </cell>
          <cell r="BK275" t="str">
            <v/>
          </cell>
          <cell r="BL275" t="str">
            <v/>
          </cell>
          <cell r="BM275" t="str">
            <v/>
          </cell>
          <cell r="BN275" t="str">
            <v/>
          </cell>
          <cell r="BO275" t="str">
            <v/>
          </cell>
          <cell r="BP275" t="str">
            <v/>
          </cell>
          <cell r="BQ275" t="str">
            <v/>
          </cell>
          <cell r="BR275" t="str">
            <v/>
          </cell>
          <cell r="BS275" t="str">
            <v/>
          </cell>
          <cell r="BT275" t="str">
            <v/>
          </cell>
          <cell r="BU275" t="str">
            <v/>
          </cell>
          <cell r="BV275" t="str">
            <v/>
          </cell>
          <cell r="BW275" t="str">
            <v/>
          </cell>
          <cell r="BX275" t="str">
            <v/>
          </cell>
          <cell r="BY275" t="str">
            <v/>
          </cell>
          <cell r="BZ275" t="str">
            <v/>
          </cell>
          <cell r="CA275" t="str">
            <v/>
          </cell>
          <cell r="CB275" t="str">
            <v/>
          </cell>
          <cell r="CC275" t="str">
            <v/>
          </cell>
          <cell r="CD275" t="str">
            <v/>
          </cell>
          <cell r="CE275" t="str">
            <v/>
          </cell>
          <cell r="CF275" t="str">
            <v/>
          </cell>
          <cell r="CG275" t="str">
            <v/>
          </cell>
          <cell r="CH275" t="str">
            <v/>
          </cell>
          <cell r="CI275" t="str">
            <v/>
          </cell>
          <cell r="CJ275" t="str">
            <v/>
          </cell>
          <cell r="CK275" t="str">
            <v/>
          </cell>
        </row>
        <row r="276">
          <cell r="C276">
            <v>273</v>
          </cell>
          <cell r="AM276" t="str">
            <v>×</v>
          </cell>
          <cell r="AN276" t="str">
            <v/>
          </cell>
          <cell r="AO276">
            <v>0</v>
          </cell>
          <cell r="AP276">
            <v>0</v>
          </cell>
          <cell r="AQ276" t="str">
            <v/>
          </cell>
          <cell r="AR276" t="str">
            <v/>
          </cell>
          <cell r="AS276" t="str">
            <v/>
          </cell>
          <cell r="AT276" t="str">
            <v/>
          </cell>
          <cell r="AU276" t="str">
            <v/>
          </cell>
          <cell r="AV276" t="str">
            <v/>
          </cell>
          <cell r="AW276" t="str">
            <v/>
          </cell>
          <cell r="AX276" t="str">
            <v/>
          </cell>
          <cell r="AY276" t="str">
            <v/>
          </cell>
          <cell r="AZ276" t="str">
            <v/>
          </cell>
          <cell r="BA276" t="str">
            <v/>
          </cell>
          <cell r="BB276" t="str">
            <v/>
          </cell>
          <cell r="BC276" t="str">
            <v/>
          </cell>
          <cell r="BD276" t="str">
            <v/>
          </cell>
          <cell r="BE276" t="str">
            <v/>
          </cell>
          <cell r="BF276" t="str">
            <v/>
          </cell>
          <cell r="BG276" t="str">
            <v/>
          </cell>
          <cell r="BH276" t="str">
            <v/>
          </cell>
          <cell r="BI276" t="str">
            <v/>
          </cell>
          <cell r="BJ276" t="str">
            <v/>
          </cell>
          <cell r="BK276" t="str">
            <v/>
          </cell>
          <cell r="BL276" t="str">
            <v/>
          </cell>
          <cell r="BM276" t="str">
            <v/>
          </cell>
          <cell r="BN276" t="str">
            <v/>
          </cell>
          <cell r="BO276" t="str">
            <v/>
          </cell>
          <cell r="BP276" t="str">
            <v/>
          </cell>
          <cell r="BQ276" t="str">
            <v/>
          </cell>
          <cell r="BR276" t="str">
            <v/>
          </cell>
          <cell r="BS276" t="str">
            <v/>
          </cell>
          <cell r="BT276" t="str">
            <v/>
          </cell>
          <cell r="BU276" t="str">
            <v/>
          </cell>
          <cell r="BV276" t="str">
            <v/>
          </cell>
          <cell r="BW276" t="str">
            <v/>
          </cell>
          <cell r="BX276" t="str">
            <v/>
          </cell>
          <cell r="BY276" t="str">
            <v/>
          </cell>
          <cell r="BZ276" t="str">
            <v/>
          </cell>
          <cell r="CA276" t="str">
            <v/>
          </cell>
          <cell r="CB276" t="str">
            <v/>
          </cell>
          <cell r="CC276" t="str">
            <v/>
          </cell>
          <cell r="CD276" t="str">
            <v/>
          </cell>
          <cell r="CE276" t="str">
            <v/>
          </cell>
          <cell r="CF276" t="str">
            <v/>
          </cell>
          <cell r="CG276" t="str">
            <v/>
          </cell>
          <cell r="CH276" t="str">
            <v/>
          </cell>
          <cell r="CI276" t="str">
            <v/>
          </cell>
          <cell r="CJ276" t="str">
            <v/>
          </cell>
          <cell r="CK276" t="str">
            <v/>
          </cell>
        </row>
        <row r="277">
          <cell r="C277">
            <v>274</v>
          </cell>
          <cell r="AM277" t="str">
            <v>×</v>
          </cell>
          <cell r="AN277" t="str">
            <v/>
          </cell>
          <cell r="AO277">
            <v>0</v>
          </cell>
          <cell r="AP277">
            <v>0</v>
          </cell>
          <cell r="AQ277" t="str">
            <v/>
          </cell>
          <cell r="AR277" t="str">
            <v/>
          </cell>
          <cell r="AS277" t="str">
            <v/>
          </cell>
          <cell r="AT277" t="str">
            <v/>
          </cell>
          <cell r="AU277" t="str">
            <v/>
          </cell>
          <cell r="AV277" t="str">
            <v/>
          </cell>
          <cell r="AW277" t="str">
            <v/>
          </cell>
          <cell r="AX277" t="str">
            <v/>
          </cell>
          <cell r="AY277" t="str">
            <v/>
          </cell>
          <cell r="AZ277" t="str">
            <v/>
          </cell>
          <cell r="BA277" t="str">
            <v/>
          </cell>
          <cell r="BB277" t="str">
            <v/>
          </cell>
          <cell r="BC277" t="str">
            <v/>
          </cell>
          <cell r="BD277" t="str">
            <v/>
          </cell>
          <cell r="BE277" t="str">
            <v/>
          </cell>
          <cell r="BF277" t="str">
            <v/>
          </cell>
          <cell r="BG277" t="str">
            <v/>
          </cell>
          <cell r="BH277" t="str">
            <v/>
          </cell>
          <cell r="BI277" t="str">
            <v/>
          </cell>
          <cell r="BJ277" t="str">
            <v/>
          </cell>
          <cell r="BK277" t="str">
            <v/>
          </cell>
          <cell r="BL277" t="str">
            <v/>
          </cell>
          <cell r="BM277" t="str">
            <v/>
          </cell>
          <cell r="BN277" t="str">
            <v/>
          </cell>
          <cell r="BO277" t="str">
            <v/>
          </cell>
          <cell r="BP277" t="str">
            <v/>
          </cell>
          <cell r="BQ277" t="str">
            <v/>
          </cell>
          <cell r="BR277" t="str">
            <v/>
          </cell>
          <cell r="BS277" t="str">
            <v/>
          </cell>
          <cell r="BT277" t="str">
            <v/>
          </cell>
          <cell r="BU277" t="str">
            <v/>
          </cell>
          <cell r="BV277" t="str">
            <v/>
          </cell>
          <cell r="BW277" t="str">
            <v/>
          </cell>
          <cell r="BX277" t="str">
            <v/>
          </cell>
          <cell r="BY277" t="str">
            <v/>
          </cell>
          <cell r="BZ277" t="str">
            <v/>
          </cell>
          <cell r="CA277" t="str">
            <v/>
          </cell>
          <cell r="CB277" t="str">
            <v/>
          </cell>
          <cell r="CC277" t="str">
            <v/>
          </cell>
          <cell r="CD277" t="str">
            <v/>
          </cell>
          <cell r="CE277" t="str">
            <v/>
          </cell>
          <cell r="CF277" t="str">
            <v/>
          </cell>
          <cell r="CG277" t="str">
            <v/>
          </cell>
          <cell r="CH277" t="str">
            <v/>
          </cell>
          <cell r="CI277" t="str">
            <v/>
          </cell>
          <cell r="CJ277" t="str">
            <v/>
          </cell>
          <cell r="CK277" t="str">
            <v/>
          </cell>
        </row>
        <row r="278">
          <cell r="C278">
            <v>275</v>
          </cell>
          <cell r="AM278" t="str">
            <v>×</v>
          </cell>
          <cell r="AN278" t="str">
            <v/>
          </cell>
          <cell r="AO278">
            <v>0</v>
          </cell>
          <cell r="AP278">
            <v>0</v>
          </cell>
          <cell r="AQ278" t="str">
            <v/>
          </cell>
          <cell r="AR278" t="str">
            <v/>
          </cell>
          <cell r="AS278" t="str">
            <v/>
          </cell>
          <cell r="AT278" t="str">
            <v/>
          </cell>
          <cell r="AU278" t="str">
            <v/>
          </cell>
          <cell r="AV278" t="str">
            <v/>
          </cell>
          <cell r="AW278" t="str">
            <v/>
          </cell>
          <cell r="AX278" t="str">
            <v/>
          </cell>
          <cell r="AY278" t="str">
            <v/>
          </cell>
          <cell r="AZ278" t="str">
            <v/>
          </cell>
          <cell r="BA278" t="str">
            <v/>
          </cell>
          <cell r="BB278" t="str">
            <v/>
          </cell>
          <cell r="BC278" t="str">
            <v/>
          </cell>
          <cell r="BD278" t="str">
            <v/>
          </cell>
          <cell r="BE278" t="str">
            <v/>
          </cell>
          <cell r="BF278" t="str">
            <v/>
          </cell>
          <cell r="BG278" t="str">
            <v/>
          </cell>
          <cell r="BH278" t="str">
            <v/>
          </cell>
          <cell r="BI278" t="str">
            <v/>
          </cell>
          <cell r="BJ278" t="str">
            <v/>
          </cell>
          <cell r="BK278" t="str">
            <v/>
          </cell>
          <cell r="BL278" t="str">
            <v/>
          </cell>
          <cell r="BM278" t="str">
            <v/>
          </cell>
          <cell r="BN278" t="str">
            <v/>
          </cell>
          <cell r="BO278" t="str">
            <v/>
          </cell>
          <cell r="BP278" t="str">
            <v/>
          </cell>
          <cell r="BQ278" t="str">
            <v/>
          </cell>
          <cell r="BR278" t="str">
            <v/>
          </cell>
          <cell r="BS278" t="str">
            <v/>
          </cell>
          <cell r="BT278" t="str">
            <v/>
          </cell>
          <cell r="BU278" t="str">
            <v/>
          </cell>
          <cell r="BV278" t="str">
            <v/>
          </cell>
          <cell r="BW278" t="str">
            <v/>
          </cell>
          <cell r="BX278" t="str">
            <v/>
          </cell>
          <cell r="BY278" t="str">
            <v/>
          </cell>
          <cell r="BZ278" t="str">
            <v/>
          </cell>
          <cell r="CA278" t="str">
            <v/>
          </cell>
          <cell r="CB278" t="str">
            <v/>
          </cell>
          <cell r="CC278" t="str">
            <v/>
          </cell>
          <cell r="CD278" t="str">
            <v/>
          </cell>
          <cell r="CE278" t="str">
            <v/>
          </cell>
          <cell r="CF278" t="str">
            <v/>
          </cell>
          <cell r="CG278" t="str">
            <v/>
          </cell>
          <cell r="CH278" t="str">
            <v/>
          </cell>
          <cell r="CI278" t="str">
            <v/>
          </cell>
          <cell r="CJ278" t="str">
            <v/>
          </cell>
          <cell r="CK278" t="str">
            <v/>
          </cell>
        </row>
        <row r="279">
          <cell r="C279">
            <v>276</v>
          </cell>
          <cell r="AM279" t="str">
            <v>×</v>
          </cell>
          <cell r="AN279" t="str">
            <v/>
          </cell>
          <cell r="AO279">
            <v>0</v>
          </cell>
          <cell r="AP279">
            <v>0</v>
          </cell>
          <cell r="AQ279" t="str">
            <v/>
          </cell>
          <cell r="AR279" t="str">
            <v/>
          </cell>
          <cell r="AS279" t="str">
            <v/>
          </cell>
          <cell r="AT279" t="str">
            <v/>
          </cell>
          <cell r="AU279" t="str">
            <v/>
          </cell>
          <cell r="AV279" t="str">
            <v/>
          </cell>
          <cell r="AW279" t="str">
            <v/>
          </cell>
          <cell r="AX279" t="str">
            <v/>
          </cell>
          <cell r="AY279" t="str">
            <v/>
          </cell>
          <cell r="AZ279" t="str">
            <v/>
          </cell>
          <cell r="BA279" t="str">
            <v/>
          </cell>
          <cell r="BB279" t="str">
            <v/>
          </cell>
          <cell r="BC279" t="str">
            <v/>
          </cell>
          <cell r="BD279" t="str">
            <v/>
          </cell>
          <cell r="BE279" t="str">
            <v/>
          </cell>
          <cell r="BF279" t="str">
            <v/>
          </cell>
          <cell r="BG279" t="str">
            <v/>
          </cell>
          <cell r="BH279" t="str">
            <v/>
          </cell>
          <cell r="BI279" t="str">
            <v/>
          </cell>
          <cell r="BJ279" t="str">
            <v/>
          </cell>
          <cell r="BK279" t="str">
            <v/>
          </cell>
          <cell r="BL279" t="str">
            <v/>
          </cell>
          <cell r="BM279" t="str">
            <v/>
          </cell>
          <cell r="BN279" t="str">
            <v/>
          </cell>
          <cell r="BO279" t="str">
            <v/>
          </cell>
          <cell r="BP279" t="str">
            <v/>
          </cell>
          <cell r="BQ279" t="str">
            <v/>
          </cell>
          <cell r="BR279" t="str">
            <v/>
          </cell>
          <cell r="BS279" t="str">
            <v/>
          </cell>
          <cell r="BT279" t="str">
            <v/>
          </cell>
          <cell r="BU279" t="str">
            <v/>
          </cell>
          <cell r="BV279" t="str">
            <v/>
          </cell>
          <cell r="BW279" t="str">
            <v/>
          </cell>
          <cell r="BX279" t="str">
            <v/>
          </cell>
          <cell r="BY279" t="str">
            <v/>
          </cell>
          <cell r="BZ279" t="str">
            <v/>
          </cell>
          <cell r="CA279" t="str">
            <v/>
          </cell>
          <cell r="CB279" t="str">
            <v/>
          </cell>
          <cell r="CC279" t="str">
            <v/>
          </cell>
          <cell r="CD279" t="str">
            <v/>
          </cell>
          <cell r="CE279" t="str">
            <v/>
          </cell>
          <cell r="CF279" t="str">
            <v/>
          </cell>
          <cell r="CG279" t="str">
            <v/>
          </cell>
          <cell r="CH279" t="str">
            <v/>
          </cell>
          <cell r="CI279" t="str">
            <v/>
          </cell>
          <cell r="CJ279" t="str">
            <v/>
          </cell>
          <cell r="CK279" t="str">
            <v/>
          </cell>
        </row>
        <row r="280">
          <cell r="C280">
            <v>277</v>
          </cell>
          <cell r="AM280" t="str">
            <v>×</v>
          </cell>
          <cell r="AN280" t="str">
            <v/>
          </cell>
          <cell r="AO280">
            <v>0</v>
          </cell>
          <cell r="AP280">
            <v>0</v>
          </cell>
          <cell r="AQ280" t="str">
            <v/>
          </cell>
          <cell r="AR280" t="str">
            <v/>
          </cell>
          <cell r="AS280" t="str">
            <v/>
          </cell>
          <cell r="AT280" t="str">
            <v/>
          </cell>
          <cell r="AU280" t="str">
            <v/>
          </cell>
          <cell r="AV280" t="str">
            <v/>
          </cell>
          <cell r="AW280" t="str">
            <v/>
          </cell>
          <cell r="AX280" t="str">
            <v/>
          </cell>
          <cell r="AY280" t="str">
            <v/>
          </cell>
          <cell r="AZ280" t="str">
            <v/>
          </cell>
          <cell r="BA280" t="str">
            <v/>
          </cell>
          <cell r="BB280" t="str">
            <v/>
          </cell>
          <cell r="BC280" t="str">
            <v/>
          </cell>
          <cell r="BD280" t="str">
            <v/>
          </cell>
          <cell r="BE280" t="str">
            <v/>
          </cell>
          <cell r="BF280" t="str">
            <v/>
          </cell>
          <cell r="BG280" t="str">
            <v/>
          </cell>
          <cell r="BH280" t="str">
            <v/>
          </cell>
          <cell r="BI280" t="str">
            <v/>
          </cell>
          <cell r="BJ280" t="str">
            <v/>
          </cell>
          <cell r="BK280" t="str">
            <v/>
          </cell>
          <cell r="BL280" t="str">
            <v/>
          </cell>
          <cell r="BM280" t="str">
            <v/>
          </cell>
          <cell r="BN280" t="str">
            <v/>
          </cell>
          <cell r="BO280" t="str">
            <v/>
          </cell>
          <cell r="BP280" t="str">
            <v/>
          </cell>
          <cell r="BQ280" t="str">
            <v/>
          </cell>
          <cell r="BR280" t="str">
            <v/>
          </cell>
          <cell r="BS280" t="str">
            <v/>
          </cell>
          <cell r="BT280" t="str">
            <v/>
          </cell>
          <cell r="BU280" t="str">
            <v/>
          </cell>
          <cell r="BV280" t="str">
            <v/>
          </cell>
          <cell r="BW280" t="str">
            <v/>
          </cell>
          <cell r="BX280" t="str">
            <v/>
          </cell>
          <cell r="BY280" t="str">
            <v/>
          </cell>
          <cell r="BZ280" t="str">
            <v/>
          </cell>
          <cell r="CA280" t="str">
            <v/>
          </cell>
          <cell r="CB280" t="str">
            <v/>
          </cell>
          <cell r="CC280" t="str">
            <v/>
          </cell>
          <cell r="CD280" t="str">
            <v/>
          </cell>
          <cell r="CE280" t="str">
            <v/>
          </cell>
          <cell r="CF280" t="str">
            <v/>
          </cell>
          <cell r="CG280" t="str">
            <v/>
          </cell>
          <cell r="CH280" t="str">
            <v/>
          </cell>
          <cell r="CI280" t="str">
            <v/>
          </cell>
          <cell r="CJ280" t="str">
            <v/>
          </cell>
          <cell r="CK280" t="str">
            <v/>
          </cell>
        </row>
        <row r="281">
          <cell r="C281">
            <v>278</v>
          </cell>
          <cell r="AM281" t="str">
            <v>×</v>
          </cell>
          <cell r="AN281" t="str">
            <v/>
          </cell>
          <cell r="AO281">
            <v>0</v>
          </cell>
          <cell r="AP281">
            <v>0</v>
          </cell>
          <cell r="AQ281" t="str">
            <v/>
          </cell>
          <cell r="AR281" t="str">
            <v/>
          </cell>
          <cell r="AS281" t="str">
            <v/>
          </cell>
          <cell r="AT281" t="str">
            <v/>
          </cell>
          <cell r="AU281" t="str">
            <v/>
          </cell>
          <cell r="AV281" t="str">
            <v/>
          </cell>
          <cell r="AW281" t="str">
            <v/>
          </cell>
          <cell r="AX281" t="str">
            <v/>
          </cell>
          <cell r="AY281" t="str">
            <v/>
          </cell>
          <cell r="AZ281" t="str">
            <v/>
          </cell>
          <cell r="BA281" t="str">
            <v/>
          </cell>
          <cell r="BB281" t="str">
            <v/>
          </cell>
          <cell r="BC281" t="str">
            <v/>
          </cell>
          <cell r="BD281" t="str">
            <v/>
          </cell>
          <cell r="BE281" t="str">
            <v/>
          </cell>
          <cell r="BF281" t="str">
            <v/>
          </cell>
          <cell r="BG281" t="str">
            <v/>
          </cell>
          <cell r="BH281" t="str">
            <v/>
          </cell>
          <cell r="BI281" t="str">
            <v/>
          </cell>
          <cell r="BJ281" t="str">
            <v/>
          </cell>
          <cell r="BK281" t="str">
            <v/>
          </cell>
          <cell r="BL281" t="str">
            <v/>
          </cell>
          <cell r="BM281" t="str">
            <v/>
          </cell>
          <cell r="BN281" t="str">
            <v/>
          </cell>
          <cell r="BO281" t="str">
            <v/>
          </cell>
          <cell r="BP281" t="str">
            <v/>
          </cell>
          <cell r="BQ281" t="str">
            <v/>
          </cell>
          <cell r="BR281" t="str">
            <v/>
          </cell>
          <cell r="BS281" t="str">
            <v/>
          </cell>
          <cell r="BT281" t="str">
            <v/>
          </cell>
          <cell r="BU281" t="str">
            <v/>
          </cell>
          <cell r="BV281" t="str">
            <v/>
          </cell>
          <cell r="BW281" t="str">
            <v/>
          </cell>
          <cell r="BX281" t="str">
            <v/>
          </cell>
          <cell r="BY281" t="str">
            <v/>
          </cell>
          <cell r="BZ281" t="str">
            <v/>
          </cell>
          <cell r="CA281" t="str">
            <v/>
          </cell>
          <cell r="CB281" t="str">
            <v/>
          </cell>
          <cell r="CC281" t="str">
            <v/>
          </cell>
          <cell r="CD281" t="str">
            <v/>
          </cell>
          <cell r="CE281" t="str">
            <v/>
          </cell>
          <cell r="CF281" t="str">
            <v/>
          </cell>
          <cell r="CG281" t="str">
            <v/>
          </cell>
          <cell r="CH281" t="str">
            <v/>
          </cell>
          <cell r="CI281" t="str">
            <v/>
          </cell>
          <cell r="CJ281" t="str">
            <v/>
          </cell>
          <cell r="CK281" t="str">
            <v/>
          </cell>
        </row>
        <row r="282">
          <cell r="C282">
            <v>279</v>
          </cell>
          <cell r="AM282" t="str">
            <v>×</v>
          </cell>
          <cell r="AN282" t="str">
            <v/>
          </cell>
          <cell r="AO282">
            <v>0</v>
          </cell>
          <cell r="AP282">
            <v>0</v>
          </cell>
          <cell r="AQ282" t="str">
            <v/>
          </cell>
          <cell r="AR282" t="str">
            <v/>
          </cell>
          <cell r="AS282" t="str">
            <v/>
          </cell>
          <cell r="AT282" t="str">
            <v/>
          </cell>
          <cell r="AU282" t="str">
            <v/>
          </cell>
          <cell r="AV282" t="str">
            <v/>
          </cell>
          <cell r="AW282" t="str">
            <v/>
          </cell>
          <cell r="AX282" t="str">
            <v/>
          </cell>
          <cell r="AY282" t="str">
            <v/>
          </cell>
          <cell r="AZ282" t="str">
            <v/>
          </cell>
          <cell r="BA282" t="str">
            <v/>
          </cell>
          <cell r="BB282" t="str">
            <v/>
          </cell>
          <cell r="BC282" t="str">
            <v/>
          </cell>
          <cell r="BD282" t="str">
            <v/>
          </cell>
          <cell r="BE282" t="str">
            <v/>
          </cell>
          <cell r="BF282" t="str">
            <v/>
          </cell>
          <cell r="BG282" t="str">
            <v/>
          </cell>
          <cell r="BH282" t="str">
            <v/>
          </cell>
          <cell r="BI282" t="str">
            <v/>
          </cell>
          <cell r="BJ282" t="str">
            <v/>
          </cell>
          <cell r="BK282" t="str">
            <v/>
          </cell>
          <cell r="BL282" t="str">
            <v/>
          </cell>
          <cell r="BM282" t="str">
            <v/>
          </cell>
          <cell r="BN282" t="str">
            <v/>
          </cell>
          <cell r="BO282" t="str">
            <v/>
          </cell>
          <cell r="BP282" t="str">
            <v/>
          </cell>
          <cell r="BQ282" t="str">
            <v/>
          </cell>
          <cell r="BR282" t="str">
            <v/>
          </cell>
          <cell r="BS282" t="str">
            <v/>
          </cell>
          <cell r="BT282" t="str">
            <v/>
          </cell>
          <cell r="BU282" t="str">
            <v/>
          </cell>
          <cell r="BV282" t="str">
            <v/>
          </cell>
          <cell r="BW282" t="str">
            <v/>
          </cell>
          <cell r="BX282" t="str">
            <v/>
          </cell>
          <cell r="BY282" t="str">
            <v/>
          </cell>
          <cell r="BZ282" t="str">
            <v/>
          </cell>
          <cell r="CA282" t="str">
            <v/>
          </cell>
          <cell r="CB282" t="str">
            <v/>
          </cell>
          <cell r="CC282" t="str">
            <v/>
          </cell>
          <cell r="CD282" t="str">
            <v/>
          </cell>
          <cell r="CE282" t="str">
            <v/>
          </cell>
          <cell r="CF282" t="str">
            <v/>
          </cell>
          <cell r="CG282" t="str">
            <v/>
          </cell>
          <cell r="CH282" t="str">
            <v/>
          </cell>
          <cell r="CI282" t="str">
            <v/>
          </cell>
          <cell r="CJ282" t="str">
            <v/>
          </cell>
          <cell r="CK282" t="str">
            <v/>
          </cell>
        </row>
        <row r="283">
          <cell r="C283">
            <v>280</v>
          </cell>
          <cell r="AM283" t="str">
            <v>×</v>
          </cell>
          <cell r="AN283" t="str">
            <v/>
          </cell>
          <cell r="AO283">
            <v>0</v>
          </cell>
          <cell r="AP283">
            <v>0</v>
          </cell>
          <cell r="AQ283" t="str">
            <v/>
          </cell>
          <cell r="AR283" t="str">
            <v/>
          </cell>
          <cell r="AS283" t="str">
            <v/>
          </cell>
          <cell r="AT283" t="str">
            <v/>
          </cell>
          <cell r="AU283" t="str">
            <v/>
          </cell>
          <cell r="AV283" t="str">
            <v/>
          </cell>
          <cell r="AW283" t="str">
            <v/>
          </cell>
          <cell r="AX283" t="str">
            <v/>
          </cell>
          <cell r="AY283" t="str">
            <v/>
          </cell>
          <cell r="AZ283" t="str">
            <v/>
          </cell>
          <cell r="BA283" t="str">
            <v/>
          </cell>
          <cell r="BB283" t="str">
            <v/>
          </cell>
          <cell r="BC283" t="str">
            <v/>
          </cell>
          <cell r="BD283" t="str">
            <v/>
          </cell>
          <cell r="BE283" t="str">
            <v/>
          </cell>
          <cell r="BF283" t="str">
            <v/>
          </cell>
          <cell r="BG283" t="str">
            <v/>
          </cell>
          <cell r="BH283" t="str">
            <v/>
          </cell>
          <cell r="BI283" t="str">
            <v/>
          </cell>
          <cell r="BJ283" t="str">
            <v/>
          </cell>
          <cell r="BK283" t="str">
            <v/>
          </cell>
          <cell r="BL283" t="str">
            <v/>
          </cell>
          <cell r="BM283" t="str">
            <v/>
          </cell>
          <cell r="BN283" t="str">
            <v/>
          </cell>
          <cell r="BO283" t="str">
            <v/>
          </cell>
          <cell r="BP283" t="str">
            <v/>
          </cell>
          <cell r="BQ283" t="str">
            <v/>
          </cell>
          <cell r="BR283" t="str">
            <v/>
          </cell>
          <cell r="BS283" t="str">
            <v/>
          </cell>
          <cell r="BT283" t="str">
            <v/>
          </cell>
          <cell r="BU283" t="str">
            <v/>
          </cell>
          <cell r="BV283" t="str">
            <v/>
          </cell>
          <cell r="BW283" t="str">
            <v/>
          </cell>
          <cell r="BX283" t="str">
            <v/>
          </cell>
          <cell r="BY283" t="str">
            <v/>
          </cell>
          <cell r="BZ283" t="str">
            <v/>
          </cell>
          <cell r="CA283" t="str">
            <v/>
          </cell>
          <cell r="CB283" t="str">
            <v/>
          </cell>
          <cell r="CC283" t="str">
            <v/>
          </cell>
          <cell r="CD283" t="str">
            <v/>
          </cell>
          <cell r="CE283" t="str">
            <v/>
          </cell>
          <cell r="CF283" t="str">
            <v/>
          </cell>
          <cell r="CG283" t="str">
            <v/>
          </cell>
          <cell r="CH283" t="str">
            <v/>
          </cell>
          <cell r="CI283" t="str">
            <v/>
          </cell>
          <cell r="CJ283" t="str">
            <v/>
          </cell>
          <cell r="CK283" t="str">
            <v/>
          </cell>
        </row>
        <row r="284">
          <cell r="C284">
            <v>281</v>
          </cell>
          <cell r="AM284" t="str">
            <v>×</v>
          </cell>
          <cell r="AN284" t="str">
            <v/>
          </cell>
          <cell r="AO284">
            <v>0</v>
          </cell>
          <cell r="AP284">
            <v>0</v>
          </cell>
          <cell r="AQ284" t="str">
            <v/>
          </cell>
          <cell r="AR284" t="str">
            <v/>
          </cell>
          <cell r="AS284" t="str">
            <v/>
          </cell>
          <cell r="AT284" t="str">
            <v/>
          </cell>
          <cell r="AU284" t="str">
            <v/>
          </cell>
          <cell r="AV284" t="str">
            <v/>
          </cell>
          <cell r="AW284" t="str">
            <v/>
          </cell>
          <cell r="AX284" t="str">
            <v/>
          </cell>
          <cell r="AY284" t="str">
            <v/>
          </cell>
          <cell r="AZ284" t="str">
            <v/>
          </cell>
          <cell r="BA284" t="str">
            <v/>
          </cell>
          <cell r="BB284" t="str">
            <v/>
          </cell>
          <cell r="BC284" t="str">
            <v/>
          </cell>
          <cell r="BD284" t="str">
            <v/>
          </cell>
          <cell r="BE284" t="str">
            <v/>
          </cell>
          <cell r="BF284" t="str">
            <v/>
          </cell>
          <cell r="BG284" t="str">
            <v/>
          </cell>
          <cell r="BH284" t="str">
            <v/>
          </cell>
          <cell r="BI284" t="str">
            <v/>
          </cell>
          <cell r="BJ284" t="str">
            <v/>
          </cell>
          <cell r="BK284" t="str">
            <v/>
          </cell>
          <cell r="BL284" t="str">
            <v/>
          </cell>
          <cell r="BM284" t="str">
            <v/>
          </cell>
          <cell r="BN284" t="str">
            <v/>
          </cell>
          <cell r="BO284" t="str">
            <v/>
          </cell>
          <cell r="BP284" t="str">
            <v/>
          </cell>
          <cell r="BQ284" t="str">
            <v/>
          </cell>
          <cell r="BR284" t="str">
            <v/>
          </cell>
          <cell r="BS284" t="str">
            <v/>
          </cell>
          <cell r="BT284" t="str">
            <v/>
          </cell>
          <cell r="BU284" t="str">
            <v/>
          </cell>
          <cell r="BV284" t="str">
            <v/>
          </cell>
          <cell r="BW284" t="str">
            <v/>
          </cell>
          <cell r="BX284" t="str">
            <v/>
          </cell>
          <cell r="BY284" t="str">
            <v/>
          </cell>
          <cell r="BZ284" t="str">
            <v/>
          </cell>
          <cell r="CA284" t="str">
            <v/>
          </cell>
          <cell r="CB284" t="str">
            <v/>
          </cell>
          <cell r="CC284" t="str">
            <v/>
          </cell>
          <cell r="CD284" t="str">
            <v/>
          </cell>
          <cell r="CE284" t="str">
            <v/>
          </cell>
          <cell r="CF284" t="str">
            <v/>
          </cell>
          <cell r="CG284" t="str">
            <v/>
          </cell>
          <cell r="CH284" t="str">
            <v/>
          </cell>
          <cell r="CI284" t="str">
            <v/>
          </cell>
          <cell r="CJ284" t="str">
            <v/>
          </cell>
          <cell r="CK284" t="str">
            <v/>
          </cell>
        </row>
        <row r="285">
          <cell r="C285">
            <v>282</v>
          </cell>
          <cell r="AM285" t="str">
            <v>×</v>
          </cell>
          <cell r="AN285" t="str">
            <v/>
          </cell>
          <cell r="AO285">
            <v>0</v>
          </cell>
          <cell r="AP285">
            <v>0</v>
          </cell>
          <cell r="AQ285" t="str">
            <v/>
          </cell>
          <cell r="AR285" t="str">
            <v/>
          </cell>
          <cell r="AS285" t="str">
            <v/>
          </cell>
          <cell r="AT285" t="str">
            <v/>
          </cell>
          <cell r="AU285" t="str">
            <v/>
          </cell>
          <cell r="AV285" t="str">
            <v/>
          </cell>
          <cell r="AW285" t="str">
            <v/>
          </cell>
          <cell r="AX285" t="str">
            <v/>
          </cell>
          <cell r="AY285" t="str">
            <v/>
          </cell>
          <cell r="AZ285" t="str">
            <v/>
          </cell>
          <cell r="BA285" t="str">
            <v/>
          </cell>
          <cell r="BB285" t="str">
            <v/>
          </cell>
          <cell r="BC285" t="str">
            <v/>
          </cell>
          <cell r="BD285" t="str">
            <v/>
          </cell>
          <cell r="BE285" t="str">
            <v/>
          </cell>
          <cell r="BF285" t="str">
            <v/>
          </cell>
          <cell r="BG285" t="str">
            <v/>
          </cell>
          <cell r="BH285" t="str">
            <v/>
          </cell>
          <cell r="BI285" t="str">
            <v/>
          </cell>
          <cell r="BJ285" t="str">
            <v/>
          </cell>
          <cell r="BK285" t="str">
            <v/>
          </cell>
          <cell r="BL285" t="str">
            <v/>
          </cell>
          <cell r="BM285" t="str">
            <v/>
          </cell>
          <cell r="BN285" t="str">
            <v/>
          </cell>
          <cell r="BO285" t="str">
            <v/>
          </cell>
          <cell r="BP285" t="str">
            <v/>
          </cell>
          <cell r="BQ285" t="str">
            <v/>
          </cell>
          <cell r="BR285" t="str">
            <v/>
          </cell>
          <cell r="BS285" t="str">
            <v/>
          </cell>
          <cell r="BT285" t="str">
            <v/>
          </cell>
          <cell r="BU285" t="str">
            <v/>
          </cell>
          <cell r="BV285" t="str">
            <v/>
          </cell>
          <cell r="BW285" t="str">
            <v/>
          </cell>
          <cell r="BX285" t="str">
            <v/>
          </cell>
          <cell r="BY285" t="str">
            <v/>
          </cell>
          <cell r="BZ285" t="str">
            <v/>
          </cell>
          <cell r="CA285" t="str">
            <v/>
          </cell>
          <cell r="CB285" t="str">
            <v/>
          </cell>
          <cell r="CC285" t="str">
            <v/>
          </cell>
          <cell r="CD285" t="str">
            <v/>
          </cell>
          <cell r="CE285" t="str">
            <v/>
          </cell>
          <cell r="CF285" t="str">
            <v/>
          </cell>
          <cell r="CG285" t="str">
            <v/>
          </cell>
          <cell r="CH285" t="str">
            <v/>
          </cell>
          <cell r="CI285" t="str">
            <v/>
          </cell>
          <cell r="CJ285" t="str">
            <v/>
          </cell>
          <cell r="CK285" t="str">
            <v/>
          </cell>
        </row>
        <row r="286">
          <cell r="C286">
            <v>283</v>
          </cell>
          <cell r="AM286" t="str">
            <v>×</v>
          </cell>
          <cell r="AN286" t="str">
            <v/>
          </cell>
          <cell r="AO286">
            <v>0</v>
          </cell>
          <cell r="AP286">
            <v>0</v>
          </cell>
          <cell r="AQ286" t="str">
            <v/>
          </cell>
          <cell r="AR286" t="str">
            <v/>
          </cell>
          <cell r="AS286" t="str">
            <v/>
          </cell>
          <cell r="AT286" t="str">
            <v/>
          </cell>
          <cell r="AU286" t="str">
            <v/>
          </cell>
          <cell r="AV286" t="str">
            <v/>
          </cell>
          <cell r="AW286" t="str">
            <v/>
          </cell>
          <cell r="AX286" t="str">
            <v/>
          </cell>
          <cell r="AY286" t="str">
            <v/>
          </cell>
          <cell r="AZ286" t="str">
            <v/>
          </cell>
          <cell r="BA286" t="str">
            <v/>
          </cell>
          <cell r="BB286" t="str">
            <v/>
          </cell>
          <cell r="BC286" t="str">
            <v/>
          </cell>
          <cell r="BD286" t="str">
            <v/>
          </cell>
          <cell r="BE286" t="str">
            <v/>
          </cell>
          <cell r="BF286" t="str">
            <v/>
          </cell>
          <cell r="BG286" t="str">
            <v/>
          </cell>
          <cell r="BH286" t="str">
            <v/>
          </cell>
          <cell r="BI286" t="str">
            <v/>
          </cell>
          <cell r="BJ286" t="str">
            <v/>
          </cell>
          <cell r="BK286" t="str">
            <v/>
          </cell>
          <cell r="BL286" t="str">
            <v/>
          </cell>
          <cell r="BM286" t="str">
            <v/>
          </cell>
          <cell r="BN286" t="str">
            <v/>
          </cell>
          <cell r="BO286" t="str">
            <v/>
          </cell>
          <cell r="BP286" t="str">
            <v/>
          </cell>
          <cell r="BQ286" t="str">
            <v/>
          </cell>
          <cell r="BR286" t="str">
            <v/>
          </cell>
          <cell r="BS286" t="str">
            <v/>
          </cell>
          <cell r="BT286" t="str">
            <v/>
          </cell>
          <cell r="BU286" t="str">
            <v/>
          </cell>
          <cell r="BV286" t="str">
            <v/>
          </cell>
          <cell r="BW286" t="str">
            <v/>
          </cell>
          <cell r="BX286" t="str">
            <v/>
          </cell>
          <cell r="BY286" t="str">
            <v/>
          </cell>
          <cell r="BZ286" t="str">
            <v/>
          </cell>
          <cell r="CA286" t="str">
            <v/>
          </cell>
          <cell r="CB286" t="str">
            <v/>
          </cell>
          <cell r="CC286" t="str">
            <v/>
          </cell>
          <cell r="CD286" t="str">
            <v/>
          </cell>
          <cell r="CE286" t="str">
            <v/>
          </cell>
          <cell r="CF286" t="str">
            <v/>
          </cell>
          <cell r="CG286" t="str">
            <v/>
          </cell>
          <cell r="CH286" t="str">
            <v/>
          </cell>
          <cell r="CI286" t="str">
            <v/>
          </cell>
          <cell r="CJ286" t="str">
            <v/>
          </cell>
          <cell r="CK286" t="str">
            <v/>
          </cell>
        </row>
        <row r="287">
          <cell r="C287">
            <v>284</v>
          </cell>
          <cell r="AM287" t="str">
            <v>×</v>
          </cell>
          <cell r="AN287" t="str">
            <v/>
          </cell>
          <cell r="AO287">
            <v>0</v>
          </cell>
          <cell r="AP287">
            <v>0</v>
          </cell>
          <cell r="AQ287" t="str">
            <v/>
          </cell>
          <cell r="AR287" t="str">
            <v/>
          </cell>
          <cell r="AS287" t="str">
            <v/>
          </cell>
          <cell r="AT287" t="str">
            <v/>
          </cell>
          <cell r="AU287" t="str">
            <v/>
          </cell>
          <cell r="AV287" t="str">
            <v/>
          </cell>
          <cell r="AW287" t="str">
            <v/>
          </cell>
          <cell r="AX287" t="str">
            <v/>
          </cell>
          <cell r="AY287" t="str">
            <v/>
          </cell>
          <cell r="AZ287" t="str">
            <v/>
          </cell>
          <cell r="BA287" t="str">
            <v/>
          </cell>
          <cell r="BB287" t="str">
            <v/>
          </cell>
          <cell r="BC287" t="str">
            <v/>
          </cell>
          <cell r="BD287" t="str">
            <v/>
          </cell>
          <cell r="BE287" t="str">
            <v/>
          </cell>
          <cell r="BF287" t="str">
            <v/>
          </cell>
          <cell r="BG287" t="str">
            <v/>
          </cell>
          <cell r="BH287" t="str">
            <v/>
          </cell>
          <cell r="BI287" t="str">
            <v/>
          </cell>
          <cell r="BJ287" t="str">
            <v/>
          </cell>
          <cell r="BK287" t="str">
            <v/>
          </cell>
          <cell r="BL287" t="str">
            <v/>
          </cell>
          <cell r="BM287" t="str">
            <v/>
          </cell>
          <cell r="BN287" t="str">
            <v/>
          </cell>
          <cell r="BO287" t="str">
            <v/>
          </cell>
          <cell r="BP287" t="str">
            <v/>
          </cell>
          <cell r="BQ287" t="str">
            <v/>
          </cell>
          <cell r="BR287" t="str">
            <v/>
          </cell>
          <cell r="BS287" t="str">
            <v/>
          </cell>
          <cell r="BT287" t="str">
            <v/>
          </cell>
          <cell r="BU287" t="str">
            <v/>
          </cell>
          <cell r="BV287" t="str">
            <v/>
          </cell>
          <cell r="BW287" t="str">
            <v/>
          </cell>
          <cell r="BX287" t="str">
            <v/>
          </cell>
          <cell r="BY287" t="str">
            <v/>
          </cell>
          <cell r="BZ287" t="str">
            <v/>
          </cell>
          <cell r="CA287" t="str">
            <v/>
          </cell>
          <cell r="CB287" t="str">
            <v/>
          </cell>
          <cell r="CC287" t="str">
            <v/>
          </cell>
          <cell r="CD287" t="str">
            <v/>
          </cell>
          <cell r="CE287" t="str">
            <v/>
          </cell>
          <cell r="CF287" t="str">
            <v/>
          </cell>
          <cell r="CG287" t="str">
            <v/>
          </cell>
          <cell r="CH287" t="str">
            <v/>
          </cell>
          <cell r="CI287" t="str">
            <v/>
          </cell>
          <cell r="CJ287" t="str">
            <v/>
          </cell>
          <cell r="CK287" t="str">
            <v/>
          </cell>
        </row>
        <row r="288">
          <cell r="C288">
            <v>285</v>
          </cell>
          <cell r="AM288" t="str">
            <v>×</v>
          </cell>
          <cell r="AN288" t="str">
            <v/>
          </cell>
          <cell r="AO288">
            <v>0</v>
          </cell>
          <cell r="AP288">
            <v>0</v>
          </cell>
          <cell r="AQ288" t="str">
            <v/>
          </cell>
          <cell r="AR288" t="str">
            <v/>
          </cell>
          <cell r="AS288" t="str">
            <v/>
          </cell>
          <cell r="AT288" t="str">
            <v/>
          </cell>
          <cell r="AU288" t="str">
            <v/>
          </cell>
          <cell r="AV288" t="str">
            <v/>
          </cell>
          <cell r="AW288" t="str">
            <v/>
          </cell>
          <cell r="AX288" t="str">
            <v/>
          </cell>
          <cell r="AY288" t="str">
            <v/>
          </cell>
          <cell r="AZ288" t="str">
            <v/>
          </cell>
          <cell r="BA288" t="str">
            <v/>
          </cell>
          <cell r="BB288" t="str">
            <v/>
          </cell>
          <cell r="BC288" t="str">
            <v/>
          </cell>
          <cell r="BD288" t="str">
            <v/>
          </cell>
          <cell r="BE288" t="str">
            <v/>
          </cell>
          <cell r="BF288" t="str">
            <v/>
          </cell>
          <cell r="BG288" t="str">
            <v/>
          </cell>
          <cell r="BH288" t="str">
            <v/>
          </cell>
          <cell r="BI288" t="str">
            <v/>
          </cell>
          <cell r="BJ288" t="str">
            <v/>
          </cell>
          <cell r="BK288" t="str">
            <v/>
          </cell>
          <cell r="BL288" t="str">
            <v/>
          </cell>
          <cell r="BM288" t="str">
            <v/>
          </cell>
          <cell r="BN288" t="str">
            <v/>
          </cell>
          <cell r="BO288" t="str">
            <v/>
          </cell>
          <cell r="BP288" t="str">
            <v/>
          </cell>
          <cell r="BQ288" t="str">
            <v/>
          </cell>
          <cell r="BR288" t="str">
            <v/>
          </cell>
          <cell r="BS288" t="str">
            <v/>
          </cell>
          <cell r="BT288" t="str">
            <v/>
          </cell>
          <cell r="BU288" t="str">
            <v/>
          </cell>
          <cell r="BV288" t="str">
            <v/>
          </cell>
          <cell r="BW288" t="str">
            <v/>
          </cell>
          <cell r="BX288" t="str">
            <v/>
          </cell>
          <cell r="BY288" t="str">
            <v/>
          </cell>
          <cell r="BZ288" t="str">
            <v/>
          </cell>
          <cell r="CA288" t="str">
            <v/>
          </cell>
          <cell r="CB288" t="str">
            <v/>
          </cell>
          <cell r="CC288" t="str">
            <v/>
          </cell>
          <cell r="CD288" t="str">
            <v/>
          </cell>
          <cell r="CE288" t="str">
            <v/>
          </cell>
          <cell r="CF288" t="str">
            <v/>
          </cell>
          <cell r="CG288" t="str">
            <v/>
          </cell>
          <cell r="CH288" t="str">
            <v/>
          </cell>
          <cell r="CI288" t="str">
            <v/>
          </cell>
          <cell r="CJ288" t="str">
            <v/>
          </cell>
          <cell r="CK288" t="str">
            <v/>
          </cell>
        </row>
        <row r="289">
          <cell r="C289">
            <v>286</v>
          </cell>
          <cell r="AM289" t="str">
            <v>×</v>
          </cell>
          <cell r="AN289" t="str">
            <v/>
          </cell>
          <cell r="AO289">
            <v>0</v>
          </cell>
          <cell r="AP289">
            <v>0</v>
          </cell>
          <cell r="AQ289" t="str">
            <v/>
          </cell>
          <cell r="AR289" t="str">
            <v/>
          </cell>
          <cell r="AS289" t="str">
            <v/>
          </cell>
          <cell r="AT289" t="str">
            <v/>
          </cell>
          <cell r="AU289" t="str">
            <v/>
          </cell>
          <cell r="AV289" t="str">
            <v/>
          </cell>
          <cell r="AW289" t="str">
            <v/>
          </cell>
          <cell r="AX289" t="str">
            <v/>
          </cell>
          <cell r="AY289" t="str">
            <v/>
          </cell>
          <cell r="AZ289" t="str">
            <v/>
          </cell>
          <cell r="BA289" t="str">
            <v/>
          </cell>
          <cell r="BB289" t="str">
            <v/>
          </cell>
          <cell r="BC289" t="str">
            <v/>
          </cell>
          <cell r="BD289" t="str">
            <v/>
          </cell>
          <cell r="BE289" t="str">
            <v/>
          </cell>
          <cell r="BF289" t="str">
            <v/>
          </cell>
          <cell r="BG289" t="str">
            <v/>
          </cell>
          <cell r="BH289" t="str">
            <v/>
          </cell>
          <cell r="BI289" t="str">
            <v/>
          </cell>
          <cell r="BJ289" t="str">
            <v/>
          </cell>
          <cell r="BK289" t="str">
            <v/>
          </cell>
          <cell r="BL289" t="str">
            <v/>
          </cell>
          <cell r="BM289" t="str">
            <v/>
          </cell>
          <cell r="BN289" t="str">
            <v/>
          </cell>
          <cell r="BO289" t="str">
            <v/>
          </cell>
          <cell r="BP289" t="str">
            <v/>
          </cell>
          <cell r="BQ289" t="str">
            <v/>
          </cell>
          <cell r="BR289" t="str">
            <v/>
          </cell>
          <cell r="BS289" t="str">
            <v/>
          </cell>
          <cell r="BT289" t="str">
            <v/>
          </cell>
          <cell r="BU289" t="str">
            <v/>
          </cell>
          <cell r="BV289" t="str">
            <v/>
          </cell>
          <cell r="BW289" t="str">
            <v/>
          </cell>
          <cell r="BX289" t="str">
            <v/>
          </cell>
          <cell r="BY289" t="str">
            <v/>
          </cell>
          <cell r="BZ289" t="str">
            <v/>
          </cell>
          <cell r="CA289" t="str">
            <v/>
          </cell>
          <cell r="CB289" t="str">
            <v/>
          </cell>
          <cell r="CC289" t="str">
            <v/>
          </cell>
          <cell r="CD289" t="str">
            <v/>
          </cell>
          <cell r="CE289" t="str">
            <v/>
          </cell>
          <cell r="CF289" t="str">
            <v/>
          </cell>
          <cell r="CG289" t="str">
            <v/>
          </cell>
          <cell r="CH289" t="str">
            <v/>
          </cell>
          <cell r="CI289" t="str">
            <v/>
          </cell>
          <cell r="CJ289" t="str">
            <v/>
          </cell>
          <cell r="CK289" t="str">
            <v/>
          </cell>
        </row>
        <row r="290">
          <cell r="C290">
            <v>287</v>
          </cell>
          <cell r="AM290" t="str">
            <v>×</v>
          </cell>
          <cell r="AN290" t="str">
            <v/>
          </cell>
          <cell r="AO290">
            <v>0</v>
          </cell>
          <cell r="AP290">
            <v>0</v>
          </cell>
          <cell r="AQ290" t="str">
            <v/>
          </cell>
          <cell r="AR290" t="str">
            <v/>
          </cell>
          <cell r="AS290" t="str">
            <v/>
          </cell>
          <cell r="AT290" t="str">
            <v/>
          </cell>
          <cell r="AU290" t="str">
            <v/>
          </cell>
          <cell r="AV290" t="str">
            <v/>
          </cell>
          <cell r="AW290" t="str">
            <v/>
          </cell>
          <cell r="AX290" t="str">
            <v/>
          </cell>
          <cell r="AY290" t="str">
            <v/>
          </cell>
          <cell r="AZ290" t="str">
            <v/>
          </cell>
          <cell r="BA290" t="str">
            <v/>
          </cell>
          <cell r="BB290" t="str">
            <v/>
          </cell>
          <cell r="BC290" t="str">
            <v/>
          </cell>
          <cell r="BD290" t="str">
            <v/>
          </cell>
          <cell r="BE290" t="str">
            <v/>
          </cell>
          <cell r="BF290" t="str">
            <v/>
          </cell>
          <cell r="BG290" t="str">
            <v/>
          </cell>
          <cell r="BH290" t="str">
            <v/>
          </cell>
          <cell r="BI290" t="str">
            <v/>
          </cell>
          <cell r="BJ290" t="str">
            <v/>
          </cell>
          <cell r="BK290" t="str">
            <v/>
          </cell>
          <cell r="BL290" t="str">
            <v/>
          </cell>
          <cell r="BM290" t="str">
            <v/>
          </cell>
          <cell r="BN290" t="str">
            <v/>
          </cell>
          <cell r="BO290" t="str">
            <v/>
          </cell>
          <cell r="BP290" t="str">
            <v/>
          </cell>
          <cell r="BQ290" t="str">
            <v/>
          </cell>
          <cell r="BR290" t="str">
            <v/>
          </cell>
          <cell r="BS290" t="str">
            <v/>
          </cell>
          <cell r="BT290" t="str">
            <v/>
          </cell>
          <cell r="BU290" t="str">
            <v/>
          </cell>
          <cell r="BV290" t="str">
            <v/>
          </cell>
          <cell r="BW290" t="str">
            <v/>
          </cell>
          <cell r="BX290" t="str">
            <v/>
          </cell>
          <cell r="BY290" t="str">
            <v/>
          </cell>
          <cell r="BZ290" t="str">
            <v/>
          </cell>
          <cell r="CA290" t="str">
            <v/>
          </cell>
          <cell r="CB290" t="str">
            <v/>
          </cell>
          <cell r="CC290" t="str">
            <v/>
          </cell>
          <cell r="CD290" t="str">
            <v/>
          </cell>
          <cell r="CE290" t="str">
            <v/>
          </cell>
          <cell r="CF290" t="str">
            <v/>
          </cell>
          <cell r="CG290" t="str">
            <v/>
          </cell>
          <cell r="CH290" t="str">
            <v/>
          </cell>
          <cell r="CI290" t="str">
            <v/>
          </cell>
          <cell r="CJ290" t="str">
            <v/>
          </cell>
          <cell r="CK290" t="str">
            <v/>
          </cell>
        </row>
        <row r="291">
          <cell r="C291">
            <v>288</v>
          </cell>
          <cell r="AM291" t="str">
            <v>×</v>
          </cell>
          <cell r="AN291" t="str">
            <v/>
          </cell>
          <cell r="AO291">
            <v>0</v>
          </cell>
          <cell r="AP291">
            <v>0</v>
          </cell>
          <cell r="AQ291" t="str">
            <v/>
          </cell>
          <cell r="AR291" t="str">
            <v/>
          </cell>
          <cell r="AS291" t="str">
            <v/>
          </cell>
          <cell r="AT291" t="str">
            <v/>
          </cell>
          <cell r="AU291" t="str">
            <v/>
          </cell>
          <cell r="AV291" t="str">
            <v/>
          </cell>
          <cell r="AW291" t="str">
            <v/>
          </cell>
          <cell r="AX291" t="str">
            <v/>
          </cell>
          <cell r="AY291" t="str">
            <v/>
          </cell>
          <cell r="AZ291" t="str">
            <v/>
          </cell>
          <cell r="BA291" t="str">
            <v/>
          </cell>
          <cell r="BB291" t="str">
            <v/>
          </cell>
          <cell r="BC291" t="str">
            <v/>
          </cell>
          <cell r="BD291" t="str">
            <v/>
          </cell>
          <cell r="BE291" t="str">
            <v/>
          </cell>
          <cell r="BF291" t="str">
            <v/>
          </cell>
          <cell r="BG291" t="str">
            <v/>
          </cell>
          <cell r="BH291" t="str">
            <v/>
          </cell>
          <cell r="BI291" t="str">
            <v/>
          </cell>
          <cell r="BJ291" t="str">
            <v/>
          </cell>
          <cell r="BK291" t="str">
            <v/>
          </cell>
          <cell r="BL291" t="str">
            <v/>
          </cell>
          <cell r="BM291" t="str">
            <v/>
          </cell>
          <cell r="BN291" t="str">
            <v/>
          </cell>
          <cell r="BO291" t="str">
            <v/>
          </cell>
          <cell r="BP291" t="str">
            <v/>
          </cell>
          <cell r="BQ291" t="str">
            <v/>
          </cell>
          <cell r="BR291" t="str">
            <v/>
          </cell>
          <cell r="BS291" t="str">
            <v/>
          </cell>
          <cell r="BT291" t="str">
            <v/>
          </cell>
          <cell r="BU291" t="str">
            <v/>
          </cell>
          <cell r="BV291" t="str">
            <v/>
          </cell>
          <cell r="BW291" t="str">
            <v/>
          </cell>
          <cell r="BX291" t="str">
            <v/>
          </cell>
          <cell r="BY291" t="str">
            <v/>
          </cell>
          <cell r="BZ291" t="str">
            <v/>
          </cell>
          <cell r="CA291" t="str">
            <v/>
          </cell>
          <cell r="CB291" t="str">
            <v/>
          </cell>
          <cell r="CC291" t="str">
            <v/>
          </cell>
          <cell r="CD291" t="str">
            <v/>
          </cell>
          <cell r="CE291" t="str">
            <v/>
          </cell>
          <cell r="CF291" t="str">
            <v/>
          </cell>
          <cell r="CG291" t="str">
            <v/>
          </cell>
          <cell r="CH291" t="str">
            <v/>
          </cell>
          <cell r="CI291" t="str">
            <v/>
          </cell>
          <cell r="CJ291" t="str">
            <v/>
          </cell>
          <cell r="CK291" t="str">
            <v/>
          </cell>
        </row>
        <row r="292">
          <cell r="C292">
            <v>289</v>
          </cell>
          <cell r="AM292" t="str">
            <v>×</v>
          </cell>
          <cell r="AN292" t="str">
            <v/>
          </cell>
          <cell r="AO292">
            <v>0</v>
          </cell>
          <cell r="AP292">
            <v>0</v>
          </cell>
          <cell r="AQ292" t="str">
            <v/>
          </cell>
          <cell r="AR292" t="str">
            <v/>
          </cell>
          <cell r="AS292" t="str">
            <v/>
          </cell>
          <cell r="AT292" t="str">
            <v/>
          </cell>
          <cell r="AU292" t="str">
            <v/>
          </cell>
          <cell r="AV292" t="str">
            <v/>
          </cell>
          <cell r="AW292" t="str">
            <v/>
          </cell>
          <cell r="AX292" t="str">
            <v/>
          </cell>
          <cell r="AY292" t="str">
            <v/>
          </cell>
          <cell r="AZ292" t="str">
            <v/>
          </cell>
          <cell r="BA292" t="str">
            <v/>
          </cell>
          <cell r="BB292" t="str">
            <v/>
          </cell>
          <cell r="BC292" t="str">
            <v/>
          </cell>
          <cell r="BD292" t="str">
            <v/>
          </cell>
          <cell r="BE292" t="str">
            <v/>
          </cell>
          <cell r="BF292" t="str">
            <v/>
          </cell>
          <cell r="BG292" t="str">
            <v/>
          </cell>
          <cell r="BH292" t="str">
            <v/>
          </cell>
          <cell r="BI292" t="str">
            <v/>
          </cell>
          <cell r="BJ292" t="str">
            <v/>
          </cell>
          <cell r="BK292" t="str">
            <v/>
          </cell>
          <cell r="BL292" t="str">
            <v/>
          </cell>
          <cell r="BM292" t="str">
            <v/>
          </cell>
          <cell r="BN292" t="str">
            <v/>
          </cell>
          <cell r="BO292" t="str">
            <v/>
          </cell>
          <cell r="BP292" t="str">
            <v/>
          </cell>
          <cell r="BQ292" t="str">
            <v/>
          </cell>
          <cell r="BR292" t="str">
            <v/>
          </cell>
          <cell r="BS292" t="str">
            <v/>
          </cell>
          <cell r="BT292" t="str">
            <v/>
          </cell>
          <cell r="BU292" t="str">
            <v/>
          </cell>
          <cell r="BV292" t="str">
            <v/>
          </cell>
          <cell r="BW292" t="str">
            <v/>
          </cell>
          <cell r="BX292" t="str">
            <v/>
          </cell>
          <cell r="BY292" t="str">
            <v/>
          </cell>
          <cell r="BZ292" t="str">
            <v/>
          </cell>
          <cell r="CA292" t="str">
            <v/>
          </cell>
          <cell r="CB292" t="str">
            <v/>
          </cell>
          <cell r="CC292" t="str">
            <v/>
          </cell>
          <cell r="CD292" t="str">
            <v/>
          </cell>
          <cell r="CE292" t="str">
            <v/>
          </cell>
          <cell r="CF292" t="str">
            <v/>
          </cell>
          <cell r="CG292" t="str">
            <v/>
          </cell>
          <cell r="CH292" t="str">
            <v/>
          </cell>
          <cell r="CI292" t="str">
            <v/>
          </cell>
          <cell r="CJ292" t="str">
            <v/>
          </cell>
          <cell r="CK292" t="str">
            <v/>
          </cell>
        </row>
        <row r="293">
          <cell r="C293">
            <v>290</v>
          </cell>
          <cell r="AM293" t="str">
            <v>×</v>
          </cell>
          <cell r="AN293" t="str">
            <v/>
          </cell>
          <cell r="AO293">
            <v>0</v>
          </cell>
          <cell r="AP293">
            <v>0</v>
          </cell>
          <cell r="AQ293" t="str">
            <v/>
          </cell>
          <cell r="AR293" t="str">
            <v/>
          </cell>
          <cell r="AS293" t="str">
            <v/>
          </cell>
          <cell r="AT293" t="str">
            <v/>
          </cell>
          <cell r="AU293" t="str">
            <v/>
          </cell>
          <cell r="AV293" t="str">
            <v/>
          </cell>
          <cell r="AW293" t="str">
            <v/>
          </cell>
          <cell r="AX293" t="str">
            <v/>
          </cell>
          <cell r="AY293" t="str">
            <v/>
          </cell>
          <cell r="AZ293" t="str">
            <v/>
          </cell>
          <cell r="BA293" t="str">
            <v/>
          </cell>
          <cell r="BB293" t="str">
            <v/>
          </cell>
          <cell r="BC293" t="str">
            <v/>
          </cell>
          <cell r="BD293" t="str">
            <v/>
          </cell>
          <cell r="BE293" t="str">
            <v/>
          </cell>
          <cell r="BF293" t="str">
            <v/>
          </cell>
          <cell r="BG293" t="str">
            <v/>
          </cell>
          <cell r="BH293" t="str">
            <v/>
          </cell>
          <cell r="BI293" t="str">
            <v/>
          </cell>
          <cell r="BJ293" t="str">
            <v/>
          </cell>
          <cell r="BK293" t="str">
            <v/>
          </cell>
          <cell r="BL293" t="str">
            <v/>
          </cell>
          <cell r="BM293" t="str">
            <v/>
          </cell>
          <cell r="BN293" t="str">
            <v/>
          </cell>
          <cell r="BO293" t="str">
            <v/>
          </cell>
          <cell r="BP293" t="str">
            <v/>
          </cell>
          <cell r="BQ293" t="str">
            <v/>
          </cell>
          <cell r="BR293" t="str">
            <v/>
          </cell>
          <cell r="BS293" t="str">
            <v/>
          </cell>
          <cell r="BT293" t="str">
            <v/>
          </cell>
          <cell r="BU293" t="str">
            <v/>
          </cell>
          <cell r="BV293" t="str">
            <v/>
          </cell>
          <cell r="BW293" t="str">
            <v/>
          </cell>
          <cell r="BX293" t="str">
            <v/>
          </cell>
          <cell r="BY293" t="str">
            <v/>
          </cell>
          <cell r="BZ293" t="str">
            <v/>
          </cell>
          <cell r="CA293" t="str">
            <v/>
          </cell>
          <cell r="CB293" t="str">
            <v/>
          </cell>
          <cell r="CC293" t="str">
            <v/>
          </cell>
          <cell r="CD293" t="str">
            <v/>
          </cell>
          <cell r="CE293" t="str">
            <v/>
          </cell>
          <cell r="CF293" t="str">
            <v/>
          </cell>
          <cell r="CG293" t="str">
            <v/>
          </cell>
          <cell r="CH293" t="str">
            <v/>
          </cell>
          <cell r="CI293" t="str">
            <v/>
          </cell>
          <cell r="CJ293" t="str">
            <v/>
          </cell>
          <cell r="CK293" t="str">
            <v/>
          </cell>
        </row>
        <row r="294">
          <cell r="C294">
            <v>291</v>
          </cell>
          <cell r="AM294" t="str">
            <v>×</v>
          </cell>
          <cell r="AN294" t="str">
            <v/>
          </cell>
          <cell r="AO294">
            <v>0</v>
          </cell>
          <cell r="AP294">
            <v>0</v>
          </cell>
          <cell r="AQ294" t="str">
            <v/>
          </cell>
          <cell r="AR294" t="str">
            <v/>
          </cell>
          <cell r="AS294" t="str">
            <v/>
          </cell>
          <cell r="AT294" t="str">
            <v/>
          </cell>
          <cell r="AU294" t="str">
            <v/>
          </cell>
          <cell r="AV294" t="str">
            <v/>
          </cell>
          <cell r="AW294" t="str">
            <v/>
          </cell>
          <cell r="AX294" t="str">
            <v/>
          </cell>
          <cell r="AY294" t="str">
            <v/>
          </cell>
          <cell r="AZ294" t="str">
            <v/>
          </cell>
          <cell r="BA294" t="str">
            <v/>
          </cell>
          <cell r="BB294" t="str">
            <v/>
          </cell>
          <cell r="BC294" t="str">
            <v/>
          </cell>
          <cell r="BD294" t="str">
            <v/>
          </cell>
          <cell r="BE294" t="str">
            <v/>
          </cell>
          <cell r="BF294" t="str">
            <v/>
          </cell>
          <cell r="BG294" t="str">
            <v/>
          </cell>
          <cell r="BH294" t="str">
            <v/>
          </cell>
          <cell r="BI294" t="str">
            <v/>
          </cell>
          <cell r="BJ294" t="str">
            <v/>
          </cell>
          <cell r="BK294" t="str">
            <v/>
          </cell>
          <cell r="BL294" t="str">
            <v/>
          </cell>
          <cell r="BM294" t="str">
            <v/>
          </cell>
          <cell r="BN294" t="str">
            <v/>
          </cell>
          <cell r="BO294" t="str">
            <v/>
          </cell>
          <cell r="BP294" t="str">
            <v/>
          </cell>
          <cell r="BQ294" t="str">
            <v/>
          </cell>
          <cell r="BR294" t="str">
            <v/>
          </cell>
          <cell r="BS294" t="str">
            <v/>
          </cell>
          <cell r="BT294" t="str">
            <v/>
          </cell>
          <cell r="BU294" t="str">
            <v/>
          </cell>
          <cell r="BV294" t="str">
            <v/>
          </cell>
          <cell r="BW294" t="str">
            <v/>
          </cell>
          <cell r="BX294" t="str">
            <v/>
          </cell>
          <cell r="BY294" t="str">
            <v/>
          </cell>
          <cell r="BZ294" t="str">
            <v/>
          </cell>
          <cell r="CA294" t="str">
            <v/>
          </cell>
          <cell r="CB294" t="str">
            <v/>
          </cell>
          <cell r="CC294" t="str">
            <v/>
          </cell>
          <cell r="CD294" t="str">
            <v/>
          </cell>
          <cell r="CE294" t="str">
            <v/>
          </cell>
          <cell r="CF294" t="str">
            <v/>
          </cell>
          <cell r="CG294" t="str">
            <v/>
          </cell>
          <cell r="CH294" t="str">
            <v/>
          </cell>
          <cell r="CI294" t="str">
            <v/>
          </cell>
          <cell r="CJ294" t="str">
            <v/>
          </cell>
          <cell r="CK294" t="str">
            <v/>
          </cell>
        </row>
        <row r="295">
          <cell r="C295">
            <v>292</v>
          </cell>
          <cell r="AM295" t="str">
            <v>×</v>
          </cell>
          <cell r="AN295" t="str">
            <v/>
          </cell>
          <cell r="AO295">
            <v>0</v>
          </cell>
          <cell r="AP295">
            <v>0</v>
          </cell>
          <cell r="AQ295" t="str">
            <v/>
          </cell>
          <cell r="AR295" t="str">
            <v/>
          </cell>
          <cell r="AS295" t="str">
            <v/>
          </cell>
          <cell r="AT295" t="str">
            <v/>
          </cell>
          <cell r="AU295" t="str">
            <v/>
          </cell>
          <cell r="AV295" t="str">
            <v/>
          </cell>
          <cell r="AW295" t="str">
            <v/>
          </cell>
          <cell r="AX295" t="str">
            <v/>
          </cell>
          <cell r="AY295" t="str">
            <v/>
          </cell>
          <cell r="AZ295" t="str">
            <v/>
          </cell>
          <cell r="BA295" t="str">
            <v/>
          </cell>
          <cell r="BB295" t="str">
            <v/>
          </cell>
          <cell r="BC295" t="str">
            <v/>
          </cell>
          <cell r="BD295" t="str">
            <v/>
          </cell>
          <cell r="BE295" t="str">
            <v/>
          </cell>
          <cell r="BF295" t="str">
            <v/>
          </cell>
          <cell r="BG295" t="str">
            <v/>
          </cell>
          <cell r="BH295" t="str">
            <v/>
          </cell>
          <cell r="BI295" t="str">
            <v/>
          </cell>
          <cell r="BJ295" t="str">
            <v/>
          </cell>
          <cell r="BK295" t="str">
            <v/>
          </cell>
          <cell r="BL295" t="str">
            <v/>
          </cell>
          <cell r="BM295" t="str">
            <v/>
          </cell>
          <cell r="BN295" t="str">
            <v/>
          </cell>
          <cell r="BO295" t="str">
            <v/>
          </cell>
          <cell r="BP295" t="str">
            <v/>
          </cell>
          <cell r="BQ295" t="str">
            <v/>
          </cell>
          <cell r="BR295" t="str">
            <v/>
          </cell>
          <cell r="BS295" t="str">
            <v/>
          </cell>
          <cell r="BT295" t="str">
            <v/>
          </cell>
          <cell r="BU295" t="str">
            <v/>
          </cell>
          <cell r="BV295" t="str">
            <v/>
          </cell>
          <cell r="BW295" t="str">
            <v/>
          </cell>
          <cell r="BX295" t="str">
            <v/>
          </cell>
          <cell r="BY295" t="str">
            <v/>
          </cell>
          <cell r="BZ295" t="str">
            <v/>
          </cell>
          <cell r="CA295" t="str">
            <v/>
          </cell>
          <cell r="CB295" t="str">
            <v/>
          </cell>
          <cell r="CC295" t="str">
            <v/>
          </cell>
          <cell r="CD295" t="str">
            <v/>
          </cell>
          <cell r="CE295" t="str">
            <v/>
          </cell>
          <cell r="CF295" t="str">
            <v/>
          </cell>
          <cell r="CG295" t="str">
            <v/>
          </cell>
          <cell r="CH295" t="str">
            <v/>
          </cell>
          <cell r="CI295" t="str">
            <v/>
          </cell>
          <cell r="CJ295" t="str">
            <v/>
          </cell>
          <cell r="CK295" t="str">
            <v/>
          </cell>
        </row>
        <row r="296">
          <cell r="C296">
            <v>293</v>
          </cell>
          <cell r="AM296" t="str">
            <v>×</v>
          </cell>
          <cell r="AN296" t="str">
            <v/>
          </cell>
          <cell r="AO296">
            <v>0</v>
          </cell>
          <cell r="AP296">
            <v>0</v>
          </cell>
          <cell r="AQ296" t="str">
            <v/>
          </cell>
          <cell r="AR296" t="str">
            <v/>
          </cell>
          <cell r="AS296" t="str">
            <v/>
          </cell>
          <cell r="AT296" t="str">
            <v/>
          </cell>
          <cell r="AU296" t="str">
            <v/>
          </cell>
          <cell r="AV296" t="str">
            <v/>
          </cell>
          <cell r="AW296" t="str">
            <v/>
          </cell>
          <cell r="AX296" t="str">
            <v/>
          </cell>
          <cell r="AY296" t="str">
            <v/>
          </cell>
          <cell r="AZ296" t="str">
            <v/>
          </cell>
          <cell r="BA296" t="str">
            <v/>
          </cell>
          <cell r="BB296" t="str">
            <v/>
          </cell>
          <cell r="BC296" t="str">
            <v/>
          </cell>
          <cell r="BD296" t="str">
            <v/>
          </cell>
          <cell r="BE296" t="str">
            <v/>
          </cell>
          <cell r="BF296" t="str">
            <v/>
          </cell>
          <cell r="BG296" t="str">
            <v/>
          </cell>
          <cell r="BH296" t="str">
            <v/>
          </cell>
          <cell r="BI296" t="str">
            <v/>
          </cell>
          <cell r="BJ296" t="str">
            <v/>
          </cell>
          <cell r="BK296" t="str">
            <v/>
          </cell>
          <cell r="BL296" t="str">
            <v/>
          </cell>
          <cell r="BM296" t="str">
            <v/>
          </cell>
          <cell r="BN296" t="str">
            <v/>
          </cell>
          <cell r="BO296" t="str">
            <v/>
          </cell>
          <cell r="BP296" t="str">
            <v/>
          </cell>
          <cell r="BQ296" t="str">
            <v/>
          </cell>
          <cell r="BR296" t="str">
            <v/>
          </cell>
          <cell r="BS296" t="str">
            <v/>
          </cell>
          <cell r="BT296" t="str">
            <v/>
          </cell>
          <cell r="BU296" t="str">
            <v/>
          </cell>
          <cell r="BV296" t="str">
            <v/>
          </cell>
          <cell r="BW296" t="str">
            <v/>
          </cell>
          <cell r="BX296" t="str">
            <v/>
          </cell>
          <cell r="BY296" t="str">
            <v/>
          </cell>
          <cell r="BZ296" t="str">
            <v/>
          </cell>
          <cell r="CA296" t="str">
            <v/>
          </cell>
          <cell r="CB296" t="str">
            <v/>
          </cell>
          <cell r="CC296" t="str">
            <v/>
          </cell>
          <cell r="CD296" t="str">
            <v/>
          </cell>
          <cell r="CE296" t="str">
            <v/>
          </cell>
          <cell r="CF296" t="str">
            <v/>
          </cell>
          <cell r="CG296" t="str">
            <v/>
          </cell>
          <cell r="CH296" t="str">
            <v/>
          </cell>
          <cell r="CI296" t="str">
            <v/>
          </cell>
          <cell r="CJ296" t="str">
            <v/>
          </cell>
          <cell r="CK296" t="str">
            <v/>
          </cell>
        </row>
        <row r="297">
          <cell r="C297">
            <v>294</v>
          </cell>
          <cell r="AM297" t="str">
            <v>×</v>
          </cell>
          <cell r="AN297" t="str">
            <v/>
          </cell>
          <cell r="AO297">
            <v>0</v>
          </cell>
          <cell r="AP297">
            <v>0</v>
          </cell>
          <cell r="AQ297" t="str">
            <v/>
          </cell>
          <cell r="AR297" t="str">
            <v/>
          </cell>
          <cell r="AS297" t="str">
            <v/>
          </cell>
          <cell r="AT297" t="str">
            <v/>
          </cell>
          <cell r="AU297" t="str">
            <v/>
          </cell>
          <cell r="AV297" t="str">
            <v/>
          </cell>
          <cell r="AW297" t="str">
            <v/>
          </cell>
          <cell r="AX297" t="str">
            <v/>
          </cell>
          <cell r="AY297" t="str">
            <v/>
          </cell>
          <cell r="AZ297" t="str">
            <v/>
          </cell>
          <cell r="BA297" t="str">
            <v/>
          </cell>
          <cell r="BB297" t="str">
            <v/>
          </cell>
          <cell r="BC297" t="str">
            <v/>
          </cell>
          <cell r="BD297" t="str">
            <v/>
          </cell>
          <cell r="BE297" t="str">
            <v/>
          </cell>
          <cell r="BF297" t="str">
            <v/>
          </cell>
          <cell r="BG297" t="str">
            <v/>
          </cell>
          <cell r="BH297" t="str">
            <v/>
          </cell>
          <cell r="BI297" t="str">
            <v/>
          </cell>
          <cell r="BJ297" t="str">
            <v/>
          </cell>
          <cell r="BK297" t="str">
            <v/>
          </cell>
          <cell r="BL297" t="str">
            <v/>
          </cell>
          <cell r="BM297" t="str">
            <v/>
          </cell>
          <cell r="BN297" t="str">
            <v/>
          </cell>
          <cell r="BO297" t="str">
            <v/>
          </cell>
          <cell r="BP297" t="str">
            <v/>
          </cell>
          <cell r="BQ297" t="str">
            <v/>
          </cell>
          <cell r="BR297" t="str">
            <v/>
          </cell>
          <cell r="BS297" t="str">
            <v/>
          </cell>
          <cell r="BT297" t="str">
            <v/>
          </cell>
          <cell r="BU297" t="str">
            <v/>
          </cell>
          <cell r="BV297" t="str">
            <v/>
          </cell>
          <cell r="BW297" t="str">
            <v/>
          </cell>
          <cell r="BX297" t="str">
            <v/>
          </cell>
          <cell r="BY297" t="str">
            <v/>
          </cell>
          <cell r="BZ297" t="str">
            <v/>
          </cell>
          <cell r="CA297" t="str">
            <v/>
          </cell>
          <cell r="CB297" t="str">
            <v/>
          </cell>
          <cell r="CC297" t="str">
            <v/>
          </cell>
          <cell r="CD297" t="str">
            <v/>
          </cell>
          <cell r="CE297" t="str">
            <v/>
          </cell>
          <cell r="CF297" t="str">
            <v/>
          </cell>
          <cell r="CG297" t="str">
            <v/>
          </cell>
          <cell r="CH297" t="str">
            <v/>
          </cell>
          <cell r="CI297" t="str">
            <v/>
          </cell>
          <cell r="CJ297" t="str">
            <v/>
          </cell>
          <cell r="CK297" t="str">
            <v/>
          </cell>
        </row>
        <row r="298">
          <cell r="C298">
            <v>295</v>
          </cell>
          <cell r="AM298" t="str">
            <v>×</v>
          </cell>
          <cell r="AN298" t="str">
            <v/>
          </cell>
          <cell r="AO298">
            <v>0</v>
          </cell>
          <cell r="AP298">
            <v>0</v>
          </cell>
          <cell r="AQ298" t="str">
            <v/>
          </cell>
          <cell r="AR298" t="str">
            <v/>
          </cell>
          <cell r="AS298" t="str">
            <v/>
          </cell>
          <cell r="AT298" t="str">
            <v/>
          </cell>
          <cell r="AU298" t="str">
            <v/>
          </cell>
          <cell r="AV298" t="str">
            <v/>
          </cell>
          <cell r="AW298" t="str">
            <v/>
          </cell>
          <cell r="AX298" t="str">
            <v/>
          </cell>
          <cell r="AY298" t="str">
            <v/>
          </cell>
          <cell r="AZ298" t="str">
            <v/>
          </cell>
          <cell r="BA298" t="str">
            <v/>
          </cell>
          <cell r="BB298" t="str">
            <v/>
          </cell>
          <cell r="BC298" t="str">
            <v/>
          </cell>
          <cell r="BD298" t="str">
            <v/>
          </cell>
          <cell r="BE298" t="str">
            <v/>
          </cell>
          <cell r="BF298" t="str">
            <v/>
          </cell>
          <cell r="BG298" t="str">
            <v/>
          </cell>
          <cell r="BH298" t="str">
            <v/>
          </cell>
          <cell r="BI298" t="str">
            <v/>
          </cell>
          <cell r="BJ298" t="str">
            <v/>
          </cell>
          <cell r="BK298" t="str">
            <v/>
          </cell>
          <cell r="BL298" t="str">
            <v/>
          </cell>
          <cell r="BM298" t="str">
            <v/>
          </cell>
          <cell r="BN298" t="str">
            <v/>
          </cell>
          <cell r="BO298" t="str">
            <v/>
          </cell>
          <cell r="BP298" t="str">
            <v/>
          </cell>
          <cell r="BQ298" t="str">
            <v/>
          </cell>
          <cell r="BR298" t="str">
            <v/>
          </cell>
          <cell r="BS298" t="str">
            <v/>
          </cell>
          <cell r="BT298" t="str">
            <v/>
          </cell>
          <cell r="BU298" t="str">
            <v/>
          </cell>
          <cell r="BV298" t="str">
            <v/>
          </cell>
          <cell r="BW298" t="str">
            <v/>
          </cell>
          <cell r="BX298" t="str">
            <v/>
          </cell>
          <cell r="BY298" t="str">
            <v/>
          </cell>
          <cell r="BZ298" t="str">
            <v/>
          </cell>
          <cell r="CA298" t="str">
            <v/>
          </cell>
          <cell r="CB298" t="str">
            <v/>
          </cell>
          <cell r="CC298" t="str">
            <v/>
          </cell>
          <cell r="CD298" t="str">
            <v/>
          </cell>
          <cell r="CE298" t="str">
            <v/>
          </cell>
          <cell r="CF298" t="str">
            <v/>
          </cell>
          <cell r="CG298" t="str">
            <v/>
          </cell>
          <cell r="CH298" t="str">
            <v/>
          </cell>
          <cell r="CI298" t="str">
            <v/>
          </cell>
          <cell r="CJ298" t="str">
            <v/>
          </cell>
          <cell r="CK298" t="str">
            <v/>
          </cell>
        </row>
        <row r="299">
          <cell r="C299">
            <v>296</v>
          </cell>
          <cell r="AM299" t="str">
            <v>×</v>
          </cell>
          <cell r="AN299" t="str">
            <v/>
          </cell>
          <cell r="AO299">
            <v>0</v>
          </cell>
          <cell r="AP299">
            <v>0</v>
          </cell>
          <cell r="AQ299" t="str">
            <v/>
          </cell>
          <cell r="AR299" t="str">
            <v/>
          </cell>
          <cell r="AS299" t="str">
            <v/>
          </cell>
          <cell r="AT299" t="str">
            <v/>
          </cell>
          <cell r="AU299" t="str">
            <v/>
          </cell>
          <cell r="AV299" t="str">
            <v/>
          </cell>
          <cell r="AW299" t="str">
            <v/>
          </cell>
          <cell r="AX299" t="str">
            <v/>
          </cell>
          <cell r="AY299" t="str">
            <v/>
          </cell>
          <cell r="AZ299" t="str">
            <v/>
          </cell>
          <cell r="BA299" t="str">
            <v/>
          </cell>
          <cell r="BB299" t="str">
            <v/>
          </cell>
          <cell r="BC299" t="str">
            <v/>
          </cell>
          <cell r="BD299" t="str">
            <v/>
          </cell>
          <cell r="BE299" t="str">
            <v/>
          </cell>
          <cell r="BF299" t="str">
            <v/>
          </cell>
          <cell r="BG299" t="str">
            <v/>
          </cell>
          <cell r="BH299" t="str">
            <v/>
          </cell>
          <cell r="BI299" t="str">
            <v/>
          </cell>
          <cell r="BJ299" t="str">
            <v/>
          </cell>
          <cell r="BK299" t="str">
            <v/>
          </cell>
          <cell r="BL299" t="str">
            <v/>
          </cell>
          <cell r="BM299" t="str">
            <v/>
          </cell>
          <cell r="BN299" t="str">
            <v/>
          </cell>
          <cell r="BO299" t="str">
            <v/>
          </cell>
          <cell r="BP299" t="str">
            <v/>
          </cell>
          <cell r="BQ299" t="str">
            <v/>
          </cell>
          <cell r="BR299" t="str">
            <v/>
          </cell>
          <cell r="BS299" t="str">
            <v/>
          </cell>
          <cell r="BT299" t="str">
            <v/>
          </cell>
          <cell r="BU299" t="str">
            <v/>
          </cell>
          <cell r="BV299" t="str">
            <v/>
          </cell>
          <cell r="BW299" t="str">
            <v/>
          </cell>
          <cell r="BX299" t="str">
            <v/>
          </cell>
          <cell r="BY299" t="str">
            <v/>
          </cell>
          <cell r="BZ299" t="str">
            <v/>
          </cell>
          <cell r="CA299" t="str">
            <v/>
          </cell>
          <cell r="CB299" t="str">
            <v/>
          </cell>
          <cell r="CC299" t="str">
            <v/>
          </cell>
          <cell r="CD299" t="str">
            <v/>
          </cell>
          <cell r="CE299" t="str">
            <v/>
          </cell>
          <cell r="CF299" t="str">
            <v/>
          </cell>
          <cell r="CG299" t="str">
            <v/>
          </cell>
          <cell r="CH299" t="str">
            <v/>
          </cell>
          <cell r="CI299" t="str">
            <v/>
          </cell>
          <cell r="CJ299" t="str">
            <v/>
          </cell>
          <cell r="CK299" t="str">
            <v/>
          </cell>
        </row>
        <row r="300">
          <cell r="C300">
            <v>297</v>
          </cell>
          <cell r="AM300" t="str">
            <v>×</v>
          </cell>
          <cell r="AN300" t="str">
            <v/>
          </cell>
          <cell r="AO300">
            <v>0</v>
          </cell>
          <cell r="AP300">
            <v>0</v>
          </cell>
          <cell r="AQ300" t="str">
            <v/>
          </cell>
          <cell r="AR300" t="str">
            <v/>
          </cell>
          <cell r="AS300" t="str">
            <v/>
          </cell>
          <cell r="AT300" t="str">
            <v/>
          </cell>
          <cell r="AU300" t="str">
            <v/>
          </cell>
          <cell r="AV300" t="str">
            <v/>
          </cell>
          <cell r="AW300" t="str">
            <v/>
          </cell>
          <cell r="AX300" t="str">
            <v/>
          </cell>
          <cell r="AY300" t="str">
            <v/>
          </cell>
          <cell r="AZ300" t="str">
            <v/>
          </cell>
          <cell r="BA300" t="str">
            <v/>
          </cell>
          <cell r="BB300" t="str">
            <v/>
          </cell>
          <cell r="BC300" t="str">
            <v/>
          </cell>
          <cell r="BD300" t="str">
            <v/>
          </cell>
          <cell r="BE300" t="str">
            <v/>
          </cell>
          <cell r="BF300" t="str">
            <v/>
          </cell>
          <cell r="BG300" t="str">
            <v/>
          </cell>
          <cell r="BH300" t="str">
            <v/>
          </cell>
          <cell r="BI300" t="str">
            <v/>
          </cell>
          <cell r="BJ300" t="str">
            <v/>
          </cell>
          <cell r="BK300" t="str">
            <v/>
          </cell>
          <cell r="BL300" t="str">
            <v/>
          </cell>
          <cell r="BM300" t="str">
            <v/>
          </cell>
          <cell r="BN300" t="str">
            <v/>
          </cell>
          <cell r="BO300" t="str">
            <v/>
          </cell>
          <cell r="BP300" t="str">
            <v/>
          </cell>
          <cell r="BQ300" t="str">
            <v/>
          </cell>
          <cell r="BR300" t="str">
            <v/>
          </cell>
          <cell r="BS300" t="str">
            <v/>
          </cell>
          <cell r="BT300" t="str">
            <v/>
          </cell>
          <cell r="BU300" t="str">
            <v/>
          </cell>
          <cell r="BV300" t="str">
            <v/>
          </cell>
          <cell r="BW300" t="str">
            <v/>
          </cell>
          <cell r="BX300" t="str">
            <v/>
          </cell>
          <cell r="BY300" t="str">
            <v/>
          </cell>
          <cell r="BZ300" t="str">
            <v/>
          </cell>
          <cell r="CA300" t="str">
            <v/>
          </cell>
          <cell r="CB300" t="str">
            <v/>
          </cell>
          <cell r="CC300" t="str">
            <v/>
          </cell>
          <cell r="CD300" t="str">
            <v/>
          </cell>
          <cell r="CE300" t="str">
            <v/>
          </cell>
          <cell r="CF300" t="str">
            <v/>
          </cell>
          <cell r="CG300" t="str">
            <v/>
          </cell>
          <cell r="CH300" t="str">
            <v/>
          </cell>
          <cell r="CI300" t="str">
            <v/>
          </cell>
          <cell r="CJ300" t="str">
            <v/>
          </cell>
          <cell r="CK300" t="str">
            <v/>
          </cell>
        </row>
        <row r="301">
          <cell r="C301">
            <v>298</v>
          </cell>
          <cell r="AM301" t="str">
            <v>×</v>
          </cell>
          <cell r="AN301" t="str">
            <v/>
          </cell>
          <cell r="AO301">
            <v>0</v>
          </cell>
          <cell r="AP301">
            <v>0</v>
          </cell>
          <cell r="AQ301" t="str">
            <v/>
          </cell>
          <cell r="AR301" t="str">
            <v/>
          </cell>
          <cell r="AS301" t="str">
            <v/>
          </cell>
          <cell r="AT301" t="str">
            <v/>
          </cell>
          <cell r="AU301" t="str">
            <v/>
          </cell>
          <cell r="AV301" t="str">
            <v/>
          </cell>
          <cell r="AW301" t="str">
            <v/>
          </cell>
          <cell r="AX301" t="str">
            <v/>
          </cell>
          <cell r="AY301" t="str">
            <v/>
          </cell>
          <cell r="AZ301" t="str">
            <v/>
          </cell>
          <cell r="BA301" t="str">
            <v/>
          </cell>
          <cell r="BB301" t="str">
            <v/>
          </cell>
          <cell r="BC301" t="str">
            <v/>
          </cell>
          <cell r="BD301" t="str">
            <v/>
          </cell>
          <cell r="BE301" t="str">
            <v/>
          </cell>
          <cell r="BF301" t="str">
            <v/>
          </cell>
          <cell r="BG301" t="str">
            <v/>
          </cell>
          <cell r="BH301" t="str">
            <v/>
          </cell>
          <cell r="BI301" t="str">
            <v/>
          </cell>
          <cell r="BJ301" t="str">
            <v/>
          </cell>
          <cell r="BK301" t="str">
            <v/>
          </cell>
          <cell r="BL301" t="str">
            <v/>
          </cell>
          <cell r="BM301" t="str">
            <v/>
          </cell>
          <cell r="BN301" t="str">
            <v/>
          </cell>
          <cell r="BO301" t="str">
            <v/>
          </cell>
          <cell r="BP301" t="str">
            <v/>
          </cell>
          <cell r="BQ301" t="str">
            <v/>
          </cell>
          <cell r="BR301" t="str">
            <v/>
          </cell>
          <cell r="BS301" t="str">
            <v/>
          </cell>
          <cell r="BT301" t="str">
            <v/>
          </cell>
          <cell r="BU301" t="str">
            <v/>
          </cell>
          <cell r="BV301" t="str">
            <v/>
          </cell>
          <cell r="BW301" t="str">
            <v/>
          </cell>
          <cell r="BX301" t="str">
            <v/>
          </cell>
          <cell r="BY301" t="str">
            <v/>
          </cell>
          <cell r="BZ301" t="str">
            <v/>
          </cell>
          <cell r="CA301" t="str">
            <v/>
          </cell>
          <cell r="CB301" t="str">
            <v/>
          </cell>
          <cell r="CC301" t="str">
            <v/>
          </cell>
          <cell r="CD301" t="str">
            <v/>
          </cell>
          <cell r="CE301" t="str">
            <v/>
          </cell>
          <cell r="CF301" t="str">
            <v/>
          </cell>
          <cell r="CG301" t="str">
            <v/>
          </cell>
          <cell r="CH301" t="str">
            <v/>
          </cell>
          <cell r="CI301" t="str">
            <v/>
          </cell>
          <cell r="CJ301" t="str">
            <v/>
          </cell>
          <cell r="CK301" t="str">
            <v/>
          </cell>
        </row>
        <row r="302">
          <cell r="C302">
            <v>299</v>
          </cell>
          <cell r="AM302" t="str">
            <v>×</v>
          </cell>
          <cell r="AN302" t="str">
            <v/>
          </cell>
          <cell r="AO302">
            <v>0</v>
          </cell>
          <cell r="AP302">
            <v>0</v>
          </cell>
          <cell r="AQ302" t="str">
            <v/>
          </cell>
          <cell r="AR302" t="str">
            <v/>
          </cell>
          <cell r="AS302" t="str">
            <v/>
          </cell>
          <cell r="AT302" t="str">
            <v/>
          </cell>
          <cell r="AU302" t="str">
            <v/>
          </cell>
          <cell r="AV302" t="str">
            <v/>
          </cell>
          <cell r="AW302" t="str">
            <v/>
          </cell>
          <cell r="AX302" t="str">
            <v/>
          </cell>
          <cell r="AY302" t="str">
            <v/>
          </cell>
          <cell r="AZ302" t="str">
            <v/>
          </cell>
          <cell r="BA302" t="str">
            <v/>
          </cell>
          <cell r="BB302" t="str">
            <v/>
          </cell>
          <cell r="BC302" t="str">
            <v/>
          </cell>
          <cell r="BD302" t="str">
            <v/>
          </cell>
          <cell r="BE302" t="str">
            <v/>
          </cell>
          <cell r="BF302" t="str">
            <v/>
          </cell>
          <cell r="BG302" t="str">
            <v/>
          </cell>
          <cell r="BH302" t="str">
            <v/>
          </cell>
          <cell r="BI302" t="str">
            <v/>
          </cell>
          <cell r="BJ302" t="str">
            <v/>
          </cell>
          <cell r="BK302" t="str">
            <v/>
          </cell>
          <cell r="BL302" t="str">
            <v/>
          </cell>
          <cell r="BM302" t="str">
            <v/>
          </cell>
          <cell r="BN302" t="str">
            <v/>
          </cell>
          <cell r="BO302" t="str">
            <v/>
          </cell>
          <cell r="BP302" t="str">
            <v/>
          </cell>
          <cell r="BQ302" t="str">
            <v/>
          </cell>
          <cell r="BR302" t="str">
            <v/>
          </cell>
          <cell r="BS302" t="str">
            <v/>
          </cell>
          <cell r="BT302" t="str">
            <v/>
          </cell>
          <cell r="BU302" t="str">
            <v/>
          </cell>
          <cell r="BV302" t="str">
            <v/>
          </cell>
          <cell r="BW302" t="str">
            <v/>
          </cell>
          <cell r="BX302" t="str">
            <v/>
          </cell>
          <cell r="BY302" t="str">
            <v/>
          </cell>
          <cell r="BZ302" t="str">
            <v/>
          </cell>
          <cell r="CA302" t="str">
            <v/>
          </cell>
          <cell r="CB302" t="str">
            <v/>
          </cell>
          <cell r="CC302" t="str">
            <v/>
          </cell>
          <cell r="CD302" t="str">
            <v/>
          </cell>
          <cell r="CE302" t="str">
            <v/>
          </cell>
          <cell r="CF302" t="str">
            <v/>
          </cell>
          <cell r="CG302" t="str">
            <v/>
          </cell>
          <cell r="CH302" t="str">
            <v/>
          </cell>
          <cell r="CI302" t="str">
            <v/>
          </cell>
          <cell r="CJ302" t="str">
            <v/>
          </cell>
          <cell r="CK302" t="str">
            <v/>
          </cell>
        </row>
        <row r="303">
          <cell r="C303">
            <v>300</v>
          </cell>
          <cell r="AM303" t="str">
            <v>×</v>
          </cell>
          <cell r="AN303" t="str">
            <v/>
          </cell>
          <cell r="AO303">
            <v>0</v>
          </cell>
          <cell r="AP303">
            <v>0</v>
          </cell>
          <cell r="AQ303" t="str">
            <v/>
          </cell>
          <cell r="AR303" t="str">
            <v/>
          </cell>
          <cell r="AS303" t="str">
            <v/>
          </cell>
          <cell r="AT303" t="str">
            <v/>
          </cell>
          <cell r="AU303" t="str">
            <v/>
          </cell>
          <cell r="AV303" t="str">
            <v/>
          </cell>
          <cell r="AW303" t="str">
            <v/>
          </cell>
          <cell r="AX303" t="str">
            <v/>
          </cell>
          <cell r="AY303" t="str">
            <v/>
          </cell>
          <cell r="AZ303" t="str">
            <v/>
          </cell>
          <cell r="BA303" t="str">
            <v/>
          </cell>
          <cell r="BB303" t="str">
            <v/>
          </cell>
          <cell r="BC303" t="str">
            <v/>
          </cell>
          <cell r="BD303" t="str">
            <v/>
          </cell>
          <cell r="BE303" t="str">
            <v/>
          </cell>
          <cell r="BF303" t="str">
            <v/>
          </cell>
          <cell r="BG303" t="str">
            <v/>
          </cell>
          <cell r="BH303" t="str">
            <v/>
          </cell>
          <cell r="BI303" t="str">
            <v/>
          </cell>
          <cell r="BJ303" t="str">
            <v/>
          </cell>
          <cell r="BK303" t="str">
            <v/>
          </cell>
          <cell r="BL303" t="str">
            <v/>
          </cell>
          <cell r="BM303" t="str">
            <v/>
          </cell>
          <cell r="BN303" t="str">
            <v/>
          </cell>
          <cell r="BO303" t="str">
            <v/>
          </cell>
          <cell r="BP303" t="str">
            <v/>
          </cell>
          <cell r="BQ303" t="str">
            <v/>
          </cell>
          <cell r="BR303" t="str">
            <v/>
          </cell>
          <cell r="BS303" t="str">
            <v/>
          </cell>
          <cell r="BT303" t="str">
            <v/>
          </cell>
          <cell r="BU303" t="str">
            <v/>
          </cell>
          <cell r="BV303" t="str">
            <v/>
          </cell>
          <cell r="BW303" t="str">
            <v/>
          </cell>
          <cell r="BX303" t="str">
            <v/>
          </cell>
          <cell r="BY303" t="str">
            <v/>
          </cell>
          <cell r="BZ303" t="str">
            <v/>
          </cell>
          <cell r="CA303" t="str">
            <v/>
          </cell>
          <cell r="CB303" t="str">
            <v/>
          </cell>
          <cell r="CC303" t="str">
            <v/>
          </cell>
          <cell r="CD303" t="str">
            <v/>
          </cell>
          <cell r="CE303" t="str">
            <v/>
          </cell>
          <cell r="CF303" t="str">
            <v/>
          </cell>
          <cell r="CG303" t="str">
            <v/>
          </cell>
          <cell r="CH303" t="str">
            <v/>
          </cell>
          <cell r="CI303" t="str">
            <v/>
          </cell>
          <cell r="CJ303" t="str">
            <v/>
          </cell>
          <cell r="CK303" t="str">
            <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B51EE-D1ED-4F7B-90E6-565BF4C70FC4}">
  <sheetPr codeName="Sheet5">
    <tabColor rgb="FFFFC000"/>
    <pageSetUpPr fitToPage="1"/>
  </sheetPr>
  <dimension ref="B2:AW138"/>
  <sheetViews>
    <sheetView showGridLines="0" topLeftCell="V61" zoomScale="55" zoomScaleNormal="55" zoomScaleSheetLayoutView="70" workbookViewId="0">
      <selection activeCell="Y75" sqref="Y75:AH75"/>
    </sheetView>
  </sheetViews>
  <sheetFormatPr defaultColWidth="16" defaultRowHeight="22.5" customHeight="1"/>
  <cols>
    <col min="1" max="1" width="7.25" style="298" customWidth="1"/>
    <col min="2" max="2" width="4.5" style="50" customWidth="1"/>
    <col min="3" max="3" width="15.125" style="50" customWidth="1"/>
    <col min="4" max="13" width="14.125" style="50" customWidth="1"/>
    <col min="14" max="14" width="29.5" style="48" customWidth="1"/>
    <col min="15" max="15" width="5.125" style="48" customWidth="1"/>
    <col min="16" max="16" width="8.125" style="181" customWidth="1"/>
    <col min="17" max="17" width="11.75" style="181" customWidth="1"/>
    <col min="18" max="20" width="9" style="181" customWidth="1"/>
    <col min="21" max="21" width="9" style="182" customWidth="1"/>
    <col min="22" max="22" width="7.25" style="181" customWidth="1"/>
    <col min="23" max="23" width="7.25" style="50" customWidth="1"/>
    <col min="24" max="24" width="27.25" style="294" customWidth="1"/>
    <col min="25" max="31" width="20.25" style="295" customWidth="1"/>
    <col min="32" max="34" width="20.25" style="296" customWidth="1"/>
    <col min="35" max="35" width="7.25" style="297" customWidth="1"/>
    <col min="36" max="36" width="17.875" style="50" customWidth="1"/>
    <col min="37" max="47" width="16" style="50"/>
    <col min="48" max="16384" width="16" style="298"/>
  </cols>
  <sheetData>
    <row r="2" spans="24:47" s="292" customFormat="1" ht="32.25" customHeight="1">
      <c r="AJ2" s="293"/>
      <c r="AK2" s="293"/>
      <c r="AL2" s="293"/>
      <c r="AM2" s="293"/>
      <c r="AN2" s="293"/>
      <c r="AO2" s="293"/>
      <c r="AP2" s="293"/>
      <c r="AQ2" s="293"/>
      <c r="AR2" s="293"/>
      <c r="AS2" s="293"/>
      <c r="AT2" s="293"/>
      <c r="AU2" s="293"/>
    </row>
    <row r="3" spans="24:47" ht="32.25" customHeight="1"/>
    <row r="4" spans="24:47" s="299" customFormat="1" ht="32.25" customHeight="1">
      <c r="AJ4" s="51"/>
      <c r="AK4" s="51"/>
      <c r="AL4" s="51"/>
      <c r="AM4" s="51"/>
      <c r="AN4" s="51"/>
      <c r="AO4" s="51"/>
      <c r="AP4" s="51"/>
      <c r="AQ4" s="51"/>
      <c r="AR4" s="51"/>
      <c r="AS4" s="51"/>
      <c r="AT4" s="51"/>
      <c r="AU4" s="51"/>
    </row>
    <row r="5" spans="24:47" s="299" customFormat="1" ht="32.25" customHeight="1">
      <c r="AJ5" s="51"/>
      <c r="AK5" s="51"/>
      <c r="AL5" s="51"/>
      <c r="AM5" s="51"/>
      <c r="AN5" s="51"/>
      <c r="AO5" s="51"/>
      <c r="AP5" s="51"/>
      <c r="AQ5" s="51"/>
      <c r="AR5" s="51"/>
      <c r="AS5" s="51"/>
      <c r="AT5" s="51"/>
      <c r="AU5" s="51"/>
    </row>
    <row r="6" spans="24:47" ht="24" customHeight="1"/>
    <row r="7" spans="24:47" ht="32.25" customHeight="1"/>
    <row r="8" spans="24:47" ht="32.25" customHeight="1"/>
    <row r="9" spans="24:47" ht="32.25" customHeight="1"/>
    <row r="10" spans="24:47" ht="32.25" customHeight="1"/>
    <row r="11" spans="24:47" ht="32.25" customHeight="1"/>
    <row r="12" spans="24:47" ht="32.25" customHeight="1"/>
    <row r="13" spans="24:47" ht="32.25" customHeight="1"/>
    <row r="14" spans="24:47" ht="32.25" customHeight="1"/>
    <row r="15" spans="24:47" ht="32.25" customHeight="1"/>
    <row r="16" spans="24:47" ht="66.75" customHeight="1">
      <c r="X16" s="300" t="s">
        <v>241</v>
      </c>
      <c r="Y16" s="301" t="s">
        <v>252</v>
      </c>
      <c r="Z16" s="301" t="s">
        <v>252</v>
      </c>
      <c r="AA16" s="301" t="s">
        <v>252</v>
      </c>
      <c r="AB16" s="301" t="s">
        <v>252</v>
      </c>
      <c r="AC16" s="301" t="s">
        <v>252</v>
      </c>
      <c r="AD16" s="301" t="s">
        <v>252</v>
      </c>
      <c r="AE16" s="301" t="s">
        <v>252</v>
      </c>
      <c r="AF16" s="301" t="s">
        <v>252</v>
      </c>
      <c r="AG16" s="301" t="s">
        <v>252</v>
      </c>
      <c r="AH16" s="301" t="s">
        <v>252</v>
      </c>
      <c r="AI16" s="302"/>
    </row>
    <row r="17" spans="3:49" ht="28.5" customHeight="1">
      <c r="X17" s="300" t="s">
        <v>242</v>
      </c>
      <c r="Y17" s="303">
        <f>IF(試算表!C9&gt;8500000,ROUNDUP((IF(試算表!C9&gt;10000000,10000000,試算表!C9)-8500000)*0.1,0),0)</f>
        <v>0</v>
      </c>
      <c r="Z17" s="303">
        <f>IF(試算表!D9&gt;8500000,ROUNDUP((IF(試算表!D9&gt;10000000,10000000,試算表!D9)-8500000)*0.1,0),0)</f>
        <v>0</v>
      </c>
      <c r="AA17" s="303">
        <f>IF(試算表!E9&gt;8500000,ROUNDUP((IF(試算表!E9&gt;10000000,10000000,試算表!E9)-8500000)*0.1,0),0)</f>
        <v>0</v>
      </c>
      <c r="AB17" s="303">
        <f>IF(試算表!F9&gt;8500000,ROUNDUP((IF(試算表!F9&gt;10000000,10000000,試算表!F9)-8500000)*0.1,0),0)</f>
        <v>0</v>
      </c>
      <c r="AC17" s="303">
        <f>IF(試算表!G9&gt;8500000,ROUNDUP((IF(試算表!G9&gt;10000000,10000000,試算表!G9)-8500000)*0.1,0),0)</f>
        <v>0</v>
      </c>
      <c r="AD17" s="303">
        <f>IF(試算表!H9&gt;8500000,ROUNDUP((IF(試算表!H9&gt;10000000,10000000,試算表!H9)-8500000)*0.1,0),0)</f>
        <v>0</v>
      </c>
      <c r="AE17" s="303">
        <f>IF(試算表!I9&gt;8500000,ROUNDUP((IF(試算表!I9&gt;10000000,10000000,試算表!I9)-8500000)*0.1,0),0)</f>
        <v>0</v>
      </c>
      <c r="AF17" s="303">
        <f>IF(試算表!J9&gt;8500000,ROUNDUP((IF(試算表!J9&gt;10000000,10000000,試算表!J9)-8500000)*0.1,0),0)</f>
        <v>0</v>
      </c>
      <c r="AG17" s="303">
        <f>IF(試算表!K9&gt;8500000,ROUNDUP((IF(試算表!K9&gt;10000000,10000000,試算表!K9)-8500000)*0.1,0),0)</f>
        <v>0</v>
      </c>
      <c r="AH17" s="303">
        <f>IF(試算表!L9&gt;8500000,ROUNDUP((IF(試算表!L9&gt;10000000,10000000,試算表!L9)-8500000)*0.1,0),0)</f>
        <v>0</v>
      </c>
      <c r="AI17" s="302"/>
    </row>
    <row r="18" spans="3:49" ht="28.5" customHeight="1">
      <c r="X18" s="304" t="s">
        <v>178</v>
      </c>
      <c r="Y18" s="305" t="s">
        <v>300</v>
      </c>
      <c r="Z18" s="306"/>
      <c r="AA18" s="306"/>
      <c r="AB18" s="306"/>
      <c r="AC18" s="306"/>
      <c r="AD18" s="306"/>
      <c r="AE18" s="306"/>
      <c r="AF18" s="306"/>
      <c r="AG18" s="306"/>
      <c r="AH18" s="306"/>
      <c r="AI18" s="307"/>
    </row>
    <row r="19" spans="3:49" ht="28.5" customHeight="1">
      <c r="W19" s="308"/>
      <c r="X19" s="304" t="s">
        <v>171</v>
      </c>
      <c r="Y19" s="309"/>
      <c r="Z19" s="310"/>
      <c r="AA19" s="310"/>
      <c r="AB19" s="310"/>
      <c r="AC19" s="310"/>
      <c r="AD19" s="310"/>
      <c r="AE19" s="310"/>
      <c r="AF19" s="310"/>
      <c r="AG19" s="310"/>
      <c r="AH19" s="310"/>
      <c r="AI19" s="307"/>
    </row>
    <row r="20" spans="3:49" ht="28.5" customHeight="1">
      <c r="W20" s="308"/>
      <c r="X20" s="304" t="s">
        <v>179</v>
      </c>
      <c r="Y20" s="311"/>
      <c r="Z20" s="312" t="s">
        <v>309</v>
      </c>
      <c r="AA20" s="313"/>
      <c r="AB20" s="314"/>
      <c r="AC20" s="314"/>
      <c r="AD20" s="314"/>
      <c r="AE20" s="314"/>
      <c r="AF20" s="314"/>
      <c r="AG20" s="314"/>
      <c r="AH20" s="314"/>
      <c r="AI20" s="307"/>
    </row>
    <row r="21" spans="3:49" ht="28.5" customHeight="1">
      <c r="W21" s="308"/>
      <c r="X21" s="304" t="s">
        <v>219</v>
      </c>
      <c r="Y21" s="315"/>
      <c r="Z21" s="312" t="s">
        <v>310</v>
      </c>
      <c r="AA21" s="316"/>
      <c r="AB21" s="306"/>
      <c r="AC21" s="306"/>
      <c r="AD21" s="306"/>
      <c r="AE21" s="306"/>
      <c r="AF21" s="306"/>
      <c r="AG21" s="306"/>
      <c r="AH21" s="306"/>
      <c r="AI21" s="307"/>
    </row>
    <row r="22" spans="3:49" ht="28.5" customHeight="1">
      <c r="W22" s="308"/>
      <c r="X22" s="304" t="s">
        <v>220</v>
      </c>
      <c r="Y22" s="311"/>
      <c r="Z22" s="306"/>
      <c r="AA22" s="306"/>
      <c r="AB22" s="306"/>
      <c r="AC22" s="306"/>
      <c r="AD22" s="306"/>
      <c r="AE22" s="306"/>
      <c r="AF22" s="306"/>
      <c r="AG22" s="306"/>
      <c r="AH22" s="306"/>
      <c r="AI22" s="307"/>
    </row>
    <row r="23" spans="3:49" ht="28.5" customHeight="1">
      <c r="W23" s="308"/>
      <c r="X23" s="317" t="s">
        <v>53</v>
      </c>
      <c r="Y23" s="318">
        <f>IF(試算表!C$5=試算表_部品!$A$3,1,0)</f>
        <v>0</v>
      </c>
      <c r="Z23" s="318">
        <f>IF(試算表!D$5=試算表_部品!$A$3,1,0)</f>
        <v>0</v>
      </c>
      <c r="AA23" s="318">
        <f>IF(試算表!E$5=試算表_部品!$A$3,1,0)</f>
        <v>0</v>
      </c>
      <c r="AB23" s="318">
        <f>IF(試算表!F$5=試算表_部品!$A$3,1,0)</f>
        <v>0</v>
      </c>
      <c r="AC23" s="318">
        <f>IF(試算表!G$5=試算表_部品!$A$3,1,0)</f>
        <v>0</v>
      </c>
      <c r="AD23" s="318">
        <f>IF(試算表!H$5=試算表_部品!$A$3,1,0)</f>
        <v>0</v>
      </c>
      <c r="AE23" s="318">
        <f>IF(試算表!I$5=試算表_部品!$A$3,1,0)</f>
        <v>0</v>
      </c>
      <c r="AF23" s="318">
        <f>IF(試算表!J$5=試算表_部品!$A$3,1,0)</f>
        <v>0</v>
      </c>
      <c r="AG23" s="318">
        <f>IF(試算表!K$5=試算表_部品!$A$3,1,0)</f>
        <v>0</v>
      </c>
      <c r="AH23" s="318">
        <f>IF(試算表!L$5=試算表_部品!$A$3,1,0)</f>
        <v>0</v>
      </c>
      <c r="AI23" s="319"/>
    </row>
    <row r="24" spans="3:49" ht="28.5" customHeight="1">
      <c r="W24" s="308"/>
      <c r="X24" s="317" t="s">
        <v>29</v>
      </c>
      <c r="Y24" s="318" t="str">
        <f>IFERROR(DATE(IF(LEFT(試算表!C$8,1)="5",MID(試算表!C$8,2,2)+2018,IF(LEFT(試算表!C$8,1)="4",MID(試算表!C$8,2,2)+1988,IF(LEFT(試算表!C$8,1)="3",MID(試算表!C$8,2,2)+1925,IF(LEFT(試算表!C$8,1)="2",MID(試算表!C$8,2,2)+1911,"")))),MID(試算表!C$8,4,2),MID(試算表!C$8,6,2)),"")</f>
        <v/>
      </c>
      <c r="Z24" s="318" t="str">
        <f>IFERROR(DATE(IF(LEFT(試算表!D$8,1)="5",MID(試算表!D$8,2,2)+2018,IF(LEFT(試算表!D$8,1)="4",MID(試算表!D$8,2,2)+1988,IF(LEFT(試算表!D$8,1)="3",MID(試算表!D$8,2,2)+1925,IF(LEFT(試算表!D$8,1)="2",MID(試算表!D$8,2,2)+1911,"")))),MID(試算表!D$8,4,2),MID(試算表!D$8,6,2)),"")</f>
        <v/>
      </c>
      <c r="AA24" s="318" t="str">
        <f>IFERROR(DATE(IF(LEFT(試算表!E$8,1)="5",MID(試算表!E$8,2,2)+2018,IF(LEFT(試算表!E$8,1)="4",MID(試算表!E$8,2,2)+1988,IF(LEFT(試算表!E$8,1)="3",MID(試算表!E$8,2,2)+1925,IF(LEFT(試算表!E$8,1)="2",MID(試算表!E$8,2,2)+1911,"")))),MID(試算表!E$8,4,2),MID(試算表!E$8,6,2)),"")</f>
        <v/>
      </c>
      <c r="AB24" s="318" t="str">
        <f>IFERROR(DATE(IF(LEFT(試算表!F$8,1)="5",MID(試算表!F$8,2,2)+2018,IF(LEFT(試算表!F$8,1)="4",MID(試算表!F$8,2,2)+1988,IF(LEFT(試算表!F$8,1)="3",MID(試算表!F$8,2,2)+1925,IF(LEFT(試算表!F$8,1)="2",MID(試算表!F$8,2,2)+1911,"")))),MID(試算表!F$8,4,2),MID(試算表!F$8,6,2)),"")</f>
        <v/>
      </c>
      <c r="AC24" s="318" t="str">
        <f>IFERROR(DATE(IF(LEFT(試算表!G$8,1)="5",MID(試算表!G$8,2,2)+2018,IF(LEFT(試算表!G$8,1)="4",MID(試算表!G$8,2,2)+1988,IF(LEFT(試算表!G$8,1)="3",MID(試算表!G$8,2,2)+1925,IF(LEFT(試算表!G$8,1)="2",MID(試算表!G$8,2,2)+1911,"")))),MID(試算表!G$8,4,2),MID(試算表!G$8,6,2)),"")</f>
        <v/>
      </c>
      <c r="AD24" s="318" t="str">
        <f>IFERROR(DATE(IF(LEFT(試算表!H$8,1)="5",MID(試算表!H$8,2,2)+2018,IF(LEFT(試算表!H$8,1)="4",MID(試算表!H$8,2,2)+1988,IF(LEFT(試算表!H$8,1)="3",MID(試算表!H$8,2,2)+1925,IF(LEFT(試算表!H$8,1)="2",MID(試算表!H$8,2,2)+1911,"")))),MID(試算表!H$8,4,2),MID(試算表!H$8,6,2)),"")</f>
        <v/>
      </c>
      <c r="AE24" s="318" t="str">
        <f>IFERROR(DATE(IF(LEFT(試算表!I$8,1)="5",MID(試算表!I$8,2,2)+2018,IF(LEFT(試算表!I$8,1)="4",MID(試算表!I$8,2,2)+1988,IF(LEFT(試算表!I$8,1)="3",MID(試算表!I$8,2,2)+1925,IF(LEFT(試算表!I$8,1)="2",MID(試算表!I$8,2,2)+1911,"")))),MID(試算表!I$8,4,2),MID(試算表!I$8,6,2)),"")</f>
        <v/>
      </c>
      <c r="AF24" s="318" t="str">
        <f>IFERROR(DATE(IF(LEFT(試算表!J$8,1)="5",MID(試算表!J$8,2,2)+2018,IF(LEFT(試算表!J$8,1)="4",MID(試算表!J$8,2,2)+1988,IF(LEFT(試算表!J$8,1)="3",MID(試算表!J$8,2,2)+1925,IF(LEFT(試算表!J$8,1)="2",MID(試算表!J$8,2,2)+1911,"")))),MID(試算表!J$8,4,2),MID(試算表!J$8,6,2)),"")</f>
        <v/>
      </c>
      <c r="AG24" s="318" t="str">
        <f>IFERROR(DATE(IF(LEFT(試算表!K$8,1)="5",MID(試算表!K$8,2,2)+2018,IF(LEFT(試算表!K$8,1)="4",MID(試算表!K$8,2,2)+1988,IF(LEFT(試算表!K$8,1)="3",MID(試算表!K$8,2,2)+1925,IF(LEFT(試算表!K$8,1)="2",MID(試算表!K$8,2,2)+1911,"")))),MID(試算表!K$8,4,2),MID(試算表!K$8,6,2)),"")</f>
        <v/>
      </c>
      <c r="AH24" s="318" t="str">
        <f>IFERROR(DATE(IF(LEFT(試算表!L$8,1)="5",MID(試算表!L$8,2,2)+2018,IF(LEFT(試算表!L$8,1)="4",MID(試算表!L$8,2,2)+1988,IF(LEFT(試算表!L$8,1)="3",MID(試算表!L$8,2,2)+1925,IF(LEFT(試算表!L$8,1)="2",MID(試算表!L$8,2,2)+1911,"")))),MID(試算表!L$8,4,2),MID(試算表!L$8,6,2)),"")</f>
        <v/>
      </c>
    </row>
    <row r="25" spans="3:49" ht="28.5" customHeight="1">
      <c r="W25" s="308"/>
      <c r="X25" s="317" t="s">
        <v>140</v>
      </c>
      <c r="Y25" s="318" t="str">
        <f>IFERROR(DATEDIF(Y24,DATE(RIGHT(試算表!$B$2,1)+2018,1,1),"Y"),"")</f>
        <v/>
      </c>
      <c r="Z25" s="318" t="str">
        <f>IFERROR(DATEDIF(Z24,DATE(RIGHT(試算表!$B$2,1)+2018,1,1),"Y"),"")</f>
        <v/>
      </c>
      <c r="AA25" s="318" t="str">
        <f>IFERROR(DATEDIF(AA24,DATE(RIGHT(試算表!$B$2,1)+2018,1,1),"Y"),"")</f>
        <v/>
      </c>
      <c r="AB25" s="318" t="str">
        <f>IFERROR(DATEDIF(AB24,DATE(RIGHT(試算表!$B$2,1)+2018,1,1),"Y"),"")</f>
        <v/>
      </c>
      <c r="AC25" s="318" t="str">
        <f>IFERROR(DATEDIF(AC24,DATE(RIGHT(試算表!$B$2,1)+2018,1,1),"Y"),"")</f>
        <v/>
      </c>
      <c r="AD25" s="318" t="str">
        <f>IFERROR(DATEDIF(AD24,DATE(RIGHT(試算表!$B$2,1)+2018,1,1),"Y"),"")</f>
        <v/>
      </c>
      <c r="AE25" s="318" t="str">
        <f>IFERROR(DATEDIF(AE24,DATE(RIGHT(試算表!$B$2,1)+2018,1,1),"Y"),"")</f>
        <v/>
      </c>
      <c r="AF25" s="318" t="str">
        <f>IFERROR(DATEDIF(AF24,DATE(RIGHT(試算表!$B$2,1)+2018,1,1),"Y"),"")</f>
        <v/>
      </c>
      <c r="AG25" s="318" t="str">
        <f>IFERROR(DATEDIF(AG24,DATE(RIGHT(試算表!$B$2,1)+2018,1,1),"Y"),"")</f>
        <v/>
      </c>
      <c r="AH25" s="318" t="str">
        <f>IFERROR(DATEDIF(AH24,DATE(RIGHT(試算表!$B$2,1)+2018,1,1),"Y"),"")</f>
        <v/>
      </c>
    </row>
    <row r="26" spans="3:49" ht="28.5" customHeight="1">
      <c r="W26" s="308"/>
      <c r="X26" s="317" t="s">
        <v>139</v>
      </c>
      <c r="Y26" s="318" t="str">
        <f>IFERROR(DATEDIF(Y24,DATE(RIGHT(試算表!$B$2,1)+2019,4,1),"Y"),"")</f>
        <v/>
      </c>
      <c r="Z26" s="318" t="str">
        <f>IFERROR(DATEDIF(Z24,DATE(RIGHT(試算表!$B$2,1)+2019,4,1),"Y"),"")</f>
        <v/>
      </c>
      <c r="AA26" s="318" t="str">
        <f>IFERROR(DATEDIF(AA24,DATE(RIGHT(試算表!$B$2,1)+2019,4,1),"Y"),"")</f>
        <v/>
      </c>
      <c r="AB26" s="318" t="str">
        <f>IFERROR(DATEDIF(AB24,DATE(RIGHT(試算表!$B$2,1)+2019,4,1),"Y"),"")</f>
        <v/>
      </c>
      <c r="AC26" s="318" t="str">
        <f>IFERROR(DATEDIF(AC24,DATE(RIGHT(試算表!$B$2,1)+2019,4,1),"Y"),"")</f>
        <v/>
      </c>
      <c r="AD26" s="318" t="str">
        <f>IFERROR(DATEDIF(AD24,DATE(RIGHT(試算表!$B$2,1)+2019,4,1),"Y"),"")</f>
        <v/>
      </c>
      <c r="AE26" s="318" t="str">
        <f>IFERROR(DATEDIF(AE24,DATE(RIGHT(試算表!$B$2,1)+2019,4,1),"Y"),"")</f>
        <v/>
      </c>
      <c r="AF26" s="318" t="str">
        <f>IFERROR(DATEDIF(AF24,DATE(RIGHT(試算表!$B$2,1)+2019,4,1),"Y"),"")</f>
        <v/>
      </c>
      <c r="AG26" s="318" t="str">
        <f>IFERROR(DATEDIF(AG24,DATE(RIGHT(試算表!$B$2,1)+2019,4,1),"Y"),"")</f>
        <v/>
      </c>
      <c r="AH26" s="318" t="str">
        <f>IFERROR(DATEDIF(AH24,DATE(RIGHT(試算表!$B$2,1)+2019,4,1),"Y"),"")</f>
        <v/>
      </c>
    </row>
    <row r="27" spans="3:49" ht="28.5" customHeight="1">
      <c r="W27" s="308"/>
      <c r="X27" s="317" t="s">
        <v>54</v>
      </c>
      <c r="Y27" s="318" t="str">
        <f t="shared" ref="Y27:AH27" ca="1" si="0">IFERROR(DATEDIF(Y24,TODAY(),"Y"),"")</f>
        <v/>
      </c>
      <c r="Z27" s="318" t="str">
        <f t="shared" ca="1" si="0"/>
        <v/>
      </c>
      <c r="AA27" s="318" t="str">
        <f t="shared" ca="1" si="0"/>
        <v/>
      </c>
      <c r="AB27" s="318" t="str">
        <f t="shared" ca="1" si="0"/>
        <v/>
      </c>
      <c r="AC27" s="318" t="str">
        <f t="shared" ca="1" si="0"/>
        <v/>
      </c>
      <c r="AD27" s="318" t="str">
        <f t="shared" ca="1" si="0"/>
        <v/>
      </c>
      <c r="AE27" s="318" t="str">
        <f t="shared" ca="1" si="0"/>
        <v/>
      </c>
      <c r="AF27" s="318" t="str">
        <f t="shared" ca="1" si="0"/>
        <v/>
      </c>
      <c r="AG27" s="318" t="str">
        <f t="shared" ca="1" si="0"/>
        <v/>
      </c>
      <c r="AH27" s="318" t="str">
        <f t="shared" ca="1" si="0"/>
        <v/>
      </c>
    </row>
    <row r="28" spans="3:49" ht="28.5" customHeight="1">
      <c r="W28" s="308"/>
      <c r="X28" s="317" t="s">
        <v>55</v>
      </c>
      <c r="Y28" s="320">
        <f>IF(COUNTIF(保険料率の推移!$A$3:$A$16,試算表!$B$2)=1,IF(試算表!C$9-所得計算用!$I$11&lt;0,0,_xlfn.IFS(試算表!C$9&lt;=所得計算用!$F$11,試算表!C$9-所得計算用!$I$11,AND(所得計算用!$E$12&lt;=試算表!C$9,試算表!C$9&lt;=所得計算用!$F$12),ROUNDDOWN(試算表!C$9/4,-3)*4*(1-所得計算用!$H$12)+所得計算用!$I$12,AND(所得計算用!$E$13&lt;=試算表!C$9,試算表!C$9&lt;=所得計算用!$F$13),ROUNDDOWN(試算表!C$9/4,-3)*4*(1-所得計算用!$H$13)-所得計算用!$I$13,AND(所得計算用!$E$14&lt;=試算表!C$9,試算表!C$9&lt;=所得計算用!$F$14),ROUNDDOWN(試算表!C$9/4,-3)*4*(1-所得計算用!$H$14)-所得計算用!$I$14,AND(所得計算用!$E$15&lt;=試算表!C$9,試算表!C$9&lt;=所得計算用!$F$15),ROUNDDOWN(ROUNDDOWN(試算表!C$9*(1-所得計算用!$H$15),-1)-所得計算用!$I$15,-1),所得計算用!$E$16&lt;=試算表!C$9,試算表!C$9-所得計算用!$I$16)),ROUNDDOWN(_xlfn.IFS(試算表!C$9&lt;=650999,0,試算表!C$9&lt;=1899999,試算表!C$9-650000,試算表!C$9&lt;=3599999,ROUNDDOWN((試算表!C$9/4),-3)*2.8-80000,試算表!C$9&lt;=6599999,ROUNDDOWN((試算表!C$9/4),-3)*3.2-440000,試算表!C$9&lt;=8499999,試算表!C$9*0.9-1100000,TRUE,試算表!C$9-1950000),-1))</f>
        <v>0</v>
      </c>
      <c r="Z28" s="320">
        <f>IF(COUNTIF(保険料率の推移!$A$3:$A$16,試算表!$B$2)=1,IF(試算表!D$9-所得計算用!$I$11&lt;0,0,_xlfn.IFS(試算表!D$9&lt;=所得計算用!$F$11,試算表!D$9-所得計算用!$I$11,AND(所得計算用!$E$12&lt;=試算表!D$9,試算表!D$9&lt;=所得計算用!$F$12),ROUNDDOWN(試算表!D$9/4,-3)*4*(1-所得計算用!$H$12)+所得計算用!$I$12,AND(所得計算用!$E$13&lt;=試算表!D$9,試算表!D$9&lt;=所得計算用!$F$13),ROUNDDOWN(試算表!D$9/4,-3)*4*(1-所得計算用!$H$13)-所得計算用!$I$13,AND(所得計算用!$E$14&lt;=試算表!D$9,試算表!D$9&lt;=所得計算用!$F$14),ROUNDDOWN(試算表!D$9/4,-3)*4*(1-所得計算用!$H$14)-所得計算用!$I$14,AND(所得計算用!$E$15&lt;=試算表!D$9,試算表!D$9&lt;=所得計算用!$F$15),ROUNDDOWN(ROUNDDOWN(試算表!D$9*(1-所得計算用!$H$15),-1)-所得計算用!$I$15,-1),所得計算用!$E$16&lt;=試算表!D$9,試算表!D$9-所得計算用!$I$16)),ROUNDDOWN(_xlfn.IFS(試算表!D$9&lt;=650999,0,試算表!D$9&lt;=1899999,試算表!D$9-650000,試算表!D$9&lt;=3599999,ROUNDDOWN((試算表!D$9/4),-3)*2.8-80000,試算表!D$9&lt;=6599999,ROUNDDOWN((試算表!D$9/4),-3)*3.2-440000,試算表!D$9&lt;=8499999,試算表!D$9*0.9-1100000,TRUE,試算表!D$9-1950000),-1))</f>
        <v>0</v>
      </c>
      <c r="AA28" s="320">
        <f>IF(COUNTIF(保険料率の推移!$A$3:$A$16,試算表!$B$2)=1,IF(試算表!E$9-所得計算用!$I$11&lt;0,0,_xlfn.IFS(試算表!E$9&lt;=所得計算用!$F$11,試算表!E$9-所得計算用!$I$11,AND(所得計算用!$E$12&lt;=試算表!E$9,試算表!E$9&lt;=所得計算用!$F$12),ROUNDDOWN(試算表!E$9/4,-3)*4*(1-所得計算用!$H$12)+所得計算用!$I$12,AND(所得計算用!$E$13&lt;=試算表!E$9,試算表!E$9&lt;=所得計算用!$F$13),ROUNDDOWN(試算表!E$9/4,-3)*4*(1-所得計算用!$H$13)-所得計算用!$I$13,AND(所得計算用!$E$14&lt;=試算表!E$9,試算表!E$9&lt;=所得計算用!$F$14),ROUNDDOWN(試算表!E$9/4,-3)*4*(1-所得計算用!$H$14)-所得計算用!$I$14,AND(所得計算用!$E$15&lt;=試算表!E$9,試算表!E$9&lt;=所得計算用!$F$15),ROUNDDOWN(ROUNDDOWN(試算表!E$9*(1-所得計算用!$H$15),-1)-所得計算用!$I$15,-1),所得計算用!$E$16&lt;=試算表!E$9,試算表!E$9-所得計算用!$I$16)),ROUNDDOWN(_xlfn.IFS(試算表!E$9&lt;=650999,0,試算表!E$9&lt;=1899999,試算表!E$9-650000,試算表!E$9&lt;=3599999,ROUNDDOWN((試算表!E$9/4),-3)*2.8-80000,試算表!E$9&lt;=6599999,ROUNDDOWN((試算表!E$9/4),-3)*3.2-440000,試算表!E$9&lt;=8499999,試算表!E$9*0.9-1100000,TRUE,試算表!E$9-1950000),-1))</f>
        <v>0</v>
      </c>
      <c r="AB28" s="320">
        <f>IF(COUNTIF(保険料率の推移!$A$3:$A$16,試算表!$B$2)=1,IF(試算表!F$9-所得計算用!$I$11&lt;0,0,_xlfn.IFS(試算表!F$9&lt;=所得計算用!$F$11,試算表!F$9-所得計算用!$I$11,AND(所得計算用!$E$12&lt;=試算表!F$9,試算表!F$9&lt;=所得計算用!$F$12),ROUNDDOWN(試算表!F$9/4,-3)*4*(1-所得計算用!$H$12)+所得計算用!$I$12,AND(所得計算用!$E$13&lt;=試算表!F$9,試算表!F$9&lt;=所得計算用!$F$13),ROUNDDOWN(試算表!F$9/4,-3)*4*(1-所得計算用!$H$13)-所得計算用!$I$13,AND(所得計算用!$E$14&lt;=試算表!F$9,試算表!F$9&lt;=所得計算用!$F$14),ROUNDDOWN(試算表!F$9/4,-3)*4*(1-所得計算用!$H$14)-所得計算用!$I$14,AND(所得計算用!$E$15&lt;=試算表!F$9,試算表!F$9&lt;=所得計算用!$F$15),ROUNDDOWN(ROUNDDOWN(試算表!F$9*(1-所得計算用!$H$15),-1)-所得計算用!$I$15,-1),所得計算用!$E$16&lt;=試算表!F$9,試算表!F$9-所得計算用!$I$16)),ROUNDDOWN(_xlfn.IFS(試算表!F$9&lt;=650999,0,試算表!F$9&lt;=1899999,試算表!F$9-650000,試算表!F$9&lt;=3599999,ROUNDDOWN((試算表!F$9/4),-3)*2.8-80000,試算表!F$9&lt;=6599999,ROUNDDOWN((試算表!F$9/4),-3)*3.2-440000,試算表!F$9&lt;=8499999,試算表!F$9*0.9-1100000,TRUE,試算表!F$9-1950000),-1))</f>
        <v>0</v>
      </c>
      <c r="AC28" s="320">
        <f>IF(COUNTIF(保険料率の推移!$A$3:$A$16,試算表!$B$2)=1,IF(試算表!G$9-所得計算用!$I$11&lt;0,0,_xlfn.IFS(試算表!G$9&lt;=所得計算用!$F$11,試算表!G$9-所得計算用!$I$11,AND(所得計算用!$E$12&lt;=試算表!G$9,試算表!G$9&lt;=所得計算用!$F$12),ROUNDDOWN(試算表!G$9/4,-3)*4*(1-所得計算用!$H$12)+所得計算用!$I$12,AND(所得計算用!$E$13&lt;=試算表!G$9,試算表!G$9&lt;=所得計算用!$F$13),ROUNDDOWN(試算表!G$9/4,-3)*4*(1-所得計算用!$H$13)-所得計算用!$I$13,AND(所得計算用!$E$14&lt;=試算表!G$9,試算表!G$9&lt;=所得計算用!$F$14),ROUNDDOWN(試算表!G$9/4,-3)*4*(1-所得計算用!$H$14)-所得計算用!$I$14,AND(所得計算用!$E$15&lt;=試算表!G$9,試算表!G$9&lt;=所得計算用!$F$15),ROUNDDOWN(ROUNDDOWN(試算表!G$9*(1-所得計算用!$H$15),-1)-所得計算用!$I$15,-1),所得計算用!$E$16&lt;=試算表!G$9,試算表!G$9-所得計算用!$I$16)),ROUNDDOWN(_xlfn.IFS(試算表!G$9&lt;=650999,0,試算表!G$9&lt;=1899999,試算表!G$9-650000,試算表!G$9&lt;=3599999,ROUNDDOWN((試算表!G$9/4),-3)*2.8-80000,試算表!G$9&lt;=6599999,ROUNDDOWN((試算表!G$9/4),-3)*3.2-440000,試算表!G$9&lt;=8499999,試算表!G$9*0.9-1100000,TRUE,試算表!G$9-1950000),-1))</f>
        <v>0</v>
      </c>
      <c r="AD28" s="320">
        <f>IF(COUNTIF(保険料率の推移!$A$3:$A$16,試算表!$B$2)=1,IF(試算表!H$9-所得計算用!$I$11&lt;0,0,_xlfn.IFS(試算表!H$9&lt;=所得計算用!$F$11,試算表!H$9-所得計算用!$I$11,AND(所得計算用!$E$12&lt;=試算表!H$9,試算表!H$9&lt;=所得計算用!$F$12),ROUNDDOWN(試算表!H$9/4,-3)*4*(1-所得計算用!$H$12)+所得計算用!$I$12,AND(所得計算用!$E$13&lt;=試算表!H$9,試算表!H$9&lt;=所得計算用!$F$13),ROUNDDOWN(試算表!H$9/4,-3)*4*(1-所得計算用!$H$13)-所得計算用!$I$13,AND(所得計算用!$E$14&lt;=試算表!H$9,試算表!H$9&lt;=所得計算用!$F$14),ROUNDDOWN(試算表!H$9/4,-3)*4*(1-所得計算用!$H$14)-所得計算用!$I$14,AND(所得計算用!$E$15&lt;=試算表!H$9,試算表!H$9&lt;=所得計算用!$F$15),ROUNDDOWN(ROUNDDOWN(試算表!H$9*(1-所得計算用!$H$15),-1)-所得計算用!$I$15,-1),所得計算用!$E$16&lt;=試算表!H$9,試算表!H$9-所得計算用!$I$16)),ROUNDDOWN(_xlfn.IFS(試算表!H$9&lt;=650999,0,試算表!H$9&lt;=1899999,試算表!H$9-650000,試算表!H$9&lt;=3599999,ROUNDDOWN((試算表!H$9/4),-3)*2.8-80000,試算表!H$9&lt;=6599999,ROUNDDOWN((試算表!H$9/4),-3)*3.2-440000,試算表!H$9&lt;=8499999,試算表!H$9*0.9-1100000,TRUE,試算表!H$9-1950000),-1))</f>
        <v>0</v>
      </c>
      <c r="AE28" s="320">
        <f>IF(COUNTIF(保険料率の推移!$A$3:$A$16,試算表!$B$2)=1,IF(試算表!I$9-所得計算用!$I$11&lt;0,0,_xlfn.IFS(試算表!I$9&lt;=所得計算用!$F$11,試算表!I$9-所得計算用!$I$11,AND(所得計算用!$E$12&lt;=試算表!I$9,試算表!I$9&lt;=所得計算用!$F$12),ROUNDDOWN(試算表!I$9/4,-3)*4*(1-所得計算用!$H$12)+所得計算用!$I$12,AND(所得計算用!$E$13&lt;=試算表!I$9,試算表!I$9&lt;=所得計算用!$F$13),ROUNDDOWN(試算表!I$9/4,-3)*4*(1-所得計算用!$H$13)-所得計算用!$I$13,AND(所得計算用!$E$14&lt;=試算表!I$9,試算表!I$9&lt;=所得計算用!$F$14),ROUNDDOWN(試算表!I$9/4,-3)*4*(1-所得計算用!$H$14)-所得計算用!$I$14,AND(所得計算用!$E$15&lt;=試算表!I$9,試算表!I$9&lt;=所得計算用!$F$15),ROUNDDOWN(ROUNDDOWN(試算表!I$9*(1-所得計算用!$H$15),-1)-所得計算用!$I$15,-1),所得計算用!$E$16&lt;=試算表!I$9,試算表!I$9-所得計算用!$I$16)),ROUNDDOWN(_xlfn.IFS(試算表!I$9&lt;=650999,0,試算表!I$9&lt;=1899999,試算表!I$9-650000,試算表!I$9&lt;=3599999,ROUNDDOWN((試算表!I$9/4),-3)*2.8-80000,試算表!I$9&lt;=6599999,ROUNDDOWN((試算表!I$9/4),-3)*3.2-440000,試算表!I$9&lt;=8499999,試算表!I$9*0.9-1100000,TRUE,試算表!I$9-1950000),-1))</f>
        <v>0</v>
      </c>
      <c r="AF28" s="320">
        <f>IF(COUNTIF(保険料率の推移!$A$3:$A$16,試算表!$B$2)=1,IF(試算表!J$9-所得計算用!$I$11&lt;0,0,_xlfn.IFS(試算表!J$9&lt;=所得計算用!$F$11,試算表!J$9-所得計算用!$I$11,AND(所得計算用!$E$12&lt;=試算表!J$9,試算表!J$9&lt;=所得計算用!$F$12),ROUNDDOWN(試算表!J$9/4,-3)*4*(1-所得計算用!$H$12)+所得計算用!$I$12,AND(所得計算用!$E$13&lt;=試算表!J$9,試算表!J$9&lt;=所得計算用!$F$13),ROUNDDOWN(試算表!J$9/4,-3)*4*(1-所得計算用!$H$13)-所得計算用!$I$13,AND(所得計算用!$E$14&lt;=試算表!J$9,試算表!J$9&lt;=所得計算用!$F$14),ROUNDDOWN(試算表!J$9/4,-3)*4*(1-所得計算用!$H$14)-所得計算用!$I$14,AND(所得計算用!$E$15&lt;=試算表!J$9,試算表!J$9&lt;=所得計算用!$F$15),ROUNDDOWN(ROUNDDOWN(試算表!J$9*(1-所得計算用!$H$15),-1)-所得計算用!$I$15,-1),所得計算用!$E$16&lt;=試算表!J$9,試算表!J$9-所得計算用!$I$16)),ROUNDDOWN(_xlfn.IFS(試算表!J$9&lt;=650999,0,試算表!J$9&lt;=1899999,試算表!J$9-650000,試算表!J$9&lt;=3599999,ROUNDDOWN((試算表!J$9/4),-3)*2.8-80000,試算表!J$9&lt;=6599999,ROUNDDOWN((試算表!J$9/4),-3)*3.2-440000,試算表!J$9&lt;=8499999,試算表!J$9*0.9-1100000,TRUE,試算表!J$9-1950000),-1))</f>
        <v>0</v>
      </c>
      <c r="AG28" s="320">
        <f>IF(COUNTIF(保険料率の推移!$A$3:$A$16,試算表!$B$2)=1,IF(試算表!K$9-所得計算用!$I$11&lt;0,0,_xlfn.IFS(試算表!K$9&lt;=所得計算用!$F$11,試算表!K$9-所得計算用!$I$11,AND(所得計算用!$E$12&lt;=試算表!K$9,試算表!K$9&lt;=所得計算用!$F$12),ROUNDDOWN(試算表!K$9/4,-3)*4*(1-所得計算用!$H$12)+所得計算用!$I$12,AND(所得計算用!$E$13&lt;=試算表!K$9,試算表!K$9&lt;=所得計算用!$F$13),ROUNDDOWN(試算表!K$9/4,-3)*4*(1-所得計算用!$H$13)-所得計算用!$I$13,AND(所得計算用!$E$14&lt;=試算表!K$9,試算表!K$9&lt;=所得計算用!$F$14),ROUNDDOWN(試算表!K$9/4,-3)*4*(1-所得計算用!$H$14)-所得計算用!$I$14,AND(所得計算用!$E$15&lt;=試算表!K$9,試算表!K$9&lt;=所得計算用!$F$15),ROUNDDOWN(ROUNDDOWN(試算表!K$9*(1-所得計算用!$H$15),-1)-所得計算用!$I$15,-1),所得計算用!$E$16&lt;=試算表!K$9,試算表!K$9-所得計算用!$I$16)),ROUNDDOWN(_xlfn.IFS(試算表!K$9&lt;=650999,0,試算表!K$9&lt;=1899999,試算表!K$9-650000,試算表!K$9&lt;=3599999,ROUNDDOWN((試算表!K$9/4),-3)*2.8-80000,試算表!K$9&lt;=6599999,ROUNDDOWN((試算表!K$9/4),-3)*3.2-440000,試算表!K$9&lt;=8499999,試算表!K$9*0.9-1100000,TRUE,試算表!K$9-1950000),-1))</f>
        <v>0</v>
      </c>
      <c r="AH28" s="320">
        <f>IF(COUNTIF(保険料率の推移!$A$3:$A$16,試算表!$B$2)=1,IF(試算表!L$9-所得計算用!$I$11&lt;0,0,_xlfn.IFS(試算表!L$9&lt;=所得計算用!$F$11,試算表!L$9-所得計算用!$I$11,AND(所得計算用!$E$12&lt;=試算表!L$9,試算表!L$9&lt;=所得計算用!$F$12),ROUNDDOWN(試算表!L$9/4,-3)*4*(1-所得計算用!$H$12)+所得計算用!$I$12,AND(所得計算用!$E$13&lt;=試算表!L$9,試算表!L$9&lt;=所得計算用!$F$13),ROUNDDOWN(試算表!L$9/4,-3)*4*(1-所得計算用!$H$13)-所得計算用!$I$13,AND(所得計算用!$E$14&lt;=試算表!L$9,試算表!L$9&lt;=所得計算用!$F$14),ROUNDDOWN(試算表!L$9/4,-3)*4*(1-所得計算用!$H$14)-所得計算用!$I$14,AND(所得計算用!$E$15&lt;=試算表!L$9,試算表!L$9&lt;=所得計算用!$F$15),ROUNDDOWN(ROUNDDOWN(試算表!L$9*(1-所得計算用!$H$15),-1)-所得計算用!$I$15,-1),所得計算用!$E$16&lt;=試算表!L$9,試算表!L$9-所得計算用!$I$16)),ROUNDDOWN(_xlfn.IFS(試算表!L$9&lt;=650999,0,試算表!L$9&lt;=1899999,試算表!L$9-650000,試算表!L$9&lt;=3599999,ROUNDDOWN((試算表!L$9/4),-3)*2.8-80000,試算表!L$9&lt;=6599999,ROUNDDOWN((試算表!L$9/4),-3)*3.2-440000,試算表!L$9&lt;=8499999,試算表!L$9*0.9-1100000,TRUE,試算表!L$9-1950000),-1))</f>
        <v>0</v>
      </c>
    </row>
    <row r="29" spans="3:49" ht="28.5" customHeight="1">
      <c r="W29" s="308"/>
      <c r="X29" s="317" t="s">
        <v>31</v>
      </c>
      <c r="Y29" s="321">
        <f>IF(試算表!C$10="該当",1,0)</f>
        <v>0</v>
      </c>
      <c r="Z29" s="321">
        <f>IF(試算表!D$10="該当",1,0)</f>
        <v>0</v>
      </c>
      <c r="AA29" s="321">
        <f>IF(試算表!E$10="該当",1,0)</f>
        <v>0</v>
      </c>
      <c r="AB29" s="321">
        <f>IF(試算表!F$10="該当",1,0)</f>
        <v>0</v>
      </c>
      <c r="AC29" s="321">
        <f>IF(試算表!G$10="該当",1,0)</f>
        <v>0</v>
      </c>
      <c r="AD29" s="321">
        <f>IF(試算表!H$10="該当",1,0)</f>
        <v>0</v>
      </c>
      <c r="AE29" s="321">
        <f>IF(試算表!I$10="該当",1,0)</f>
        <v>0</v>
      </c>
      <c r="AF29" s="321">
        <f>IF(試算表!J$10="該当",1,0)</f>
        <v>0</v>
      </c>
      <c r="AG29" s="321">
        <f>IF(試算表!K$10="該当",1,0)</f>
        <v>0</v>
      </c>
      <c r="AH29" s="321">
        <f>IF(試算表!L$10="該当",1,0)</f>
        <v>0</v>
      </c>
    </row>
    <row r="30" spans="3:49" ht="28.5" customHeight="1">
      <c r="W30" s="308"/>
      <c r="X30" s="322" t="s">
        <v>243</v>
      </c>
      <c r="Y30" s="323">
        <f>IF(Y28+Y32&gt;100000,SUM(IF(Y28&gt;100000,100000,Y28),IF(Y32&gt;100000,100000,Y32),-100000),0)*-1</f>
        <v>0</v>
      </c>
      <c r="Z30" s="323">
        <f t="shared" ref="Z30:AH30" si="1">IF(Z28+Z32&gt;100000,SUM(IF(Z28&gt;100000,100000,Z28),IF(Z32&gt;100000,100000,Z32),-100000),0)*-1</f>
        <v>0</v>
      </c>
      <c r="AA30" s="323">
        <f t="shared" si="1"/>
        <v>0</v>
      </c>
      <c r="AB30" s="323">
        <f t="shared" si="1"/>
        <v>0</v>
      </c>
      <c r="AC30" s="323">
        <f t="shared" si="1"/>
        <v>0</v>
      </c>
      <c r="AD30" s="323">
        <f t="shared" si="1"/>
        <v>0</v>
      </c>
      <c r="AE30" s="323">
        <f t="shared" si="1"/>
        <v>0</v>
      </c>
      <c r="AF30" s="323">
        <f t="shared" si="1"/>
        <v>0</v>
      </c>
      <c r="AG30" s="323">
        <f t="shared" si="1"/>
        <v>0</v>
      </c>
      <c r="AH30" s="323">
        <f t="shared" si="1"/>
        <v>0</v>
      </c>
    </row>
    <row r="31" spans="3:49" ht="28.5" customHeight="1">
      <c r="X31" s="317" t="s">
        <v>56</v>
      </c>
      <c r="Y31" s="324">
        <f t="shared" ref="Y31:AH31" si="2">(Y$28+Y30)*0.3</f>
        <v>0</v>
      </c>
      <c r="Z31" s="324">
        <f t="shared" si="2"/>
        <v>0</v>
      </c>
      <c r="AA31" s="324">
        <f t="shared" si="2"/>
        <v>0</v>
      </c>
      <c r="AB31" s="324">
        <f t="shared" si="2"/>
        <v>0</v>
      </c>
      <c r="AC31" s="324">
        <f t="shared" si="2"/>
        <v>0</v>
      </c>
      <c r="AD31" s="324">
        <f t="shared" si="2"/>
        <v>0</v>
      </c>
      <c r="AE31" s="324">
        <f t="shared" si="2"/>
        <v>0</v>
      </c>
      <c r="AF31" s="324">
        <f t="shared" si="2"/>
        <v>0</v>
      </c>
      <c r="AG31" s="324">
        <f t="shared" si="2"/>
        <v>0</v>
      </c>
      <c r="AH31" s="324">
        <f t="shared" si="2"/>
        <v>0</v>
      </c>
      <c r="AV31" s="50"/>
      <c r="AW31" s="50"/>
    </row>
    <row r="32" spans="3:49" ht="28.5" customHeight="1">
      <c r="C32" s="48"/>
      <c r="E32" s="48"/>
      <c r="F32" s="48"/>
      <c r="G32" s="48"/>
      <c r="H32" s="48"/>
      <c r="I32" s="48"/>
      <c r="J32" s="48"/>
      <c r="K32" s="48"/>
      <c r="L32" s="48"/>
      <c r="M32" s="48"/>
      <c r="U32" s="181"/>
      <c r="X32" s="317" t="s">
        <v>57</v>
      </c>
      <c r="Y32" s="325">
        <f>IF(Y$25&lt;65,IF(試算表!C$11&lt;=所得計算用!$F$21,0,IF(AND(所得計算用!$E$22&lt;=試算表!C$11,試算表!C$11&lt;所得計算用!$F$22),試算表!C$11*所得計算用!$H$22-所得計算用!$I$22,IF(AND(所得計算用!$E$23&lt;=試算表!C$11,試算表!C$11&lt;所得計算用!$F$23),試算表!C$11*所得計算用!$H$23-所得計算用!$I$23,IF(AND(所得計算用!$E$24&lt;=試算表!C$11,試算表!C$11&lt;所得計算用!$F$24),試算表!C$11*所得計算用!$H$24-所得計算用!$I$24,IF(AND(所得計算用!$E$25&lt;=試算表!C$11,試算表!C$11&lt;所得計算用!$F$25),試算表!C$11*所得計算用!$H$25-所得計算用!$I$25,IF(所得計算用!$E$26&lt;=試算表!C$11,試算表!C$11*所得計算用!$H$26-所得計算用!I26,"")))))),IF(試算表!C$11&lt;=所得計算用!$F$27,0,IF(AND(所得計算用!$E$28&lt;=試算表!C$11,試算表!C$11&lt;所得計算用!$F$28),試算表!C$11*所得計算用!$H$28-所得計算用!$I$28,IF(AND(所得計算用!$E$29&lt;=試算表!C$11,試算表!C$11&lt;所得計算用!$F$29),試算表!C$11*所得計算用!$H$29-所得計算用!$I$29,IF(AND(所得計算用!$E$30&lt;=試算表!C$11,試算表!C$11&lt;所得計算用!$F$30),試算表!C$11*所得計算用!$H$30-所得計算用!$I$30,IF(AND(所得計算用!$E$31&lt;=試算表!C$11,試算表!C$11&lt;所得計算用!$F$31),試算表!C$11*所得計算用!$H$31-所得計算用!$I$31,IF(所得計算用!$E$32&lt;=試算表!C$11,試算表!C$11*所得計算用!$H$32-所得計算用!$I$32,"")))))))</f>
        <v>0</v>
      </c>
      <c r="Z32" s="326">
        <f>IF(Z$25&lt;65,IF(試算表!D$11&lt;=所得計算用!$F$21,0,IF(AND(所得計算用!$E$22&lt;=試算表!D$11,試算表!D$11&lt;所得計算用!$F$22),試算表!D$11*所得計算用!$H$22-所得計算用!$I$22,IF(AND(所得計算用!$E$23&lt;=試算表!D$11,試算表!D$11&lt;所得計算用!$F$23),試算表!D$11*所得計算用!$H$23-所得計算用!$I$23,IF(AND(所得計算用!$E$24&lt;=試算表!D$11,試算表!D$11&lt;所得計算用!$F$24),試算表!D$11*所得計算用!$H$24-所得計算用!$I$24,IF(AND(所得計算用!$E$25&lt;=試算表!D$11,試算表!D$11&lt;所得計算用!$F$25),試算表!D$11*所得計算用!$H$25-所得計算用!$I$25,IF(所得計算用!$E$26&lt;=試算表!D$11,試算表!D$11*所得計算用!$H$26-所得計算用!J26,"")))))),IF(試算表!D$11&lt;=所得計算用!$F$27,0,IF(AND(所得計算用!$E$28&lt;=試算表!D$11,試算表!D$11&lt;所得計算用!$F$28),試算表!D$11*所得計算用!$H$28-所得計算用!$I$28,IF(AND(所得計算用!$E$29&lt;=試算表!D$11,試算表!D$11&lt;所得計算用!$F$29),試算表!D$11*所得計算用!$H$29-所得計算用!$I$29,IF(AND(所得計算用!$E$30&lt;=試算表!D$11,試算表!D$11&lt;所得計算用!$F$30),試算表!D$11*所得計算用!$H$30-所得計算用!$I$30,IF(AND(所得計算用!$E$31&lt;=試算表!D$11,試算表!D$11&lt;所得計算用!$F$31),試算表!D$11*所得計算用!$H$31-所得計算用!$I$31,IF(所得計算用!$E$32&lt;=試算表!D$11,試算表!D$11*所得計算用!$H$32-所得計算用!$I$32,"")))))))</f>
        <v>0</v>
      </c>
      <c r="AA32" s="326">
        <f>IF(AA$25&lt;65,IF(試算表!E$11&lt;=所得計算用!$F$21,0,IF(AND(所得計算用!$E$22&lt;=試算表!E$11,試算表!E$11&lt;所得計算用!$F$22),試算表!E$11*所得計算用!$H$22-所得計算用!$I$22,IF(AND(所得計算用!$E$23&lt;=試算表!E$11,試算表!E$11&lt;所得計算用!$F$23),試算表!E$11*所得計算用!$H$23-所得計算用!$I$23,IF(AND(所得計算用!$E$24&lt;=試算表!E$11,試算表!E$11&lt;所得計算用!$F$24),試算表!E$11*所得計算用!$H$24-所得計算用!$I$24,IF(AND(所得計算用!$E$25&lt;=試算表!E$11,試算表!E$11&lt;所得計算用!$F$25),試算表!E$11*所得計算用!$H$25-所得計算用!$I$25,IF(所得計算用!$E$26&lt;=試算表!E$11,試算表!E$11*所得計算用!$H$26-所得計算用!K26,"")))))),IF(試算表!E$11&lt;=所得計算用!$F$27,0,IF(AND(所得計算用!$E$28&lt;=試算表!E$11,試算表!E$11&lt;所得計算用!$F$28),試算表!E$11*所得計算用!$H$28-所得計算用!$I$28,IF(AND(所得計算用!$E$29&lt;=試算表!E$11,試算表!E$11&lt;所得計算用!$F$29),試算表!E$11*所得計算用!$H$29-所得計算用!$I$29,IF(AND(所得計算用!$E$30&lt;=試算表!E$11,試算表!E$11&lt;所得計算用!$F$30),試算表!E$11*所得計算用!$H$30-所得計算用!$I$30,IF(AND(所得計算用!$E$31&lt;=試算表!E$11,試算表!E$11&lt;所得計算用!$F$31),試算表!E$11*所得計算用!$H$31-所得計算用!$I$31,IF(所得計算用!$E$32&lt;=試算表!E$11,試算表!E$11*所得計算用!$H$32-所得計算用!$I$32,"")))))))</f>
        <v>0</v>
      </c>
      <c r="AB32" s="326">
        <f>IF(AB$25&lt;65,IF(試算表!F$11&lt;=所得計算用!$F$21,0,IF(AND(所得計算用!$E$22&lt;=試算表!F$11,試算表!F$11&lt;所得計算用!$F$22),試算表!F$11*所得計算用!$H$22-所得計算用!$I$22,IF(AND(所得計算用!$E$23&lt;=試算表!F$11,試算表!F$11&lt;所得計算用!$F$23),試算表!F$11*所得計算用!$H$23-所得計算用!$I$23,IF(AND(所得計算用!$E$24&lt;=試算表!F$11,試算表!F$11&lt;所得計算用!$F$24),試算表!F$11*所得計算用!$H$24-所得計算用!$I$24,IF(AND(所得計算用!$E$25&lt;=試算表!F$11,試算表!F$11&lt;所得計算用!$F$25),試算表!F$11*所得計算用!$H$25-所得計算用!$I$25,IF(所得計算用!$E$26&lt;=試算表!F$11,試算表!F$11*所得計算用!$H$26-所得計算用!L26,"")))))),IF(試算表!F$11&lt;=所得計算用!$F$27,0,IF(AND(所得計算用!$E$28&lt;=試算表!F$11,試算表!F$11&lt;所得計算用!$F$28),試算表!F$11*所得計算用!$H$28-所得計算用!$I$28,IF(AND(所得計算用!$E$29&lt;=試算表!F$11,試算表!F$11&lt;所得計算用!$F$29),試算表!F$11*所得計算用!$H$29-所得計算用!$I$29,IF(AND(所得計算用!$E$30&lt;=試算表!F$11,試算表!F$11&lt;所得計算用!$F$30),試算表!F$11*所得計算用!$H$30-所得計算用!$I$30,IF(AND(所得計算用!$E$31&lt;=試算表!F$11,試算表!F$11&lt;所得計算用!$F$31),試算表!F$11*所得計算用!$H$31-所得計算用!$I$31,IF(所得計算用!$E$32&lt;=試算表!F$11,試算表!F$11*所得計算用!$H$32-所得計算用!$I$32,"")))))))</f>
        <v>0</v>
      </c>
      <c r="AC32" s="326">
        <f>IF(AC$25&lt;65,IF(試算表!G$11&lt;=所得計算用!$F$21,0,IF(AND(所得計算用!$E$22&lt;=試算表!G$11,試算表!G$11&lt;所得計算用!$F$22),試算表!G$11*所得計算用!$H$22-所得計算用!$I$22,IF(AND(所得計算用!$E$23&lt;=試算表!G$11,試算表!G$11&lt;所得計算用!$F$23),試算表!G$11*所得計算用!$H$23-所得計算用!$I$23,IF(AND(所得計算用!$E$24&lt;=試算表!G$11,試算表!G$11&lt;所得計算用!$F$24),試算表!G$11*所得計算用!$H$24-所得計算用!$I$24,IF(AND(所得計算用!$E$25&lt;=試算表!G$11,試算表!G$11&lt;所得計算用!$F$25),試算表!G$11*所得計算用!$H$25-所得計算用!$I$25,IF(所得計算用!$E$26&lt;=試算表!G$11,試算表!G$11*所得計算用!$H$26-所得計算用!M26,"")))))),IF(試算表!G$11&lt;=所得計算用!$F$27,0,IF(AND(所得計算用!$E$28&lt;=試算表!G$11,試算表!G$11&lt;所得計算用!$F$28),試算表!G$11*所得計算用!$H$28-所得計算用!$I$28,IF(AND(所得計算用!$E$29&lt;=試算表!G$11,試算表!G$11&lt;所得計算用!$F$29),試算表!G$11*所得計算用!$H$29-所得計算用!$I$29,IF(AND(所得計算用!$E$30&lt;=試算表!G$11,試算表!G$11&lt;所得計算用!$F$30),試算表!G$11*所得計算用!$H$30-所得計算用!$I$30,IF(AND(所得計算用!$E$31&lt;=試算表!G$11,試算表!G$11&lt;所得計算用!$F$31),試算表!G$11*所得計算用!$H$31-所得計算用!$I$31,IF(所得計算用!$E$32&lt;=試算表!G$11,試算表!G$11*所得計算用!$H$32-所得計算用!$I$32,"")))))))</f>
        <v>0</v>
      </c>
      <c r="AD32" s="326">
        <f>IF(AD$25&lt;65,IF(試算表!H$11&lt;=所得計算用!$F$21,0,IF(AND(所得計算用!$E$22&lt;=試算表!H$11,試算表!H$11&lt;所得計算用!$F$22),試算表!H$11*所得計算用!$H$22-所得計算用!$I$22,IF(AND(所得計算用!$E$23&lt;=試算表!H$11,試算表!H$11&lt;所得計算用!$F$23),試算表!H$11*所得計算用!$H$23-所得計算用!$I$23,IF(AND(所得計算用!$E$24&lt;=試算表!H$11,試算表!H$11&lt;所得計算用!$F$24),試算表!H$11*所得計算用!$H$24-所得計算用!$I$24,IF(AND(所得計算用!$E$25&lt;=試算表!H$11,試算表!H$11&lt;所得計算用!$F$25),試算表!H$11*所得計算用!$H$25-所得計算用!$I$25,IF(所得計算用!$E$26&lt;=試算表!H$11,試算表!H$11*所得計算用!$H$26-所得計算用!N26,"")))))),IF(試算表!H$11&lt;=所得計算用!$F$27,0,IF(AND(所得計算用!$E$28&lt;=試算表!H$11,試算表!H$11&lt;所得計算用!$F$28),試算表!H$11*所得計算用!$H$28-所得計算用!$I$28,IF(AND(所得計算用!$E$29&lt;=試算表!H$11,試算表!H$11&lt;所得計算用!$F$29),試算表!H$11*所得計算用!$H$29-所得計算用!$I$29,IF(AND(所得計算用!$E$30&lt;=試算表!H$11,試算表!H$11&lt;所得計算用!$F$30),試算表!H$11*所得計算用!$H$30-所得計算用!$I$30,IF(AND(所得計算用!$E$31&lt;=試算表!H$11,試算表!H$11&lt;所得計算用!$F$31),試算表!H$11*所得計算用!$H$31-所得計算用!$I$31,IF(所得計算用!$E$32&lt;=試算表!H$11,試算表!H$11*所得計算用!$H$32-所得計算用!$I$32,"")))))))</f>
        <v>0</v>
      </c>
      <c r="AE32" s="326">
        <f>IF(AE$25&lt;65,IF(試算表!I$11&lt;=所得計算用!$F$21,0,IF(AND(所得計算用!$E$22&lt;=試算表!I$11,試算表!I$11&lt;所得計算用!$F$22),試算表!I$11*所得計算用!$H$22-所得計算用!$I$22,IF(AND(所得計算用!$E$23&lt;=試算表!I$11,試算表!I$11&lt;所得計算用!$F$23),試算表!I$11*所得計算用!$H$23-所得計算用!$I$23,IF(AND(所得計算用!$E$24&lt;=試算表!I$11,試算表!I$11&lt;所得計算用!$F$24),試算表!I$11*所得計算用!$H$24-所得計算用!$I$24,IF(AND(所得計算用!$E$25&lt;=試算表!I$11,試算表!I$11&lt;所得計算用!$F$25),試算表!I$11*所得計算用!$H$25-所得計算用!$I$25,IF(所得計算用!$E$26&lt;=試算表!I$11,試算表!I$11*所得計算用!$H$26-所得計算用!O26,"")))))),IF(試算表!I$11&lt;=所得計算用!$F$27,0,IF(AND(所得計算用!$E$28&lt;=試算表!I$11,試算表!I$11&lt;所得計算用!$F$28),試算表!I$11*所得計算用!$H$28-所得計算用!$I$28,IF(AND(所得計算用!$E$29&lt;=試算表!I$11,試算表!I$11&lt;所得計算用!$F$29),試算表!I$11*所得計算用!$H$29-所得計算用!$I$29,IF(AND(所得計算用!$E$30&lt;=試算表!I$11,試算表!I$11&lt;所得計算用!$F$30),試算表!I$11*所得計算用!$H$30-所得計算用!$I$30,IF(AND(所得計算用!$E$31&lt;=試算表!I$11,試算表!I$11&lt;所得計算用!$F$31),試算表!I$11*所得計算用!$H$31-所得計算用!$I$31,IF(所得計算用!$E$32&lt;=試算表!I$11,試算表!I$11*所得計算用!$H$32-所得計算用!$I$32,"")))))))</f>
        <v>0</v>
      </c>
      <c r="AF32" s="326">
        <f>IF(AF$25&lt;65,IF(試算表!J$11&lt;=所得計算用!$F$21,0,IF(AND(所得計算用!$E$22&lt;=試算表!J$11,試算表!J$11&lt;所得計算用!$F$22),試算表!J$11*所得計算用!$H$22-所得計算用!$I$22,IF(AND(所得計算用!$E$23&lt;=試算表!J$11,試算表!J$11&lt;所得計算用!$F$23),試算表!J$11*所得計算用!$H$23-所得計算用!$I$23,IF(AND(所得計算用!$E$24&lt;=試算表!J$11,試算表!J$11&lt;所得計算用!$F$24),試算表!J$11*所得計算用!$H$24-所得計算用!$I$24,IF(AND(所得計算用!$E$25&lt;=試算表!J$11,試算表!J$11&lt;所得計算用!$F$25),試算表!J$11*所得計算用!$H$25-所得計算用!$I$25,IF(所得計算用!$E$26&lt;=試算表!J$11,試算表!J$11*所得計算用!$H$26-所得計算用!P26,"")))))),IF(試算表!J$11&lt;=所得計算用!$F$27,0,IF(AND(所得計算用!$E$28&lt;=試算表!J$11,試算表!J$11&lt;所得計算用!$F$28),試算表!J$11*所得計算用!$H$28-所得計算用!$I$28,IF(AND(所得計算用!$E$29&lt;=試算表!J$11,試算表!J$11&lt;所得計算用!$F$29),試算表!J$11*所得計算用!$H$29-所得計算用!$I$29,IF(AND(所得計算用!$E$30&lt;=試算表!J$11,試算表!J$11&lt;所得計算用!$F$30),試算表!J$11*所得計算用!$H$30-所得計算用!$I$30,IF(AND(所得計算用!$E$31&lt;=試算表!J$11,試算表!J$11&lt;所得計算用!$F$31),試算表!J$11*所得計算用!$H$31-所得計算用!$I$31,IF(所得計算用!$E$32&lt;=試算表!J$11,試算表!J$11*所得計算用!$H$32-所得計算用!$I$32,"")))))))</f>
        <v>0</v>
      </c>
      <c r="AG32" s="326">
        <f>IF(AG$25&lt;65,IF(試算表!K$11&lt;=所得計算用!$F$21,0,IF(AND(所得計算用!$E$22&lt;=試算表!K$11,試算表!K$11&lt;所得計算用!$F$22),試算表!K$11*所得計算用!$H$22-所得計算用!$I$22,IF(AND(所得計算用!$E$23&lt;=試算表!K$11,試算表!K$11&lt;所得計算用!$F$23),試算表!K$11*所得計算用!$H$23-所得計算用!$I$23,IF(AND(所得計算用!$E$24&lt;=試算表!K$11,試算表!K$11&lt;所得計算用!$F$24),試算表!K$11*所得計算用!$H$24-所得計算用!$I$24,IF(AND(所得計算用!$E$25&lt;=試算表!K$11,試算表!K$11&lt;所得計算用!$F$25),試算表!K$11*所得計算用!$H$25-所得計算用!$I$25,IF(所得計算用!$E$26&lt;=試算表!K$11,試算表!K$11*所得計算用!$H$26-所得計算用!Q26,"")))))),IF(試算表!K$11&lt;=所得計算用!$F$27,0,IF(AND(所得計算用!$E$28&lt;=試算表!K$11,試算表!K$11&lt;所得計算用!$F$28),試算表!K$11*所得計算用!$H$28-所得計算用!$I$28,IF(AND(所得計算用!$E$29&lt;=試算表!K$11,試算表!K$11&lt;所得計算用!$F$29),試算表!K$11*所得計算用!$H$29-所得計算用!$I$29,IF(AND(所得計算用!$E$30&lt;=試算表!K$11,試算表!K$11&lt;所得計算用!$F$30),試算表!K$11*所得計算用!$H$30-所得計算用!$I$30,IF(AND(所得計算用!$E$31&lt;=試算表!K$11,試算表!K$11&lt;所得計算用!$F$31),試算表!K$11*所得計算用!$H$31-所得計算用!$I$31,IF(所得計算用!$E$32&lt;=試算表!K$11,試算表!K$11*所得計算用!$H$32-所得計算用!$I$32,"")))))))</f>
        <v>0</v>
      </c>
      <c r="AH32" s="326">
        <f>IF(AH$25&lt;65,IF(試算表!L$11&lt;=所得計算用!$F$21,0,IF(AND(所得計算用!$E$22&lt;=試算表!L$11,試算表!L$11&lt;所得計算用!$F$22),試算表!L$11*所得計算用!$H$22-所得計算用!$I$22,IF(AND(所得計算用!$E$23&lt;=試算表!L$11,試算表!L$11&lt;所得計算用!$F$23),試算表!L$11*所得計算用!$H$23-所得計算用!$I$23,IF(AND(所得計算用!$E$24&lt;=試算表!L$11,試算表!L$11&lt;所得計算用!$F$24),試算表!L$11*所得計算用!$H$24-所得計算用!$I$24,IF(AND(所得計算用!$E$25&lt;=試算表!L$11,試算表!L$11&lt;所得計算用!$F$25),試算表!L$11*所得計算用!$H$25-所得計算用!$I$25,IF(所得計算用!$E$26&lt;=試算表!L$11,試算表!L$11*所得計算用!$H$26-所得計算用!R26,"")))))),IF(試算表!L$11&lt;=所得計算用!$F$27,0,IF(AND(所得計算用!$E$28&lt;=試算表!L$11,試算表!L$11&lt;所得計算用!$F$28),試算表!L$11*所得計算用!$H$28-所得計算用!$I$28,IF(AND(所得計算用!$E$29&lt;=試算表!L$11,試算表!L$11&lt;所得計算用!$F$29),試算表!L$11*所得計算用!$H$29-所得計算用!$I$29,IF(AND(所得計算用!$E$30&lt;=試算表!L$11,試算表!L$11&lt;所得計算用!$F$30),試算表!L$11*所得計算用!$H$30-所得計算用!$I$30,IF(AND(所得計算用!$E$31&lt;=試算表!L$11,試算表!L$11&lt;所得計算用!$F$31),試算表!L$11*所得計算用!$H$31-所得計算用!$I$31,IF(所得計算用!$E$32&lt;=試算表!L$11,試算表!L$11*所得計算用!$H$32-所得計算用!$I$32,"")))))))</f>
        <v>0</v>
      </c>
      <c r="AV32" s="50"/>
      <c r="AW32" s="50"/>
    </row>
    <row r="33" spans="3:49" ht="28.5" customHeight="1">
      <c r="C33" s="48"/>
      <c r="E33" s="48"/>
      <c r="F33" s="48"/>
      <c r="G33" s="48"/>
      <c r="H33" s="48"/>
      <c r="I33" s="48"/>
      <c r="J33" s="48"/>
      <c r="K33" s="48"/>
      <c r="L33" s="48"/>
      <c r="M33" s="48"/>
      <c r="U33" s="181"/>
      <c r="X33" s="317" t="s">
        <v>58</v>
      </c>
      <c r="Y33" s="323">
        <f>試算表!C$12</f>
        <v>0</v>
      </c>
      <c r="Z33" s="323">
        <f>試算表!D$12</f>
        <v>0</v>
      </c>
      <c r="AA33" s="323">
        <f>試算表!E$12</f>
        <v>0</v>
      </c>
      <c r="AB33" s="323">
        <f>試算表!F$12</f>
        <v>0</v>
      </c>
      <c r="AC33" s="323">
        <f>試算表!G$12</f>
        <v>0</v>
      </c>
      <c r="AD33" s="323">
        <f>試算表!H$12</f>
        <v>0</v>
      </c>
      <c r="AE33" s="323">
        <f>試算表!I$12</f>
        <v>0</v>
      </c>
      <c r="AF33" s="323">
        <f>試算表!J$12</f>
        <v>0</v>
      </c>
      <c r="AG33" s="323">
        <f>試算表!K$12</f>
        <v>0</v>
      </c>
      <c r="AH33" s="323">
        <f>試算表!L$12</f>
        <v>0</v>
      </c>
      <c r="AV33" s="50"/>
      <c r="AW33" s="50"/>
    </row>
    <row r="34" spans="3:49" ht="28.5" customHeight="1">
      <c r="U34" s="181"/>
      <c r="X34" s="317" t="s">
        <v>59</v>
      </c>
      <c r="Y34" s="323">
        <f>IF(OR(試算表!C$13="",試算表!C$13=0),IF(Y$29=1,Y$31,Y$28)+Y$32+Y$33,試算表!C$13)-IF(Y16="該当",Y17,0)+Y30</f>
        <v>0</v>
      </c>
      <c r="Z34" s="323">
        <f>IF(OR(試算表!D$13="",試算表!D$13=0),IF(Z$29=1,Z$31,Z$28)+Z$32+Z$33,試算表!D$13)-IF(Z16="該当",Z17,0)+Z30</f>
        <v>0</v>
      </c>
      <c r="AA34" s="323">
        <f>IF(OR(試算表!E$13="",試算表!E$13=0),IF(AA$29=1,AA$31,AA$28)+AA$32+AA$33,試算表!E$13)-IF(AA16="該当",AA17,0)+AA30</f>
        <v>0</v>
      </c>
      <c r="AB34" s="323">
        <f>IF(OR(試算表!F$13="",試算表!F$13=0),IF(AB$29=1,AB$31,AB$28)+AB$32+AB$33,試算表!F$13)-IF(AB16="該当",AB17,0)+AB30</f>
        <v>0</v>
      </c>
      <c r="AC34" s="323">
        <f>IF(OR(試算表!G$13="",試算表!G$13=0),IF(AC$29=1,AC$31,AC$28)+AC$32+AC$33,試算表!G$13)-IF(AC16="該当",AC17,0)+AC30</f>
        <v>0</v>
      </c>
      <c r="AD34" s="323">
        <f>IF(OR(試算表!H$13="",試算表!H$13=0),IF(AD$29=1,AD$31,AD$28)+AD$32+AD$33,試算表!H$13)-IF(AD16="該当",AD17,0)+AD30</f>
        <v>0</v>
      </c>
      <c r="AE34" s="323">
        <f>IF(OR(試算表!I$13="",試算表!I$13=0),IF(AE$29=1,AE$31,AE$28)+AE$32+AE$33,試算表!I$13)-IF(AE16="該当",AE17,0)+AE30</f>
        <v>0</v>
      </c>
      <c r="AF34" s="323">
        <f>IF(OR(試算表!J$13="",試算表!J$13=0),IF(AF$29=1,AF$31,AF$28)+AF$32+AF$33,試算表!J$13)-IF(AF16="該当",AF17,0)+AF30</f>
        <v>0</v>
      </c>
      <c r="AG34" s="323">
        <f>IF(OR(試算表!K$13="",試算表!K$13=0),IF(AG$29=1,AG$31,AG$28)+AG$32+AG$33,試算表!K$13)-IF(AG16="該当",AG17,0)+AG30</f>
        <v>0</v>
      </c>
      <c r="AH34" s="323">
        <f>IF(OR(試算表!L$13="",試算表!L$13=0),IF(AH$29=1,AH$31,AH$28)+AH$32+AH$33,試算表!L$13)-IF(AH16="該当",AH17,0)+AH30</f>
        <v>0</v>
      </c>
      <c r="AV34" s="50"/>
      <c r="AW34" s="50"/>
    </row>
    <row r="35" spans="3:49" ht="28.5" customHeight="1">
      <c r="C35" s="48"/>
      <c r="E35" s="48"/>
      <c r="F35" s="48"/>
      <c r="G35" s="48"/>
      <c r="H35" s="48"/>
      <c r="I35" s="48"/>
      <c r="J35" s="48"/>
      <c r="K35" s="48"/>
      <c r="L35" s="48"/>
      <c r="M35" s="48"/>
      <c r="U35" s="181"/>
      <c r="X35" s="317" t="s">
        <v>135</v>
      </c>
      <c r="Y35" s="323">
        <f>INDEX(保険料率の推移!$B$3:$B$20,MATCH(試算表!$B$4,保険料率の推移!$A$3:$A$20,0),1)*-1</f>
        <v>-430000</v>
      </c>
      <c r="Z35" s="323">
        <f>INDEX(保険料率の推移!$B$3:$B$20,MATCH(試算表!$B$4,保険料率の推移!$A$3:$A$20,0),1)*-1</f>
        <v>-430000</v>
      </c>
      <c r="AA35" s="323">
        <f>INDEX(保険料率の推移!$B$3:$B$20,MATCH(試算表!$B$4,保険料率の推移!$A$3:$A$20,0),1)*-1</f>
        <v>-430000</v>
      </c>
      <c r="AB35" s="323">
        <f>INDEX(保険料率の推移!$B$3:$B$20,MATCH(試算表!$B$4,保険料率の推移!$A$3:$A$20,0),1)*-1</f>
        <v>-430000</v>
      </c>
      <c r="AC35" s="323">
        <f>INDEX(保険料率の推移!$B$3:$B$20,MATCH(試算表!$B$4,保険料率の推移!$A$3:$A$20,0),1)*-1</f>
        <v>-430000</v>
      </c>
      <c r="AD35" s="323">
        <f>INDEX(保険料率の推移!$B$3:$B$20,MATCH(試算表!$B$4,保険料率の推移!$A$3:$A$20,0),1)*-1</f>
        <v>-430000</v>
      </c>
      <c r="AE35" s="323">
        <f>INDEX(保険料率の推移!$B$3:$B$20,MATCH(試算表!$B$4,保険料率の推移!$A$3:$A$20,0),1)*-1</f>
        <v>-430000</v>
      </c>
      <c r="AF35" s="323">
        <f>INDEX(保険料率の推移!$B$3:$B$20,MATCH(試算表!$B$4,保険料率の推移!$A$3:$A$20,0),1)*-1</f>
        <v>-430000</v>
      </c>
      <c r="AG35" s="323">
        <f>INDEX(保険料率の推移!$B$3:$B$20,MATCH(試算表!$B$4,保険料率の推移!$A$3:$A$20,0),1)*-1</f>
        <v>-430000</v>
      </c>
      <c r="AH35" s="323">
        <f>INDEX(保険料率の推移!$B$3:$B$20,MATCH(試算表!$B$4,保険料率の推移!$A$3:$A$20,0),1)*-1</f>
        <v>-430000</v>
      </c>
      <c r="AV35" s="50"/>
      <c r="AW35" s="50"/>
    </row>
    <row r="36" spans="3:49" ht="28.5" customHeight="1">
      <c r="C36" s="327"/>
      <c r="E36" s="48"/>
      <c r="F36" s="48"/>
      <c r="G36" s="48"/>
      <c r="H36" s="48"/>
      <c r="I36" s="48"/>
      <c r="J36" s="48"/>
      <c r="K36" s="48"/>
      <c r="L36" s="48"/>
      <c r="M36" s="48"/>
      <c r="U36" s="181"/>
      <c r="X36" s="328" t="s">
        <v>7</v>
      </c>
      <c r="Y36" s="329">
        <f t="shared" ref="Y36:AH36" si="3">IF(Y$34+Y$35&lt;0,0,Y$34+Y$35)</f>
        <v>0</v>
      </c>
      <c r="Z36" s="329">
        <f t="shared" si="3"/>
        <v>0</v>
      </c>
      <c r="AA36" s="329">
        <f t="shared" si="3"/>
        <v>0</v>
      </c>
      <c r="AB36" s="329">
        <f t="shared" si="3"/>
        <v>0</v>
      </c>
      <c r="AC36" s="329">
        <f t="shared" si="3"/>
        <v>0</v>
      </c>
      <c r="AD36" s="329">
        <f t="shared" si="3"/>
        <v>0</v>
      </c>
      <c r="AE36" s="329">
        <f t="shared" si="3"/>
        <v>0</v>
      </c>
      <c r="AF36" s="329">
        <f t="shared" si="3"/>
        <v>0</v>
      </c>
      <c r="AG36" s="329">
        <f t="shared" si="3"/>
        <v>0</v>
      </c>
      <c r="AH36" s="329">
        <f t="shared" si="3"/>
        <v>0</v>
      </c>
      <c r="AI36" s="330"/>
      <c r="AV36" s="50"/>
      <c r="AW36" s="50"/>
    </row>
    <row r="37" spans="3:49" ht="28.5" customHeight="1">
      <c r="C37" s="48"/>
      <c r="E37" s="48"/>
      <c r="F37" s="48"/>
      <c r="G37" s="48"/>
      <c r="H37" s="48"/>
      <c r="I37" s="48"/>
      <c r="J37" s="48"/>
      <c r="K37" s="48"/>
      <c r="L37" s="48"/>
      <c r="M37" s="48"/>
      <c r="U37" s="181"/>
      <c r="X37" s="328" t="s">
        <v>136</v>
      </c>
      <c r="Y37" s="331">
        <f>IF(IF(Y$29=0,Y$34+Y38,$Y$31+Y38)&lt;0,0,IF(Y$29=0,Y$34+Y38,$Y$31+Y38))</f>
        <v>0</v>
      </c>
      <c r="Z37" s="331">
        <f t="shared" ref="Z37:AH37" si="4">IF(IF(Z$29=0,Z$34+Z38,$Y$31+Z38)&lt;0,0,IF(Z$29=0,Z$34+Z38,$Y$31+Z38))</f>
        <v>0</v>
      </c>
      <c r="AA37" s="331">
        <f t="shared" si="4"/>
        <v>0</v>
      </c>
      <c r="AB37" s="331">
        <f t="shared" si="4"/>
        <v>0</v>
      </c>
      <c r="AC37" s="331">
        <f t="shared" si="4"/>
        <v>0</v>
      </c>
      <c r="AD37" s="331">
        <f t="shared" si="4"/>
        <v>0</v>
      </c>
      <c r="AE37" s="331">
        <f t="shared" si="4"/>
        <v>0</v>
      </c>
      <c r="AF37" s="331">
        <f t="shared" si="4"/>
        <v>0</v>
      </c>
      <c r="AG37" s="331">
        <f t="shared" si="4"/>
        <v>0</v>
      </c>
      <c r="AH37" s="331">
        <f t="shared" si="4"/>
        <v>0</v>
      </c>
      <c r="AI37" s="330"/>
      <c r="AV37" s="50"/>
      <c r="AW37" s="50"/>
    </row>
    <row r="38" spans="3:49" ht="28.5" customHeight="1">
      <c r="C38" s="48"/>
      <c r="E38" s="48"/>
      <c r="F38" s="48"/>
      <c r="G38" s="48"/>
      <c r="H38" s="48"/>
      <c r="I38" s="48"/>
      <c r="J38" s="48"/>
      <c r="K38" s="48"/>
      <c r="L38" s="48"/>
      <c r="M38" s="48"/>
      <c r="U38" s="181"/>
      <c r="X38" s="317" t="s">
        <v>234</v>
      </c>
      <c r="Y38" s="323">
        <f t="shared" ref="Y38:AH38" si="5">IF(Y25&gt;64,IF(Y32&gt;150000,150000,Y32)*-1,0)</f>
        <v>0</v>
      </c>
      <c r="Z38" s="323">
        <f t="shared" si="5"/>
        <v>0</v>
      </c>
      <c r="AA38" s="323">
        <f t="shared" si="5"/>
        <v>0</v>
      </c>
      <c r="AB38" s="323">
        <f t="shared" si="5"/>
        <v>0</v>
      </c>
      <c r="AC38" s="323">
        <f t="shared" si="5"/>
        <v>0</v>
      </c>
      <c r="AD38" s="323">
        <f t="shared" si="5"/>
        <v>0</v>
      </c>
      <c r="AE38" s="323">
        <f t="shared" si="5"/>
        <v>0</v>
      </c>
      <c r="AF38" s="323">
        <f t="shared" si="5"/>
        <v>0</v>
      </c>
      <c r="AG38" s="323">
        <f t="shared" si="5"/>
        <v>0</v>
      </c>
      <c r="AH38" s="323">
        <f t="shared" si="5"/>
        <v>0</v>
      </c>
      <c r="AI38" s="330"/>
      <c r="AV38" s="50"/>
      <c r="AW38" s="50"/>
    </row>
    <row r="39" spans="3:49" ht="22.5" customHeight="1">
      <c r="C39" s="48"/>
      <c r="E39" s="48"/>
      <c r="F39" s="48"/>
      <c r="G39" s="48"/>
      <c r="H39" s="48"/>
      <c r="I39" s="48"/>
      <c r="J39" s="48"/>
      <c r="K39" s="48"/>
      <c r="L39" s="48"/>
      <c r="M39" s="48"/>
      <c r="U39" s="181"/>
      <c r="X39" s="317" t="s">
        <v>51</v>
      </c>
      <c r="Y39" s="318">
        <f t="shared" ref="Y39:AH39" si="6">IF(Y$23=1,COUNTIF(Y$93:Y$104,"&lt;75"),0)</f>
        <v>0</v>
      </c>
      <c r="Z39" s="318">
        <f t="shared" si="6"/>
        <v>0</v>
      </c>
      <c r="AA39" s="318">
        <f t="shared" si="6"/>
        <v>0</v>
      </c>
      <c r="AB39" s="318">
        <f t="shared" si="6"/>
        <v>0</v>
      </c>
      <c r="AC39" s="318">
        <f t="shared" si="6"/>
        <v>0</v>
      </c>
      <c r="AD39" s="318">
        <f t="shared" si="6"/>
        <v>0</v>
      </c>
      <c r="AE39" s="318">
        <f t="shared" si="6"/>
        <v>0</v>
      </c>
      <c r="AF39" s="318">
        <f t="shared" si="6"/>
        <v>0</v>
      </c>
      <c r="AG39" s="318">
        <f t="shared" si="6"/>
        <v>0</v>
      </c>
      <c r="AH39" s="318">
        <f t="shared" si="6"/>
        <v>0</v>
      </c>
      <c r="AI39" s="330"/>
      <c r="AV39" s="50"/>
      <c r="AW39" s="50"/>
    </row>
    <row r="40" spans="3:49" ht="22.5" customHeight="1">
      <c r="C40" s="48"/>
      <c r="E40" s="48"/>
      <c r="F40" s="48"/>
      <c r="G40" s="48"/>
      <c r="H40" s="48"/>
      <c r="I40" s="48"/>
      <c r="J40" s="48"/>
      <c r="K40" s="48"/>
      <c r="L40" s="48"/>
      <c r="M40" s="48"/>
      <c r="U40" s="181"/>
      <c r="X40" s="317" t="s">
        <v>137</v>
      </c>
      <c r="Y40" s="318">
        <f t="shared" ref="Y40:AH40" si="7">IF(Y$23=1,COUNTIFS(Y$93:Y$104,"&gt;39",Y$93:Y$104,"&lt;65"),0)</f>
        <v>0</v>
      </c>
      <c r="Z40" s="318">
        <f t="shared" si="7"/>
        <v>0</v>
      </c>
      <c r="AA40" s="318">
        <f t="shared" si="7"/>
        <v>0</v>
      </c>
      <c r="AB40" s="318">
        <f t="shared" si="7"/>
        <v>0</v>
      </c>
      <c r="AC40" s="318">
        <f t="shared" si="7"/>
        <v>0</v>
      </c>
      <c r="AD40" s="318">
        <f t="shared" si="7"/>
        <v>0</v>
      </c>
      <c r="AE40" s="318">
        <f t="shared" si="7"/>
        <v>0</v>
      </c>
      <c r="AF40" s="318">
        <f t="shared" si="7"/>
        <v>0</v>
      </c>
      <c r="AG40" s="318">
        <f t="shared" si="7"/>
        <v>0</v>
      </c>
      <c r="AH40" s="318">
        <f t="shared" si="7"/>
        <v>0</v>
      </c>
      <c r="AI40" s="330"/>
      <c r="AV40" s="50"/>
      <c r="AW40" s="50"/>
    </row>
    <row r="41" spans="3:49" ht="22.5" customHeight="1">
      <c r="C41" s="48"/>
      <c r="E41" s="48"/>
      <c r="F41" s="48"/>
      <c r="G41" s="48"/>
      <c r="H41" s="48"/>
      <c r="I41" s="48"/>
      <c r="J41" s="48"/>
      <c r="K41" s="48"/>
      <c r="L41" s="48"/>
      <c r="M41" s="48"/>
      <c r="U41" s="181"/>
      <c r="X41" s="317" t="s">
        <v>298</v>
      </c>
      <c r="Y41" s="318">
        <f>IF(COUNTIF(保険料率の推移!$A$3:$A$16,試算表!$B$2)&gt;0,0,IF(Y$23=1,IF(Y$24&lt;=試算表_部品!$E$2,1,0),0))</f>
        <v>0</v>
      </c>
      <c r="Z41" s="318">
        <f>IF(COUNTIF(保険料率の推移!$A$3:$A$16,試算表!$B$2)&gt;0,0,IF(Z$23=1,IF(Z$24&lt;=試算表_部品!$E$2,1,0),0))</f>
        <v>0</v>
      </c>
      <c r="AA41" s="318">
        <f>IF(COUNTIF(保険料率の推移!$A$3:$A$16,試算表!$B$2)&gt;0,0,IF(AA$23=1,IF(AA$24&lt;=試算表_部品!$E$2,1,0),0))</f>
        <v>0</v>
      </c>
      <c r="AB41" s="318">
        <f>IF(COUNTIF(保険料率の推移!$A$3:$A$16,試算表!$B$2)&gt;0,0,IF(AB$23=1,IF(AB$24&lt;=試算表_部品!$E$2,1,0),0))</f>
        <v>0</v>
      </c>
      <c r="AC41" s="318">
        <f>IF(COUNTIF(保険料率の推移!$A$3:$A$16,試算表!$B$2)&gt;0,0,IF(AC$23=1,IF(AC$24&lt;=試算表_部品!$E$2,1,0),0))</f>
        <v>0</v>
      </c>
      <c r="AD41" s="318">
        <f>IF(COUNTIF(保険料率の推移!$A$3:$A$16,試算表!$B$2)&gt;0,0,IF(AD$23=1,IF(AD$24&lt;=試算表_部品!$E$2,1,0),0))</f>
        <v>0</v>
      </c>
      <c r="AE41" s="318">
        <f>IF(COUNTIF(保険料率の推移!$A$3:$A$16,試算表!$B$2)&gt;0,0,IF(AE$23=1,IF(AE$24&lt;=試算表_部品!$E$2,1,0),0))</f>
        <v>0</v>
      </c>
      <c r="AF41" s="318">
        <f>IF(COUNTIF(保険料率の推移!$A$3:$A$16,試算表!$B$2)&gt;0,0,IF(AF$23=1,IF(AF$24&lt;=試算表_部品!$E$2,1,0),0))</f>
        <v>0</v>
      </c>
      <c r="AG41" s="318">
        <f>IF(COUNTIF(保険料率の推移!$A$3:$A$16,試算表!$B$2)&gt;0,0,IF(AG$23=1,IF(AG$24&lt;=試算表_部品!$E$2,1,0),0))</f>
        <v>0</v>
      </c>
      <c r="AH41" s="318">
        <f>IF(COUNTIF(保険料率の推移!$A$3:$A$16,試算表!$B$2)&gt;0,0,IF(AH$23=1,IF(AH$24&lt;=試算表_部品!$E$2,1,0),0))</f>
        <v>0</v>
      </c>
      <c r="AV41" s="50"/>
      <c r="AW41" s="50"/>
    </row>
    <row r="42" spans="3:49" ht="22.5" customHeight="1">
      <c r="C42" s="48"/>
      <c r="E42" s="48"/>
      <c r="F42" s="48"/>
      <c r="G42" s="48"/>
      <c r="H42" s="48"/>
      <c r="I42" s="48"/>
      <c r="J42" s="48"/>
      <c r="K42" s="48"/>
      <c r="L42" s="48"/>
      <c r="M42" s="48"/>
      <c r="U42" s="181"/>
      <c r="X42" s="317" t="s">
        <v>138</v>
      </c>
      <c r="Y42" s="318">
        <f t="shared" ref="Y42:AH42" si="8">IF(Y$26&lt;7,1,0)</f>
        <v>0</v>
      </c>
      <c r="Z42" s="318">
        <f t="shared" si="8"/>
        <v>0</v>
      </c>
      <c r="AA42" s="318">
        <f t="shared" si="8"/>
        <v>0</v>
      </c>
      <c r="AB42" s="318">
        <f t="shared" si="8"/>
        <v>0</v>
      </c>
      <c r="AC42" s="318">
        <f t="shared" si="8"/>
        <v>0</v>
      </c>
      <c r="AD42" s="318">
        <f t="shared" si="8"/>
        <v>0</v>
      </c>
      <c r="AE42" s="318">
        <f t="shared" si="8"/>
        <v>0</v>
      </c>
      <c r="AF42" s="318">
        <f t="shared" si="8"/>
        <v>0</v>
      </c>
      <c r="AG42" s="318">
        <f t="shared" si="8"/>
        <v>0</v>
      </c>
      <c r="AH42" s="318">
        <f t="shared" si="8"/>
        <v>0</v>
      </c>
      <c r="AI42" s="332"/>
      <c r="AV42" s="50"/>
      <c r="AW42" s="50"/>
    </row>
    <row r="43" spans="3:49" ht="22.5" customHeight="1">
      <c r="C43" s="48"/>
      <c r="D43" s="48"/>
      <c r="E43" s="48"/>
      <c r="F43" s="48"/>
      <c r="G43" s="48"/>
      <c r="H43" s="48"/>
      <c r="I43" s="48"/>
      <c r="J43" s="48"/>
      <c r="K43" s="48"/>
      <c r="L43" s="48"/>
      <c r="M43" s="48"/>
      <c r="U43" s="181"/>
      <c r="X43" s="317" t="s">
        <v>253</v>
      </c>
      <c r="Y43" s="318">
        <f>_xlfn.IFS(試算表!C9&gt;550000,1,AND(Y25&lt;65,試算表!C11&gt;600000),1,AND(Y25&gt;64,試算表!C11&gt;1100000),1,TRUE,0)</f>
        <v>0</v>
      </c>
      <c r="Z43" s="318">
        <f>_xlfn.IFS(試算表!D9&gt;550000,1,AND(Z25&lt;65,試算表!D11&gt;600000),1,AND(Z25&gt;64,試算表!D11&gt;1100000),1,TRUE,0)</f>
        <v>0</v>
      </c>
      <c r="AA43" s="318">
        <f>_xlfn.IFS(試算表!E9&gt;550000,1,AND(AA25&lt;65,試算表!E11&gt;600000),1,AND(AA25&gt;64,試算表!E11&gt;1100000),1,TRUE,0)</f>
        <v>0</v>
      </c>
      <c r="AB43" s="318">
        <f>_xlfn.IFS(試算表!F9&gt;550000,1,AND(AB25&lt;65,試算表!F11&gt;600000),1,AND(AB25&gt;64,試算表!F11&gt;1100000),1,TRUE,0)</f>
        <v>0</v>
      </c>
      <c r="AC43" s="318">
        <f>_xlfn.IFS(試算表!G9&gt;550000,1,AND(AC25&lt;65,試算表!G11&gt;600000),1,AND(AC25&gt;64,試算表!G11&gt;1100000),1,TRUE,0)</f>
        <v>0</v>
      </c>
      <c r="AD43" s="318">
        <f>_xlfn.IFS(試算表!H9&gt;550000,1,AND(AD25&lt;65,試算表!H11&gt;600000),1,AND(AD25&gt;64,試算表!H11&gt;1100000),1,TRUE,0)</f>
        <v>0</v>
      </c>
      <c r="AE43" s="318">
        <f>_xlfn.IFS(試算表!I9&gt;550000,1,AND(AE25&lt;65,試算表!I11&gt;600000),1,AND(AE25&gt;64,試算表!I11&gt;1100000),1,TRUE,0)</f>
        <v>0</v>
      </c>
      <c r="AF43" s="318">
        <f>_xlfn.IFS(試算表!J9&gt;550000,1,AND(AF25&lt;65,試算表!J11&gt;600000),1,AND(AF25&gt;64,試算表!J11&gt;1100000),1,TRUE,0)</f>
        <v>0</v>
      </c>
      <c r="AG43" s="318">
        <f>_xlfn.IFS(試算表!K9&gt;550000,1,AND(AG25&lt;65,試算表!K11&gt;600000),1,AND(AG25&gt;64,試算表!K11&gt;1100000),1,TRUE,0)</f>
        <v>0</v>
      </c>
      <c r="AH43" s="318">
        <f>_xlfn.IFS(試算表!L9&gt;550000,1,AND(AH25&lt;65,試算表!L11&gt;600000),1,AND(AH25&gt;64,試算表!L11&gt;1100000),1,TRUE,0)</f>
        <v>0</v>
      </c>
      <c r="AV43" s="50"/>
      <c r="AW43" s="50"/>
    </row>
    <row r="44" spans="3:49" ht="22.5" customHeight="1">
      <c r="C44" s="48"/>
      <c r="D44" s="48"/>
      <c r="E44" s="48"/>
      <c r="F44" s="48"/>
      <c r="G44" s="48"/>
      <c r="H44" s="48"/>
      <c r="I44" s="48"/>
      <c r="J44" s="48"/>
      <c r="K44" s="48"/>
      <c r="L44" s="48"/>
      <c r="M44" s="48"/>
      <c r="U44" s="181"/>
      <c r="X44" s="300" t="s">
        <v>143</v>
      </c>
      <c r="Y44" s="318"/>
      <c r="Z44" s="318"/>
      <c r="AA44" s="318"/>
      <c r="AB44" s="318"/>
      <c r="AC44" s="318"/>
      <c r="AD44" s="318"/>
      <c r="AE44" s="318"/>
      <c r="AF44" s="318"/>
      <c r="AG44" s="318"/>
      <c r="AH44" s="318"/>
      <c r="AI44" s="330" t="s">
        <v>141</v>
      </c>
      <c r="AV44" s="50"/>
      <c r="AW44" s="50"/>
    </row>
    <row r="45" spans="3:49" ht="22.5" customHeight="1">
      <c r="C45" s="48"/>
      <c r="D45" s="48"/>
      <c r="E45" s="48"/>
      <c r="F45" s="48"/>
      <c r="G45" s="48"/>
      <c r="H45" s="48"/>
      <c r="I45" s="48"/>
      <c r="J45" s="48"/>
      <c r="K45" s="48"/>
      <c r="L45" s="48"/>
      <c r="M45" s="48"/>
      <c r="U45" s="181"/>
      <c r="X45" s="300" t="str">
        <f>保険料率の推移!C$2</f>
        <v>所得割（医）</v>
      </c>
      <c r="Y45" s="323">
        <f>IF(Y$23=1,INDEX(保険料率の推移!$A$3:$X$20,MATCH(試算表!$B$4,保険料率の推移!$A$3:$A$20,0),MATCH($X45,保険料率の推移!$A$2:$X$2,0))*Y$36,0)</f>
        <v>0</v>
      </c>
      <c r="Z45" s="323">
        <f>IF(Z$23=1,INDEX(保険料率の推移!$A$3:$X$20,MATCH(試算表!$B$4,保険料率の推移!$A$3:$A$20,0),MATCH($X45,保険料率の推移!$A$2:$X$2,0))*Z$36,0)</f>
        <v>0</v>
      </c>
      <c r="AA45" s="323">
        <f>IF(AA$23=1,INDEX(保険料率の推移!$A$3:$X$20,MATCH(試算表!$B$4,保険料率の推移!$A$3:$A$20,0),MATCH($X45,保険料率の推移!$A$2:$X$2,0))*AA$36,0)</f>
        <v>0</v>
      </c>
      <c r="AB45" s="323">
        <f>IF(AB$23=1,INDEX(保険料率の推移!$A$3:$X$20,MATCH(試算表!$B$4,保険料率の推移!$A$3:$A$20,0),MATCH($X45,保険料率の推移!$A$2:$X$2,0))*AB$36,0)</f>
        <v>0</v>
      </c>
      <c r="AC45" s="323">
        <f>IF(AC$23=1,INDEX(保険料率の推移!$A$3:$X$20,MATCH(試算表!$B$4,保険料率の推移!$A$3:$A$20,0),MATCH($X45,保険料率の推移!$A$2:$X$2,0))*AC$36,0)</f>
        <v>0</v>
      </c>
      <c r="AD45" s="323">
        <f>IF(AD$23=1,INDEX(保険料率の推移!$A$3:$X$20,MATCH(試算表!$B$4,保険料率の推移!$A$3:$A$20,0),MATCH($X45,保険料率の推移!$A$2:$X$2,0))*AD$36,0)</f>
        <v>0</v>
      </c>
      <c r="AE45" s="323">
        <f>IF(AE$23=1,INDEX(保険料率の推移!$A$3:$X$20,MATCH(試算表!$B$4,保険料率の推移!$A$3:$A$20,0),MATCH($X45,保険料率の推移!$A$2:$X$2,0))*AE$36,0)</f>
        <v>0</v>
      </c>
      <c r="AF45" s="323">
        <f>IF(AF$23=1,INDEX(保険料率の推移!$A$3:$X$20,MATCH(試算表!$B$4,保険料率の推移!$A$3:$A$20,0),MATCH($X45,保険料率の推移!$A$2:$X$2,0))*AF$36,0)</f>
        <v>0</v>
      </c>
      <c r="AG45" s="323">
        <f>IF(AG$23=1,INDEX(保険料率の推移!$A$3:$X$20,MATCH(試算表!$B$4,保険料率の推移!$A$3:$A$20,0),MATCH($X45,保険料率の推移!$A$2:$X$2,0))*AG$36,0)</f>
        <v>0</v>
      </c>
      <c r="AH45" s="323">
        <f>IF(AH$23=1,INDEX(保険料率の推移!$A$3:$X$20,MATCH(試算表!$B$4,保険料率の推移!$A$3:$A$20,0),MATCH($X45,保険料率の推移!$A$2:$X$2,0))*AH$36,0)</f>
        <v>0</v>
      </c>
      <c r="AI45" s="297">
        <f>SUM(Y45:AH45)</f>
        <v>0</v>
      </c>
      <c r="AV45" s="50"/>
      <c r="AW45" s="50"/>
    </row>
    <row r="46" spans="3:49" ht="22.5" customHeight="1">
      <c r="C46" s="48"/>
      <c r="D46" s="48"/>
      <c r="E46" s="48"/>
      <c r="F46" s="48"/>
      <c r="G46" s="48"/>
      <c r="H46" s="48"/>
      <c r="I46" s="48"/>
      <c r="J46" s="48"/>
      <c r="K46" s="48"/>
      <c r="L46" s="48"/>
      <c r="M46" s="48"/>
      <c r="U46" s="181"/>
      <c r="X46" s="300" t="str">
        <f>保険料率の推移!D$2</f>
        <v>均等割（医）</v>
      </c>
      <c r="Y46" s="323">
        <f>IF(Y$23=1,INDEX(保険料率の推移!$A$3:$S$20,MATCH(試算表!$B$4,保険料率の推移!$A$3:$A$20,0),MATCH($X46,保険料率の推移!$A$2:$S$2,0)),0)</f>
        <v>0</v>
      </c>
      <c r="Z46" s="323">
        <f>IF(Z$23=1,INDEX(保険料率の推移!$A$3:$S$20,MATCH(試算表!$B$4,保険料率の推移!$A$3:$A$20,0),MATCH($X46,保険料率の推移!$A$2:$S$2,0)),0)</f>
        <v>0</v>
      </c>
      <c r="AA46" s="323">
        <f>IF(AA$23=1,INDEX(保険料率の推移!$A$3:$S$20,MATCH(試算表!$B$4,保険料率の推移!$A$3:$A$20,0),MATCH($X46,保険料率の推移!$A$2:$S$2,0)),0)</f>
        <v>0</v>
      </c>
      <c r="AB46" s="323">
        <f>IF(AB$23=1,INDEX(保険料率の推移!$A$3:$S$20,MATCH(試算表!$B$4,保険料率の推移!$A$3:$A$20,0),MATCH($X46,保険料率の推移!$A$2:$S$2,0)),0)</f>
        <v>0</v>
      </c>
      <c r="AC46" s="323">
        <f>IF(AC$23=1,INDEX(保険料率の推移!$A$3:$S$20,MATCH(試算表!$B$4,保険料率の推移!$A$3:$A$20,0),MATCH($X46,保険料率の推移!$A$2:$S$2,0)),0)</f>
        <v>0</v>
      </c>
      <c r="AD46" s="323">
        <f>IF(AD$23=1,INDEX(保険料率の推移!$A$3:$S$20,MATCH(試算表!$B$4,保険料率の推移!$A$3:$A$20,0),MATCH($X46,保険料率の推移!$A$2:$S$2,0)),0)</f>
        <v>0</v>
      </c>
      <c r="AE46" s="323">
        <f>IF(AE$23=1,INDEX(保険料率の推移!$A$3:$S$20,MATCH(試算表!$B$4,保険料率の推移!$A$3:$A$20,0),MATCH($X46,保険料率の推移!$A$2:$S$2,0)),0)</f>
        <v>0</v>
      </c>
      <c r="AF46" s="323">
        <f>IF(AF$23=1,INDEX(保険料率の推移!$A$3:$S$20,MATCH(試算表!$B$4,保険料率の推移!$A$3:$A$20,0),MATCH($X46,保険料率の推移!$A$2:$S$2,0)),0)</f>
        <v>0</v>
      </c>
      <c r="AG46" s="323">
        <f>IF(AG$23=1,INDEX(保険料率の推移!$A$3:$S$20,MATCH(試算表!$B$4,保険料率の推移!$A$3:$A$20,0),MATCH($X46,保険料率の推移!$A$2:$S$2,0)),0)</f>
        <v>0</v>
      </c>
      <c r="AH46" s="323">
        <f>IF(AH$23=1,INDEX(保険料率の推移!$A$3:$S$20,MATCH(試算表!$B$4,保険料率の推移!$A$3:$A$20,0),MATCH($X46,保険料率の推移!$A$2:$S$2,0)),0)</f>
        <v>0</v>
      </c>
      <c r="AI46" s="297">
        <f>SUM(Y46:AH46)</f>
        <v>0</v>
      </c>
      <c r="AV46" s="50"/>
      <c r="AW46" s="50"/>
    </row>
    <row r="47" spans="3:49" ht="22.5" customHeight="1">
      <c r="C47" s="48"/>
      <c r="D47" s="48"/>
      <c r="E47" s="48"/>
      <c r="F47" s="48"/>
      <c r="G47" s="48"/>
      <c r="H47" s="48"/>
      <c r="I47" s="48"/>
      <c r="J47" s="48"/>
      <c r="K47" s="48"/>
      <c r="L47" s="48"/>
      <c r="M47" s="48"/>
      <c r="U47" s="181"/>
      <c r="X47" s="300" t="str">
        <f>保険料率の推移!E$2</f>
        <v>平等割（医）</v>
      </c>
      <c r="Y47" s="323">
        <f>IF(Y$23=1,INDEX(保険料率の推移!$A$3:$S$20,MATCH(試算表!$B$4,保険料率の推移!$A$3:$A$20,0),MATCH($X47,保険料率の推移!$A$2:$S$2,0)),0)</f>
        <v>0</v>
      </c>
      <c r="Z47" s="323">
        <f>IF(Z$23=1,INDEX(保険料率の推移!$A$3:$S$20,MATCH(試算表!$B$4,保険料率の推移!$A$3:$A$20,0),MATCH($X47,保険料率の推移!$A$2:$S$2,0)),0)</f>
        <v>0</v>
      </c>
      <c r="AA47" s="323">
        <f>IF(AA$23=1,INDEX(保険料率の推移!$A$3:$S$20,MATCH(試算表!$B$4,保険料率の推移!$A$3:$A$20,0),MATCH($X47,保険料率の推移!$A$2:$S$2,0)),0)</f>
        <v>0</v>
      </c>
      <c r="AB47" s="323">
        <f>IF(AB$23=1,INDEX(保険料率の推移!$A$3:$S$20,MATCH(試算表!$B$4,保険料率の推移!$A$3:$A$20,0),MATCH($X47,保険料率の推移!$A$2:$S$2,0)),0)</f>
        <v>0</v>
      </c>
      <c r="AC47" s="323">
        <f>IF(AC$23=1,INDEX(保険料率の推移!$A$3:$S$20,MATCH(試算表!$B$4,保険料率の推移!$A$3:$A$20,0),MATCH($X47,保険料率の推移!$A$2:$S$2,0)),0)</f>
        <v>0</v>
      </c>
      <c r="AD47" s="323">
        <f>IF(AD$23=1,INDEX(保険料率の推移!$A$3:$S$20,MATCH(試算表!$B$4,保険料率の推移!$A$3:$A$20,0),MATCH($X47,保険料率の推移!$A$2:$S$2,0)),0)</f>
        <v>0</v>
      </c>
      <c r="AE47" s="323">
        <f>IF(AE$23=1,INDEX(保険料率の推移!$A$3:$S$20,MATCH(試算表!$B$4,保険料率の推移!$A$3:$A$20,0),MATCH($X47,保険料率の推移!$A$2:$S$2,0)),0)</f>
        <v>0</v>
      </c>
      <c r="AF47" s="323">
        <f>IF(AF$23=1,INDEX(保険料率の推移!$A$3:$S$20,MATCH(試算表!$B$4,保険料率の推移!$A$3:$A$20,0),MATCH($X47,保険料率の推移!$A$2:$S$2,0)),0)</f>
        <v>0</v>
      </c>
      <c r="AG47" s="323">
        <f>IF(AG$23=1,INDEX(保険料率の推移!$A$3:$S$20,MATCH(試算表!$B$4,保険料率の推移!$A$3:$A$20,0),MATCH($X47,保険料率の推移!$A$2:$S$2,0)),0)</f>
        <v>0</v>
      </c>
      <c r="AH47" s="323">
        <f>IF(AH$23=1,INDEX(保険料率の推移!$A$3:$S$20,MATCH(試算表!$B$4,保険料率の推移!$A$3:$A$20,0),MATCH($X47,保険料率の推移!$A$2:$S$2,0)),0)</f>
        <v>0</v>
      </c>
      <c r="AI47" s="297">
        <f>MAX(Y47:AH47)</f>
        <v>0</v>
      </c>
      <c r="AV47" s="50"/>
      <c r="AW47" s="50"/>
    </row>
    <row r="48" spans="3:49" ht="22.5" customHeight="1">
      <c r="C48" s="48"/>
      <c r="D48" s="48"/>
      <c r="E48" s="48"/>
      <c r="F48" s="48"/>
      <c r="G48" s="48"/>
      <c r="H48" s="48"/>
      <c r="I48" s="48"/>
      <c r="J48" s="48"/>
      <c r="K48" s="48"/>
      <c r="L48" s="48"/>
      <c r="M48" s="48"/>
      <c r="U48" s="181"/>
      <c r="X48" s="300" t="str">
        <f>保険料率の推移!$G$2</f>
        <v>所得割（後）</v>
      </c>
      <c r="Y48" s="323">
        <f>IF(Y$23=1,INDEX(保険料率の推移!$A$3:$S$20,MATCH(試算表!$B$4,保険料率の推移!$A$3:$A$20,0),MATCH($X48,保険料率の推移!$A$2:$S$2,0))*Y$36,0)</f>
        <v>0</v>
      </c>
      <c r="Z48" s="323">
        <f>IF(Z$23=1,INDEX(保険料率の推移!$A$3:$S$20,MATCH(試算表!$B$4,保険料率の推移!$A$3:$A$20,0),MATCH($X48,保険料率の推移!$A$2:$S$2,0))*Z$36,0)</f>
        <v>0</v>
      </c>
      <c r="AA48" s="323">
        <f>IF(AA$23=1,INDEX(保険料率の推移!$A$3:$S$20,MATCH(試算表!$B$4,保険料率の推移!$A$3:$A$20,0),MATCH($X48,保険料率の推移!$A$2:$S$2,0))*AA$36,0)</f>
        <v>0</v>
      </c>
      <c r="AB48" s="323">
        <f>IF(AB$23=1,INDEX(保険料率の推移!$A$3:$S$20,MATCH(試算表!$B$4,保険料率の推移!$A$3:$A$20,0),MATCH($X48,保険料率の推移!$A$2:$S$2,0))*AB$36,0)</f>
        <v>0</v>
      </c>
      <c r="AC48" s="323">
        <f>IF(AC$23=1,INDEX(保険料率の推移!$A$3:$S$20,MATCH(試算表!$B$4,保険料率の推移!$A$3:$A$20,0),MATCH($X48,保険料率の推移!$A$2:$S$2,0))*AC$36,0)</f>
        <v>0</v>
      </c>
      <c r="AD48" s="323">
        <f>IF(AD$23=1,INDEX(保険料率の推移!$A$3:$S$20,MATCH(試算表!$B$4,保険料率の推移!$A$3:$A$20,0),MATCH($X48,保険料率の推移!$A$2:$S$2,0))*AD$36,0)</f>
        <v>0</v>
      </c>
      <c r="AE48" s="323">
        <f>IF(AE$23=1,INDEX(保険料率の推移!$A$3:$S$20,MATCH(試算表!$B$4,保険料率の推移!$A$3:$A$20,0),MATCH($X48,保険料率の推移!$A$2:$S$2,0))*AE$36,0)</f>
        <v>0</v>
      </c>
      <c r="AF48" s="323">
        <f>IF(AF$23=1,INDEX(保険料率の推移!$A$3:$S$20,MATCH(試算表!$B$4,保険料率の推移!$A$3:$A$20,0),MATCH($X48,保険料率の推移!$A$2:$S$2,0))*AF$36,0)</f>
        <v>0</v>
      </c>
      <c r="AG48" s="323">
        <f>IF(AG$23=1,INDEX(保険料率の推移!$A$3:$S$20,MATCH(試算表!$B$4,保険料率の推移!$A$3:$A$20,0),MATCH($X48,保険料率の推移!$A$2:$S$2,0))*AG$36,0)</f>
        <v>0</v>
      </c>
      <c r="AH48" s="323">
        <f>IF(AH$23=1,INDEX(保険料率の推移!$A$3:$S$20,MATCH(試算表!$B$4,保険料率の推移!$A$3:$A$20,0),MATCH($X48,保険料率の推移!$A$2:$S$2,0))*AH$36,0)</f>
        <v>0</v>
      </c>
      <c r="AI48" s="297">
        <f>SUM(Y48:AH48)</f>
        <v>0</v>
      </c>
      <c r="AV48" s="50"/>
      <c r="AW48" s="50"/>
    </row>
    <row r="49" spans="21:49" ht="22.5" customHeight="1">
      <c r="U49" s="181"/>
      <c r="X49" s="300" t="str">
        <f>保険料率の推移!$H$2</f>
        <v>均等割（後）</v>
      </c>
      <c r="Y49" s="323">
        <f>IF(Y$23=1,INDEX(保険料率の推移!$A$3:$S$20,MATCH(試算表!$B$4,保険料率の推移!$A$3:$A$20,0),MATCH($X49,保険料率の推移!$A$2:$S$2,0)),0)</f>
        <v>0</v>
      </c>
      <c r="Z49" s="323">
        <f>IF(Z$23=1,INDEX(保険料率の推移!$A$3:$S$20,MATCH(試算表!$B$4,保険料率の推移!$A$3:$A$20,0),MATCH($X49,保険料率の推移!$A$2:$S$2,0)),0)</f>
        <v>0</v>
      </c>
      <c r="AA49" s="323">
        <f>IF(AA$23=1,INDEX(保険料率の推移!$A$3:$S$20,MATCH(試算表!$B$4,保険料率の推移!$A$3:$A$20,0),MATCH($X49,保険料率の推移!$A$2:$S$2,0)),0)</f>
        <v>0</v>
      </c>
      <c r="AB49" s="323">
        <f>IF(AB$23=1,INDEX(保険料率の推移!$A$3:$S$20,MATCH(試算表!$B$4,保険料率の推移!$A$3:$A$20,0),MATCH($X49,保険料率の推移!$A$2:$S$2,0)),0)</f>
        <v>0</v>
      </c>
      <c r="AC49" s="323">
        <f>IF(AC$23=1,INDEX(保険料率の推移!$A$3:$S$20,MATCH(試算表!$B$4,保険料率の推移!$A$3:$A$20,0),MATCH($X49,保険料率の推移!$A$2:$S$2,0)),0)</f>
        <v>0</v>
      </c>
      <c r="AD49" s="323">
        <f>IF(AD$23=1,INDEX(保険料率の推移!$A$3:$S$20,MATCH(試算表!$B$4,保険料率の推移!$A$3:$A$20,0),MATCH($X49,保険料率の推移!$A$2:$S$2,0)),0)</f>
        <v>0</v>
      </c>
      <c r="AE49" s="323">
        <f>IF(AE$23=1,INDEX(保険料率の推移!$A$3:$S$20,MATCH(試算表!$B$4,保険料率の推移!$A$3:$A$20,0),MATCH($X49,保険料率の推移!$A$2:$S$2,0)),0)</f>
        <v>0</v>
      </c>
      <c r="AF49" s="323">
        <f>IF(AF$23=1,INDEX(保険料率の推移!$A$3:$S$20,MATCH(試算表!$B$4,保険料率の推移!$A$3:$A$20,0),MATCH($X49,保険料率の推移!$A$2:$S$2,0)),0)</f>
        <v>0</v>
      </c>
      <c r="AG49" s="323">
        <f>IF(AG$23=1,INDEX(保険料率の推移!$A$3:$S$20,MATCH(試算表!$B$4,保険料率の推移!$A$3:$A$20,0),MATCH($X49,保険料率の推移!$A$2:$S$2,0)),0)</f>
        <v>0</v>
      </c>
      <c r="AH49" s="323">
        <f>IF(AH$23=1,INDEX(保険料率の推移!$A$3:$S$20,MATCH(試算表!$B$4,保険料率の推移!$A$3:$A$20,0),MATCH($X49,保険料率の推移!$A$2:$S$2,0)),0)</f>
        <v>0</v>
      </c>
      <c r="AI49" s="297">
        <f>SUM(Y49:AH49)</f>
        <v>0</v>
      </c>
      <c r="AV49" s="50"/>
      <c r="AW49" s="50"/>
    </row>
    <row r="50" spans="21:49" ht="22.5" customHeight="1">
      <c r="U50" s="181"/>
      <c r="X50" s="300" t="str">
        <f>保険料率の推移!$I$2</f>
        <v>平等割（後）</v>
      </c>
      <c r="Y50" s="323">
        <f>IF(Y$23=1,INDEX(保険料率の推移!$A$3:$S$20,MATCH(試算表!$B$4,保険料率の推移!$A$3:$A$20,0),MATCH($X50,保険料率の推移!$A$2:$S$2,0)),0)</f>
        <v>0</v>
      </c>
      <c r="Z50" s="323">
        <f>IF(Z$23=1,INDEX(保険料率の推移!$A$3:$S$20,MATCH(試算表!$B$4,保険料率の推移!$A$3:$A$20,0),MATCH($X50,保険料率の推移!$A$2:$S$2,0)),0)</f>
        <v>0</v>
      </c>
      <c r="AA50" s="323">
        <f>IF(AA$23=1,INDEX(保険料率の推移!$A$3:$S$20,MATCH(試算表!$B$4,保険料率の推移!$A$3:$A$20,0),MATCH($X50,保険料率の推移!$A$2:$S$2,0)),0)</f>
        <v>0</v>
      </c>
      <c r="AB50" s="323">
        <f>IF(AB$23=1,INDEX(保険料率の推移!$A$3:$S$20,MATCH(試算表!$B$4,保険料率の推移!$A$3:$A$20,0),MATCH($X50,保険料率の推移!$A$2:$S$2,0)),0)</f>
        <v>0</v>
      </c>
      <c r="AC50" s="323">
        <f>IF(AC$23=1,INDEX(保険料率の推移!$A$3:$S$20,MATCH(試算表!$B$4,保険料率の推移!$A$3:$A$20,0),MATCH($X50,保険料率の推移!$A$2:$S$2,0)),0)</f>
        <v>0</v>
      </c>
      <c r="AD50" s="323">
        <f>IF(AD$23=1,INDEX(保険料率の推移!$A$3:$S$20,MATCH(試算表!$B$4,保険料率の推移!$A$3:$A$20,0),MATCH($X50,保険料率の推移!$A$2:$S$2,0)),0)</f>
        <v>0</v>
      </c>
      <c r="AE50" s="323">
        <f>IF(AE$23=1,INDEX(保険料率の推移!$A$3:$S$20,MATCH(試算表!$B$4,保険料率の推移!$A$3:$A$20,0),MATCH($X50,保険料率の推移!$A$2:$S$2,0)),0)</f>
        <v>0</v>
      </c>
      <c r="AF50" s="323">
        <f>IF(AF$23=1,INDEX(保険料率の推移!$A$3:$S$20,MATCH(試算表!$B$4,保険料率の推移!$A$3:$A$20,0),MATCH($X50,保険料率の推移!$A$2:$S$2,0)),0)</f>
        <v>0</v>
      </c>
      <c r="AG50" s="323">
        <f>IF(AG$23=1,INDEX(保険料率の推移!$A$3:$S$20,MATCH(試算表!$B$4,保険料率の推移!$A$3:$A$20,0),MATCH($X50,保険料率の推移!$A$2:$S$2,0)),0)</f>
        <v>0</v>
      </c>
      <c r="AH50" s="323">
        <f>IF(AH$23=1,INDEX(保険料率の推移!$A$3:$S$20,MATCH(試算表!$B$4,保険料率の推移!$A$3:$A$20,0),MATCH($X50,保険料率の推移!$A$2:$S$2,0)),0)</f>
        <v>0</v>
      </c>
      <c r="AI50" s="297">
        <f>MAX(Y50:AH50)</f>
        <v>0</v>
      </c>
      <c r="AV50" s="50"/>
      <c r="AW50" s="50"/>
    </row>
    <row r="51" spans="21:49" ht="22.5" customHeight="1">
      <c r="U51" s="181"/>
      <c r="X51" s="300" t="str">
        <f>保険料率の推移!$K$2</f>
        <v>所得割（介）</v>
      </c>
      <c r="Y51" s="323">
        <f>IF(Y$40=0,0,IF(Y$23=1,INDEX(保険料率の推移!$A$3:$S$20,MATCH(試算表!$B$4,保険料率の推移!$A$3:$A$20,0),MATCH($X51,保険料率の推移!$A$2:$S$2,0))*Y$36,0))</f>
        <v>0</v>
      </c>
      <c r="Z51" s="323">
        <f>IF(Z$40=0,0,IF(Z$23=1,INDEX(保険料率の推移!$A$3:$S$20,MATCH(試算表!$B$4,保険料率の推移!$A$3:$A$20,0),MATCH($X51,保険料率の推移!$A$2:$S$2,0))*Z$36,0))</f>
        <v>0</v>
      </c>
      <c r="AA51" s="323">
        <f>IF(AA$40=0,0,IF(AA$23=1,INDEX(保険料率の推移!$A$3:$S$20,MATCH(試算表!$B$4,保険料率の推移!$A$3:$A$20,0),MATCH($X51,保険料率の推移!$A$2:$S$2,0))*AA$36,0))</f>
        <v>0</v>
      </c>
      <c r="AB51" s="323">
        <f>IF(AB$40=0,0,IF(AB$23=1,INDEX(保険料率の推移!$A$3:$S$20,MATCH(試算表!$B$4,保険料率の推移!$A$3:$A$20,0),MATCH($X51,保険料率の推移!$A$2:$S$2,0))*AB$36,0))</f>
        <v>0</v>
      </c>
      <c r="AC51" s="323">
        <f>IF(AC$40=0,0,IF(AC$23=1,INDEX(保険料率の推移!$A$3:$S$20,MATCH(試算表!$B$4,保険料率の推移!$A$3:$A$20,0),MATCH($X51,保険料率の推移!$A$2:$S$2,0))*AC$36,0))</f>
        <v>0</v>
      </c>
      <c r="AD51" s="323">
        <f>IF(AD$40=0,0,IF(AD$23=1,INDEX(保険料率の推移!$A$3:$S$20,MATCH(試算表!$B$4,保険料率の推移!$A$3:$A$20,0),MATCH($X51,保険料率の推移!$A$2:$S$2,0))*AD$36,0))</f>
        <v>0</v>
      </c>
      <c r="AE51" s="323">
        <f>IF(AE$40=0,0,IF(AE$23=1,INDEX(保険料率の推移!$A$3:$S$20,MATCH(試算表!$B$4,保険料率の推移!$A$3:$A$20,0),MATCH($X51,保険料率の推移!$A$2:$S$2,0))*AE$36,0))</f>
        <v>0</v>
      </c>
      <c r="AF51" s="323">
        <f>IF(AF$40=0,0,IF(AF$23=1,INDEX(保険料率の推移!$A$3:$S$20,MATCH(試算表!$B$4,保険料率の推移!$A$3:$A$20,0),MATCH($X51,保険料率の推移!$A$2:$S$2,0))*AF$36,0))</f>
        <v>0</v>
      </c>
      <c r="AG51" s="323">
        <f>IF(AG$40=0,0,IF(AG$23=1,INDEX(保険料率の推移!$A$3:$S$20,MATCH(試算表!$B$4,保険料率の推移!$A$3:$A$20,0),MATCH($X51,保険料率の推移!$A$2:$S$2,0))*AG$36,0))</f>
        <v>0</v>
      </c>
      <c r="AH51" s="323">
        <f>IF(AH$40=0,0,IF(AH$23=1,INDEX(保険料率の推移!$A$3:$S$20,MATCH(試算表!$B$4,保険料率の推移!$A$3:$A$20,0),MATCH($X51,保険料率の推移!$A$2:$S$2,0))*AH$36,0))</f>
        <v>0</v>
      </c>
      <c r="AI51" s="297">
        <f>SUM(Y51:AH51)</f>
        <v>0</v>
      </c>
      <c r="AV51" s="50"/>
      <c r="AW51" s="50"/>
    </row>
    <row r="52" spans="21:49" ht="22.5" customHeight="1">
      <c r="U52" s="181"/>
      <c r="X52" s="300" t="str">
        <f>保険料率の推移!$L$2</f>
        <v>均等割（介）</v>
      </c>
      <c r="Y52" s="323">
        <f>IF(Y$40=0,0,IF(Y$23=1,INDEX(保険料率の推移!$A$3:$S$20,MATCH(試算表!$B$4,保険料率の推移!$A$3:$A$20,0),MATCH($X52,保険料率の推移!$A$2:$S$2,0)),0))</f>
        <v>0</v>
      </c>
      <c r="Z52" s="323">
        <f>IF(Z$40=0,0,IF(Z$23=1,INDEX(保険料率の推移!$A$3:$S$20,MATCH(試算表!$B$4,保険料率の推移!$A$3:$A$20,0),MATCH($X52,保険料率の推移!$A$2:$S$2,0)),0))</f>
        <v>0</v>
      </c>
      <c r="AA52" s="323">
        <f>IF(AA$40=0,0,IF(AA$23=1,INDEX(保険料率の推移!$A$3:$S$20,MATCH(試算表!$B$4,保険料率の推移!$A$3:$A$20,0),MATCH($X52,保険料率の推移!$A$2:$S$2,0)),0))</f>
        <v>0</v>
      </c>
      <c r="AB52" s="323">
        <f>IF(AB$40=0,0,IF(AB$23=1,INDEX(保険料率の推移!$A$3:$S$20,MATCH(試算表!$B$4,保険料率の推移!$A$3:$A$20,0),MATCH($X52,保険料率の推移!$A$2:$S$2,0)),0))</f>
        <v>0</v>
      </c>
      <c r="AC52" s="323">
        <f>IF(AC$40=0,0,IF(AC$23=1,INDEX(保険料率の推移!$A$3:$S$20,MATCH(試算表!$B$4,保険料率の推移!$A$3:$A$20,0),MATCH($X52,保険料率の推移!$A$2:$S$2,0)),0))</f>
        <v>0</v>
      </c>
      <c r="AD52" s="323">
        <f>IF(AD$40=0,0,IF(AD$23=1,INDEX(保険料率の推移!$A$3:$S$20,MATCH(試算表!$B$4,保険料率の推移!$A$3:$A$20,0),MATCH($X52,保険料率の推移!$A$2:$S$2,0)),0))</f>
        <v>0</v>
      </c>
      <c r="AE52" s="323">
        <f>IF(AE$40=0,0,IF(AE$23=1,INDEX(保険料率の推移!$A$3:$S$20,MATCH(試算表!$B$4,保険料率の推移!$A$3:$A$20,0),MATCH($X52,保険料率の推移!$A$2:$S$2,0)),0))</f>
        <v>0</v>
      </c>
      <c r="AF52" s="323">
        <f>IF(AF$40=0,0,IF(AF$23=1,INDEX(保険料率の推移!$A$3:$S$20,MATCH(試算表!$B$4,保険料率の推移!$A$3:$A$20,0),MATCH($X52,保険料率の推移!$A$2:$S$2,0)),0))</f>
        <v>0</v>
      </c>
      <c r="AG52" s="323">
        <f>IF(AG$40=0,0,IF(AG$23=1,INDEX(保険料率の推移!$A$3:$S$20,MATCH(試算表!$B$4,保険料率の推移!$A$3:$A$20,0),MATCH($X52,保険料率の推移!$A$2:$S$2,0)),0))</f>
        <v>0</v>
      </c>
      <c r="AH52" s="323">
        <f>IF(AH$40=0,0,IF(AH$23=1,INDEX(保険料率の推移!$A$3:$S$20,MATCH(試算表!$B$4,保険料率の推移!$A$3:$A$20,0),MATCH($X52,保険料率の推移!$A$2:$S$2,0)),0))</f>
        <v>0</v>
      </c>
      <c r="AI52" s="297">
        <f>SUM(Y52:AH52)</f>
        <v>0</v>
      </c>
      <c r="AV52" s="50"/>
      <c r="AW52" s="50"/>
    </row>
    <row r="53" spans="21:49" ht="22.5" customHeight="1">
      <c r="U53" s="181"/>
      <c r="X53" s="300" t="str">
        <f>保険料率の推移!$M$2</f>
        <v>平等割（介）</v>
      </c>
      <c r="Y53" s="323">
        <f>IF(Y$40=0,0,IF(Y$23=1,INDEX(保険料率の推移!$A$3:$S$20,MATCH(試算表!$B$4,保険料率の推移!$A$3:$A$20,0),MATCH($X53,保険料率の推移!$A$2:$S$2,0)),0))</f>
        <v>0</v>
      </c>
      <c r="Z53" s="323">
        <f>IF(Z$40=0,0,IF(Z$23=1,INDEX(保険料率の推移!$A$3:$S$20,MATCH(試算表!$B$4,保険料率の推移!$A$3:$A$20,0),MATCH($X53,保険料率の推移!$A$2:$S$2,0)),0))</f>
        <v>0</v>
      </c>
      <c r="AA53" s="323">
        <f>IF(AA$40=0,0,IF(AA$23=1,INDEX(保険料率の推移!$A$3:$S$20,MATCH(試算表!$B$4,保険料率の推移!$A$3:$A$20,0),MATCH($X53,保険料率の推移!$A$2:$S$2,0)),0))</f>
        <v>0</v>
      </c>
      <c r="AB53" s="323">
        <f>IF(AB$40=0,0,IF(AB$23=1,INDEX(保険料率の推移!$A$3:$S$20,MATCH(試算表!$B$4,保険料率の推移!$A$3:$A$20,0),MATCH($X53,保険料率の推移!$A$2:$S$2,0)),0))</f>
        <v>0</v>
      </c>
      <c r="AC53" s="323">
        <f>IF(AC$40=0,0,IF(AC$23=1,INDEX(保険料率の推移!$A$3:$S$20,MATCH(試算表!$B$4,保険料率の推移!$A$3:$A$20,0),MATCH($X53,保険料率の推移!$A$2:$S$2,0)),0))</f>
        <v>0</v>
      </c>
      <c r="AD53" s="323">
        <f>IF(AD$40=0,0,IF(AD$23=1,INDEX(保険料率の推移!$A$3:$S$20,MATCH(試算表!$B$4,保険料率の推移!$A$3:$A$20,0),MATCH($X53,保険料率の推移!$A$2:$S$2,0)),0))</f>
        <v>0</v>
      </c>
      <c r="AE53" s="323">
        <f>IF(AE$40=0,0,IF(AE$23=1,INDEX(保険料率の推移!$A$3:$S$20,MATCH(試算表!$B$4,保険料率の推移!$A$3:$A$20,0),MATCH($X53,保険料率の推移!$A$2:$S$2,0)),0))</f>
        <v>0</v>
      </c>
      <c r="AF53" s="323">
        <f>IF(AF$40=0,0,IF(AF$23=1,INDEX(保険料率の推移!$A$3:$S$20,MATCH(試算表!$B$4,保険料率の推移!$A$3:$A$20,0),MATCH($X53,保険料率の推移!$A$2:$S$2,0)),0))</f>
        <v>0</v>
      </c>
      <c r="AG53" s="323">
        <f>IF(AG$40=0,0,IF(AG$23=1,INDEX(保険料率の推移!$A$3:$S$20,MATCH(試算表!$B$4,保険料率の推移!$A$3:$A$20,0),MATCH($X53,保険料率の推移!$A$2:$S$2,0)),0))</f>
        <v>0</v>
      </c>
      <c r="AH53" s="323">
        <f>IF(AH$40=0,0,IF(AH$23=1,INDEX(保険料率の推移!$A$3:$S$20,MATCH(試算表!$B$4,保険料率の推移!$A$3:$A$20,0),MATCH($X53,保険料率の推移!$A$2:$S$2,0)),0))</f>
        <v>0</v>
      </c>
      <c r="AI53" s="297">
        <f>MAX(Y53:AH53)</f>
        <v>0</v>
      </c>
      <c r="AV53" s="50"/>
      <c r="AW53" s="50"/>
    </row>
    <row r="54" spans="21:49" ht="22.5" customHeight="1">
      <c r="U54" s="181"/>
      <c r="X54" s="300" t="str">
        <f>保険料率の推移!$O$2</f>
        <v>所得割（子）</v>
      </c>
      <c r="Y54" s="323">
        <f>IF(Y$41=0,0,IF(Y$23=1,INDEX(保険料率の推移!$A$3:$S$20,MATCH(試算表!$B$4,保険料率の推移!$A$3:$A$20,0),MATCH($X54,保険料率の推移!$A$2:$S$2,0))*Y$36,0))</f>
        <v>0</v>
      </c>
      <c r="Z54" s="323">
        <f>IF(Z$41=0,0,IF(Z$23=1,INDEX(保険料率の推移!$A$3:$S$20,MATCH(試算表!$B$4,保険料率の推移!$A$3:$A$20,0),MATCH($X54,保険料率の推移!$A$2:$S$2,0))*Z$36,0))</f>
        <v>0</v>
      </c>
      <c r="AA54" s="323">
        <f>IF(AA$41=0,0,IF(AA$23=1,INDEX(保険料率の推移!$A$3:$S$20,MATCH(試算表!$B$4,保険料率の推移!$A$3:$A$20,0),MATCH($X54,保険料率の推移!$A$2:$S$2,0))*AA$36,0))</f>
        <v>0</v>
      </c>
      <c r="AB54" s="323">
        <f>IF(AB$41=0,0,IF(AB$23=1,INDEX(保険料率の推移!$A$3:$S$20,MATCH(試算表!$B$4,保険料率の推移!$A$3:$A$20,0),MATCH($X54,保険料率の推移!$A$2:$S$2,0))*AB$36,0))</f>
        <v>0</v>
      </c>
      <c r="AC54" s="323">
        <f>IF(AC$41=0,0,IF(AC$23=1,INDEX(保険料率の推移!$A$3:$S$20,MATCH(試算表!$B$4,保険料率の推移!$A$3:$A$20,0),MATCH($X54,保険料率の推移!$A$2:$S$2,0))*AC$36,0))</f>
        <v>0</v>
      </c>
      <c r="AD54" s="323">
        <f>IF(AD$41=0,0,IF(AD$23=1,INDEX(保険料率の推移!$A$3:$S$20,MATCH(試算表!$B$4,保険料率の推移!$A$3:$A$20,0),MATCH($X54,保険料率の推移!$A$2:$S$2,0))*AD$36,0))</f>
        <v>0</v>
      </c>
      <c r="AE54" s="323">
        <f>IF(AE$41=0,0,IF(AE$23=1,INDEX(保険料率の推移!$A$3:$S$20,MATCH(試算表!$B$4,保険料率の推移!$A$3:$A$20,0),MATCH($X54,保険料率の推移!$A$2:$S$2,0))*AE$36,0))</f>
        <v>0</v>
      </c>
      <c r="AF54" s="323">
        <f>IF(AF$41=0,0,IF(AF$23=1,INDEX(保険料率の推移!$A$3:$S$20,MATCH(試算表!$B$4,保険料率の推移!$A$3:$A$20,0),MATCH($X54,保険料率の推移!$A$2:$S$2,0))*AF$36,0))</f>
        <v>0</v>
      </c>
      <c r="AG54" s="323">
        <f>IF(AG$41=0,0,IF(AG$23=1,INDEX(保険料率の推移!$A$3:$S$20,MATCH(試算表!$B$4,保険料率の推移!$A$3:$A$20,0),MATCH($X54,保険料率の推移!$A$2:$S$2,0))*AG$36,0))</f>
        <v>0</v>
      </c>
      <c r="AH54" s="323">
        <f>IF(AH$41=0,0,IF(AH$23=1,INDEX(保険料率の推移!$A$3:$S$20,MATCH(試算表!$B$4,保険料率の推移!$A$3:$A$20,0),MATCH($X54,保険料率の推移!$A$2:$S$2,0))*AH$36,0))</f>
        <v>0</v>
      </c>
      <c r="AI54" s="297">
        <f>SUM(Y54:AH54)</f>
        <v>0</v>
      </c>
      <c r="AV54" s="50"/>
      <c r="AW54" s="50"/>
    </row>
    <row r="55" spans="21:49" ht="22.5" customHeight="1">
      <c r="U55" s="181"/>
      <c r="X55" s="300" t="str">
        <f>保険料率の推移!$P$2</f>
        <v>均等割（子）</v>
      </c>
      <c r="Y55" s="323">
        <f>IF(Y$41=0,0,IF(Y$23=1,INDEX(保険料率の推移!$A$3:$S$20,MATCH(試算表!$B$4,保険料率の推移!$A$3:$A$20,0),MATCH($X55,保険料率の推移!$A$2:$S$2,0)),0))</f>
        <v>0</v>
      </c>
      <c r="Z55" s="323">
        <f>IF(Z$41=0,0,IF(Z$23=1,INDEX(保険料率の推移!$A$3:$S$20,MATCH(試算表!$B$4,保険料率の推移!$A$3:$A$20,0),MATCH($X55,保険料率の推移!$A$2:$S$2,0)),0))</f>
        <v>0</v>
      </c>
      <c r="AA55" s="323">
        <f>IF(AA$41=0,0,IF(AA$23=1,INDEX(保険料率の推移!$A$3:$S$20,MATCH(試算表!$B$4,保険料率の推移!$A$3:$A$20,0),MATCH($X55,保険料率の推移!$A$2:$S$2,0)),0))</f>
        <v>0</v>
      </c>
      <c r="AB55" s="323">
        <f>IF(AB$41=0,0,IF(AB$23=1,INDEX(保険料率の推移!$A$3:$S$20,MATCH(試算表!$B$4,保険料率の推移!$A$3:$A$20,0),MATCH($X55,保険料率の推移!$A$2:$S$2,0)),0))</f>
        <v>0</v>
      </c>
      <c r="AC55" s="323">
        <f>IF(AC$41=0,0,IF(AC$23=1,INDEX(保険料率の推移!$A$3:$S$20,MATCH(試算表!$B$4,保険料率の推移!$A$3:$A$20,0),MATCH($X55,保険料率の推移!$A$2:$S$2,0)),0))</f>
        <v>0</v>
      </c>
      <c r="AD55" s="323">
        <f>IF(AD$41=0,0,IF(AD$23=1,INDEX(保険料率の推移!$A$3:$S$20,MATCH(試算表!$B$4,保険料率の推移!$A$3:$A$20,0),MATCH($X55,保険料率の推移!$A$2:$S$2,0)),0))</f>
        <v>0</v>
      </c>
      <c r="AE55" s="323">
        <f>IF(AE$41=0,0,IF(AE$23=1,INDEX(保険料率の推移!$A$3:$S$20,MATCH(試算表!$B$4,保険料率の推移!$A$3:$A$20,0),MATCH($X55,保険料率の推移!$A$2:$S$2,0)),0))</f>
        <v>0</v>
      </c>
      <c r="AF55" s="323">
        <f>IF(AF$41=0,0,IF(AF$23=1,INDEX(保険料率の推移!$A$3:$S$20,MATCH(試算表!$B$4,保険料率の推移!$A$3:$A$20,0),MATCH($X55,保険料率の推移!$A$2:$S$2,0)),0))</f>
        <v>0</v>
      </c>
      <c r="AG55" s="323">
        <f>IF(AG$41=0,0,IF(AG$23=1,INDEX(保険料率の推移!$A$3:$S$20,MATCH(試算表!$B$4,保険料率の推移!$A$3:$A$20,0),MATCH($X55,保険料率の推移!$A$2:$S$2,0)),0))</f>
        <v>0</v>
      </c>
      <c r="AH55" s="323">
        <f>IF(AH$41=0,0,IF(AH$23=1,INDEX(保険料率の推移!$A$3:$S$20,MATCH(試算表!$B$4,保険料率の推移!$A$3:$A$20,0),MATCH($X55,保険料率の推移!$A$2:$S$2,0)),0))</f>
        <v>0</v>
      </c>
      <c r="AI55" s="297">
        <f>SUM(Y55:AH55)</f>
        <v>0</v>
      </c>
      <c r="AV55" s="50"/>
      <c r="AW55" s="50"/>
    </row>
    <row r="56" spans="21:49" ht="22.5" customHeight="1">
      <c r="U56" s="181"/>
      <c r="X56" s="300" t="str">
        <f>保険料率の推移!$Q$2</f>
        <v>平等割（子）</v>
      </c>
      <c r="Y56" s="323">
        <f>IF(Y$41=0,0,IF(Y$23=1,INDEX(保険料率の推移!$A$3:$S$20,MATCH(試算表!$B$4,保険料率の推移!$A$3:$A$20,0),MATCH($X56,保険料率の推移!$A$2:$S$2,0)),0))</f>
        <v>0</v>
      </c>
      <c r="Z56" s="323">
        <f>IF(Z$41=0,0,IF(Z$23=1,INDEX(保険料率の推移!$A$3:$S$20,MATCH(試算表!$B$4,保険料率の推移!$A$3:$A$20,0),MATCH($X56,保険料率の推移!$A$2:$S$2,0)),0))</f>
        <v>0</v>
      </c>
      <c r="AA56" s="323">
        <f>IF(AA$41=0,0,IF(AA$23=1,INDEX(保険料率の推移!$A$3:$S$20,MATCH(試算表!$B$4,保険料率の推移!$A$3:$A$20,0),MATCH($X56,保険料率の推移!$A$2:$S$2,0)),0))</f>
        <v>0</v>
      </c>
      <c r="AB56" s="323">
        <f>IF(AB$41=0,0,IF(AB$23=1,INDEX(保険料率の推移!$A$3:$S$20,MATCH(試算表!$B$4,保険料率の推移!$A$3:$A$20,0),MATCH($X56,保険料率の推移!$A$2:$S$2,0)),0))</f>
        <v>0</v>
      </c>
      <c r="AC56" s="323">
        <f>IF(AC$41=0,0,IF(AC$23=1,INDEX(保険料率の推移!$A$3:$S$20,MATCH(試算表!$B$4,保険料率の推移!$A$3:$A$20,0),MATCH($X56,保険料率の推移!$A$2:$S$2,0)),0))</f>
        <v>0</v>
      </c>
      <c r="AD56" s="323">
        <f>IF(AD$41=0,0,IF(AD$23=1,INDEX(保険料率の推移!$A$3:$S$20,MATCH(試算表!$B$4,保険料率の推移!$A$3:$A$20,0),MATCH($X56,保険料率の推移!$A$2:$S$2,0)),0))</f>
        <v>0</v>
      </c>
      <c r="AE56" s="323">
        <f>IF(AE$41=0,0,IF(AE$23=1,INDEX(保険料率の推移!$A$3:$S$20,MATCH(試算表!$B$4,保険料率の推移!$A$3:$A$20,0),MATCH($X56,保険料率の推移!$A$2:$S$2,0)),0))</f>
        <v>0</v>
      </c>
      <c r="AF56" s="323">
        <f>IF(AF$41=0,0,IF(AF$23=1,INDEX(保険料率の推移!$A$3:$S$20,MATCH(試算表!$B$4,保険料率の推移!$A$3:$A$20,0),MATCH($X56,保険料率の推移!$A$2:$S$2,0)),0))</f>
        <v>0</v>
      </c>
      <c r="AG56" s="323">
        <f>IF(AG$41=0,0,IF(AG$23=1,INDEX(保険料率の推移!$A$3:$S$20,MATCH(試算表!$B$4,保険料率の推移!$A$3:$A$20,0),MATCH($X56,保険料率の推移!$A$2:$S$2,0)),0))</f>
        <v>0</v>
      </c>
      <c r="AH56" s="323">
        <f>IF(AH$41=0,0,IF(AH$23=1,INDEX(保険料率の推移!$A$3:$S$20,MATCH(試算表!$B$4,保険料率の推移!$A$3:$A$20,0),MATCH($X56,保険料率の推移!$A$2:$S$2,0)),0))</f>
        <v>0</v>
      </c>
      <c r="AI56" s="297">
        <f>MAX(Y56:AH56)</f>
        <v>0</v>
      </c>
      <c r="AV56" s="50"/>
      <c r="AW56" s="50"/>
    </row>
    <row r="57" spans="21:49" ht="22.5" customHeight="1">
      <c r="U57" s="181"/>
      <c r="X57" s="300" t="str">
        <f>保険料率の推移!$R$2</f>
        <v>１８歳以上（子）</v>
      </c>
      <c r="Y57" s="323">
        <f>IF(Y$41=0,0,IF(Y$23=1,INDEX(保険料率の推移!$A$3:$S$20,MATCH(試算表!$B$4,保険料率の推移!$A$3:$A$20,0),MATCH($X57,保険料率の推移!$A$2:$S$2,0)),0))</f>
        <v>0</v>
      </c>
      <c r="Z57" s="323">
        <f>IF(Z$41=0,0,IF(Z$23=1,INDEX(保険料率の推移!$A$3:$S$20,MATCH(試算表!$B$4,保険料率の推移!$A$3:$A$20,0),MATCH($X57,保険料率の推移!$A$2:$S$2,0)),0))</f>
        <v>0</v>
      </c>
      <c r="AA57" s="323">
        <f>IF(AA$41=0,0,IF(AA$23=1,INDEX(保険料率の推移!$A$3:$S$20,MATCH(試算表!$B$4,保険料率の推移!$A$3:$A$20,0),MATCH($X57,保険料率の推移!$A$2:$S$2,0)),0))</f>
        <v>0</v>
      </c>
      <c r="AB57" s="323">
        <f>IF(AB$41=0,0,IF(AB$23=1,INDEX(保険料率の推移!$A$3:$S$20,MATCH(試算表!$B$4,保険料率の推移!$A$3:$A$20,0),MATCH($X57,保険料率の推移!$A$2:$S$2,0)),0))</f>
        <v>0</v>
      </c>
      <c r="AC57" s="323">
        <f>IF(AC$41=0,0,IF(AC$23=1,INDEX(保険料率の推移!$A$3:$S$20,MATCH(試算表!$B$4,保険料率の推移!$A$3:$A$20,0),MATCH($X57,保険料率の推移!$A$2:$S$2,0)),0))</f>
        <v>0</v>
      </c>
      <c r="AD57" s="323">
        <f>IF(AD$41=0,0,IF(AD$23=1,INDEX(保険料率の推移!$A$3:$S$20,MATCH(試算表!$B$4,保険料率の推移!$A$3:$A$20,0),MATCH($X57,保険料率の推移!$A$2:$S$2,0)),0))</f>
        <v>0</v>
      </c>
      <c r="AE57" s="323">
        <f>IF(AE$41=0,0,IF(AE$23=1,INDEX(保険料率の推移!$A$3:$S$20,MATCH(試算表!$B$4,保険料率の推移!$A$3:$A$20,0),MATCH($X57,保険料率の推移!$A$2:$S$2,0)),0))</f>
        <v>0</v>
      </c>
      <c r="AF57" s="323">
        <f>IF(AF$41=0,0,IF(AF$23=1,INDEX(保険料率の推移!$A$3:$S$20,MATCH(試算表!$B$4,保険料率の推移!$A$3:$A$20,0),MATCH($X57,保険料率の推移!$A$2:$S$2,0)),0))</f>
        <v>0</v>
      </c>
      <c r="AG57" s="323">
        <f>IF(AG$41=0,0,IF(AG$23=1,INDEX(保険料率の推移!$A$3:$S$20,MATCH(試算表!$B$4,保険料率の推移!$A$3:$A$20,0),MATCH($X57,保険料率の推移!$A$2:$S$2,0)),0))</f>
        <v>0</v>
      </c>
      <c r="AH57" s="323">
        <f>IF(AH$41=0,0,IF(AH$23=1,INDEX(保険料率の推移!$A$3:$S$20,MATCH(試算表!$B$4,保険料率の推移!$A$3:$A$20,0),MATCH($X57,保険料率の推移!$A$2:$S$2,0)),0))</f>
        <v>0</v>
      </c>
      <c r="AI57" s="297">
        <f>SUM(Y57:AH57)</f>
        <v>0</v>
      </c>
      <c r="AV57" s="50"/>
      <c r="AW57" s="50"/>
    </row>
    <row r="58" spans="21:49" ht="22.5" customHeight="1">
      <c r="U58" s="181"/>
      <c r="X58" s="333" t="s">
        <v>142</v>
      </c>
      <c r="Y58" s="323"/>
      <c r="Z58" s="323"/>
      <c r="AA58" s="323"/>
      <c r="AB58" s="323"/>
      <c r="AC58" s="323"/>
      <c r="AD58" s="323"/>
      <c r="AE58" s="323"/>
      <c r="AF58" s="323"/>
      <c r="AG58" s="323"/>
      <c r="AH58" s="323"/>
      <c r="AV58" s="50"/>
      <c r="AW58" s="50"/>
    </row>
    <row r="59" spans="21:49" ht="22.5" customHeight="1">
      <c r="U59" s="181"/>
      <c r="X59" s="300" t="str">
        <f>保険料率の推移!C$2</f>
        <v>所得割（医）</v>
      </c>
      <c r="Y59" s="323">
        <f>Y45/12*Y$39</f>
        <v>0</v>
      </c>
      <c r="Z59" s="323">
        <f t="shared" ref="Z59:AH59" si="9">Z45/12*Z$39</f>
        <v>0</v>
      </c>
      <c r="AA59" s="323">
        <f t="shared" si="9"/>
        <v>0</v>
      </c>
      <c r="AB59" s="323">
        <f t="shared" si="9"/>
        <v>0</v>
      </c>
      <c r="AC59" s="323">
        <f t="shared" si="9"/>
        <v>0</v>
      </c>
      <c r="AD59" s="323">
        <f t="shared" si="9"/>
        <v>0</v>
      </c>
      <c r="AE59" s="323">
        <f t="shared" si="9"/>
        <v>0</v>
      </c>
      <c r="AF59" s="323">
        <f t="shared" si="9"/>
        <v>0</v>
      </c>
      <c r="AG59" s="323">
        <f t="shared" si="9"/>
        <v>0</v>
      </c>
      <c r="AH59" s="323">
        <f t="shared" si="9"/>
        <v>0</v>
      </c>
      <c r="AI59" s="297">
        <f>SUM(Y59:AH59)</f>
        <v>0</v>
      </c>
      <c r="AV59" s="50"/>
      <c r="AW59" s="50"/>
    </row>
    <row r="60" spans="21:49" ht="22.5" customHeight="1">
      <c r="U60" s="181"/>
      <c r="X60" s="300" t="str">
        <f>保険料率の推移!D$2</f>
        <v>均等割（医）</v>
      </c>
      <c r="Y60" s="323">
        <f>Y46*_xlfn.IFS($Z$107=1,0.3,$Z$106=1,0.5,$Z$105=1,0.8,TRUE,1)/12*Y$39*IF(Y$42=1,0.5,1)</f>
        <v>0</v>
      </c>
      <c r="Z60" s="323">
        <f t="shared" ref="Z60:AH60" si="10">Z46*_xlfn.IFS($Z$107=1,0.3,$Z$106=1,0.5,$Z$105=1,0.8,TRUE,1)/12*Z$39*IF(Z$42=1,0.5,1)</f>
        <v>0</v>
      </c>
      <c r="AA60" s="323">
        <f t="shared" si="10"/>
        <v>0</v>
      </c>
      <c r="AB60" s="323">
        <f t="shared" si="10"/>
        <v>0</v>
      </c>
      <c r="AC60" s="323">
        <f t="shared" si="10"/>
        <v>0</v>
      </c>
      <c r="AD60" s="323">
        <f t="shared" si="10"/>
        <v>0</v>
      </c>
      <c r="AE60" s="323">
        <f t="shared" si="10"/>
        <v>0</v>
      </c>
      <c r="AF60" s="323">
        <f t="shared" si="10"/>
        <v>0</v>
      </c>
      <c r="AG60" s="323">
        <f t="shared" si="10"/>
        <v>0</v>
      </c>
      <c r="AH60" s="323">
        <f t="shared" si="10"/>
        <v>0</v>
      </c>
      <c r="AI60" s="297">
        <f>SUM(Y60:AH60)</f>
        <v>0</v>
      </c>
      <c r="AV60" s="50"/>
      <c r="AW60" s="50"/>
    </row>
    <row r="61" spans="21:49" ht="22.5" customHeight="1">
      <c r="U61" s="181"/>
      <c r="X61" s="300" t="str">
        <f>保険料率の推移!E$2</f>
        <v>平等割（医）</v>
      </c>
      <c r="Y61" s="323">
        <f t="shared" ref="Y61:AH61" si="11">Y47*_xlfn.IFS($Z$107=1,0.3,$Z$106=1,0.5,$Z$105=1,0.8,TRUE,1)/12*Y$39</f>
        <v>0</v>
      </c>
      <c r="Z61" s="323">
        <f t="shared" si="11"/>
        <v>0</v>
      </c>
      <c r="AA61" s="323">
        <f t="shared" si="11"/>
        <v>0</v>
      </c>
      <c r="AB61" s="323">
        <f t="shared" si="11"/>
        <v>0</v>
      </c>
      <c r="AC61" s="323">
        <f t="shared" si="11"/>
        <v>0</v>
      </c>
      <c r="AD61" s="323">
        <f t="shared" si="11"/>
        <v>0</v>
      </c>
      <c r="AE61" s="323">
        <f t="shared" si="11"/>
        <v>0</v>
      </c>
      <c r="AF61" s="323">
        <f t="shared" si="11"/>
        <v>0</v>
      </c>
      <c r="AG61" s="323">
        <f t="shared" si="11"/>
        <v>0</v>
      </c>
      <c r="AH61" s="323">
        <f t="shared" si="11"/>
        <v>0</v>
      </c>
      <c r="AI61" s="297">
        <f>MAX(Y61:AH61)</f>
        <v>0</v>
      </c>
      <c r="AV61" s="50"/>
      <c r="AW61" s="50"/>
    </row>
    <row r="62" spans="21:49" ht="22.5" customHeight="1">
      <c r="U62" s="181"/>
      <c r="X62" s="300" t="s">
        <v>224</v>
      </c>
      <c r="Y62" s="323">
        <f>IF((Y59+Y60+Y61)&gt;試算表!$AE$22,試算表!$AE$22,(Y59+Y60+Y61))</f>
        <v>0</v>
      </c>
      <c r="Z62" s="323">
        <f>IF((Z59+Z60+Z61)&gt;試算表!$AE$22,試算表!$AE$22,(Z59+Z60+Z61))</f>
        <v>0</v>
      </c>
      <c r="AA62" s="323">
        <f>IF((AA59+AA60+AA61)&gt;試算表!$AE$22,試算表!$AE$22,(AA59+AA60+AA61))</f>
        <v>0</v>
      </c>
      <c r="AB62" s="323">
        <f>IF((AB59+AB60+AB61)&gt;試算表!$AE$22,試算表!$AE$22,(AB59+AB60+AB61))</f>
        <v>0</v>
      </c>
      <c r="AC62" s="323">
        <f>IF((AC59+AC60+AC61)&gt;試算表!$AE$22,試算表!$AE$22,(AC59+AC60+AC61))</f>
        <v>0</v>
      </c>
      <c r="AD62" s="323">
        <f>IF((AD59+AD60+AD61)&gt;試算表!$AE$22,試算表!$AE$22,(AD59+AD60+AD61))</f>
        <v>0</v>
      </c>
      <c r="AE62" s="323">
        <f>IF((AE59+AE60+AE61)&gt;試算表!$AE$22,試算表!$AE$22,(AE59+AE60+AE61))</f>
        <v>0</v>
      </c>
      <c r="AF62" s="323">
        <f>IF((AF59+AF60+AF61)&gt;試算表!$AE$22,試算表!$AE$22,(AF59+AF60+AF61))</f>
        <v>0</v>
      </c>
      <c r="AG62" s="323">
        <f>IF((AG59+AG60+AG61)&gt;試算表!$AE$22,試算表!$AE$22,(AG59+AG60+AG61))</f>
        <v>0</v>
      </c>
      <c r="AH62" s="323">
        <f>IF((AH59+AH60+AH61)&gt;試算表!$AE$22,試算表!$AE$22,(AH59+AH60+AH61))</f>
        <v>0</v>
      </c>
      <c r="AI62" s="297">
        <f>SUM(Y62:AH62)-SUM(Y61:AH61)+AI61</f>
        <v>0</v>
      </c>
      <c r="AV62" s="50"/>
      <c r="AW62" s="50"/>
    </row>
    <row r="63" spans="21:49" ht="22.5" customHeight="1">
      <c r="U63" s="181"/>
      <c r="X63" s="300" t="str">
        <f>保険料率の推移!$G$2</f>
        <v>所得割（後）</v>
      </c>
      <c r="Y63" s="323">
        <f t="shared" ref="Y63:AH63" si="12">Y48/12*Y$39</f>
        <v>0</v>
      </c>
      <c r="Z63" s="323">
        <f t="shared" si="12"/>
        <v>0</v>
      </c>
      <c r="AA63" s="323">
        <f t="shared" si="12"/>
        <v>0</v>
      </c>
      <c r="AB63" s="323">
        <f t="shared" si="12"/>
        <v>0</v>
      </c>
      <c r="AC63" s="323">
        <f t="shared" si="12"/>
        <v>0</v>
      </c>
      <c r="AD63" s="323">
        <f t="shared" si="12"/>
        <v>0</v>
      </c>
      <c r="AE63" s="323">
        <f t="shared" si="12"/>
        <v>0</v>
      </c>
      <c r="AF63" s="323">
        <f t="shared" si="12"/>
        <v>0</v>
      </c>
      <c r="AG63" s="323">
        <f t="shared" si="12"/>
        <v>0</v>
      </c>
      <c r="AH63" s="323">
        <f t="shared" si="12"/>
        <v>0</v>
      </c>
      <c r="AI63" s="297">
        <f>SUM(Y63:AH63)</f>
        <v>0</v>
      </c>
      <c r="AV63" s="50"/>
      <c r="AW63" s="50"/>
    </row>
    <row r="64" spans="21:49" ht="22.5" customHeight="1">
      <c r="U64" s="181"/>
      <c r="X64" s="300" t="str">
        <f>保険料率の推移!$H$2</f>
        <v>均等割（後）</v>
      </c>
      <c r="Y64" s="323">
        <f t="shared" ref="Y64:AH64" si="13">Y49*_xlfn.IFS($Z$107=1,0.3,$Z$106=1,0.5,$Z$105=1,0.8,TRUE,1)/12*Y$39*IF(Y$42=1,0.5,1)</f>
        <v>0</v>
      </c>
      <c r="Z64" s="323">
        <f t="shared" si="13"/>
        <v>0</v>
      </c>
      <c r="AA64" s="323">
        <f t="shared" si="13"/>
        <v>0</v>
      </c>
      <c r="AB64" s="323">
        <f t="shared" si="13"/>
        <v>0</v>
      </c>
      <c r="AC64" s="323">
        <f t="shared" si="13"/>
        <v>0</v>
      </c>
      <c r="AD64" s="323">
        <f t="shared" si="13"/>
        <v>0</v>
      </c>
      <c r="AE64" s="323">
        <f t="shared" si="13"/>
        <v>0</v>
      </c>
      <c r="AF64" s="323">
        <f t="shared" si="13"/>
        <v>0</v>
      </c>
      <c r="AG64" s="323">
        <f t="shared" si="13"/>
        <v>0</v>
      </c>
      <c r="AH64" s="323">
        <f t="shared" si="13"/>
        <v>0</v>
      </c>
      <c r="AI64" s="297">
        <f>SUM(Y64:AH64)</f>
        <v>0</v>
      </c>
      <c r="AV64" s="50"/>
      <c r="AW64" s="50"/>
    </row>
    <row r="65" spans="21:49" ht="22.5" customHeight="1">
      <c r="U65" s="181"/>
      <c r="X65" s="300" t="str">
        <f>保険料率の推移!$I$2</f>
        <v>平等割（後）</v>
      </c>
      <c r="Y65" s="323">
        <f t="shared" ref="Y65:AH65" si="14">Y50*_xlfn.IFS($Z$107=1,0.3,$Z$106=1,0.5,$Z$105=1,0.8,TRUE,1)/12*Y$39</f>
        <v>0</v>
      </c>
      <c r="Z65" s="323">
        <f t="shared" si="14"/>
        <v>0</v>
      </c>
      <c r="AA65" s="323">
        <f t="shared" si="14"/>
        <v>0</v>
      </c>
      <c r="AB65" s="323">
        <f t="shared" si="14"/>
        <v>0</v>
      </c>
      <c r="AC65" s="323">
        <f t="shared" si="14"/>
        <v>0</v>
      </c>
      <c r="AD65" s="323">
        <f t="shared" si="14"/>
        <v>0</v>
      </c>
      <c r="AE65" s="323">
        <f t="shared" si="14"/>
        <v>0</v>
      </c>
      <c r="AF65" s="323">
        <f t="shared" si="14"/>
        <v>0</v>
      </c>
      <c r="AG65" s="323">
        <f t="shared" si="14"/>
        <v>0</v>
      </c>
      <c r="AH65" s="323">
        <f t="shared" si="14"/>
        <v>0</v>
      </c>
      <c r="AI65" s="297">
        <f>MAX(Y65:AH65)</f>
        <v>0</v>
      </c>
      <c r="AV65" s="50"/>
      <c r="AW65" s="50"/>
    </row>
    <row r="66" spans="21:49" ht="22.5" customHeight="1">
      <c r="U66" s="181"/>
      <c r="X66" s="300" t="s">
        <v>225</v>
      </c>
      <c r="Y66" s="323">
        <f>IF((Y63+Y64+Y65)&gt;試算表!$AF$22,試算表!$AF$22,(Y63+Y64+Y65))</f>
        <v>0</v>
      </c>
      <c r="Z66" s="323">
        <f>IF((Z63+Z64+Z65)&gt;試算表!$AF$22,試算表!$AF$22,(Z63+Z64+Z65))</f>
        <v>0</v>
      </c>
      <c r="AA66" s="323">
        <f>IF((AA63+AA64+AA65)&gt;試算表!$AF$22,試算表!$AF$22,(AA63+AA64+AA65))</f>
        <v>0</v>
      </c>
      <c r="AB66" s="323">
        <f>IF((AB63+AB64+AB65)&gt;試算表!$AF$22,試算表!$AF$22,(AB63+AB64+AB65))</f>
        <v>0</v>
      </c>
      <c r="AC66" s="323">
        <f>IF((AC63+AC64+AC65)&gt;試算表!$AF$22,試算表!$AF$22,(AC63+AC64+AC65))</f>
        <v>0</v>
      </c>
      <c r="AD66" s="323">
        <f>IF((AD63+AD64+AD65)&gt;試算表!$AF$22,試算表!$AF$22,(AD63+AD64+AD65))</f>
        <v>0</v>
      </c>
      <c r="AE66" s="323">
        <f>IF((AE63+AE64+AE65)&gt;試算表!$AF$22,試算表!$AF$22,(AE63+AE64+AE65))</f>
        <v>0</v>
      </c>
      <c r="AF66" s="323">
        <f>IF((AF63+AF64+AF65)&gt;試算表!$AF$22,試算表!$AF$22,(AF63+AF64+AF65))</f>
        <v>0</v>
      </c>
      <c r="AG66" s="323">
        <f>IF((AG63+AG64+AG65)&gt;試算表!$AF$22,試算表!$AF$22,(AG63+AG64+AG65))</f>
        <v>0</v>
      </c>
      <c r="AH66" s="323">
        <f>IF((AH63+AH64+AH65)&gt;試算表!$AF$22,試算表!$AF$22,(AH63+AH64+AH65))</f>
        <v>0</v>
      </c>
      <c r="AI66" s="297">
        <f>SUM(Y66:AH66)-SUM(Y65:AH65)+AI65</f>
        <v>0</v>
      </c>
      <c r="AV66" s="50"/>
      <c r="AW66" s="50"/>
    </row>
    <row r="67" spans="21:49" ht="22.5" customHeight="1">
      <c r="U67" s="181"/>
      <c r="X67" s="300" t="str">
        <f>保険料率の推移!$K$2</f>
        <v>所得割（介）</v>
      </c>
      <c r="Y67" s="323">
        <f t="shared" ref="Y67:AH67" si="15">Y51/12*Y$40</f>
        <v>0</v>
      </c>
      <c r="Z67" s="323">
        <f t="shared" si="15"/>
        <v>0</v>
      </c>
      <c r="AA67" s="323">
        <f t="shared" si="15"/>
        <v>0</v>
      </c>
      <c r="AB67" s="323">
        <f t="shared" si="15"/>
        <v>0</v>
      </c>
      <c r="AC67" s="323">
        <f t="shared" si="15"/>
        <v>0</v>
      </c>
      <c r="AD67" s="323">
        <f t="shared" si="15"/>
        <v>0</v>
      </c>
      <c r="AE67" s="323">
        <f t="shared" si="15"/>
        <v>0</v>
      </c>
      <c r="AF67" s="323">
        <f t="shared" si="15"/>
        <v>0</v>
      </c>
      <c r="AG67" s="323">
        <f t="shared" si="15"/>
        <v>0</v>
      </c>
      <c r="AH67" s="323">
        <f t="shared" si="15"/>
        <v>0</v>
      </c>
      <c r="AI67" s="297">
        <f>SUM(Y67:AH67)</f>
        <v>0</v>
      </c>
      <c r="AV67" s="50"/>
      <c r="AW67" s="50"/>
    </row>
    <row r="68" spans="21:49" ht="22.5" customHeight="1">
      <c r="U68" s="181"/>
      <c r="X68" s="300" t="str">
        <f>保険料率の推移!$L$2</f>
        <v>均等割（介）</v>
      </c>
      <c r="Y68" s="323">
        <f t="shared" ref="Y68:AH68" si="16">Y52*_xlfn.IFS($Z$107=1,0.3,$Z$106=1,0.5,$Z$105=1,0.8,TRUE,1)/12*Y$40</f>
        <v>0</v>
      </c>
      <c r="Z68" s="323">
        <f t="shared" si="16"/>
        <v>0</v>
      </c>
      <c r="AA68" s="323">
        <f t="shared" si="16"/>
        <v>0</v>
      </c>
      <c r="AB68" s="323">
        <f t="shared" si="16"/>
        <v>0</v>
      </c>
      <c r="AC68" s="323">
        <f t="shared" si="16"/>
        <v>0</v>
      </c>
      <c r="AD68" s="323">
        <f t="shared" si="16"/>
        <v>0</v>
      </c>
      <c r="AE68" s="323">
        <f t="shared" si="16"/>
        <v>0</v>
      </c>
      <c r="AF68" s="323">
        <f t="shared" si="16"/>
        <v>0</v>
      </c>
      <c r="AG68" s="323">
        <f t="shared" si="16"/>
        <v>0</v>
      </c>
      <c r="AH68" s="323">
        <f t="shared" si="16"/>
        <v>0</v>
      </c>
      <c r="AI68" s="297">
        <f>SUM(Y68:AH68)</f>
        <v>0</v>
      </c>
      <c r="AV68" s="50"/>
      <c r="AW68" s="50"/>
    </row>
    <row r="69" spans="21:49" ht="22.5" customHeight="1">
      <c r="U69" s="181"/>
      <c r="X69" s="300" t="str">
        <f>保険料率の推移!$M$2</f>
        <v>平等割（介）</v>
      </c>
      <c r="Y69" s="323">
        <f t="shared" ref="Y69:AH69" si="17">Y53*_xlfn.IFS($Z$107=1,0.3,$Z$106=1,0.5,$Z$105=1,0.8,TRUE,1)/12*Y$40</f>
        <v>0</v>
      </c>
      <c r="Z69" s="323">
        <f t="shared" si="17"/>
        <v>0</v>
      </c>
      <c r="AA69" s="323">
        <f t="shared" si="17"/>
        <v>0</v>
      </c>
      <c r="AB69" s="323">
        <f t="shared" si="17"/>
        <v>0</v>
      </c>
      <c r="AC69" s="323">
        <f t="shared" si="17"/>
        <v>0</v>
      </c>
      <c r="AD69" s="323">
        <f t="shared" si="17"/>
        <v>0</v>
      </c>
      <c r="AE69" s="323">
        <f t="shared" si="17"/>
        <v>0</v>
      </c>
      <c r="AF69" s="323">
        <f t="shared" si="17"/>
        <v>0</v>
      </c>
      <c r="AG69" s="323">
        <f t="shared" si="17"/>
        <v>0</v>
      </c>
      <c r="AH69" s="323">
        <f t="shared" si="17"/>
        <v>0</v>
      </c>
      <c r="AI69" s="297">
        <f>MAX(Y69:AH69)</f>
        <v>0</v>
      </c>
      <c r="AV69" s="50"/>
      <c r="AW69" s="50"/>
    </row>
    <row r="70" spans="21:49" ht="22.5" customHeight="1">
      <c r="U70" s="181"/>
      <c r="X70" s="300" t="s">
        <v>226</v>
      </c>
      <c r="Y70" s="323">
        <f>IF((Y67+Y68+Y69)&gt;試算表!$AG$22,試算表!$AG$22,(Y67+Y68+Y69))</f>
        <v>0</v>
      </c>
      <c r="Z70" s="323">
        <f>IF((Z67+Z68+Z69)&gt;試算表!$AG$22,試算表!$AG$22,(Z67+Z68+Z69))</f>
        <v>0</v>
      </c>
      <c r="AA70" s="323">
        <f>IF((AA67+AA68+AA69)&gt;試算表!$AG$22,試算表!$AG$22,(AA67+AA68+AA69))</f>
        <v>0</v>
      </c>
      <c r="AB70" s="323">
        <f>IF((AB67+AB68+AB69)&gt;試算表!$AG$22,試算表!$AG$22,(AB67+AB68+AB69))</f>
        <v>0</v>
      </c>
      <c r="AC70" s="323">
        <f>IF((AC67+AC68+AC69)&gt;試算表!$AG$22,試算表!$AG$22,(AC67+AC68+AC69))</f>
        <v>0</v>
      </c>
      <c r="AD70" s="323">
        <f>IF((AD67+AD68+AD69)&gt;試算表!$AG$22,試算表!$AG$22,(AD67+AD68+AD69))</f>
        <v>0</v>
      </c>
      <c r="AE70" s="323">
        <f>IF((AE67+AE68+AE69)&gt;試算表!$AG$22,試算表!$AG$22,(AE67+AE68+AE69))</f>
        <v>0</v>
      </c>
      <c r="AF70" s="323">
        <f>IF((AF67+AF68+AF69)&gt;試算表!$AG$22,試算表!$AG$22,(AF67+AF68+AF69))</f>
        <v>0</v>
      </c>
      <c r="AG70" s="323">
        <f>IF((AG67+AG68+AG69)&gt;試算表!$AG$22,試算表!$AG$22,(AG67+AG68+AG69))</f>
        <v>0</v>
      </c>
      <c r="AH70" s="323">
        <f>IF((AH67+AH68+AH69)&gt;試算表!$AG$22,試算表!$AG$22,(AH67+AH68+AH69))</f>
        <v>0</v>
      </c>
      <c r="AI70" s="297">
        <f>SUM(Y70:AH70)-SUM(Y69:AH69)+AI69</f>
        <v>0</v>
      </c>
      <c r="AV70" s="50"/>
      <c r="AW70" s="50"/>
    </row>
    <row r="71" spans="21:49" ht="22.5" customHeight="1">
      <c r="U71" s="181"/>
      <c r="X71" s="300" t="str">
        <f>保険料率の推移!$O$2</f>
        <v>所得割（子）</v>
      </c>
      <c r="Y71" s="323">
        <f>Y54/12*Y$39</f>
        <v>0</v>
      </c>
      <c r="Z71" s="323">
        <f t="shared" ref="Z71:AH71" si="18">Z54/12*Z$39</f>
        <v>0</v>
      </c>
      <c r="AA71" s="323">
        <f t="shared" si="18"/>
        <v>0</v>
      </c>
      <c r="AB71" s="323">
        <f t="shared" si="18"/>
        <v>0</v>
      </c>
      <c r="AC71" s="323">
        <f t="shared" si="18"/>
        <v>0</v>
      </c>
      <c r="AD71" s="323">
        <f t="shared" si="18"/>
        <v>0</v>
      </c>
      <c r="AE71" s="323">
        <f t="shared" si="18"/>
        <v>0</v>
      </c>
      <c r="AF71" s="323">
        <f t="shared" si="18"/>
        <v>0</v>
      </c>
      <c r="AG71" s="323">
        <f t="shared" si="18"/>
        <v>0</v>
      </c>
      <c r="AH71" s="323">
        <f t="shared" si="18"/>
        <v>0</v>
      </c>
      <c r="AI71" s="297">
        <f>SUM(Y71:AH71)</f>
        <v>0</v>
      </c>
      <c r="AV71" s="50"/>
      <c r="AW71" s="50"/>
    </row>
    <row r="72" spans="21:49" ht="22.5" customHeight="1">
      <c r="U72" s="181"/>
      <c r="X72" s="300" t="str">
        <f>保険料率の推移!$P$2</f>
        <v>均等割（子）</v>
      </c>
      <c r="Y72" s="323">
        <f>IF(Y41=1,Y55*_xlfn.IFS($Z$107=1,0.3,$Z$106=1,0.5,$Z$105=1,0.8,TRUE,1)/12*Y$39*IF(Y$42=1,0.5,1),0)</f>
        <v>0</v>
      </c>
      <c r="Z72" s="323">
        <f t="shared" ref="Z72:AH72" si="19">IF(Z41=1,Z55*_xlfn.IFS($Z$107=1,0.3,$Z$106=1,0.5,$Z$105=1,0.8,TRUE,1)/12*Z$39*IF(Z$42=1,0.5,1),0)</f>
        <v>0</v>
      </c>
      <c r="AA72" s="323">
        <f t="shared" si="19"/>
        <v>0</v>
      </c>
      <c r="AB72" s="323">
        <f t="shared" si="19"/>
        <v>0</v>
      </c>
      <c r="AC72" s="323">
        <f t="shared" si="19"/>
        <v>0</v>
      </c>
      <c r="AD72" s="323">
        <f t="shared" si="19"/>
        <v>0</v>
      </c>
      <c r="AE72" s="323">
        <f t="shared" si="19"/>
        <v>0</v>
      </c>
      <c r="AF72" s="323">
        <f t="shared" si="19"/>
        <v>0</v>
      </c>
      <c r="AG72" s="323">
        <f t="shared" si="19"/>
        <v>0</v>
      </c>
      <c r="AH72" s="323">
        <f t="shared" si="19"/>
        <v>0</v>
      </c>
      <c r="AI72" s="297">
        <f>SUM(Y72:AH72)</f>
        <v>0</v>
      </c>
      <c r="AV72" s="50"/>
      <c r="AW72" s="50"/>
    </row>
    <row r="73" spans="21:49" ht="22.5" customHeight="1">
      <c r="U73" s="181"/>
      <c r="X73" s="300" t="str">
        <f>保険料率の推移!$Q$2</f>
        <v>平等割（子）</v>
      </c>
      <c r="Y73" s="323">
        <f>Y56*_xlfn.IFS($Z$107=1,0.3,$Z$106=1,0.5,$Z$105=1,0.8,TRUE,1)/12*Y$39</f>
        <v>0</v>
      </c>
      <c r="Z73" s="323">
        <f t="shared" ref="Z73:AH73" si="20">Z56*_xlfn.IFS($Z$107=1,0.3,$Z$106=1,0.5,$Z$105=1,0.8,TRUE,1)/12*Z$39</f>
        <v>0</v>
      </c>
      <c r="AA73" s="323">
        <f t="shared" si="20"/>
        <v>0</v>
      </c>
      <c r="AB73" s="323">
        <f t="shared" si="20"/>
        <v>0</v>
      </c>
      <c r="AC73" s="323">
        <f t="shared" si="20"/>
        <v>0</v>
      </c>
      <c r="AD73" s="323">
        <f t="shared" si="20"/>
        <v>0</v>
      </c>
      <c r="AE73" s="323">
        <f t="shared" si="20"/>
        <v>0</v>
      </c>
      <c r="AF73" s="323">
        <f t="shared" si="20"/>
        <v>0</v>
      </c>
      <c r="AG73" s="323">
        <f t="shared" si="20"/>
        <v>0</v>
      </c>
      <c r="AH73" s="323">
        <f t="shared" si="20"/>
        <v>0</v>
      </c>
      <c r="AI73" s="297">
        <f>MAX(Y73:AH73)</f>
        <v>0</v>
      </c>
      <c r="AV73" s="50"/>
      <c r="AW73" s="50"/>
    </row>
    <row r="74" spans="21:49" ht="22.5" customHeight="1">
      <c r="U74" s="181"/>
      <c r="X74" s="300" t="str">
        <f>保険料率の推移!$R$2</f>
        <v>１８歳以上（子）</v>
      </c>
      <c r="Y74" s="323">
        <f>IF(Y41=1,Y57*_xlfn.IFS($Z$107=1,0.3,$Z$106=1,0.5,$Z$105=1,0.8,TRUE,1)/12*Y$39,0)</f>
        <v>0</v>
      </c>
      <c r="Z74" s="323">
        <f t="shared" ref="Z74:AH74" si="21">IF(Z41=1,Z57*_xlfn.IFS($Z$107=1,0.3,$Z$106=1,0.5,$Z$105=1,0.8,TRUE,1)/12*Z$39,0)</f>
        <v>0</v>
      </c>
      <c r="AA74" s="323">
        <f t="shared" si="21"/>
        <v>0</v>
      </c>
      <c r="AB74" s="323">
        <f t="shared" si="21"/>
        <v>0</v>
      </c>
      <c r="AC74" s="323">
        <f t="shared" si="21"/>
        <v>0</v>
      </c>
      <c r="AD74" s="323">
        <f t="shared" si="21"/>
        <v>0</v>
      </c>
      <c r="AE74" s="323">
        <f t="shared" si="21"/>
        <v>0</v>
      </c>
      <c r="AF74" s="323">
        <f t="shared" si="21"/>
        <v>0</v>
      </c>
      <c r="AG74" s="323">
        <f t="shared" si="21"/>
        <v>0</v>
      </c>
      <c r="AH74" s="323">
        <f t="shared" si="21"/>
        <v>0</v>
      </c>
      <c r="AI74" s="297">
        <f>SUM(Y74:AH74)</f>
        <v>0</v>
      </c>
      <c r="AV74" s="50"/>
      <c r="AW74" s="50"/>
    </row>
    <row r="75" spans="21:49" ht="22.5" customHeight="1">
      <c r="U75" s="181"/>
      <c r="X75" s="300" t="s">
        <v>299</v>
      </c>
      <c r="Y75" s="323">
        <f>IF((Y71+Y72+Y73+Y74)&gt;試算表!$AH$22,試算表!$AH$22,(Y71+Y72+Y73+Y74))</f>
        <v>0</v>
      </c>
      <c r="Z75" s="323">
        <f>IF((Z71+Z72+Z73+Z74)&gt;試算表!$AH$22,試算表!$AH$22,(Z71+Z72+Z73+Z74))</f>
        <v>0</v>
      </c>
      <c r="AA75" s="323">
        <f>IF((AA71+AA72+AA73+AA74)&gt;試算表!$AH$22,試算表!$AH$22,(AA71+AA72+AA73+AA74))</f>
        <v>0</v>
      </c>
      <c r="AB75" s="323">
        <f>IF((AB71+AB72+AB73+AB74)&gt;試算表!$AH$22,試算表!$AH$22,(AB71+AB72+AB73+AB74))</f>
        <v>0</v>
      </c>
      <c r="AC75" s="323">
        <f>IF((AC71+AC72+AC73+AC74)&gt;試算表!$AH$22,試算表!$AH$22,(AC71+AC72+AC73+AC74))</f>
        <v>0</v>
      </c>
      <c r="AD75" s="323">
        <f>IF((AD71+AD72+AD73+AD74)&gt;試算表!$AH$22,試算表!$AH$22,(AD71+AD72+AD73+AD74))</f>
        <v>0</v>
      </c>
      <c r="AE75" s="323">
        <f>IF((AE71+AE72+AE73+AE74)&gt;試算表!$AH$22,試算表!$AH$22,(AE71+AE72+AE73+AE74))</f>
        <v>0</v>
      </c>
      <c r="AF75" s="323">
        <f>IF((AF71+AF72+AF73+AF74)&gt;試算表!$AH$22,試算表!$AH$22,(AF71+AF72+AF73+AF74))</f>
        <v>0</v>
      </c>
      <c r="AG75" s="323">
        <f>IF((AG71+AG72+AG73+AG74)&gt;試算表!$AH$22,試算表!$AH$22,(AG71+AG72+AG73+AG74))</f>
        <v>0</v>
      </c>
      <c r="AH75" s="323">
        <f>IF((AH71+AH72+AH73+AH74)&gt;試算表!$AH$22,試算表!$AH$22,(AH71+AH72+AH73+AH74))</f>
        <v>0</v>
      </c>
      <c r="AI75" s="297">
        <f>SUM(Y75:AH75)-SUM(Y73:AH73)+AI73</f>
        <v>0</v>
      </c>
      <c r="AV75" s="50"/>
      <c r="AW75" s="50"/>
    </row>
    <row r="76" spans="21:49" ht="22.5" customHeight="1">
      <c r="U76" s="181"/>
      <c r="X76" s="300" t="s">
        <v>271</v>
      </c>
      <c r="Y76" s="323">
        <f t="shared" ref="Y76:AH76" si="22">Y61+Y65+Y69+Y73</f>
        <v>0</v>
      </c>
      <c r="Z76" s="323">
        <f t="shared" si="22"/>
        <v>0</v>
      </c>
      <c r="AA76" s="323">
        <f t="shared" si="22"/>
        <v>0</v>
      </c>
      <c r="AB76" s="323">
        <f t="shared" si="22"/>
        <v>0</v>
      </c>
      <c r="AC76" s="323">
        <f t="shared" si="22"/>
        <v>0</v>
      </c>
      <c r="AD76" s="323">
        <f t="shared" si="22"/>
        <v>0</v>
      </c>
      <c r="AE76" s="323">
        <f t="shared" si="22"/>
        <v>0</v>
      </c>
      <c r="AF76" s="323">
        <f t="shared" si="22"/>
        <v>0</v>
      </c>
      <c r="AG76" s="323">
        <f t="shared" si="22"/>
        <v>0</v>
      </c>
      <c r="AH76" s="323">
        <f t="shared" si="22"/>
        <v>0</v>
      </c>
      <c r="AV76" s="50"/>
      <c r="AW76" s="50"/>
    </row>
    <row r="77" spans="21:49" ht="22.5" customHeight="1">
      <c r="U77" s="181"/>
      <c r="X77" s="300" t="s">
        <v>272</v>
      </c>
      <c r="Y77" s="318">
        <f t="shared" ref="Y77:AH77" si="23">RANK(Y76,$Y$76:$AH$76,0)</f>
        <v>1</v>
      </c>
      <c r="Z77" s="318">
        <f t="shared" si="23"/>
        <v>1</v>
      </c>
      <c r="AA77" s="318">
        <f t="shared" si="23"/>
        <v>1</v>
      </c>
      <c r="AB77" s="318">
        <f t="shared" si="23"/>
        <v>1</v>
      </c>
      <c r="AC77" s="318">
        <f t="shared" si="23"/>
        <v>1</v>
      </c>
      <c r="AD77" s="318">
        <f t="shared" si="23"/>
        <v>1</v>
      </c>
      <c r="AE77" s="318">
        <f t="shared" si="23"/>
        <v>1</v>
      </c>
      <c r="AF77" s="318">
        <f t="shared" si="23"/>
        <v>1</v>
      </c>
      <c r="AG77" s="318">
        <f t="shared" si="23"/>
        <v>1</v>
      </c>
      <c r="AH77" s="318">
        <f t="shared" si="23"/>
        <v>1</v>
      </c>
      <c r="AV77" s="50"/>
      <c r="AW77" s="50"/>
    </row>
    <row r="78" spans="21:49" ht="22.5" customHeight="1">
      <c r="U78" s="181"/>
      <c r="X78" s="300" t="s">
        <v>273</v>
      </c>
      <c r="Y78" s="318">
        <f>IF(COUNTIF($Y$77:$AH$77,1)&gt;1,IF(Y77=1,1,Y77),Y77)</f>
        <v>1</v>
      </c>
      <c r="Z78" s="318">
        <f>IF(COUNTIF($Y$77:$AH$77,1)&gt;1,IF(Z77=1,IF(COUNTIF($Y$78:Y78,1)=0,Z77,0),Z77),Z77)</f>
        <v>0</v>
      </c>
      <c r="AA78" s="318">
        <f>IF(COUNTIF($Y$77:$AH$77,1)&gt;1,IF(AA77=1,IF(COUNTIF($Y$78:Z78,1)=0,AA77,0),AA77),AA77)</f>
        <v>0</v>
      </c>
      <c r="AB78" s="318">
        <f>IF(COUNTIF($Y$77:$AH$77,1)&gt;1,IF(AB77=1,IF(COUNTIF($Y$78:AA78,1)=0,AB77,0),AB77),AB77)</f>
        <v>0</v>
      </c>
      <c r="AC78" s="318">
        <f>IF(COUNTIF($Y$77:$AH$77,1)&gt;1,IF(AC77=1,IF(COUNTIF($Y$78:AB78,1)=0,AC77,0),AC77),AC77)</f>
        <v>0</v>
      </c>
      <c r="AD78" s="318">
        <f>IF(COUNTIF($Y$77:$AH$77,1)&gt;1,IF(AD77=1,IF(COUNTIF($Y$78:AC78,1)=0,AD77,0),AD77),AD77)</f>
        <v>0</v>
      </c>
      <c r="AE78" s="318">
        <f>IF(COUNTIF($Y$77:$AH$77,1)&gt;1,IF(AE77=1,IF(COUNTIF($Y$78:AD78,1)=0,AE77,0),AE77),AE77)</f>
        <v>0</v>
      </c>
      <c r="AF78" s="318">
        <f>IF(COUNTIF($Y$77:$AH$77,1)&gt;1,IF(AF77=1,IF(COUNTIF($Y$78:AE78,1)=0,AF77,0),AF77),AF77)</f>
        <v>0</v>
      </c>
      <c r="AG78" s="318">
        <f>IF(COUNTIF($Y$77:$AH$77,1)&gt;1,IF(AG77=1,IF(COUNTIF($Y$78:AF78,1)=0,AG77,0),AG77),AG77)</f>
        <v>0</v>
      </c>
      <c r="AH78" s="318">
        <f>IF(COUNTIF($Y$77:$AH$77,1)&gt;1,IF(AH77=1,IF(COUNTIF($Y$78:AG78,1)=0,AH77,0),AH77),AH77)</f>
        <v>0</v>
      </c>
      <c r="AV78" s="50"/>
      <c r="AW78" s="50"/>
    </row>
    <row r="79" spans="21:49" ht="22.5" customHeight="1">
      <c r="U79" s="181"/>
      <c r="X79" s="300" t="s">
        <v>227</v>
      </c>
      <c r="Y79" s="323"/>
      <c r="Z79" s="323"/>
      <c r="AA79" s="323"/>
      <c r="AB79" s="323"/>
      <c r="AC79" s="323"/>
      <c r="AD79" s="323"/>
      <c r="AE79" s="323"/>
      <c r="AF79" s="323"/>
      <c r="AG79" s="323"/>
      <c r="AH79" s="323"/>
      <c r="AI79" s="334"/>
      <c r="AV79" s="50"/>
      <c r="AW79" s="50"/>
    </row>
    <row r="80" spans="21:49" ht="22.5" customHeight="1">
      <c r="U80" s="181"/>
      <c r="X80" s="317">
        <f>EOMONTH(DATE(RIGHT(試算表!$B$2,1)+2018,4,1),0)</f>
        <v>46142</v>
      </c>
      <c r="Y80" s="318" t="str">
        <f>IF(Y$23=0,"",IF(INDEX(試算表_部品!$D$2:$D$14,MATCH(試算表!C$7,試算表_部品!$C$2:$C$14,0),1)&gt;$X80,IF(INDEX(試算表_部品!$D$2:$D$14,MATCH(試算表!C$6,試算表_部品!$C$2:$C$14,0),1)&gt;$X80,"",1),""))</f>
        <v/>
      </c>
      <c r="Z80" s="318" t="str">
        <f>IF(Z$23=0,"",IF(INDEX(試算表_部品!$D$2:$D$14,MATCH(試算表!D$7,試算表_部品!$C$2:$C$14,0),1)&gt;$X80,IF(INDEX(試算表_部品!$D$2:$D$14,MATCH(試算表!D$6,試算表_部品!$C$2:$C$14,0),1)&gt;$X80,"",1),""))</f>
        <v/>
      </c>
      <c r="AA80" s="318" t="str">
        <f>IF(AA$23=0,"",IF(INDEX(試算表_部品!$D$2:$D$14,MATCH(試算表!E$7,試算表_部品!$C$2:$C$14,0),1)&gt;$X80,IF(INDEX(試算表_部品!$D$2:$D$14,MATCH(試算表!E$6,試算表_部品!$C$2:$C$14,0),1)&gt;$X80,"",1),""))</f>
        <v/>
      </c>
      <c r="AB80" s="318" t="str">
        <f>IF(AB$23=0,"",IF(INDEX(試算表_部品!$D$2:$D$14,MATCH(試算表!F$7,試算表_部品!$C$2:$C$14,0),1)&gt;$X80,IF(INDEX(試算表_部品!$D$2:$D$14,MATCH(試算表!F$6,試算表_部品!$C$2:$C$14,0),1)&gt;$X80,"",1),""))</f>
        <v/>
      </c>
      <c r="AC80" s="318" t="str">
        <f>IF(AC$23=0,"",IF(INDEX(試算表_部品!$D$2:$D$14,MATCH(試算表!G$7,試算表_部品!$C$2:$C$14,0),1)&gt;$X80,IF(INDEX(試算表_部品!$D$2:$D$14,MATCH(試算表!G$6,試算表_部品!$C$2:$C$14,0),1)&gt;$X80,"",1),""))</f>
        <v/>
      </c>
      <c r="AD80" s="318" t="str">
        <f>IF(AD$23=0,"",IF(INDEX(試算表_部品!$D$2:$D$14,MATCH(試算表!H$7,試算表_部品!$C$2:$C$14,0),1)&gt;$X80,IF(INDEX(試算表_部品!$D$2:$D$14,MATCH(試算表!H$6,試算表_部品!$C$2:$C$14,0),1)&gt;$X80,"",1),""))</f>
        <v/>
      </c>
      <c r="AE80" s="318" t="str">
        <f>IF(AE$23=0,"",IF(INDEX(試算表_部品!$D$2:$D$14,MATCH(試算表!I$7,試算表_部品!$C$2:$C$14,0),1)&gt;$X80,IF(INDEX(試算表_部品!$D$2:$D$14,MATCH(試算表!I$6,試算表_部品!$C$2:$C$14,0),1)&gt;$X80,"",1),""))</f>
        <v/>
      </c>
      <c r="AF80" s="318" t="str">
        <f>IF(AF$23=0,"",IF(INDEX(試算表_部品!$D$2:$D$14,MATCH(試算表!J$7,試算表_部品!$C$2:$C$14,0),1)&gt;$X80,IF(INDEX(試算表_部品!$D$2:$D$14,MATCH(試算表!J$6,試算表_部品!$C$2:$C$14,0),1)&gt;$X80,"",1),""))</f>
        <v/>
      </c>
      <c r="AG80" s="318" t="str">
        <f>IF(AG$23=0,"",IF(INDEX(試算表_部品!$D$2:$D$14,MATCH(試算表!K$7,試算表_部品!$C$2:$C$14,0),1)&gt;$X80,IF(INDEX(試算表_部品!$D$2:$D$14,MATCH(試算表!K$6,試算表_部品!$C$2:$C$14,0),1)&gt;$X80,"",1),""))</f>
        <v/>
      </c>
      <c r="AH80" s="318" t="str">
        <f>IF(AH$23=0,"",IF(INDEX(試算表_部品!$D$2:$D$14,MATCH(試算表!L$7,試算表_部品!$C$2:$C$14,0),1)&gt;$X80,IF(INDEX(試算表_部品!$D$2:$D$14,MATCH(試算表!L$6,試算表_部品!$C$2:$C$14,0),1)&gt;$X80,"",1),""))</f>
        <v/>
      </c>
      <c r="AI80" s="330"/>
      <c r="AV80" s="50"/>
      <c r="AW80" s="50"/>
    </row>
    <row r="81" spans="21:49" ht="22.5" customHeight="1">
      <c r="U81" s="181"/>
      <c r="X81" s="317">
        <f>EOMONTH(DATE(RIGHT(試算表!$B$2,1)+2018,5,1),0)</f>
        <v>46173</v>
      </c>
      <c r="Y81" s="318" t="str">
        <f>IF(Y$23=0,"",IF(INDEX(試算表_部品!$D$2:$D$14,MATCH(試算表!C$7,試算表_部品!$C$2:$C$14,0),1)&gt;$X81,IF(INDEX(試算表_部品!$D$2:$D$14,MATCH(試算表!C$6,試算表_部品!$C$2:$C$14,0),1)&gt;$X81,"",1),""))</f>
        <v/>
      </c>
      <c r="Z81" s="318" t="str">
        <f>IF(Z$23=0,"",IF(INDEX(試算表_部品!$D$2:$D$14,MATCH(試算表!D$7,試算表_部品!$C$2:$C$14,0),1)&gt;$X81,IF(INDEX(試算表_部品!$D$2:$D$14,MATCH(試算表!D$6,試算表_部品!$C$2:$C$14,0),1)&gt;$X81,"",1),""))</f>
        <v/>
      </c>
      <c r="AA81" s="318" t="str">
        <f>IF(AA$23=0,"",IF(INDEX(試算表_部品!$D$2:$D$14,MATCH(試算表!E$7,試算表_部品!$C$2:$C$14,0),1)&gt;$X81,IF(INDEX(試算表_部品!$D$2:$D$14,MATCH(試算表!E$6,試算表_部品!$C$2:$C$14,0),1)&gt;$X81,"",1),""))</f>
        <v/>
      </c>
      <c r="AB81" s="318" t="str">
        <f>IF(AB$23=0,"",IF(INDEX(試算表_部品!$D$2:$D$14,MATCH(試算表!F$7,試算表_部品!$C$2:$C$14,0),1)&gt;$X81,IF(INDEX(試算表_部品!$D$2:$D$14,MATCH(試算表!F$6,試算表_部品!$C$2:$C$14,0),1)&gt;$X81,"",1),""))</f>
        <v/>
      </c>
      <c r="AC81" s="318" t="str">
        <f>IF(AC$23=0,"",IF(INDEX(試算表_部品!$D$2:$D$14,MATCH(試算表!G$7,試算表_部品!$C$2:$C$14,0),1)&gt;$X81,IF(INDEX(試算表_部品!$D$2:$D$14,MATCH(試算表!G$6,試算表_部品!$C$2:$C$14,0),1)&gt;$X81,"",1),""))</f>
        <v/>
      </c>
      <c r="AD81" s="318" t="str">
        <f>IF(AD$23=0,"",IF(INDEX(試算表_部品!$D$2:$D$14,MATCH(試算表!H$7,試算表_部品!$C$2:$C$14,0),1)&gt;$X81,IF(INDEX(試算表_部品!$D$2:$D$14,MATCH(試算表!H$6,試算表_部品!$C$2:$C$14,0),1)&gt;$X81,"",1),""))</f>
        <v/>
      </c>
      <c r="AE81" s="318" t="str">
        <f>IF(AE$23=0,"",IF(INDEX(試算表_部品!$D$2:$D$14,MATCH(試算表!I$7,試算表_部品!$C$2:$C$14,0),1)&gt;$X81,IF(INDEX(試算表_部品!$D$2:$D$14,MATCH(試算表!I$6,試算表_部品!$C$2:$C$14,0),1)&gt;$X81,"",1),""))</f>
        <v/>
      </c>
      <c r="AF81" s="318" t="str">
        <f>IF(AF$23=0,"",IF(INDEX(試算表_部品!$D$2:$D$14,MATCH(試算表!J$7,試算表_部品!$C$2:$C$14,0),1)&gt;$X81,IF(INDEX(試算表_部品!$D$2:$D$14,MATCH(試算表!J$6,試算表_部品!$C$2:$C$14,0),1)&gt;$X81,"",1),""))</f>
        <v/>
      </c>
      <c r="AG81" s="318" t="str">
        <f>IF(AG$23=0,"",IF(INDEX(試算表_部品!$D$2:$D$14,MATCH(試算表!K$7,試算表_部品!$C$2:$C$14,0),1)&gt;$X81,IF(INDEX(試算表_部品!$D$2:$D$14,MATCH(試算表!K$6,試算表_部品!$C$2:$C$14,0),1)&gt;$X81,"",1),""))</f>
        <v/>
      </c>
      <c r="AH81" s="318" t="str">
        <f>IF(AH$23=0,"",IF(INDEX(試算表_部品!$D$2:$D$14,MATCH(試算表!L$7,試算表_部品!$C$2:$C$14,0),1)&gt;$X81,IF(INDEX(試算表_部品!$D$2:$D$14,MATCH(試算表!L$6,試算表_部品!$C$2:$C$14,0),1)&gt;$X81,"",1),""))</f>
        <v/>
      </c>
      <c r="AI81" s="330"/>
      <c r="AV81" s="50"/>
      <c r="AW81" s="50"/>
    </row>
    <row r="82" spans="21:49" ht="22.5" customHeight="1">
      <c r="U82" s="181"/>
      <c r="X82" s="317">
        <f>EOMONTH(DATE(RIGHT(試算表!$B$2,1)+2018,6,1),0)</f>
        <v>46203</v>
      </c>
      <c r="Y82" s="318" t="str">
        <f>IF(Y$23=0,"",IF(INDEX(試算表_部品!$D$2:$D$14,MATCH(試算表!C$7,試算表_部品!$C$2:$C$14,0),1)&gt;$X82,IF(INDEX(試算表_部品!$D$2:$D$14,MATCH(試算表!C$6,試算表_部品!$C$2:$C$14,0),1)&gt;$X82,"",1),""))</f>
        <v/>
      </c>
      <c r="Z82" s="318" t="str">
        <f>IF(Z$23=0,"",IF(INDEX(試算表_部品!$D$2:$D$14,MATCH(試算表!D$7,試算表_部品!$C$2:$C$14,0),1)&gt;$X82,IF(INDEX(試算表_部品!$D$2:$D$14,MATCH(試算表!D$6,試算表_部品!$C$2:$C$14,0),1)&gt;$X82,"",1),""))</f>
        <v/>
      </c>
      <c r="AA82" s="318" t="str">
        <f>IF(AA$23=0,"",IF(INDEX(試算表_部品!$D$2:$D$14,MATCH(試算表!E$7,試算表_部品!$C$2:$C$14,0),1)&gt;$X82,IF(INDEX(試算表_部品!$D$2:$D$14,MATCH(試算表!E$6,試算表_部品!$C$2:$C$14,0),1)&gt;$X82,"",1),""))</f>
        <v/>
      </c>
      <c r="AB82" s="318" t="str">
        <f>IF(AB$23=0,"",IF(INDEX(試算表_部品!$D$2:$D$14,MATCH(試算表!F$7,試算表_部品!$C$2:$C$14,0),1)&gt;$X82,IF(INDEX(試算表_部品!$D$2:$D$14,MATCH(試算表!F$6,試算表_部品!$C$2:$C$14,0),1)&gt;$X82,"",1),""))</f>
        <v/>
      </c>
      <c r="AC82" s="318" t="str">
        <f>IF(AC$23=0,"",IF(INDEX(試算表_部品!$D$2:$D$14,MATCH(試算表!G$7,試算表_部品!$C$2:$C$14,0),1)&gt;$X82,IF(INDEX(試算表_部品!$D$2:$D$14,MATCH(試算表!G$6,試算表_部品!$C$2:$C$14,0),1)&gt;$X82,"",1),""))</f>
        <v/>
      </c>
      <c r="AD82" s="318" t="str">
        <f>IF(AD$23=0,"",IF(INDEX(試算表_部品!$D$2:$D$14,MATCH(試算表!H$7,試算表_部品!$C$2:$C$14,0),1)&gt;$X82,IF(INDEX(試算表_部品!$D$2:$D$14,MATCH(試算表!H$6,試算表_部品!$C$2:$C$14,0),1)&gt;$X82,"",1),""))</f>
        <v/>
      </c>
      <c r="AE82" s="318" t="str">
        <f>IF(AE$23=0,"",IF(INDEX(試算表_部品!$D$2:$D$14,MATCH(試算表!I$7,試算表_部品!$C$2:$C$14,0),1)&gt;$X82,IF(INDEX(試算表_部品!$D$2:$D$14,MATCH(試算表!I$6,試算表_部品!$C$2:$C$14,0),1)&gt;$X82,"",1),""))</f>
        <v/>
      </c>
      <c r="AF82" s="318" t="str">
        <f>IF(AF$23=0,"",IF(INDEX(試算表_部品!$D$2:$D$14,MATCH(試算表!J$7,試算表_部品!$C$2:$C$14,0),1)&gt;$X82,IF(INDEX(試算表_部品!$D$2:$D$14,MATCH(試算表!J$6,試算表_部品!$C$2:$C$14,0),1)&gt;$X82,"",1),""))</f>
        <v/>
      </c>
      <c r="AG82" s="318" t="str">
        <f>IF(AG$23=0,"",IF(INDEX(試算表_部品!$D$2:$D$14,MATCH(試算表!K$7,試算表_部品!$C$2:$C$14,0),1)&gt;$X82,IF(INDEX(試算表_部品!$D$2:$D$14,MATCH(試算表!K$6,試算表_部品!$C$2:$C$14,0),1)&gt;$X82,"",1),""))</f>
        <v/>
      </c>
      <c r="AH82" s="318" t="str">
        <f>IF(AH$23=0,"",IF(INDEX(試算表_部品!$D$2:$D$14,MATCH(試算表!L$7,試算表_部品!$C$2:$C$14,0),1)&gt;$X82,IF(INDEX(試算表_部品!$D$2:$D$14,MATCH(試算表!L$6,試算表_部品!$C$2:$C$14,0),1)&gt;$X82,"",1),""))</f>
        <v/>
      </c>
      <c r="AI82" s="330"/>
      <c r="AV82" s="50"/>
      <c r="AW82" s="50"/>
    </row>
    <row r="83" spans="21:49" ht="22.5" customHeight="1">
      <c r="U83" s="181"/>
      <c r="X83" s="317">
        <f>EOMONTH(DATE(RIGHT(試算表!$B$2,1)+2018,7,1),0)</f>
        <v>46234</v>
      </c>
      <c r="Y83" s="318" t="str">
        <f>IF(Y$23=0,"",IF(INDEX(試算表_部品!$D$2:$D$14,MATCH(試算表!C$7,試算表_部品!$C$2:$C$14,0),1)&gt;$X83,IF(INDEX(試算表_部品!$D$2:$D$14,MATCH(試算表!C$6,試算表_部品!$C$2:$C$14,0),1)&gt;$X83,"",1),""))</f>
        <v/>
      </c>
      <c r="Z83" s="318" t="str">
        <f>IF(Z$23=0,"",IF(INDEX(試算表_部品!$D$2:$D$14,MATCH(試算表!D$7,試算表_部品!$C$2:$C$14,0),1)&gt;$X83,IF(INDEX(試算表_部品!$D$2:$D$14,MATCH(試算表!D$6,試算表_部品!$C$2:$C$14,0),1)&gt;$X83,"",1),""))</f>
        <v/>
      </c>
      <c r="AA83" s="318" t="str">
        <f>IF(AA$23=0,"",IF(INDEX(試算表_部品!$D$2:$D$14,MATCH(試算表!E$7,試算表_部品!$C$2:$C$14,0),1)&gt;$X83,IF(INDEX(試算表_部品!$D$2:$D$14,MATCH(試算表!E$6,試算表_部品!$C$2:$C$14,0),1)&gt;$X83,"",1),""))</f>
        <v/>
      </c>
      <c r="AB83" s="318" t="str">
        <f>IF(AB$23=0,"",IF(INDEX(試算表_部品!$D$2:$D$14,MATCH(試算表!F$7,試算表_部品!$C$2:$C$14,0),1)&gt;$X83,IF(INDEX(試算表_部品!$D$2:$D$14,MATCH(試算表!F$6,試算表_部品!$C$2:$C$14,0),1)&gt;$X83,"",1),""))</f>
        <v/>
      </c>
      <c r="AC83" s="318" t="str">
        <f>IF(AC$23=0,"",IF(INDEX(試算表_部品!$D$2:$D$14,MATCH(試算表!G$7,試算表_部品!$C$2:$C$14,0),1)&gt;$X83,IF(INDEX(試算表_部品!$D$2:$D$14,MATCH(試算表!G$6,試算表_部品!$C$2:$C$14,0),1)&gt;$X83,"",1),""))</f>
        <v/>
      </c>
      <c r="AD83" s="318" t="str">
        <f>IF(AD$23=0,"",IF(INDEX(試算表_部品!$D$2:$D$14,MATCH(試算表!H$7,試算表_部品!$C$2:$C$14,0),1)&gt;$X83,IF(INDEX(試算表_部品!$D$2:$D$14,MATCH(試算表!H$6,試算表_部品!$C$2:$C$14,0),1)&gt;$X83,"",1),""))</f>
        <v/>
      </c>
      <c r="AE83" s="318" t="str">
        <f>IF(AE$23=0,"",IF(INDEX(試算表_部品!$D$2:$D$14,MATCH(試算表!I$7,試算表_部品!$C$2:$C$14,0),1)&gt;$X83,IF(INDEX(試算表_部品!$D$2:$D$14,MATCH(試算表!I$6,試算表_部品!$C$2:$C$14,0),1)&gt;$X83,"",1),""))</f>
        <v/>
      </c>
      <c r="AF83" s="318" t="str">
        <f>IF(AF$23=0,"",IF(INDEX(試算表_部品!$D$2:$D$14,MATCH(試算表!J$7,試算表_部品!$C$2:$C$14,0),1)&gt;$X83,IF(INDEX(試算表_部品!$D$2:$D$14,MATCH(試算表!J$6,試算表_部品!$C$2:$C$14,0),1)&gt;$X83,"",1),""))</f>
        <v/>
      </c>
      <c r="AG83" s="318" t="str">
        <f>IF(AG$23=0,"",IF(INDEX(試算表_部品!$D$2:$D$14,MATCH(試算表!K$7,試算表_部品!$C$2:$C$14,0),1)&gt;$X83,IF(INDEX(試算表_部品!$D$2:$D$14,MATCH(試算表!K$6,試算表_部品!$C$2:$C$14,0),1)&gt;$X83,"",1),""))</f>
        <v/>
      </c>
      <c r="AH83" s="318" t="str">
        <f>IF(AH$23=0,"",IF(INDEX(試算表_部品!$D$2:$D$14,MATCH(試算表!L$7,試算表_部品!$C$2:$C$14,0),1)&gt;$X83,IF(INDEX(試算表_部品!$D$2:$D$14,MATCH(試算表!L$6,試算表_部品!$C$2:$C$14,0),1)&gt;$X83,"",1),""))</f>
        <v/>
      </c>
      <c r="AI83" s="330"/>
      <c r="AV83" s="50"/>
      <c r="AW83" s="50"/>
    </row>
    <row r="84" spans="21:49" ht="22.5" customHeight="1">
      <c r="U84" s="181"/>
      <c r="X84" s="317">
        <f>EOMONTH(DATE(RIGHT(試算表!$B$2,1)+2018,8,1),0)</f>
        <v>46265</v>
      </c>
      <c r="Y84" s="318" t="str">
        <f>IF(Y$23=0,"",IF(INDEX(試算表_部品!$D$2:$D$14,MATCH(試算表!C$7,試算表_部品!$C$2:$C$14,0),1)&gt;$X84,IF(INDEX(試算表_部品!$D$2:$D$14,MATCH(試算表!C$6,試算表_部品!$C$2:$C$14,0),1)&gt;$X84,"",1),""))</f>
        <v/>
      </c>
      <c r="Z84" s="318" t="str">
        <f>IF(Z$23=0,"",IF(INDEX(試算表_部品!$D$2:$D$14,MATCH(試算表!D$7,試算表_部品!$C$2:$C$14,0),1)&gt;$X84,IF(INDEX(試算表_部品!$D$2:$D$14,MATCH(試算表!D$6,試算表_部品!$C$2:$C$14,0),1)&gt;$X84,"",1),""))</f>
        <v/>
      </c>
      <c r="AA84" s="318" t="str">
        <f>IF(AA$23=0,"",IF(INDEX(試算表_部品!$D$2:$D$14,MATCH(試算表!E$7,試算表_部品!$C$2:$C$14,0),1)&gt;$X84,IF(INDEX(試算表_部品!$D$2:$D$14,MATCH(試算表!E$6,試算表_部品!$C$2:$C$14,0),1)&gt;$X84,"",1),""))</f>
        <v/>
      </c>
      <c r="AB84" s="318" t="str">
        <f>IF(AB$23=0,"",IF(INDEX(試算表_部品!$D$2:$D$14,MATCH(試算表!F$7,試算表_部品!$C$2:$C$14,0),1)&gt;$X84,IF(INDEX(試算表_部品!$D$2:$D$14,MATCH(試算表!F$6,試算表_部品!$C$2:$C$14,0),1)&gt;$X84,"",1),""))</f>
        <v/>
      </c>
      <c r="AC84" s="318" t="str">
        <f>IF(AC$23=0,"",IF(INDEX(試算表_部品!$D$2:$D$14,MATCH(試算表!G$7,試算表_部品!$C$2:$C$14,0),1)&gt;$X84,IF(INDEX(試算表_部品!$D$2:$D$14,MATCH(試算表!G$6,試算表_部品!$C$2:$C$14,0),1)&gt;$X84,"",1),""))</f>
        <v/>
      </c>
      <c r="AD84" s="318" t="str">
        <f>IF(AD$23=0,"",IF(INDEX(試算表_部品!$D$2:$D$14,MATCH(試算表!H$7,試算表_部品!$C$2:$C$14,0),1)&gt;$X84,IF(INDEX(試算表_部品!$D$2:$D$14,MATCH(試算表!H$6,試算表_部品!$C$2:$C$14,0),1)&gt;$X84,"",1),""))</f>
        <v/>
      </c>
      <c r="AE84" s="318" t="str">
        <f>IF(AE$23=0,"",IF(INDEX(試算表_部品!$D$2:$D$14,MATCH(試算表!I$7,試算表_部品!$C$2:$C$14,0),1)&gt;$X84,IF(INDEX(試算表_部品!$D$2:$D$14,MATCH(試算表!I$6,試算表_部品!$C$2:$C$14,0),1)&gt;$X84,"",1),""))</f>
        <v/>
      </c>
      <c r="AF84" s="318" t="str">
        <f>IF(AF$23=0,"",IF(INDEX(試算表_部品!$D$2:$D$14,MATCH(試算表!J$7,試算表_部品!$C$2:$C$14,0),1)&gt;$X84,IF(INDEX(試算表_部品!$D$2:$D$14,MATCH(試算表!J$6,試算表_部品!$C$2:$C$14,0),1)&gt;$X84,"",1),""))</f>
        <v/>
      </c>
      <c r="AG84" s="318" t="str">
        <f>IF(AG$23=0,"",IF(INDEX(試算表_部品!$D$2:$D$14,MATCH(試算表!K$7,試算表_部品!$C$2:$C$14,0),1)&gt;$X84,IF(INDEX(試算表_部品!$D$2:$D$14,MATCH(試算表!K$6,試算表_部品!$C$2:$C$14,0),1)&gt;$X84,"",1),""))</f>
        <v/>
      </c>
      <c r="AH84" s="318" t="str">
        <f>IF(AH$23=0,"",IF(INDEX(試算表_部品!$D$2:$D$14,MATCH(試算表!L$7,試算表_部品!$C$2:$C$14,0),1)&gt;$X84,IF(INDEX(試算表_部品!$D$2:$D$14,MATCH(試算表!L$6,試算表_部品!$C$2:$C$14,0),1)&gt;$X84,"",1),""))</f>
        <v/>
      </c>
      <c r="AI84" s="330"/>
      <c r="AV84" s="50"/>
      <c r="AW84" s="50"/>
    </row>
    <row r="85" spans="21:49" ht="22.5" customHeight="1">
      <c r="U85" s="181"/>
      <c r="X85" s="317">
        <f>EOMONTH(DATE(RIGHT(試算表!$B$2,1)+2018,9,1),0)</f>
        <v>46295</v>
      </c>
      <c r="Y85" s="318" t="str">
        <f>IF(Y$23=0,"",IF(INDEX(試算表_部品!$D$2:$D$14,MATCH(試算表!C$7,試算表_部品!$C$2:$C$14,0),1)&gt;$X85,IF(INDEX(試算表_部品!$D$2:$D$14,MATCH(試算表!C$6,試算表_部品!$C$2:$C$14,0),1)&gt;$X85,"",1),""))</f>
        <v/>
      </c>
      <c r="Z85" s="318" t="str">
        <f>IF(Z$23=0,"",IF(INDEX(試算表_部品!$D$2:$D$14,MATCH(試算表!D$7,試算表_部品!$C$2:$C$14,0),1)&gt;$X85,IF(INDEX(試算表_部品!$D$2:$D$14,MATCH(試算表!D$6,試算表_部品!$C$2:$C$14,0),1)&gt;$X85,"",1),""))</f>
        <v/>
      </c>
      <c r="AA85" s="318" t="str">
        <f>IF(AA$23=0,"",IF(INDEX(試算表_部品!$D$2:$D$14,MATCH(試算表!E$7,試算表_部品!$C$2:$C$14,0),1)&gt;$X85,IF(INDEX(試算表_部品!$D$2:$D$14,MATCH(試算表!E$6,試算表_部品!$C$2:$C$14,0),1)&gt;$X85,"",1),""))</f>
        <v/>
      </c>
      <c r="AB85" s="318" t="str">
        <f>IF(AB$23=0,"",IF(INDEX(試算表_部品!$D$2:$D$14,MATCH(試算表!F$7,試算表_部品!$C$2:$C$14,0),1)&gt;$X85,IF(INDEX(試算表_部品!$D$2:$D$14,MATCH(試算表!F$6,試算表_部品!$C$2:$C$14,0),1)&gt;$X85,"",1),""))</f>
        <v/>
      </c>
      <c r="AC85" s="318" t="str">
        <f>IF(AC$23=0,"",IF(INDEX(試算表_部品!$D$2:$D$14,MATCH(試算表!G$7,試算表_部品!$C$2:$C$14,0),1)&gt;$X85,IF(INDEX(試算表_部品!$D$2:$D$14,MATCH(試算表!G$6,試算表_部品!$C$2:$C$14,0),1)&gt;$X85,"",1),""))</f>
        <v/>
      </c>
      <c r="AD85" s="318" t="str">
        <f>IF(AD$23=0,"",IF(INDEX(試算表_部品!$D$2:$D$14,MATCH(試算表!H$7,試算表_部品!$C$2:$C$14,0),1)&gt;$X85,IF(INDEX(試算表_部品!$D$2:$D$14,MATCH(試算表!H$6,試算表_部品!$C$2:$C$14,0),1)&gt;$X85,"",1),""))</f>
        <v/>
      </c>
      <c r="AE85" s="318" t="str">
        <f>IF(AE$23=0,"",IF(INDEX(試算表_部品!$D$2:$D$14,MATCH(試算表!I$7,試算表_部品!$C$2:$C$14,0),1)&gt;$X85,IF(INDEX(試算表_部品!$D$2:$D$14,MATCH(試算表!I$6,試算表_部品!$C$2:$C$14,0),1)&gt;$X85,"",1),""))</f>
        <v/>
      </c>
      <c r="AF85" s="318" t="str">
        <f>IF(AF$23=0,"",IF(INDEX(試算表_部品!$D$2:$D$14,MATCH(試算表!J$7,試算表_部品!$C$2:$C$14,0),1)&gt;$X85,IF(INDEX(試算表_部品!$D$2:$D$14,MATCH(試算表!J$6,試算表_部品!$C$2:$C$14,0),1)&gt;$X85,"",1),""))</f>
        <v/>
      </c>
      <c r="AG85" s="318" t="str">
        <f>IF(AG$23=0,"",IF(INDEX(試算表_部品!$D$2:$D$14,MATCH(試算表!K$7,試算表_部品!$C$2:$C$14,0),1)&gt;$X85,IF(INDEX(試算表_部品!$D$2:$D$14,MATCH(試算表!K$6,試算表_部品!$C$2:$C$14,0),1)&gt;$X85,"",1),""))</f>
        <v/>
      </c>
      <c r="AH85" s="318" t="str">
        <f>IF(AH$23=0,"",IF(INDEX(試算表_部品!$D$2:$D$14,MATCH(試算表!L$7,試算表_部品!$C$2:$C$14,0),1)&gt;$X85,IF(INDEX(試算表_部品!$D$2:$D$14,MATCH(試算表!L$6,試算表_部品!$C$2:$C$14,0),1)&gt;$X85,"",1),""))</f>
        <v/>
      </c>
      <c r="AI85" s="330"/>
      <c r="AV85" s="50"/>
      <c r="AW85" s="50"/>
    </row>
    <row r="86" spans="21:49" ht="22.5" customHeight="1">
      <c r="U86" s="181"/>
      <c r="X86" s="317">
        <f>EOMONTH(DATE(RIGHT(試算表!$B$2,1)+2018,10,1),0)</f>
        <v>46326</v>
      </c>
      <c r="Y86" s="318" t="str">
        <f>IF(Y$23=0,"",IF(INDEX(試算表_部品!$D$2:$D$14,MATCH(試算表!C$7,試算表_部品!$C$2:$C$14,0),1)&gt;$X86,IF(INDEX(試算表_部品!$D$2:$D$14,MATCH(試算表!C$6,試算表_部品!$C$2:$C$14,0),1)&gt;$X86,"",1),""))</f>
        <v/>
      </c>
      <c r="Z86" s="318" t="str">
        <f>IF(Z$23=0,"",IF(INDEX(試算表_部品!$D$2:$D$14,MATCH(試算表!D$7,試算表_部品!$C$2:$C$14,0),1)&gt;$X86,IF(INDEX(試算表_部品!$D$2:$D$14,MATCH(試算表!D$6,試算表_部品!$C$2:$C$14,0),1)&gt;$X86,"",1),""))</f>
        <v/>
      </c>
      <c r="AA86" s="318" t="str">
        <f>IF(AA$23=0,"",IF(INDEX(試算表_部品!$D$2:$D$14,MATCH(試算表!E$7,試算表_部品!$C$2:$C$14,0),1)&gt;$X86,IF(INDEX(試算表_部品!$D$2:$D$14,MATCH(試算表!E$6,試算表_部品!$C$2:$C$14,0),1)&gt;$X86,"",1),""))</f>
        <v/>
      </c>
      <c r="AB86" s="318" t="str">
        <f>IF(AB$23=0,"",IF(INDEX(試算表_部品!$D$2:$D$14,MATCH(試算表!F$7,試算表_部品!$C$2:$C$14,0),1)&gt;$X86,IF(INDEX(試算表_部品!$D$2:$D$14,MATCH(試算表!F$6,試算表_部品!$C$2:$C$14,0),1)&gt;$X86,"",1),""))</f>
        <v/>
      </c>
      <c r="AC86" s="318" t="str">
        <f>IF(AC$23=0,"",IF(INDEX(試算表_部品!$D$2:$D$14,MATCH(試算表!G$7,試算表_部品!$C$2:$C$14,0),1)&gt;$X86,IF(INDEX(試算表_部品!$D$2:$D$14,MATCH(試算表!G$6,試算表_部品!$C$2:$C$14,0),1)&gt;$X86,"",1),""))</f>
        <v/>
      </c>
      <c r="AD86" s="318" t="str">
        <f>IF(AD$23=0,"",IF(INDEX(試算表_部品!$D$2:$D$14,MATCH(試算表!H$7,試算表_部品!$C$2:$C$14,0),1)&gt;$X86,IF(INDEX(試算表_部品!$D$2:$D$14,MATCH(試算表!H$6,試算表_部品!$C$2:$C$14,0),1)&gt;$X86,"",1),""))</f>
        <v/>
      </c>
      <c r="AE86" s="318" t="str">
        <f>IF(AE$23=0,"",IF(INDEX(試算表_部品!$D$2:$D$14,MATCH(試算表!I$7,試算表_部品!$C$2:$C$14,0),1)&gt;$X86,IF(INDEX(試算表_部品!$D$2:$D$14,MATCH(試算表!I$6,試算表_部品!$C$2:$C$14,0),1)&gt;$X86,"",1),""))</f>
        <v/>
      </c>
      <c r="AF86" s="318" t="str">
        <f>IF(AF$23=0,"",IF(INDEX(試算表_部品!$D$2:$D$14,MATCH(試算表!J$7,試算表_部品!$C$2:$C$14,0),1)&gt;$X86,IF(INDEX(試算表_部品!$D$2:$D$14,MATCH(試算表!J$6,試算表_部品!$C$2:$C$14,0),1)&gt;$X86,"",1),""))</f>
        <v/>
      </c>
      <c r="AG86" s="318" t="str">
        <f>IF(AG$23=0,"",IF(INDEX(試算表_部品!$D$2:$D$14,MATCH(試算表!K$7,試算表_部品!$C$2:$C$14,0),1)&gt;$X86,IF(INDEX(試算表_部品!$D$2:$D$14,MATCH(試算表!K$6,試算表_部品!$C$2:$C$14,0),1)&gt;$X86,"",1),""))</f>
        <v/>
      </c>
      <c r="AH86" s="318" t="str">
        <f>IF(AH$23=0,"",IF(INDEX(試算表_部品!$D$2:$D$14,MATCH(試算表!L$7,試算表_部品!$C$2:$C$14,0),1)&gt;$X86,IF(INDEX(試算表_部品!$D$2:$D$14,MATCH(試算表!L$6,試算表_部品!$C$2:$C$14,0),1)&gt;$X86,"",1),""))</f>
        <v/>
      </c>
      <c r="AI86" s="330"/>
      <c r="AV86" s="50"/>
      <c r="AW86" s="50"/>
    </row>
    <row r="87" spans="21:49" ht="22.5" customHeight="1">
      <c r="U87" s="181"/>
      <c r="X87" s="317">
        <f>EOMONTH(DATE(RIGHT(試算表!$B$2,1)+2018,11,1),0)</f>
        <v>46356</v>
      </c>
      <c r="Y87" s="318" t="str">
        <f>IF(Y$23=0,"",IF(INDEX(試算表_部品!$D$2:$D$14,MATCH(試算表!C$7,試算表_部品!$C$2:$C$14,0),1)&gt;$X87,IF(INDEX(試算表_部品!$D$2:$D$14,MATCH(試算表!C$6,試算表_部品!$C$2:$C$14,0),1)&gt;$X87,"",1),""))</f>
        <v/>
      </c>
      <c r="Z87" s="318" t="str">
        <f>IF(Z$23=0,"",IF(INDEX(試算表_部品!$D$2:$D$14,MATCH(試算表!D$7,試算表_部品!$C$2:$C$14,0),1)&gt;$X87,IF(INDEX(試算表_部品!$D$2:$D$14,MATCH(試算表!D$6,試算表_部品!$C$2:$C$14,0),1)&gt;$X87,"",1),""))</f>
        <v/>
      </c>
      <c r="AA87" s="318" t="str">
        <f>IF(AA$23=0,"",IF(INDEX(試算表_部品!$D$2:$D$14,MATCH(試算表!E$7,試算表_部品!$C$2:$C$14,0),1)&gt;$X87,IF(INDEX(試算表_部品!$D$2:$D$14,MATCH(試算表!E$6,試算表_部品!$C$2:$C$14,0),1)&gt;$X87,"",1),""))</f>
        <v/>
      </c>
      <c r="AB87" s="318" t="str">
        <f>IF(AB$23=0,"",IF(INDEX(試算表_部品!$D$2:$D$14,MATCH(試算表!F$7,試算表_部品!$C$2:$C$14,0),1)&gt;$X87,IF(INDEX(試算表_部品!$D$2:$D$14,MATCH(試算表!F$6,試算表_部品!$C$2:$C$14,0),1)&gt;$X87,"",1),""))</f>
        <v/>
      </c>
      <c r="AC87" s="318" t="str">
        <f>IF(AC$23=0,"",IF(INDEX(試算表_部品!$D$2:$D$14,MATCH(試算表!G$7,試算表_部品!$C$2:$C$14,0),1)&gt;$X87,IF(INDEX(試算表_部品!$D$2:$D$14,MATCH(試算表!G$6,試算表_部品!$C$2:$C$14,0),1)&gt;$X87,"",1),""))</f>
        <v/>
      </c>
      <c r="AD87" s="318" t="str">
        <f>IF(AD$23=0,"",IF(INDEX(試算表_部品!$D$2:$D$14,MATCH(試算表!H$7,試算表_部品!$C$2:$C$14,0),1)&gt;$X87,IF(INDEX(試算表_部品!$D$2:$D$14,MATCH(試算表!H$6,試算表_部品!$C$2:$C$14,0),1)&gt;$X87,"",1),""))</f>
        <v/>
      </c>
      <c r="AE87" s="318" t="str">
        <f>IF(AE$23=0,"",IF(INDEX(試算表_部品!$D$2:$D$14,MATCH(試算表!I$7,試算表_部品!$C$2:$C$14,0),1)&gt;$X87,IF(INDEX(試算表_部品!$D$2:$D$14,MATCH(試算表!I$6,試算表_部品!$C$2:$C$14,0),1)&gt;$X87,"",1),""))</f>
        <v/>
      </c>
      <c r="AF87" s="318" t="str">
        <f>IF(AF$23=0,"",IF(INDEX(試算表_部品!$D$2:$D$14,MATCH(試算表!J$7,試算表_部品!$C$2:$C$14,0),1)&gt;$X87,IF(INDEX(試算表_部品!$D$2:$D$14,MATCH(試算表!J$6,試算表_部品!$C$2:$C$14,0),1)&gt;$X87,"",1),""))</f>
        <v/>
      </c>
      <c r="AG87" s="318" t="str">
        <f>IF(AG$23=0,"",IF(INDEX(試算表_部品!$D$2:$D$14,MATCH(試算表!K$7,試算表_部品!$C$2:$C$14,0),1)&gt;$X87,IF(INDEX(試算表_部品!$D$2:$D$14,MATCH(試算表!K$6,試算表_部品!$C$2:$C$14,0),1)&gt;$X87,"",1),""))</f>
        <v/>
      </c>
      <c r="AH87" s="318" t="str">
        <f>IF(AH$23=0,"",IF(INDEX(試算表_部品!$D$2:$D$14,MATCH(試算表!L$7,試算表_部品!$C$2:$C$14,0),1)&gt;$X87,IF(INDEX(試算表_部品!$D$2:$D$14,MATCH(試算表!L$6,試算表_部品!$C$2:$C$14,0),1)&gt;$X87,"",1),""))</f>
        <v/>
      </c>
      <c r="AI87" s="330"/>
      <c r="AV87" s="50"/>
      <c r="AW87" s="50"/>
    </row>
    <row r="88" spans="21:49" ht="22.5" customHeight="1">
      <c r="U88" s="181"/>
      <c r="X88" s="317">
        <f>EOMONTH(DATE(RIGHT(試算表!$B$2,1)+2018,12,1),0)</f>
        <v>46387</v>
      </c>
      <c r="Y88" s="318" t="str">
        <f>IF(Y$23=0,"",IF(INDEX(試算表_部品!$D$2:$D$14,MATCH(試算表!C$7,試算表_部品!$C$2:$C$14,0),1)&gt;$X88,IF(INDEX(試算表_部品!$D$2:$D$14,MATCH(試算表!C$6,試算表_部品!$C$2:$C$14,0),1)&gt;$X88,"",1),""))</f>
        <v/>
      </c>
      <c r="Z88" s="318" t="str">
        <f>IF(Z$23=0,"",IF(INDEX(試算表_部品!$D$2:$D$14,MATCH(試算表!D$7,試算表_部品!$C$2:$C$14,0),1)&gt;$X88,IF(INDEX(試算表_部品!$D$2:$D$14,MATCH(試算表!D$6,試算表_部品!$C$2:$C$14,0),1)&gt;$X88,"",1),""))</f>
        <v/>
      </c>
      <c r="AA88" s="318" t="str">
        <f>IF(AA$23=0,"",IF(INDEX(試算表_部品!$D$2:$D$14,MATCH(試算表!E$7,試算表_部品!$C$2:$C$14,0),1)&gt;$X88,IF(INDEX(試算表_部品!$D$2:$D$14,MATCH(試算表!E$6,試算表_部品!$C$2:$C$14,0),1)&gt;$X88,"",1),""))</f>
        <v/>
      </c>
      <c r="AB88" s="318" t="str">
        <f>IF(AB$23=0,"",IF(INDEX(試算表_部品!$D$2:$D$14,MATCH(試算表!F$7,試算表_部品!$C$2:$C$14,0),1)&gt;$X88,IF(INDEX(試算表_部品!$D$2:$D$14,MATCH(試算表!F$6,試算表_部品!$C$2:$C$14,0),1)&gt;$X88,"",1),""))</f>
        <v/>
      </c>
      <c r="AC88" s="318" t="str">
        <f>IF(AC$23=0,"",IF(INDEX(試算表_部品!$D$2:$D$14,MATCH(試算表!G$7,試算表_部品!$C$2:$C$14,0),1)&gt;$X88,IF(INDEX(試算表_部品!$D$2:$D$14,MATCH(試算表!G$6,試算表_部品!$C$2:$C$14,0),1)&gt;$X88,"",1),""))</f>
        <v/>
      </c>
      <c r="AD88" s="318" t="str">
        <f>IF(AD$23=0,"",IF(INDEX(試算表_部品!$D$2:$D$14,MATCH(試算表!H$7,試算表_部品!$C$2:$C$14,0),1)&gt;$X88,IF(INDEX(試算表_部品!$D$2:$D$14,MATCH(試算表!H$6,試算表_部品!$C$2:$C$14,0),1)&gt;$X88,"",1),""))</f>
        <v/>
      </c>
      <c r="AE88" s="318" t="str">
        <f>IF(AE$23=0,"",IF(INDEX(試算表_部品!$D$2:$D$14,MATCH(試算表!I$7,試算表_部品!$C$2:$C$14,0),1)&gt;$X88,IF(INDEX(試算表_部品!$D$2:$D$14,MATCH(試算表!I$6,試算表_部品!$C$2:$C$14,0),1)&gt;$X88,"",1),""))</f>
        <v/>
      </c>
      <c r="AF88" s="318" t="str">
        <f>IF(AF$23=0,"",IF(INDEX(試算表_部品!$D$2:$D$14,MATCH(試算表!J$7,試算表_部品!$C$2:$C$14,0),1)&gt;$X88,IF(INDEX(試算表_部品!$D$2:$D$14,MATCH(試算表!J$6,試算表_部品!$C$2:$C$14,0),1)&gt;$X88,"",1),""))</f>
        <v/>
      </c>
      <c r="AG88" s="318" t="str">
        <f>IF(AG$23=0,"",IF(INDEX(試算表_部品!$D$2:$D$14,MATCH(試算表!K$7,試算表_部品!$C$2:$C$14,0),1)&gt;$X88,IF(INDEX(試算表_部品!$D$2:$D$14,MATCH(試算表!K$6,試算表_部品!$C$2:$C$14,0),1)&gt;$X88,"",1),""))</f>
        <v/>
      </c>
      <c r="AH88" s="318" t="str">
        <f>IF(AH$23=0,"",IF(INDEX(試算表_部品!$D$2:$D$14,MATCH(試算表!L$7,試算表_部品!$C$2:$C$14,0),1)&gt;$X88,IF(INDEX(試算表_部品!$D$2:$D$14,MATCH(試算表!L$6,試算表_部品!$C$2:$C$14,0),1)&gt;$X88,"",1),""))</f>
        <v/>
      </c>
      <c r="AI88" s="330"/>
      <c r="AV88" s="50"/>
      <c r="AW88" s="50"/>
    </row>
    <row r="89" spans="21:49" ht="22.5" customHeight="1">
      <c r="U89" s="181"/>
      <c r="X89" s="317">
        <f>EOMONTH(DATE(RIGHT(試算表!$B$2,1)+2019,1,1),0)</f>
        <v>46418</v>
      </c>
      <c r="Y89" s="318" t="str">
        <f>IF(Y$23=0,"",IF(INDEX(試算表_部品!$D$2:$D$14,MATCH(試算表!C$7,試算表_部品!$C$2:$C$14,0),1)&gt;$X89,IF(INDEX(試算表_部品!$D$2:$D$14,MATCH(試算表!C$6,試算表_部品!$C$2:$C$14,0),1)&gt;$X89,"",1),""))</f>
        <v/>
      </c>
      <c r="Z89" s="318" t="str">
        <f>IF(Z$23=0,"",IF(INDEX(試算表_部品!$D$2:$D$14,MATCH(試算表!D$7,試算表_部品!$C$2:$C$14,0),1)&gt;$X89,IF(INDEX(試算表_部品!$D$2:$D$14,MATCH(試算表!D$6,試算表_部品!$C$2:$C$14,0),1)&gt;$X89,"",1),""))</f>
        <v/>
      </c>
      <c r="AA89" s="318" t="str">
        <f>IF(AA$23=0,"",IF(INDEX(試算表_部品!$D$2:$D$14,MATCH(試算表!E$7,試算表_部品!$C$2:$C$14,0),1)&gt;$X89,IF(INDEX(試算表_部品!$D$2:$D$14,MATCH(試算表!E$6,試算表_部品!$C$2:$C$14,0),1)&gt;$X89,"",1),""))</f>
        <v/>
      </c>
      <c r="AB89" s="318" t="str">
        <f>IF(AB$23=0,"",IF(INDEX(試算表_部品!$D$2:$D$14,MATCH(試算表!F$7,試算表_部品!$C$2:$C$14,0),1)&gt;$X89,IF(INDEX(試算表_部品!$D$2:$D$14,MATCH(試算表!F$6,試算表_部品!$C$2:$C$14,0),1)&gt;$X89,"",1),""))</f>
        <v/>
      </c>
      <c r="AC89" s="318" t="str">
        <f>IF(AC$23=0,"",IF(INDEX(試算表_部品!$D$2:$D$14,MATCH(試算表!G$7,試算表_部品!$C$2:$C$14,0),1)&gt;$X89,IF(INDEX(試算表_部品!$D$2:$D$14,MATCH(試算表!G$6,試算表_部品!$C$2:$C$14,0),1)&gt;$X89,"",1),""))</f>
        <v/>
      </c>
      <c r="AD89" s="318" t="str">
        <f>IF(AD$23=0,"",IF(INDEX(試算表_部品!$D$2:$D$14,MATCH(試算表!H$7,試算表_部品!$C$2:$C$14,0),1)&gt;$X89,IF(INDEX(試算表_部品!$D$2:$D$14,MATCH(試算表!H$6,試算表_部品!$C$2:$C$14,0),1)&gt;$X89,"",1),""))</f>
        <v/>
      </c>
      <c r="AE89" s="318" t="str">
        <f>IF(AE$23=0,"",IF(INDEX(試算表_部品!$D$2:$D$14,MATCH(試算表!I$7,試算表_部品!$C$2:$C$14,0),1)&gt;$X89,IF(INDEX(試算表_部品!$D$2:$D$14,MATCH(試算表!I$6,試算表_部品!$C$2:$C$14,0),1)&gt;$X89,"",1),""))</f>
        <v/>
      </c>
      <c r="AF89" s="318" t="str">
        <f>IF(AF$23=0,"",IF(INDEX(試算表_部品!$D$2:$D$14,MATCH(試算表!J$7,試算表_部品!$C$2:$C$14,0),1)&gt;$X89,IF(INDEX(試算表_部品!$D$2:$D$14,MATCH(試算表!J$6,試算表_部品!$C$2:$C$14,0),1)&gt;$X89,"",1),""))</f>
        <v/>
      </c>
      <c r="AG89" s="318" t="str">
        <f>IF(AG$23=0,"",IF(INDEX(試算表_部品!$D$2:$D$14,MATCH(試算表!K$7,試算表_部品!$C$2:$C$14,0),1)&gt;$X89,IF(INDEX(試算表_部品!$D$2:$D$14,MATCH(試算表!K$6,試算表_部品!$C$2:$C$14,0),1)&gt;$X89,"",1),""))</f>
        <v/>
      </c>
      <c r="AH89" s="318" t="str">
        <f>IF(AH$23=0,"",IF(INDEX(試算表_部品!$D$2:$D$14,MATCH(試算表!L$7,試算表_部品!$C$2:$C$14,0),1)&gt;$X89,IF(INDEX(試算表_部品!$D$2:$D$14,MATCH(試算表!L$6,試算表_部品!$C$2:$C$14,0),1)&gt;$X89,"",1),""))</f>
        <v/>
      </c>
      <c r="AI89" s="330"/>
      <c r="AV89" s="50"/>
      <c r="AW89" s="50"/>
    </row>
    <row r="90" spans="21:49" ht="22.5" customHeight="1">
      <c r="U90" s="181"/>
      <c r="X90" s="317">
        <f>EOMONTH(DATE(RIGHT(試算表!$B$2,1)+2019,2,1),0)</f>
        <v>46446</v>
      </c>
      <c r="Y90" s="318" t="str">
        <f>IF(Y$23=0,"",IF(INDEX(試算表_部品!$D$2:$D$14,MATCH(試算表!C$7,試算表_部品!$C$2:$C$14,0),1)&gt;$X90,IF(INDEX(試算表_部品!$D$2:$D$14,MATCH(試算表!C$6,試算表_部品!$C$2:$C$14,0),1)&gt;$X90,"",1),""))</f>
        <v/>
      </c>
      <c r="Z90" s="318" t="str">
        <f>IF(Z$23=0,"",IF(INDEX(試算表_部品!$D$2:$D$14,MATCH(試算表!D$7,試算表_部品!$C$2:$C$14,0),1)&gt;$X90,IF(INDEX(試算表_部品!$D$2:$D$14,MATCH(試算表!D$6,試算表_部品!$C$2:$C$14,0),1)&gt;$X90,"",1),""))</f>
        <v/>
      </c>
      <c r="AA90" s="318" t="str">
        <f>IF(AA$23=0,"",IF(INDEX(試算表_部品!$D$2:$D$14,MATCH(試算表!E$7,試算表_部品!$C$2:$C$14,0),1)&gt;$X90,IF(INDEX(試算表_部品!$D$2:$D$14,MATCH(試算表!E$6,試算表_部品!$C$2:$C$14,0),1)&gt;$X90,"",1),""))</f>
        <v/>
      </c>
      <c r="AB90" s="318" t="str">
        <f>IF(AB$23=0,"",IF(INDEX(試算表_部品!$D$2:$D$14,MATCH(試算表!F$7,試算表_部品!$C$2:$C$14,0),1)&gt;$X90,IF(INDEX(試算表_部品!$D$2:$D$14,MATCH(試算表!F$6,試算表_部品!$C$2:$C$14,0),1)&gt;$X90,"",1),""))</f>
        <v/>
      </c>
      <c r="AC90" s="318" t="str">
        <f>IF(AC$23=0,"",IF(INDEX(試算表_部品!$D$2:$D$14,MATCH(試算表!G$7,試算表_部品!$C$2:$C$14,0),1)&gt;$X90,IF(INDEX(試算表_部品!$D$2:$D$14,MATCH(試算表!G$6,試算表_部品!$C$2:$C$14,0),1)&gt;$X90,"",1),""))</f>
        <v/>
      </c>
      <c r="AD90" s="318" t="str">
        <f>IF(AD$23=0,"",IF(INDEX(試算表_部品!$D$2:$D$14,MATCH(試算表!H$7,試算表_部品!$C$2:$C$14,0),1)&gt;$X90,IF(INDEX(試算表_部品!$D$2:$D$14,MATCH(試算表!H$6,試算表_部品!$C$2:$C$14,0),1)&gt;$X90,"",1),""))</f>
        <v/>
      </c>
      <c r="AE90" s="318" t="str">
        <f>IF(AE$23=0,"",IF(INDEX(試算表_部品!$D$2:$D$14,MATCH(試算表!I$7,試算表_部品!$C$2:$C$14,0),1)&gt;$X90,IF(INDEX(試算表_部品!$D$2:$D$14,MATCH(試算表!I$6,試算表_部品!$C$2:$C$14,0),1)&gt;$X90,"",1),""))</f>
        <v/>
      </c>
      <c r="AF90" s="318" t="str">
        <f>IF(AF$23=0,"",IF(INDEX(試算表_部品!$D$2:$D$14,MATCH(試算表!J$7,試算表_部品!$C$2:$C$14,0),1)&gt;$X90,IF(INDEX(試算表_部品!$D$2:$D$14,MATCH(試算表!J$6,試算表_部品!$C$2:$C$14,0),1)&gt;$X90,"",1),""))</f>
        <v/>
      </c>
      <c r="AG90" s="318" t="str">
        <f>IF(AG$23=0,"",IF(INDEX(試算表_部品!$D$2:$D$14,MATCH(試算表!K$7,試算表_部品!$C$2:$C$14,0),1)&gt;$X90,IF(INDEX(試算表_部品!$D$2:$D$14,MATCH(試算表!K$6,試算表_部品!$C$2:$C$14,0),1)&gt;$X90,"",1),""))</f>
        <v/>
      </c>
      <c r="AH90" s="318" t="str">
        <f>IF(AH$23=0,"",IF(INDEX(試算表_部品!$D$2:$D$14,MATCH(試算表!L$7,試算表_部品!$C$2:$C$14,0),1)&gt;$X90,IF(INDEX(試算表_部品!$D$2:$D$14,MATCH(試算表!L$6,試算表_部品!$C$2:$C$14,0),1)&gt;$X90,"",1),""))</f>
        <v/>
      </c>
      <c r="AI90" s="330"/>
      <c r="AV90" s="50"/>
      <c r="AW90" s="50"/>
    </row>
    <row r="91" spans="21:49" ht="22.5" customHeight="1">
      <c r="U91" s="181"/>
      <c r="X91" s="317">
        <f>EOMONTH(DATE(RIGHT(試算表!$B$2,1)+2019,3,1),0)</f>
        <v>46477</v>
      </c>
      <c r="Y91" s="318" t="str">
        <f>IF(Y$23=0,"",IF(INDEX(試算表_部品!$D$2:$D$14,MATCH(試算表!C$7,試算表_部品!$C$2:$C$14,0),1)&gt;$X91,IF(INDEX(試算表_部品!$D$2:$D$14,MATCH(試算表!C$6,試算表_部品!$C$2:$C$14,0),1)&gt;$X91,"",1),""))</f>
        <v/>
      </c>
      <c r="Z91" s="318" t="str">
        <f>IF(Z$23=0,"",IF(INDEX(試算表_部品!$D$2:$D$14,MATCH(試算表!D$7,試算表_部品!$C$2:$C$14,0),1)&gt;$X91,IF(INDEX(試算表_部品!$D$2:$D$14,MATCH(試算表!D$6,試算表_部品!$C$2:$C$14,0),1)&gt;$X91,"",1),""))</f>
        <v/>
      </c>
      <c r="AA91" s="318" t="str">
        <f>IF(AA$23=0,"",IF(INDEX(試算表_部品!$D$2:$D$14,MATCH(試算表!E$7,試算表_部品!$C$2:$C$14,0),1)&gt;$X91,IF(INDEX(試算表_部品!$D$2:$D$14,MATCH(試算表!E$6,試算表_部品!$C$2:$C$14,0),1)&gt;$X91,"",1),""))</f>
        <v/>
      </c>
      <c r="AB91" s="318" t="str">
        <f>IF(AB$23=0,"",IF(INDEX(試算表_部品!$D$2:$D$14,MATCH(試算表!F$7,試算表_部品!$C$2:$C$14,0),1)&gt;$X91,IF(INDEX(試算表_部品!$D$2:$D$14,MATCH(試算表!F$6,試算表_部品!$C$2:$C$14,0),1)&gt;$X91,"",1),""))</f>
        <v/>
      </c>
      <c r="AC91" s="318" t="str">
        <f>IF(AC$23=0,"",IF(INDEX(試算表_部品!$D$2:$D$14,MATCH(試算表!G$7,試算表_部品!$C$2:$C$14,0),1)&gt;$X91,IF(INDEX(試算表_部品!$D$2:$D$14,MATCH(試算表!G$6,試算表_部品!$C$2:$C$14,0),1)&gt;$X91,"",1),""))</f>
        <v/>
      </c>
      <c r="AD91" s="318" t="str">
        <f>IF(AD$23=0,"",IF(INDEX(試算表_部品!$D$2:$D$14,MATCH(試算表!H$7,試算表_部品!$C$2:$C$14,0),1)&gt;$X91,IF(INDEX(試算表_部品!$D$2:$D$14,MATCH(試算表!H$6,試算表_部品!$C$2:$C$14,0),1)&gt;$X91,"",1),""))</f>
        <v/>
      </c>
      <c r="AE91" s="318" t="str">
        <f>IF(AE$23=0,"",IF(INDEX(試算表_部品!$D$2:$D$14,MATCH(試算表!I$7,試算表_部品!$C$2:$C$14,0),1)&gt;$X91,IF(INDEX(試算表_部品!$D$2:$D$14,MATCH(試算表!I$6,試算表_部品!$C$2:$C$14,0),1)&gt;$X91,"",1),""))</f>
        <v/>
      </c>
      <c r="AF91" s="318" t="str">
        <f>IF(AF$23=0,"",IF(INDEX(試算表_部品!$D$2:$D$14,MATCH(試算表!J$7,試算表_部品!$C$2:$C$14,0),1)&gt;$X91,IF(INDEX(試算表_部品!$D$2:$D$14,MATCH(試算表!J$6,試算表_部品!$C$2:$C$14,0),1)&gt;$X91,"",1),""))</f>
        <v/>
      </c>
      <c r="AG91" s="318" t="str">
        <f>IF(AG$23=0,"",IF(INDEX(試算表_部品!$D$2:$D$14,MATCH(試算表!K$7,試算表_部品!$C$2:$C$14,0),1)&gt;$X91,IF(INDEX(試算表_部品!$D$2:$D$14,MATCH(試算表!K$6,試算表_部品!$C$2:$C$14,0),1)&gt;$X91,"",1),""))</f>
        <v/>
      </c>
      <c r="AH91" s="318" t="str">
        <f>IF(AH$23=0,"",IF(INDEX(試算表_部品!$D$2:$D$14,MATCH(試算表!L$7,試算表_部品!$C$2:$C$14,0),1)&gt;$X91,IF(INDEX(試算表_部品!$D$2:$D$14,MATCH(試算表!L$6,試算表_部品!$C$2:$C$14,0),1)&gt;$X91,"",1),""))</f>
        <v/>
      </c>
      <c r="AI91" s="330"/>
      <c r="AV91" s="50"/>
      <c r="AW91" s="50"/>
    </row>
    <row r="92" spans="21:49" ht="22.5" customHeight="1">
      <c r="U92" s="181"/>
      <c r="X92" s="300" t="s">
        <v>228</v>
      </c>
      <c r="Y92" s="318"/>
      <c r="Z92" s="318"/>
      <c r="AA92" s="318"/>
      <c r="AB92" s="318"/>
      <c r="AC92" s="318"/>
      <c r="AD92" s="318"/>
      <c r="AE92" s="318"/>
      <c r="AF92" s="335"/>
      <c r="AG92" s="335"/>
      <c r="AH92" s="335"/>
      <c r="AV92" s="50"/>
      <c r="AW92" s="50"/>
    </row>
    <row r="93" spans="21:49" ht="22.5" customHeight="1">
      <c r="U93" s="181"/>
      <c r="X93" s="317">
        <f>EOMONTH(DATE(RIGHT(試算表!$B$2,1)+2018,4,1),0)</f>
        <v>46142</v>
      </c>
      <c r="Y93" s="318" t="str">
        <f>IFERROR(IF(Y80="","",DATEDIF(Y$24,$X93,"Y")),"")</f>
        <v/>
      </c>
      <c r="Z93" s="318" t="str">
        <f t="shared" ref="Z93:AH93" si="24">IFERROR(IF(Z80="","",DATEDIF(Z$24,$X93,"Y")),"")</f>
        <v/>
      </c>
      <c r="AA93" s="318" t="str">
        <f t="shared" si="24"/>
        <v/>
      </c>
      <c r="AB93" s="318" t="str">
        <f t="shared" si="24"/>
        <v/>
      </c>
      <c r="AC93" s="318" t="str">
        <f t="shared" si="24"/>
        <v/>
      </c>
      <c r="AD93" s="318" t="str">
        <f t="shared" si="24"/>
        <v/>
      </c>
      <c r="AE93" s="318" t="str">
        <f t="shared" si="24"/>
        <v/>
      </c>
      <c r="AF93" s="318" t="str">
        <f t="shared" si="24"/>
        <v/>
      </c>
      <c r="AG93" s="318" t="str">
        <f t="shared" si="24"/>
        <v/>
      </c>
      <c r="AH93" s="318" t="str">
        <f t="shared" si="24"/>
        <v/>
      </c>
      <c r="AI93" s="330"/>
      <c r="AV93" s="50"/>
      <c r="AW93" s="50"/>
    </row>
    <row r="94" spans="21:49" ht="22.5" customHeight="1">
      <c r="U94" s="181"/>
      <c r="X94" s="317">
        <f>EOMONTH(DATE(RIGHT(試算表!$B$2,1)+2018,5,1),0)</f>
        <v>46173</v>
      </c>
      <c r="Y94" s="318" t="str">
        <f t="shared" ref="Y94:AH94" si="25">IFERROR(IF(Y81="","",DATEDIF(Y$24,$X94,"Y")),"")</f>
        <v/>
      </c>
      <c r="Z94" s="318" t="str">
        <f t="shared" si="25"/>
        <v/>
      </c>
      <c r="AA94" s="318" t="str">
        <f t="shared" si="25"/>
        <v/>
      </c>
      <c r="AB94" s="318" t="str">
        <f t="shared" si="25"/>
        <v/>
      </c>
      <c r="AC94" s="318" t="str">
        <f t="shared" si="25"/>
        <v/>
      </c>
      <c r="AD94" s="318" t="str">
        <f t="shared" si="25"/>
        <v/>
      </c>
      <c r="AE94" s="318" t="str">
        <f t="shared" si="25"/>
        <v/>
      </c>
      <c r="AF94" s="318" t="str">
        <f t="shared" si="25"/>
        <v/>
      </c>
      <c r="AG94" s="318" t="str">
        <f t="shared" si="25"/>
        <v/>
      </c>
      <c r="AH94" s="318" t="str">
        <f t="shared" si="25"/>
        <v/>
      </c>
      <c r="AI94" s="330"/>
      <c r="AV94" s="50"/>
      <c r="AW94" s="50"/>
    </row>
    <row r="95" spans="21:49" ht="22.5" customHeight="1">
      <c r="U95" s="181"/>
      <c r="X95" s="317">
        <f>EOMONTH(DATE(RIGHT(試算表!$B$2,1)+2018,6,1),0)</f>
        <v>46203</v>
      </c>
      <c r="Y95" s="318" t="str">
        <f t="shared" ref="Y95:AH95" si="26">IFERROR(IF(Y82="","",DATEDIF(Y$24,$X95,"Y")),"")</f>
        <v/>
      </c>
      <c r="Z95" s="318" t="str">
        <f t="shared" si="26"/>
        <v/>
      </c>
      <c r="AA95" s="318" t="str">
        <f t="shared" si="26"/>
        <v/>
      </c>
      <c r="AB95" s="318" t="str">
        <f t="shared" si="26"/>
        <v/>
      </c>
      <c r="AC95" s="318" t="str">
        <f t="shared" si="26"/>
        <v/>
      </c>
      <c r="AD95" s="318" t="str">
        <f t="shared" si="26"/>
        <v/>
      </c>
      <c r="AE95" s="318" t="str">
        <f t="shared" si="26"/>
        <v/>
      </c>
      <c r="AF95" s="318" t="str">
        <f t="shared" si="26"/>
        <v/>
      </c>
      <c r="AG95" s="318" t="str">
        <f t="shared" si="26"/>
        <v/>
      </c>
      <c r="AH95" s="318" t="str">
        <f t="shared" si="26"/>
        <v/>
      </c>
      <c r="AI95" s="330"/>
      <c r="AV95" s="50"/>
      <c r="AW95" s="50"/>
    </row>
    <row r="96" spans="21:49" ht="22.5" customHeight="1">
      <c r="U96" s="181"/>
      <c r="X96" s="317">
        <f>EOMONTH(DATE(RIGHT(試算表!$B$2,1)+2018,7,1),0)</f>
        <v>46234</v>
      </c>
      <c r="Y96" s="318" t="str">
        <f t="shared" ref="Y96:AH96" si="27">IFERROR(IF(Y83="","",DATEDIF(Y$24,$X96,"Y")),"")</f>
        <v/>
      </c>
      <c r="Z96" s="318" t="str">
        <f t="shared" si="27"/>
        <v/>
      </c>
      <c r="AA96" s="318" t="str">
        <f t="shared" si="27"/>
        <v/>
      </c>
      <c r="AB96" s="318" t="str">
        <f t="shared" si="27"/>
        <v/>
      </c>
      <c r="AC96" s="318" t="str">
        <f t="shared" si="27"/>
        <v/>
      </c>
      <c r="AD96" s="318" t="str">
        <f t="shared" si="27"/>
        <v/>
      </c>
      <c r="AE96" s="318" t="str">
        <f t="shared" si="27"/>
        <v/>
      </c>
      <c r="AF96" s="318" t="str">
        <f t="shared" si="27"/>
        <v/>
      </c>
      <c r="AG96" s="318" t="str">
        <f t="shared" si="27"/>
        <v/>
      </c>
      <c r="AH96" s="318" t="str">
        <f t="shared" si="27"/>
        <v/>
      </c>
      <c r="AI96" s="330"/>
      <c r="AV96" s="50"/>
      <c r="AW96" s="50"/>
    </row>
    <row r="97" spans="4:49" ht="22.5" customHeight="1">
      <c r="U97" s="181"/>
      <c r="X97" s="317">
        <f>EOMONTH(DATE(RIGHT(試算表!$B$2,1)+2018,8,1),0)</f>
        <v>46265</v>
      </c>
      <c r="Y97" s="318" t="str">
        <f t="shared" ref="Y97:AH97" si="28">IFERROR(IF(Y84="","",DATEDIF(Y$24,$X97,"Y")),"")</f>
        <v/>
      </c>
      <c r="Z97" s="318" t="str">
        <f t="shared" si="28"/>
        <v/>
      </c>
      <c r="AA97" s="318" t="str">
        <f t="shared" si="28"/>
        <v/>
      </c>
      <c r="AB97" s="318" t="str">
        <f t="shared" si="28"/>
        <v/>
      </c>
      <c r="AC97" s="318" t="str">
        <f t="shared" si="28"/>
        <v/>
      </c>
      <c r="AD97" s="318" t="str">
        <f t="shared" si="28"/>
        <v/>
      </c>
      <c r="AE97" s="318" t="str">
        <f t="shared" si="28"/>
        <v/>
      </c>
      <c r="AF97" s="318" t="str">
        <f t="shared" si="28"/>
        <v/>
      </c>
      <c r="AG97" s="318" t="str">
        <f t="shared" si="28"/>
        <v/>
      </c>
      <c r="AH97" s="318" t="str">
        <f t="shared" si="28"/>
        <v/>
      </c>
      <c r="AI97" s="330"/>
      <c r="AV97" s="50"/>
      <c r="AW97" s="50"/>
    </row>
    <row r="98" spans="4:49" ht="22.5" customHeight="1">
      <c r="U98" s="181"/>
      <c r="X98" s="317">
        <f>EOMONTH(DATE(RIGHT(試算表!$B$2,1)+2018,9,1),0)</f>
        <v>46295</v>
      </c>
      <c r="Y98" s="318" t="str">
        <f t="shared" ref="Y98:AH98" si="29">IFERROR(IF(Y85="","",DATEDIF(Y$24,$X98,"Y")),"")</f>
        <v/>
      </c>
      <c r="Z98" s="318" t="str">
        <f t="shared" si="29"/>
        <v/>
      </c>
      <c r="AA98" s="318" t="str">
        <f t="shared" si="29"/>
        <v/>
      </c>
      <c r="AB98" s="318" t="str">
        <f t="shared" si="29"/>
        <v/>
      </c>
      <c r="AC98" s="318" t="str">
        <f t="shared" si="29"/>
        <v/>
      </c>
      <c r="AD98" s="318" t="str">
        <f t="shared" si="29"/>
        <v/>
      </c>
      <c r="AE98" s="318" t="str">
        <f t="shared" si="29"/>
        <v/>
      </c>
      <c r="AF98" s="318" t="str">
        <f t="shared" si="29"/>
        <v/>
      </c>
      <c r="AG98" s="318" t="str">
        <f t="shared" si="29"/>
        <v/>
      </c>
      <c r="AH98" s="318" t="str">
        <f t="shared" si="29"/>
        <v/>
      </c>
      <c r="AI98" s="330"/>
      <c r="AV98" s="50"/>
      <c r="AW98" s="50"/>
    </row>
    <row r="99" spans="4:49" ht="22.5" customHeight="1">
      <c r="U99" s="181"/>
      <c r="X99" s="317">
        <f>EOMONTH(DATE(RIGHT(試算表!$B$2,1)+2018,10,1),0)</f>
        <v>46326</v>
      </c>
      <c r="Y99" s="318" t="str">
        <f t="shared" ref="Y99:AH99" si="30">IFERROR(IF(Y86="","",DATEDIF(Y$24,$X99,"Y")),"")</f>
        <v/>
      </c>
      <c r="Z99" s="318" t="str">
        <f t="shared" si="30"/>
        <v/>
      </c>
      <c r="AA99" s="318" t="str">
        <f t="shared" si="30"/>
        <v/>
      </c>
      <c r="AB99" s="318" t="str">
        <f t="shared" si="30"/>
        <v/>
      </c>
      <c r="AC99" s="318" t="str">
        <f t="shared" si="30"/>
        <v/>
      </c>
      <c r="AD99" s="318" t="str">
        <f t="shared" si="30"/>
        <v/>
      </c>
      <c r="AE99" s="318" t="str">
        <f t="shared" si="30"/>
        <v/>
      </c>
      <c r="AF99" s="318" t="str">
        <f t="shared" si="30"/>
        <v/>
      </c>
      <c r="AG99" s="318" t="str">
        <f t="shared" si="30"/>
        <v/>
      </c>
      <c r="AH99" s="318" t="str">
        <f t="shared" si="30"/>
        <v/>
      </c>
      <c r="AI99" s="330"/>
      <c r="AV99" s="50"/>
      <c r="AW99" s="50"/>
    </row>
    <row r="100" spans="4:49" ht="22.5" customHeight="1">
      <c r="U100" s="181"/>
      <c r="X100" s="317">
        <f>EOMONTH(DATE(RIGHT(試算表!$B$2,1)+2018,11,1),0)</f>
        <v>46356</v>
      </c>
      <c r="Y100" s="318" t="str">
        <f t="shared" ref="Y100:AH100" si="31">IFERROR(IF(Y87="","",DATEDIF(Y$24,$X100,"Y")),"")</f>
        <v/>
      </c>
      <c r="Z100" s="318" t="str">
        <f t="shared" si="31"/>
        <v/>
      </c>
      <c r="AA100" s="318" t="str">
        <f t="shared" si="31"/>
        <v/>
      </c>
      <c r="AB100" s="318" t="str">
        <f t="shared" si="31"/>
        <v/>
      </c>
      <c r="AC100" s="318" t="str">
        <f t="shared" si="31"/>
        <v/>
      </c>
      <c r="AD100" s="318" t="str">
        <f t="shared" si="31"/>
        <v/>
      </c>
      <c r="AE100" s="318" t="str">
        <f t="shared" si="31"/>
        <v/>
      </c>
      <c r="AF100" s="318" t="str">
        <f t="shared" si="31"/>
        <v/>
      </c>
      <c r="AG100" s="318" t="str">
        <f t="shared" si="31"/>
        <v/>
      </c>
      <c r="AH100" s="318" t="str">
        <f t="shared" si="31"/>
        <v/>
      </c>
      <c r="AI100" s="330"/>
      <c r="AV100" s="50"/>
      <c r="AW100" s="50"/>
    </row>
    <row r="101" spans="4:49" ht="22.5" customHeight="1">
      <c r="U101" s="181"/>
      <c r="X101" s="317">
        <f>EOMONTH(DATE(RIGHT(試算表!$B$2,1)+2018,12,1),0)</f>
        <v>46387</v>
      </c>
      <c r="Y101" s="318" t="str">
        <f t="shared" ref="Y101:AH101" si="32">IFERROR(IF(Y88="","",DATEDIF(Y$24,$X101,"Y")),"")</f>
        <v/>
      </c>
      <c r="Z101" s="318" t="str">
        <f t="shared" si="32"/>
        <v/>
      </c>
      <c r="AA101" s="318" t="str">
        <f t="shared" si="32"/>
        <v/>
      </c>
      <c r="AB101" s="318" t="str">
        <f t="shared" si="32"/>
        <v/>
      </c>
      <c r="AC101" s="318" t="str">
        <f t="shared" si="32"/>
        <v/>
      </c>
      <c r="AD101" s="318" t="str">
        <f t="shared" si="32"/>
        <v/>
      </c>
      <c r="AE101" s="318" t="str">
        <f t="shared" si="32"/>
        <v/>
      </c>
      <c r="AF101" s="318" t="str">
        <f t="shared" si="32"/>
        <v/>
      </c>
      <c r="AG101" s="318" t="str">
        <f t="shared" si="32"/>
        <v/>
      </c>
      <c r="AH101" s="318" t="str">
        <f t="shared" si="32"/>
        <v/>
      </c>
      <c r="AI101" s="330"/>
      <c r="AV101" s="50"/>
      <c r="AW101" s="50"/>
    </row>
    <row r="102" spans="4:49" ht="22.5" customHeight="1">
      <c r="U102" s="181"/>
      <c r="X102" s="317">
        <f>EOMONTH(DATE(RIGHT(試算表!$B$2,1)+2019,1,1),0)</f>
        <v>46418</v>
      </c>
      <c r="Y102" s="318" t="str">
        <f t="shared" ref="Y102:AH102" si="33">IFERROR(IF(Y89="","",DATEDIF(Y$24,$X102,"Y")),"")</f>
        <v/>
      </c>
      <c r="Z102" s="318" t="str">
        <f t="shared" si="33"/>
        <v/>
      </c>
      <c r="AA102" s="318" t="str">
        <f t="shared" si="33"/>
        <v/>
      </c>
      <c r="AB102" s="318" t="str">
        <f t="shared" si="33"/>
        <v/>
      </c>
      <c r="AC102" s="318" t="str">
        <f t="shared" si="33"/>
        <v/>
      </c>
      <c r="AD102" s="318" t="str">
        <f t="shared" si="33"/>
        <v/>
      </c>
      <c r="AE102" s="318" t="str">
        <f t="shared" si="33"/>
        <v/>
      </c>
      <c r="AF102" s="318" t="str">
        <f t="shared" si="33"/>
        <v/>
      </c>
      <c r="AG102" s="318" t="str">
        <f t="shared" si="33"/>
        <v/>
      </c>
      <c r="AH102" s="318" t="str">
        <f t="shared" si="33"/>
        <v/>
      </c>
      <c r="AI102" s="330"/>
      <c r="AV102" s="50"/>
      <c r="AW102" s="50"/>
    </row>
    <row r="103" spans="4:49" ht="22.5" customHeight="1">
      <c r="U103" s="181"/>
      <c r="X103" s="317">
        <f>EOMONTH(DATE(RIGHT(試算表!$B$2,1)+2019,2,1),0)</f>
        <v>46446</v>
      </c>
      <c r="Y103" s="318" t="str">
        <f t="shared" ref="Y103:AH103" si="34">IFERROR(IF(Y90="","",DATEDIF(Y$24,$X103,"Y")),"")</f>
        <v/>
      </c>
      <c r="Z103" s="318" t="str">
        <f t="shared" si="34"/>
        <v/>
      </c>
      <c r="AA103" s="318" t="str">
        <f t="shared" si="34"/>
        <v/>
      </c>
      <c r="AB103" s="318" t="str">
        <f t="shared" si="34"/>
        <v/>
      </c>
      <c r="AC103" s="318" t="str">
        <f t="shared" si="34"/>
        <v/>
      </c>
      <c r="AD103" s="318" t="str">
        <f t="shared" si="34"/>
        <v/>
      </c>
      <c r="AE103" s="318" t="str">
        <f t="shared" si="34"/>
        <v/>
      </c>
      <c r="AF103" s="318" t="str">
        <f t="shared" si="34"/>
        <v/>
      </c>
      <c r="AG103" s="318" t="str">
        <f t="shared" si="34"/>
        <v/>
      </c>
      <c r="AH103" s="318" t="str">
        <f t="shared" si="34"/>
        <v/>
      </c>
      <c r="AI103" s="330"/>
      <c r="AV103" s="50"/>
      <c r="AW103" s="50"/>
    </row>
    <row r="104" spans="4:49" ht="22.5" customHeight="1">
      <c r="U104" s="181"/>
      <c r="X104" s="317">
        <f>EOMONTH(DATE(RIGHT(試算表!$B$2,1)+2019,3,1),0)</f>
        <v>46477</v>
      </c>
      <c r="Y104" s="318" t="str">
        <f t="shared" ref="Y104:AH104" si="35">IFERROR(IF(Y91="","",DATEDIF(Y$24,$X104,"Y")),"")</f>
        <v/>
      </c>
      <c r="Z104" s="318" t="str">
        <f t="shared" si="35"/>
        <v/>
      </c>
      <c r="AA104" s="318" t="str">
        <f t="shared" si="35"/>
        <v/>
      </c>
      <c r="AB104" s="318" t="str">
        <f t="shared" si="35"/>
        <v/>
      </c>
      <c r="AC104" s="318" t="str">
        <f t="shared" si="35"/>
        <v/>
      </c>
      <c r="AD104" s="318" t="str">
        <f t="shared" si="35"/>
        <v/>
      </c>
      <c r="AE104" s="318" t="str">
        <f t="shared" si="35"/>
        <v/>
      </c>
      <c r="AF104" s="318" t="str">
        <f t="shared" si="35"/>
        <v/>
      </c>
      <c r="AG104" s="318" t="str">
        <f t="shared" si="35"/>
        <v/>
      </c>
      <c r="AH104" s="318" t="str">
        <f t="shared" si="35"/>
        <v/>
      </c>
      <c r="AI104" s="330"/>
      <c r="AV104" s="50"/>
      <c r="AW104" s="50"/>
    </row>
    <row r="105" spans="4:49" ht="22.5" customHeight="1">
      <c r="U105" s="181"/>
      <c r="X105" s="300" t="s">
        <v>221</v>
      </c>
      <c r="Y105" s="336">
        <f>INDEX(保険料率の推移!$A$3:$X$20,MATCH(試算表!$B$4,保険料率の推移!$A$3:$A$20,0),MATCH(保険料率の推移!$T$2,保険料率の推移!$A$2:$X$2,0))+INDEX(保険料率の推移!$A$3:$X$20,MATCH(試算表!$B$4,保険料率の推移!$A$3:$A$20,0),MATCH(保険料率の推移!$U$2,保険料率の推移!$A$2:$X$2,0))*(SUM($Y$23:$AH$23)+COUNTIF(試算表!$C$5:$L$5,試算表_部品!$A$4))+(INDEX(保険料率の推移!$A$3:$X$20,MATCH(試算表!$B$4,保険料率の推移!$A$3:$A$20,0),MATCH(保険料率の推移!$X$2,保険料率の推移!$A$2:$X$2,0))*IF(AA21="",IF((COUNTIF(Y43:AH43,1)-1)&lt;0,0,(COUNTIF(Y43:AH43,1)-1)),AA21-1))</f>
        <v>430000</v>
      </c>
      <c r="Z105" s="301">
        <f>IF(OR(Z106=1,Z107=1),0,IF(IF(AA20="",SUM($Y$37:$AH$37),AA20)&lt;=$Y105,1,0))</f>
        <v>0</v>
      </c>
      <c r="AA105" s="323"/>
      <c r="AB105" s="323"/>
      <c r="AC105" s="323"/>
      <c r="AD105" s="323"/>
      <c r="AE105" s="323"/>
      <c r="AF105" s="323"/>
      <c r="AG105" s="323"/>
      <c r="AH105" s="323"/>
      <c r="AI105" s="334"/>
      <c r="AV105" s="50"/>
      <c r="AW105" s="50"/>
    </row>
    <row r="106" spans="4:49" ht="22.5" customHeight="1">
      <c r="D106" s="51"/>
      <c r="U106" s="181"/>
      <c r="X106" s="300" t="s">
        <v>222</v>
      </c>
      <c r="Y106" s="336">
        <f>INDEX(保険料率の推移!$A$3:$X$20,MATCH(試算表!$B$4,保険料率の推移!$A$3:$A$20,0),MATCH(保険料率の推移!$T$2,保険料率の推移!$A$2:$X$2,0))+INDEX(保険料率の推移!$A$3:$X$20,MATCH(試算表!$B$4,保険料率の推移!$A$3:$A$20,0),MATCH(保険料率の推移!$V$2,保険料率の推移!$A$2:$X$2,0))*(SUM($Y$23:$AH$23)+COUNTIF(試算表!$C$5:$L$5,試算表_部品!$A$4))+(INDEX(保険料率の推移!$A$3:$X$20,MATCH(試算表!$B$4,保険料率の推移!$A$3:$A$20,0),MATCH(保険料率の推移!$X$2,保険料率の推移!$A$2:$X$2,0))*IF(AA21="",IF((COUNTIF(Y43:AH43,1)-1)&lt;0,0,(COUNTIF(Y43:AH43,1)-1)),AA21-1))</f>
        <v>430000</v>
      </c>
      <c r="Z106" s="301">
        <f>IF(Z107=1,0,IF(IF(AA20="",SUM($Y$37:$AH$37),AA20)&lt;=$Y106,1,0))</f>
        <v>0</v>
      </c>
      <c r="AA106" s="323"/>
      <c r="AB106" s="323"/>
      <c r="AC106" s="323"/>
      <c r="AD106" s="323"/>
      <c r="AE106" s="323"/>
      <c r="AF106" s="323"/>
      <c r="AG106" s="323"/>
      <c r="AH106" s="323"/>
      <c r="AI106" s="334"/>
      <c r="AV106" s="50"/>
      <c r="AW106" s="50"/>
    </row>
    <row r="107" spans="4:49" ht="22.5" customHeight="1">
      <c r="D107" s="51"/>
      <c r="U107" s="181"/>
      <c r="X107" s="300" t="s">
        <v>223</v>
      </c>
      <c r="Y107" s="336">
        <f>INDEX(保険料率の推移!$A$3:$X$20,MATCH(試算表!$B$4,保険料率の推移!$A$3:$A$20,0),MATCH(保険料率の推移!$T$2,保険料率の推移!$A$2:$X$2,0))+(INDEX(保険料率の推移!$A$3:$X$20,MATCH(試算表!$B$4,保険料率の推移!$A$3:$A$20,0),MATCH(保険料率の推移!$X$2,保険料率の推移!$A$2:$X$2,0))*IF(AA21="",IF((COUNTIF(Y43:AH43,1)-1)&lt;0,0,(COUNTIF(Y43:AH43,1)-1)),AA21-1))</f>
        <v>430000</v>
      </c>
      <c r="Z107" s="301">
        <f>IF(IF(AA20="",SUM($Y$37:$AH$37),AA20)&lt;=$Y107,1,0)</f>
        <v>1</v>
      </c>
      <c r="AA107" s="323"/>
      <c r="AB107" s="323"/>
      <c r="AC107" s="323"/>
      <c r="AD107" s="323"/>
      <c r="AE107" s="323"/>
      <c r="AF107" s="323"/>
      <c r="AG107" s="323"/>
      <c r="AH107" s="323"/>
      <c r="AI107" s="334"/>
      <c r="AV107" s="50"/>
      <c r="AW107" s="50"/>
    </row>
    <row r="108" spans="4:49" ht="22.5" customHeight="1">
      <c r="D108" s="51"/>
      <c r="U108" s="181"/>
      <c r="X108" s="300" t="s">
        <v>229</v>
      </c>
      <c r="Y108" s="318" t="s">
        <v>195</v>
      </c>
      <c r="Z108" s="318" t="s">
        <v>197</v>
      </c>
      <c r="AA108" s="318" t="s">
        <v>198</v>
      </c>
      <c r="AB108" s="318" t="s">
        <v>199</v>
      </c>
      <c r="AC108" s="318" t="s">
        <v>200</v>
      </c>
      <c r="AD108" s="318" t="s">
        <v>201</v>
      </c>
      <c r="AE108" s="318" t="s">
        <v>202</v>
      </c>
      <c r="AF108" s="318" t="s">
        <v>203</v>
      </c>
      <c r="AG108" s="318" t="s">
        <v>204</v>
      </c>
      <c r="AH108" s="318" t="s">
        <v>180</v>
      </c>
      <c r="AV108" s="50"/>
      <c r="AW108" s="50"/>
    </row>
    <row r="109" spans="4:49" ht="22.5" customHeight="1">
      <c r="D109" s="51"/>
      <c r="U109" s="181"/>
      <c r="X109" s="322"/>
      <c r="Y109" s="318">
        <v>9</v>
      </c>
      <c r="Z109" s="318">
        <v>8</v>
      </c>
      <c r="AA109" s="318">
        <v>7</v>
      </c>
      <c r="AB109" s="318">
        <v>6</v>
      </c>
      <c r="AC109" s="318">
        <v>5</v>
      </c>
      <c r="AD109" s="318">
        <v>4</v>
      </c>
      <c r="AE109" s="318">
        <v>3</v>
      </c>
      <c r="AF109" s="318">
        <v>2</v>
      </c>
      <c r="AG109" s="318">
        <v>1</v>
      </c>
      <c r="AH109" s="335">
        <v>1</v>
      </c>
      <c r="AV109" s="50"/>
      <c r="AW109" s="50"/>
    </row>
    <row r="110" spans="4:49" ht="22.5" customHeight="1">
      <c r="D110" s="51"/>
      <c r="U110" s="181"/>
      <c r="X110" s="300" t="s">
        <v>182</v>
      </c>
      <c r="Y110" s="318">
        <f>Y123</f>
        <v>0</v>
      </c>
      <c r="Z110" s="318"/>
      <c r="AA110" s="318"/>
      <c r="AB110" s="318"/>
      <c r="AC110" s="318"/>
      <c r="AD110" s="318"/>
      <c r="AE110" s="318"/>
      <c r="AF110" s="318"/>
      <c r="AG110" s="318"/>
      <c r="AH110" s="318"/>
      <c r="AV110" s="50"/>
      <c r="AW110" s="50"/>
    </row>
    <row r="111" spans="4:49" ht="22.5" customHeight="1">
      <c r="D111" s="51"/>
      <c r="U111" s="181"/>
      <c r="X111" s="300" t="s">
        <v>183</v>
      </c>
      <c r="Y111" s="318">
        <f t="shared" ref="Y111:Y118" si="36">Y$122</f>
        <v>0</v>
      </c>
      <c r="Z111" s="318">
        <f>Z123</f>
        <v>0</v>
      </c>
      <c r="AA111" s="318"/>
      <c r="AB111" s="318"/>
      <c r="AC111" s="318"/>
      <c r="AD111" s="318"/>
      <c r="AE111" s="318"/>
      <c r="AF111" s="318"/>
      <c r="AG111" s="318"/>
      <c r="AH111" s="318"/>
      <c r="AV111" s="50"/>
      <c r="AW111" s="50"/>
    </row>
    <row r="112" spans="4:49" ht="22.5" customHeight="1">
      <c r="D112" s="51"/>
      <c r="U112" s="181"/>
      <c r="X112" s="300" t="s">
        <v>184</v>
      </c>
      <c r="Y112" s="318">
        <f t="shared" si="36"/>
        <v>0</v>
      </c>
      <c r="Z112" s="318">
        <f t="shared" ref="Z112:Z118" si="37">Z$122</f>
        <v>0</v>
      </c>
      <c r="AA112" s="318">
        <f>AA123</f>
        <v>0</v>
      </c>
      <c r="AB112" s="318"/>
      <c r="AC112" s="318"/>
      <c r="AD112" s="318"/>
      <c r="AE112" s="318"/>
      <c r="AF112" s="318"/>
      <c r="AG112" s="318"/>
      <c r="AH112" s="318"/>
      <c r="AV112" s="50"/>
      <c r="AW112" s="50"/>
    </row>
    <row r="113" spans="4:49" ht="22.5" customHeight="1">
      <c r="D113" s="51"/>
      <c r="U113" s="181"/>
      <c r="X113" s="300" t="s">
        <v>185</v>
      </c>
      <c r="Y113" s="318">
        <f t="shared" si="36"/>
        <v>0</v>
      </c>
      <c r="Z113" s="318">
        <f t="shared" si="37"/>
        <v>0</v>
      </c>
      <c r="AA113" s="318">
        <f t="shared" ref="AA113:AA118" si="38">AA$122</f>
        <v>0</v>
      </c>
      <c r="AB113" s="318">
        <f>AB123</f>
        <v>0</v>
      </c>
      <c r="AC113" s="318"/>
      <c r="AD113" s="318"/>
      <c r="AE113" s="318"/>
      <c r="AF113" s="318"/>
      <c r="AG113" s="318"/>
      <c r="AH113" s="318"/>
      <c r="AV113" s="50"/>
      <c r="AW113" s="50"/>
    </row>
    <row r="114" spans="4:49" ht="22.5" customHeight="1">
      <c r="D114" s="51"/>
      <c r="U114" s="181"/>
      <c r="X114" s="300" t="s">
        <v>186</v>
      </c>
      <c r="Y114" s="318">
        <f t="shared" si="36"/>
        <v>0</v>
      </c>
      <c r="Z114" s="318">
        <f t="shared" si="37"/>
        <v>0</v>
      </c>
      <c r="AA114" s="318">
        <f t="shared" si="38"/>
        <v>0</v>
      </c>
      <c r="AB114" s="318">
        <f>AB$122</f>
        <v>0</v>
      </c>
      <c r="AC114" s="318">
        <f>AC123</f>
        <v>0</v>
      </c>
      <c r="AD114" s="318"/>
      <c r="AE114" s="318"/>
      <c r="AF114" s="318"/>
      <c r="AG114" s="318"/>
      <c r="AH114" s="318"/>
      <c r="AV114" s="50"/>
      <c r="AW114" s="50"/>
    </row>
    <row r="115" spans="4:49" ht="22.5" customHeight="1">
      <c r="D115" s="51"/>
      <c r="U115" s="181"/>
      <c r="X115" s="300" t="s">
        <v>187</v>
      </c>
      <c r="Y115" s="318">
        <f t="shared" si="36"/>
        <v>0</v>
      </c>
      <c r="Z115" s="318">
        <f t="shared" si="37"/>
        <v>0</v>
      </c>
      <c r="AA115" s="318">
        <f t="shared" si="38"/>
        <v>0</v>
      </c>
      <c r="AB115" s="318">
        <f>AB$122</f>
        <v>0</v>
      </c>
      <c r="AC115" s="318">
        <f>AC$122</f>
        <v>0</v>
      </c>
      <c r="AD115" s="318">
        <f>AD123</f>
        <v>0</v>
      </c>
      <c r="AE115" s="318"/>
      <c r="AF115" s="318"/>
      <c r="AG115" s="318"/>
      <c r="AH115" s="318"/>
      <c r="AV115" s="50"/>
      <c r="AW115" s="50"/>
    </row>
    <row r="116" spans="4:49" ht="22.5" customHeight="1">
      <c r="D116" s="51"/>
      <c r="U116" s="181"/>
      <c r="X116" s="300" t="s">
        <v>188</v>
      </c>
      <c r="Y116" s="318">
        <f t="shared" si="36"/>
        <v>0</v>
      </c>
      <c r="Z116" s="318">
        <f t="shared" si="37"/>
        <v>0</v>
      </c>
      <c r="AA116" s="318">
        <f t="shared" si="38"/>
        <v>0</v>
      </c>
      <c r="AB116" s="318">
        <f>AB$122</f>
        <v>0</v>
      </c>
      <c r="AC116" s="318">
        <f>AC$122</f>
        <v>0</v>
      </c>
      <c r="AD116" s="318">
        <f>AD$122</f>
        <v>0</v>
      </c>
      <c r="AE116" s="318">
        <f>AE123</f>
        <v>0</v>
      </c>
      <c r="AF116" s="318"/>
      <c r="AG116" s="318"/>
      <c r="AH116" s="318"/>
      <c r="AV116" s="50"/>
      <c r="AW116" s="50"/>
    </row>
    <row r="117" spans="4:49" ht="22.5" customHeight="1">
      <c r="D117" s="51"/>
      <c r="U117" s="181"/>
      <c r="X117" s="300" t="s">
        <v>189</v>
      </c>
      <c r="Y117" s="318">
        <f t="shared" si="36"/>
        <v>0</v>
      </c>
      <c r="Z117" s="318">
        <f t="shared" si="37"/>
        <v>0</v>
      </c>
      <c r="AA117" s="318">
        <f t="shared" si="38"/>
        <v>0</v>
      </c>
      <c r="AB117" s="318">
        <f>AB$122</f>
        <v>0</v>
      </c>
      <c r="AC117" s="318">
        <f>AC$122</f>
        <v>0</v>
      </c>
      <c r="AD117" s="318">
        <f>AD$122</f>
        <v>0</v>
      </c>
      <c r="AE117" s="318">
        <f>AE$122</f>
        <v>0</v>
      </c>
      <c r="AF117" s="318">
        <f>AF123</f>
        <v>0</v>
      </c>
      <c r="AG117" s="318"/>
      <c r="AH117" s="318"/>
      <c r="AV117" s="50"/>
      <c r="AW117" s="50"/>
    </row>
    <row r="118" spans="4:49" ht="22.5" customHeight="1">
      <c r="D118" s="51"/>
      <c r="U118" s="181"/>
      <c r="X118" s="300" t="s">
        <v>190</v>
      </c>
      <c r="Y118" s="318">
        <f t="shared" si="36"/>
        <v>0</v>
      </c>
      <c r="Z118" s="318">
        <f t="shared" si="37"/>
        <v>0</v>
      </c>
      <c r="AA118" s="318">
        <f t="shared" si="38"/>
        <v>0</v>
      </c>
      <c r="AB118" s="318">
        <f>AB$122</f>
        <v>0</v>
      </c>
      <c r="AC118" s="318">
        <f>AC$122</f>
        <v>0</v>
      </c>
      <c r="AD118" s="318">
        <f>AD$122</f>
        <v>0</v>
      </c>
      <c r="AE118" s="318">
        <f>AE$122</f>
        <v>0</v>
      </c>
      <c r="AF118" s="318">
        <f>AF$122</f>
        <v>0</v>
      </c>
      <c r="AG118" s="318">
        <f>AG123</f>
        <v>0</v>
      </c>
      <c r="AH118" s="318"/>
      <c r="AV118" s="50"/>
      <c r="AW118" s="50"/>
    </row>
    <row r="119" spans="4:49" ht="22.5" customHeight="1">
      <c r="D119" s="51"/>
      <c r="U119" s="181"/>
      <c r="X119" s="51" t="s">
        <v>196</v>
      </c>
      <c r="Y119" s="318"/>
      <c r="Z119" s="318"/>
      <c r="AA119" s="318"/>
      <c r="AB119" s="318"/>
      <c r="AC119" s="318"/>
      <c r="AD119" s="318"/>
      <c r="AE119" s="318"/>
      <c r="AF119" s="318"/>
      <c r="AG119" s="318"/>
      <c r="AH119" s="318">
        <f>AH123</f>
        <v>0</v>
      </c>
      <c r="AV119" s="50"/>
      <c r="AW119" s="50"/>
    </row>
    <row r="120" spans="4:49" ht="22.5" customHeight="1">
      <c r="U120" s="181"/>
      <c r="X120" s="322" t="s">
        <v>191</v>
      </c>
      <c r="Y120" s="318">
        <f>試算表!$AA$16</f>
        <v>0</v>
      </c>
      <c r="Z120" s="318">
        <f>試算表!$AA$16</f>
        <v>0</v>
      </c>
      <c r="AA120" s="318">
        <f>試算表!$AA$16</f>
        <v>0</v>
      </c>
      <c r="AB120" s="318">
        <f>試算表!$AA$16</f>
        <v>0</v>
      </c>
      <c r="AC120" s="318">
        <f>試算表!$AA$16</f>
        <v>0</v>
      </c>
      <c r="AD120" s="318">
        <f>試算表!$AA$16</f>
        <v>0</v>
      </c>
      <c r="AE120" s="318">
        <f>試算表!$AA$16</f>
        <v>0</v>
      </c>
      <c r="AF120" s="318">
        <f>試算表!$AA$16</f>
        <v>0</v>
      </c>
      <c r="AG120" s="318">
        <f>試算表!$AA$16</f>
        <v>0</v>
      </c>
      <c r="AH120" s="318">
        <f>試算表!$AA$16</f>
        <v>0</v>
      </c>
      <c r="AV120" s="50"/>
      <c r="AW120" s="50"/>
    </row>
    <row r="121" spans="4:49" ht="22.5" customHeight="1">
      <c r="U121" s="181"/>
      <c r="X121" s="322" t="s">
        <v>192</v>
      </c>
      <c r="Y121" s="318">
        <f>試算表!$AA$20</f>
        <v>0</v>
      </c>
      <c r="Z121" s="318">
        <f>試算表!$AA$20</f>
        <v>0</v>
      </c>
      <c r="AA121" s="318">
        <f>試算表!$AA$20</f>
        <v>0</v>
      </c>
      <c r="AB121" s="318">
        <f>試算表!$AA$20</f>
        <v>0</v>
      </c>
      <c r="AC121" s="318">
        <f>試算表!$AA$20</f>
        <v>0</v>
      </c>
      <c r="AD121" s="318">
        <f>試算表!$AA$20</f>
        <v>0</v>
      </c>
      <c r="AE121" s="318">
        <f>試算表!$AA$20</f>
        <v>0</v>
      </c>
      <c r="AF121" s="318">
        <f>試算表!$AA$20</f>
        <v>0</v>
      </c>
      <c r="AG121" s="318">
        <f>試算表!$AA$20</f>
        <v>0</v>
      </c>
      <c r="AH121" s="318">
        <f>試算表!$AA$20</f>
        <v>0</v>
      </c>
      <c r="AV121" s="50"/>
      <c r="AW121" s="50"/>
    </row>
    <row r="122" spans="4:49" ht="22.5" customHeight="1">
      <c r="U122" s="181"/>
      <c r="X122" s="322" t="s">
        <v>193</v>
      </c>
      <c r="Y122" s="303">
        <f t="shared" ref="Y122:AH122" si="39">ROUNDDOWN(Y$120/Y$109,-1)</f>
        <v>0</v>
      </c>
      <c r="Z122" s="303">
        <f t="shared" si="39"/>
        <v>0</v>
      </c>
      <c r="AA122" s="303">
        <f t="shared" si="39"/>
        <v>0</v>
      </c>
      <c r="AB122" s="303">
        <f t="shared" si="39"/>
        <v>0</v>
      </c>
      <c r="AC122" s="303">
        <f t="shared" si="39"/>
        <v>0</v>
      </c>
      <c r="AD122" s="303">
        <f t="shared" si="39"/>
        <v>0</v>
      </c>
      <c r="AE122" s="303">
        <f t="shared" si="39"/>
        <v>0</v>
      </c>
      <c r="AF122" s="303">
        <f t="shared" si="39"/>
        <v>0</v>
      </c>
      <c r="AG122" s="303">
        <f t="shared" si="39"/>
        <v>0</v>
      </c>
      <c r="AH122" s="303">
        <f t="shared" si="39"/>
        <v>0</v>
      </c>
      <c r="AV122" s="50"/>
      <c r="AW122" s="50"/>
    </row>
    <row r="123" spans="4:49" ht="22.5" customHeight="1">
      <c r="U123" s="181"/>
      <c r="X123" s="322" t="s">
        <v>194</v>
      </c>
      <c r="Y123" s="303">
        <f t="shared" ref="Y123:AH123" si="40">Y$120-(Y$122*(Y$109-1))</f>
        <v>0</v>
      </c>
      <c r="Z123" s="303">
        <f t="shared" si="40"/>
        <v>0</v>
      </c>
      <c r="AA123" s="303">
        <f t="shared" si="40"/>
        <v>0</v>
      </c>
      <c r="AB123" s="303">
        <f t="shared" si="40"/>
        <v>0</v>
      </c>
      <c r="AC123" s="303">
        <f t="shared" si="40"/>
        <v>0</v>
      </c>
      <c r="AD123" s="303">
        <f t="shared" si="40"/>
        <v>0</v>
      </c>
      <c r="AE123" s="303">
        <f t="shared" si="40"/>
        <v>0</v>
      </c>
      <c r="AF123" s="303">
        <f t="shared" si="40"/>
        <v>0</v>
      </c>
      <c r="AG123" s="303">
        <f t="shared" si="40"/>
        <v>0</v>
      </c>
      <c r="AH123" s="303">
        <f t="shared" si="40"/>
        <v>0</v>
      </c>
      <c r="AV123" s="50"/>
      <c r="AW123" s="50"/>
    </row>
    <row r="124" spans="4:49" ht="22.5" customHeight="1">
      <c r="U124" s="181"/>
      <c r="X124" s="50"/>
      <c r="Y124" s="318"/>
      <c r="Z124" s="318"/>
      <c r="AA124" s="318"/>
      <c r="AB124" s="318"/>
      <c r="AC124" s="318"/>
      <c r="AD124" s="318"/>
      <c r="AE124" s="318"/>
      <c r="AF124" s="335"/>
      <c r="AG124" s="335"/>
      <c r="AH124" s="335"/>
      <c r="AI124" s="335"/>
      <c r="AV124" s="50"/>
      <c r="AW124" s="50"/>
    </row>
    <row r="125" spans="4:49" ht="22.5" customHeight="1">
      <c r="U125" s="181"/>
      <c r="X125" s="50"/>
      <c r="Y125" s="335"/>
      <c r="Z125" s="335"/>
      <c r="AA125" s="335"/>
      <c r="AB125" s="335"/>
      <c r="AC125" s="335"/>
      <c r="AD125" s="335"/>
      <c r="AE125" s="335"/>
      <c r="AF125" s="335"/>
      <c r="AG125" s="335"/>
      <c r="AH125" s="335"/>
      <c r="AI125" s="50"/>
      <c r="AV125" s="50"/>
      <c r="AW125" s="50"/>
    </row>
    <row r="126" spans="4:49" ht="22.5" customHeight="1">
      <c r="U126" s="181"/>
      <c r="X126" s="50"/>
      <c r="Y126" s="335"/>
      <c r="Z126" s="335"/>
      <c r="AA126" s="335"/>
      <c r="AB126" s="335"/>
      <c r="AC126" s="335"/>
      <c r="AD126" s="335"/>
      <c r="AE126" s="335"/>
      <c r="AF126" s="335"/>
      <c r="AG126" s="335"/>
      <c r="AH126" s="335"/>
      <c r="AI126" s="50"/>
      <c r="AV126" s="50"/>
      <c r="AW126" s="50"/>
    </row>
    <row r="127" spans="4:49" ht="22.5" customHeight="1">
      <c r="U127" s="181"/>
      <c r="X127" s="50"/>
      <c r="Y127" s="50"/>
      <c r="Z127" s="50"/>
      <c r="AA127" s="50"/>
      <c r="AB127" s="50"/>
      <c r="AC127" s="50"/>
      <c r="AD127" s="50"/>
      <c r="AE127" s="50"/>
      <c r="AF127" s="50"/>
      <c r="AG127" s="50"/>
      <c r="AH127" s="50"/>
      <c r="AI127" s="50"/>
      <c r="AV127" s="50"/>
      <c r="AW127" s="50"/>
    </row>
    <row r="128" spans="4:49" ht="22.5" customHeight="1">
      <c r="U128" s="181"/>
      <c r="X128" s="322"/>
      <c r="Y128" s="318"/>
      <c r="Z128" s="318"/>
      <c r="AA128" s="318"/>
      <c r="AB128" s="318"/>
      <c r="AC128" s="318"/>
      <c r="AD128" s="318"/>
      <c r="AE128" s="318"/>
      <c r="AF128" s="335"/>
      <c r="AG128" s="335"/>
      <c r="AH128" s="335"/>
      <c r="AV128" s="50"/>
      <c r="AW128" s="50"/>
    </row>
    <row r="129" spans="4:49" ht="22.5" customHeight="1">
      <c r="U129" s="181"/>
      <c r="X129" s="322"/>
      <c r="Y129" s="318"/>
      <c r="Z129" s="318"/>
      <c r="AA129" s="318"/>
      <c r="AB129" s="318"/>
      <c r="AC129" s="318"/>
      <c r="AD129" s="318"/>
      <c r="AE129" s="318"/>
      <c r="AF129" s="335"/>
      <c r="AG129" s="335"/>
      <c r="AH129" s="335"/>
      <c r="AV129" s="50"/>
      <c r="AW129" s="50"/>
    </row>
    <row r="130" spans="4:49" ht="22.5" customHeight="1">
      <c r="U130" s="181"/>
      <c r="X130" s="322"/>
      <c r="Y130" s="318"/>
      <c r="Z130" s="318"/>
      <c r="AA130" s="318"/>
      <c r="AB130" s="318"/>
      <c r="AC130" s="318"/>
      <c r="AD130" s="318"/>
      <c r="AE130" s="318"/>
      <c r="AF130" s="335"/>
      <c r="AG130" s="335"/>
      <c r="AH130" s="335"/>
      <c r="AV130" s="50"/>
      <c r="AW130" s="50"/>
    </row>
    <row r="131" spans="4:49" ht="22.5" customHeight="1">
      <c r="U131" s="181"/>
      <c r="X131" s="322"/>
      <c r="Y131" s="318"/>
      <c r="Z131" s="318"/>
      <c r="AA131" s="318"/>
      <c r="AB131" s="318"/>
      <c r="AC131" s="318"/>
      <c r="AD131" s="318"/>
      <c r="AE131" s="318"/>
      <c r="AF131" s="335"/>
      <c r="AG131" s="335"/>
      <c r="AH131" s="335"/>
      <c r="AV131" s="50"/>
      <c r="AW131" s="50"/>
    </row>
    <row r="132" spans="4:49" ht="22.5" customHeight="1">
      <c r="U132" s="181"/>
      <c r="X132" s="322"/>
      <c r="Y132" s="318"/>
      <c r="Z132" s="318"/>
      <c r="AA132" s="318"/>
      <c r="AB132" s="318"/>
      <c r="AC132" s="318"/>
      <c r="AD132" s="318"/>
      <c r="AE132" s="318"/>
      <c r="AF132" s="335"/>
      <c r="AG132" s="335"/>
      <c r="AH132" s="335"/>
      <c r="AV132" s="50"/>
      <c r="AW132" s="50"/>
    </row>
    <row r="133" spans="4:49" ht="22.5" customHeight="1">
      <c r="U133" s="181"/>
      <c r="X133" s="322"/>
      <c r="Y133" s="318"/>
      <c r="Z133" s="318"/>
      <c r="AA133" s="318"/>
      <c r="AB133" s="318"/>
      <c r="AC133" s="318"/>
      <c r="AD133" s="318"/>
      <c r="AE133" s="318"/>
      <c r="AF133" s="335"/>
      <c r="AG133" s="335"/>
      <c r="AH133" s="335"/>
      <c r="AV133" s="50"/>
      <c r="AW133" s="50"/>
    </row>
    <row r="134" spans="4:49" ht="22.5" customHeight="1">
      <c r="U134" s="181"/>
      <c r="X134" s="322"/>
      <c r="Y134" s="318"/>
      <c r="Z134" s="318"/>
      <c r="AA134" s="318"/>
      <c r="AB134" s="318"/>
      <c r="AC134" s="318"/>
      <c r="AD134" s="318"/>
      <c r="AE134" s="318"/>
      <c r="AF134" s="335"/>
      <c r="AG134" s="335"/>
      <c r="AH134" s="335"/>
      <c r="AV134" s="50"/>
      <c r="AW134" s="50"/>
    </row>
    <row r="135" spans="4:49" ht="22.5" customHeight="1">
      <c r="U135" s="181"/>
      <c r="X135" s="322"/>
      <c r="Y135" s="318"/>
      <c r="Z135" s="318"/>
      <c r="AA135" s="318"/>
      <c r="AB135" s="318"/>
      <c r="AC135" s="318"/>
      <c r="AD135" s="318"/>
      <c r="AE135" s="318"/>
      <c r="AF135" s="335"/>
      <c r="AG135" s="335"/>
      <c r="AH135" s="335"/>
      <c r="AV135" s="50"/>
      <c r="AW135" s="50"/>
    </row>
    <row r="136" spans="4:49" ht="22.5" customHeight="1">
      <c r="D136" s="323" t="e">
        <f>IF(Y78=1,"("&amp;TEXT((試算表!Q12+試算表!Q13+試算表!Q15+#REF!),"#,###")&amp;")",0)</f>
        <v>#REF!</v>
      </c>
      <c r="E136" s="323">
        <f>IF(Z78=1,"("&amp;TEXT((試算表!R12+試算表!R13+試算表!R15+#REF!),"#,###")&amp;")",0)</f>
        <v>0</v>
      </c>
      <c r="F136" s="323">
        <f>IF(AA78=1,"("&amp;TEXT((試算表!S12+試算表!S13+試算表!S15+#REF!),"#,###")&amp;")",0)</f>
        <v>0</v>
      </c>
      <c r="G136" s="323">
        <f>IF(AB78=1,"("&amp;TEXT((試算表!T12+試算表!T13+試算表!T15+#REF!),"#,###")&amp;")",0)</f>
        <v>0</v>
      </c>
      <c r="H136" s="323">
        <f>IF(AC78=1,"("&amp;TEXT((試算表!U12+試算表!U13+試算表!U15+#REF!),"#,###")&amp;")",0)</f>
        <v>0</v>
      </c>
      <c r="I136" s="323">
        <f>IF(AD78=1,"("&amp;TEXT((試算表!V12+試算表!V13+試算表!V15+#REF!),"#,###")&amp;")",0)</f>
        <v>0</v>
      </c>
      <c r="J136" s="323">
        <f>IF(AE78=1,"("&amp;TEXT((試算表!W12+試算表!W13+試算表!W15+#REF!),"#,###")&amp;")",0)</f>
        <v>0</v>
      </c>
      <c r="K136" s="323">
        <f>IF(AF78=1,"("&amp;TEXT((試算表!X12+試算表!X13+試算表!X15+#REF!),"#,###")&amp;")",0)</f>
        <v>0</v>
      </c>
      <c r="L136" s="323">
        <f>IF(AG78=1,"("&amp;TEXT((試算表!Y12+試算表!Y13+試算表!Y15+#REF!),"#,###")&amp;")",0)</f>
        <v>0</v>
      </c>
      <c r="M136" s="323">
        <f>IF(AH78=1,"("&amp;TEXT((試算表!Z12+試算表!Z13+試算表!Z15+#REF!),"#,###")&amp;")",0)</f>
        <v>0</v>
      </c>
      <c r="U136" s="181"/>
      <c r="X136" s="322"/>
      <c r="Y136" s="318"/>
      <c r="Z136" s="318"/>
      <c r="AA136" s="318"/>
      <c r="AB136" s="318"/>
      <c r="AC136" s="318"/>
      <c r="AD136" s="318"/>
      <c r="AE136" s="318"/>
      <c r="AF136" s="335"/>
      <c r="AG136" s="335"/>
      <c r="AH136" s="335"/>
      <c r="AV136" s="50"/>
      <c r="AW136" s="50"/>
    </row>
    <row r="137" spans="4:49" ht="22.5" customHeight="1">
      <c r="U137" s="181"/>
      <c r="X137" s="322"/>
      <c r="Y137" s="318"/>
      <c r="Z137" s="318"/>
      <c r="AA137" s="318"/>
      <c r="AB137" s="318"/>
      <c r="AC137" s="318"/>
      <c r="AD137" s="318"/>
      <c r="AE137" s="318"/>
      <c r="AF137" s="335"/>
      <c r="AG137" s="335"/>
      <c r="AH137" s="335"/>
      <c r="AV137" s="50"/>
      <c r="AW137" s="50"/>
    </row>
    <row r="138" spans="4:49" ht="22.5" customHeight="1">
      <c r="U138" s="181"/>
      <c r="X138" s="322"/>
      <c r="Y138" s="318"/>
      <c r="Z138" s="318"/>
      <c r="AA138" s="318"/>
      <c r="AB138" s="318"/>
      <c r="AC138" s="318"/>
      <c r="AD138" s="318"/>
      <c r="AE138" s="318"/>
      <c r="AF138" s="335"/>
      <c r="AG138" s="335"/>
      <c r="AH138" s="335"/>
      <c r="AV138" s="50"/>
      <c r="AW138" s="50"/>
    </row>
  </sheetData>
  <sheetProtection selectLockedCells="1"/>
  <phoneticPr fontId="5"/>
  <dataValidations count="4">
    <dataValidation allowBlank="1" showInputMessage="1" showErrorMessage="1" promptTitle="必要に応じて入力してください" prompt="　" sqref="Y19" xr:uid="{E3E20819-AC4D-4932-9037-BD1A37521059}"/>
    <dataValidation allowBlank="1" showInputMessage="1" showErrorMessage="1" promptTitle="対応した担当者の名前を記入" prompt="　" sqref="Y20" xr:uid="{2FE74697-8EE0-4E40-A6D5-E131B4582F07}"/>
    <dataValidation allowBlank="1" showInputMessage="1" showErrorMessage="1" promptTitle="世帯主氏名を入力" prompt="TASKからのコピー＆ペーストを推奨します" sqref="Y21" xr:uid="{1C95D436-5948-4B4A-A6A0-B9D923A3A8B9}"/>
    <dataValidation allowBlank="1" showInputMessage="1" showErrorMessage="1" promptTitle="世帯番号を入力" prompt="主基本コードなどと混同しないよう注意" sqref="Y22" xr:uid="{45CB8FC7-231D-47DE-9C73-FD95A364CF9B}"/>
  </dataValidations>
  <printOptions horizontalCentered="1" verticalCentered="1"/>
  <pageMargins left="0.25" right="0.25" top="0.75" bottom="0.75" header="0.3" footer="0.3"/>
  <pageSetup paperSize="9" scale="52" fitToHeight="0" orientation="landscape" r:id="rId1"/>
  <rowBreaks count="1" manualBreakCount="1">
    <brk id="31" min="1" max="20" man="1"/>
  </rowBreaks>
  <colBreaks count="1" manualBreakCount="1">
    <brk id="18" min="1" max="68" man="1"/>
  </colBreaks>
  <ignoredErrors>
    <ignoredError sqref="Y48 Z48:AH48 AI47 AI50 AI53 AI56" formula="1"/>
  </ignoredError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プルダウンで選択" prompt="例）４月～６月に加入手続き_x000a_▶７月_x000a_例）１２月に加入手続き_x000a_▶１月_x000a_例）３月に加入手続き_x000a_▶３月随時" xr:uid="{026441BC-0732-42F4-9B9D-F114F7B392CC}">
          <x14:formula1>
            <xm:f>試算表_部品!$B$5:$B$14</xm:f>
          </x14:formula1>
          <xm:sqref>Y18</xm:sqref>
        </x14:dataValidation>
        <x14:dataValidation type="list" allowBlank="1" showInputMessage="1" showErrorMessage="1" promptTitle="給与収入が850万を超える場合" prompt="コメントに記載されている要件に該当する場合は、所得金額調整控除が発生します。_x000a_該当する場合は”該当”を選択してください。" xr:uid="{D06A0C02-4F57-4EC7-B1F5-324BB156DA36}">
          <x14:formula1>
            <xm:f>試算表_部品!$H$2:$H$3</xm:f>
          </x14:formula1>
          <xm:sqref>Y16:AH16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FE696-6475-4825-9E72-F4141CBF38CF}">
  <sheetPr>
    <pageSetUpPr fitToPage="1"/>
  </sheetPr>
  <dimension ref="A1:AI31"/>
  <sheetViews>
    <sheetView showGridLines="0" tabSelected="1" view="pageBreakPreview" zoomScale="60" zoomScaleNormal="55" workbookViewId="0">
      <selection activeCell="E5" sqref="E5"/>
    </sheetView>
  </sheetViews>
  <sheetFormatPr defaultRowHeight="18.75"/>
  <cols>
    <col min="1" max="1" width="7.625" style="276" customWidth="1"/>
    <col min="2" max="2" width="32.125" style="276" customWidth="1"/>
    <col min="3" max="12" width="23.625" style="276" customWidth="1"/>
    <col min="13" max="14" width="7.625" style="276" customWidth="1"/>
    <col min="15" max="26" width="14.875" style="276" customWidth="1"/>
    <col min="27" max="27" width="24.25" style="276" customWidth="1"/>
    <col min="28" max="28" width="6.375" style="276" customWidth="1"/>
    <col min="29" max="34" width="14.875" style="276" customWidth="1"/>
    <col min="35" max="35" width="7.625" style="276" customWidth="1"/>
    <col min="36" max="16384" width="9" style="276"/>
  </cols>
  <sheetData>
    <row r="1" spans="1:35" ht="24">
      <c r="A1" s="251"/>
      <c r="B1" s="254"/>
      <c r="C1" s="255"/>
      <c r="D1" s="255"/>
      <c r="E1" s="255"/>
      <c r="F1" s="255"/>
      <c r="G1" s="255"/>
      <c r="H1" s="255"/>
      <c r="I1" s="255"/>
      <c r="J1" s="256"/>
      <c r="K1" s="256"/>
      <c r="L1" s="256"/>
      <c r="M1" s="257"/>
      <c r="N1" s="233"/>
      <c r="O1" s="233"/>
      <c r="P1" s="233"/>
      <c r="Q1" s="233"/>
      <c r="R1" s="233"/>
      <c r="S1" s="233"/>
      <c r="T1" s="233"/>
      <c r="U1" s="233"/>
      <c r="V1" s="233"/>
      <c r="W1" s="233"/>
      <c r="X1" s="233"/>
      <c r="Y1" s="233"/>
      <c r="Z1" s="233"/>
      <c r="AA1" s="234"/>
      <c r="AB1" s="234"/>
      <c r="AC1" s="235"/>
      <c r="AD1" s="235"/>
      <c r="AE1" s="235"/>
      <c r="AF1" s="235"/>
      <c r="AG1" s="235"/>
      <c r="AH1" s="235"/>
      <c r="AI1" s="235"/>
    </row>
    <row r="2" spans="1:35" ht="36">
      <c r="A2" s="252"/>
      <c r="B2" s="232" t="s">
        <v>20</v>
      </c>
      <c r="C2" s="204" t="s">
        <v>322</v>
      </c>
      <c r="D2" s="205"/>
      <c r="E2" s="205"/>
      <c r="F2" s="266"/>
      <c r="G2" s="282"/>
      <c r="H2" s="283"/>
      <c r="I2" s="87"/>
      <c r="J2" s="88"/>
      <c r="K2" s="89"/>
      <c r="L2" s="90"/>
      <c r="M2" s="257"/>
      <c r="N2" s="249"/>
      <c r="O2" s="267"/>
      <c r="P2" s="268" t="str">
        <f>試算表!B2&amp;"年度 国民健康保険料試算表　試算結果"</f>
        <v>令和 8年度 国民健康保険料試算表　試算結果</v>
      </c>
      <c r="Q2" s="269"/>
      <c r="R2" s="270"/>
      <c r="S2" s="270"/>
      <c r="T2" s="267"/>
      <c r="U2" s="271"/>
      <c r="V2" s="272"/>
      <c r="W2" s="271"/>
      <c r="X2" s="140"/>
      <c r="Y2" s="47"/>
      <c r="Z2" s="47"/>
      <c r="AA2" s="65"/>
      <c r="AB2" s="65"/>
      <c r="AC2" s="114" t="s">
        <v>213</v>
      </c>
      <c r="AD2" s="75"/>
      <c r="AE2" s="75"/>
      <c r="AF2" s="75"/>
      <c r="AG2" s="144"/>
      <c r="AH2" s="145"/>
      <c r="AI2" s="236"/>
    </row>
    <row r="3" spans="1:35" ht="24">
      <c r="A3" s="251"/>
      <c r="B3" s="231" t="s">
        <v>306</v>
      </c>
      <c r="C3" s="103" t="s">
        <v>147</v>
      </c>
      <c r="D3" s="103" t="s">
        <v>148</v>
      </c>
      <c r="E3" s="103" t="s">
        <v>149</v>
      </c>
      <c r="F3" s="103" t="s">
        <v>150</v>
      </c>
      <c r="G3" s="103" t="s">
        <v>151</v>
      </c>
      <c r="H3" s="103" t="s">
        <v>152</v>
      </c>
      <c r="I3" s="103" t="s">
        <v>153</v>
      </c>
      <c r="J3" s="103" t="s">
        <v>154</v>
      </c>
      <c r="K3" s="103" t="s">
        <v>155</v>
      </c>
      <c r="L3" s="103" t="s">
        <v>156</v>
      </c>
      <c r="M3" s="203"/>
      <c r="N3" s="233"/>
      <c r="O3" s="48"/>
      <c r="P3" s="209" t="str">
        <f>IF(試算表!F2=TRUE,"今年度の保険料率が定まっていないため、前年度の料率で算出しています。","令和８年度の長崎県標準保険料率で計算しています。実際の諫早市の保険料率は７月に決定しますのでご留意ください。")</f>
        <v>令和８年度の長崎県標準保険料率で計算しています。実際の諫早市の保険料率は７月に決定しますのでご留意ください。</v>
      </c>
      <c r="Q3" s="206"/>
      <c r="R3" s="207"/>
      <c r="S3" s="208"/>
      <c r="T3" s="208"/>
      <c r="U3" s="206"/>
      <c r="V3" s="49"/>
      <c r="W3" s="49"/>
      <c r="X3" s="49"/>
      <c r="Y3" s="49"/>
      <c r="Z3" s="49"/>
      <c r="AA3" s="56"/>
      <c r="AB3" s="56"/>
      <c r="AC3" s="160" t="s">
        <v>249</v>
      </c>
      <c r="AD3" s="56"/>
      <c r="AE3" s="80"/>
      <c r="AF3" s="161"/>
      <c r="AG3" s="142">
        <f>試算表2!Y20</f>
        <v>0</v>
      </c>
      <c r="AH3" s="45"/>
      <c r="AI3" s="233"/>
    </row>
    <row r="4" spans="1:35" ht="26.25">
      <c r="A4" s="253"/>
      <c r="B4" s="250" t="s">
        <v>318</v>
      </c>
      <c r="C4" s="103" t="s">
        <v>270</v>
      </c>
      <c r="D4" s="103" t="s">
        <v>26</v>
      </c>
      <c r="E4" s="103" t="s">
        <v>26</v>
      </c>
      <c r="F4" s="103" t="s">
        <v>26</v>
      </c>
      <c r="G4" s="103" t="s">
        <v>26</v>
      </c>
      <c r="H4" s="103" t="s">
        <v>26</v>
      </c>
      <c r="I4" s="103" t="s">
        <v>26</v>
      </c>
      <c r="J4" s="103" t="s">
        <v>26</v>
      </c>
      <c r="K4" s="103" t="s">
        <v>26</v>
      </c>
      <c r="L4" s="103" t="s">
        <v>26</v>
      </c>
      <c r="M4" s="203"/>
      <c r="N4" s="237"/>
      <c r="O4" s="51"/>
      <c r="P4" s="141" t="s">
        <v>164</v>
      </c>
      <c r="Q4" s="53"/>
      <c r="R4" s="52"/>
      <c r="S4" s="52"/>
      <c r="T4" s="52"/>
      <c r="U4" s="52"/>
      <c r="V4" s="52"/>
      <c r="W4" s="52"/>
      <c r="X4" s="52"/>
      <c r="Y4" s="52"/>
      <c r="Z4" s="52"/>
      <c r="AA4" s="52"/>
      <c r="AB4" s="52"/>
      <c r="AC4" s="143" t="s">
        <v>214</v>
      </c>
      <c r="AD4" s="56"/>
      <c r="AE4" s="56"/>
      <c r="AF4" s="44"/>
      <c r="AG4" s="44"/>
      <c r="AH4" s="44"/>
      <c r="AI4" s="237"/>
    </row>
    <row r="5" spans="1:35" ht="26.25">
      <c r="A5" s="253"/>
      <c r="B5" s="273" t="s">
        <v>320</v>
      </c>
      <c r="C5" s="197" t="s">
        <v>35</v>
      </c>
      <c r="D5" s="197" t="s">
        <v>35</v>
      </c>
      <c r="E5" s="197" t="s">
        <v>35</v>
      </c>
      <c r="F5" s="197" t="s">
        <v>35</v>
      </c>
      <c r="G5" s="197" t="s">
        <v>250</v>
      </c>
      <c r="H5" s="197" t="s">
        <v>250</v>
      </c>
      <c r="I5" s="197" t="s">
        <v>250</v>
      </c>
      <c r="J5" s="197" t="s">
        <v>250</v>
      </c>
      <c r="K5" s="197" t="s">
        <v>250</v>
      </c>
      <c r="L5" s="197" t="s">
        <v>250</v>
      </c>
      <c r="M5" s="258"/>
      <c r="N5" s="237"/>
      <c r="O5" s="54"/>
      <c r="P5" s="101" t="s">
        <v>181</v>
      </c>
      <c r="Q5" s="66"/>
      <c r="R5" s="289" t="str">
        <f>IF(Q6="世帯主","","※国保に加入していない世帯主のことを擬制世帯主といいます。保険料の計算は加入者の所得と人数で行いますが、所得による軽減の判定には擬制世帯主の所得も含まれます。")</f>
        <v>※国保に加入していない世帯主のことを擬制世帯主といいます。保険料の計算は加入者の所得と人数で行いますが、所得による軽減の判定には擬制世帯主の所得も含まれます。</v>
      </c>
      <c r="S5" s="289"/>
      <c r="T5" s="289"/>
      <c r="U5" s="289"/>
      <c r="V5" s="289"/>
      <c r="W5" s="289"/>
      <c r="X5" s="289"/>
      <c r="Y5" s="289"/>
      <c r="Z5" s="289"/>
      <c r="AA5" s="289"/>
      <c r="AB5" s="46"/>
      <c r="AC5" s="44"/>
      <c r="AD5" s="44"/>
      <c r="AE5" s="44"/>
      <c r="AF5" s="44"/>
      <c r="AG5" s="44"/>
      <c r="AH5" s="44"/>
      <c r="AI5" s="237"/>
    </row>
    <row r="6" spans="1:35" ht="21">
      <c r="A6" s="251"/>
      <c r="B6" s="230" t="s">
        <v>27</v>
      </c>
      <c r="C6" s="265" t="s">
        <v>317</v>
      </c>
      <c r="D6" s="265" t="s">
        <v>317</v>
      </c>
      <c r="E6" s="265" t="s">
        <v>317</v>
      </c>
      <c r="F6" s="265" t="s">
        <v>317</v>
      </c>
      <c r="G6" s="265" t="s">
        <v>317</v>
      </c>
      <c r="H6" s="265" t="s">
        <v>317</v>
      </c>
      <c r="I6" s="265" t="s">
        <v>317</v>
      </c>
      <c r="J6" s="265" t="s">
        <v>317</v>
      </c>
      <c r="K6" s="265" t="s">
        <v>317</v>
      </c>
      <c r="L6" s="265" t="s">
        <v>317</v>
      </c>
      <c r="M6" s="259"/>
      <c r="N6" s="233"/>
      <c r="O6" s="55"/>
      <c r="P6" s="56"/>
      <c r="Q6" s="229" t="str">
        <f>IF(Q11=0,"擬制世帯主","世帯主")</f>
        <v>擬制世帯主</v>
      </c>
      <c r="R6" s="95"/>
      <c r="S6" s="98"/>
      <c r="T6" s="98"/>
      <c r="U6" s="98"/>
      <c r="V6" s="98"/>
      <c r="W6" s="98"/>
      <c r="X6" s="98"/>
      <c r="Y6" s="98"/>
      <c r="Z6" s="98"/>
      <c r="AA6" s="98"/>
      <c r="AB6" s="56"/>
      <c r="AC6" s="80"/>
      <c r="AD6" s="80"/>
      <c r="AE6" s="80"/>
      <c r="AF6" s="80"/>
      <c r="AG6" s="80"/>
      <c r="AH6" s="82"/>
      <c r="AI6" s="235"/>
    </row>
    <row r="7" spans="1:35" ht="26.25">
      <c r="A7" s="251"/>
      <c r="B7" s="230" t="s">
        <v>28</v>
      </c>
      <c r="C7" s="265" t="s">
        <v>251</v>
      </c>
      <c r="D7" s="265" t="s">
        <v>251</v>
      </c>
      <c r="E7" s="265" t="s">
        <v>251</v>
      </c>
      <c r="F7" s="265" t="s">
        <v>251</v>
      </c>
      <c r="G7" s="265" t="s">
        <v>251</v>
      </c>
      <c r="H7" s="265" t="s">
        <v>251</v>
      </c>
      <c r="I7" s="265" t="s">
        <v>251</v>
      </c>
      <c r="J7" s="265" t="s">
        <v>251</v>
      </c>
      <c r="K7" s="265" t="s">
        <v>251</v>
      </c>
      <c r="L7" s="265" t="s">
        <v>251</v>
      </c>
      <c r="M7" s="259"/>
      <c r="N7" s="233"/>
      <c r="O7" s="59"/>
      <c r="P7" s="107" t="s">
        <v>158</v>
      </c>
      <c r="Q7" s="91" t="s">
        <v>147</v>
      </c>
      <c r="R7" s="96" t="s">
        <v>148</v>
      </c>
      <c r="S7" s="91" t="s">
        <v>149</v>
      </c>
      <c r="T7" s="96" t="s">
        <v>150</v>
      </c>
      <c r="U7" s="91" t="s">
        <v>151</v>
      </c>
      <c r="V7" s="96" t="s">
        <v>152</v>
      </c>
      <c r="W7" s="91" t="s">
        <v>153</v>
      </c>
      <c r="X7" s="96" t="s">
        <v>154</v>
      </c>
      <c r="Y7" s="91" t="s">
        <v>155</v>
      </c>
      <c r="Z7" s="99" t="s">
        <v>156</v>
      </c>
      <c r="AA7" s="126" t="s">
        <v>157</v>
      </c>
      <c r="AB7" s="56"/>
      <c r="AC7" s="80"/>
      <c r="AD7" s="80"/>
      <c r="AE7" s="80"/>
      <c r="AF7" s="80"/>
      <c r="AG7" s="80"/>
      <c r="AH7" s="82"/>
      <c r="AI7" s="235"/>
    </row>
    <row r="8" spans="1:35" ht="30.75">
      <c r="A8" s="251"/>
      <c r="B8" s="196" t="s">
        <v>321</v>
      </c>
      <c r="C8" s="104"/>
      <c r="D8" s="104"/>
      <c r="E8" s="104"/>
      <c r="F8" s="104"/>
      <c r="G8" s="104"/>
      <c r="H8" s="104"/>
      <c r="I8" s="104"/>
      <c r="J8" s="106"/>
      <c r="K8" s="106"/>
      <c r="L8" s="106"/>
      <c r="M8" s="259"/>
      <c r="N8" s="233"/>
      <c r="O8" s="284" t="s">
        <v>237</v>
      </c>
      <c r="P8" s="146" t="s">
        <v>163</v>
      </c>
      <c r="Q8" s="147">
        <f>IF(試算表2!$AA$20="",試算表2!Y37,"")</f>
        <v>0</v>
      </c>
      <c r="R8" s="148">
        <f>IF(試算表2!$AA$20="",試算表2!Z37,"")</f>
        <v>0</v>
      </c>
      <c r="S8" s="147">
        <f>IF(試算表2!$AA$20="",試算表2!AA37,"")</f>
        <v>0</v>
      </c>
      <c r="T8" s="148">
        <f>IF(試算表2!$AA$20="",試算表2!AB37,"")</f>
        <v>0</v>
      </c>
      <c r="U8" s="147">
        <f>IF(試算表2!$AA$20="",試算表2!AC37,"")</f>
        <v>0</v>
      </c>
      <c r="V8" s="148">
        <f>IF(試算表2!$AA$20="",試算表2!AD37,"")</f>
        <v>0</v>
      </c>
      <c r="W8" s="147">
        <f>IF(試算表2!$AA$20="",試算表2!AE37,"")</f>
        <v>0</v>
      </c>
      <c r="X8" s="148">
        <f>IF(試算表2!$AA$20="",試算表2!AF37,"")</f>
        <v>0</v>
      </c>
      <c r="Y8" s="147">
        <f>IF(試算表2!$AA$20="",試算表2!AG37,"")</f>
        <v>0</v>
      </c>
      <c r="Z8" s="149">
        <f>IF(試算表2!$AA$20="",試算表2!AH37,"")</f>
        <v>0</v>
      </c>
      <c r="AA8" s="127">
        <f>IF(試算表2!$AA$20="",Q8+R8+S8+T8+U8+V8+W8+X8+Y8+Z8,試算表2!$AA$20)</f>
        <v>0</v>
      </c>
      <c r="AB8" s="279" t="s">
        <v>239</v>
      </c>
      <c r="AC8" s="114" t="s">
        <v>319</v>
      </c>
      <c r="AD8" s="76"/>
      <c r="AE8" s="77"/>
      <c r="AF8" s="78"/>
      <c r="AG8" s="78"/>
      <c r="AH8" s="78"/>
      <c r="AI8" s="238"/>
    </row>
    <row r="9" spans="1:35" ht="26.25">
      <c r="A9" s="251"/>
      <c r="B9" s="63" t="s">
        <v>30</v>
      </c>
      <c r="C9" s="105">
        <v>0</v>
      </c>
      <c r="D9" s="105">
        <v>0</v>
      </c>
      <c r="E9" s="105">
        <v>0</v>
      </c>
      <c r="F9" s="105">
        <v>0</v>
      </c>
      <c r="G9" s="105">
        <v>0</v>
      </c>
      <c r="H9" s="105">
        <v>0</v>
      </c>
      <c r="I9" s="105">
        <v>0</v>
      </c>
      <c r="J9" s="105">
        <v>0</v>
      </c>
      <c r="K9" s="105">
        <v>0</v>
      </c>
      <c r="L9" s="105">
        <v>0</v>
      </c>
      <c r="M9" s="260"/>
      <c r="N9" s="233"/>
      <c r="O9" s="285"/>
      <c r="P9" s="150" t="s">
        <v>59</v>
      </c>
      <c r="Q9" s="147">
        <f>試算表2!Y34</f>
        <v>0</v>
      </c>
      <c r="R9" s="148">
        <f>試算表2!Z34</f>
        <v>0</v>
      </c>
      <c r="S9" s="147">
        <f>試算表2!AA34</f>
        <v>0</v>
      </c>
      <c r="T9" s="148">
        <f>試算表2!AB34</f>
        <v>0</v>
      </c>
      <c r="U9" s="147">
        <f>試算表2!AC34</f>
        <v>0</v>
      </c>
      <c r="V9" s="148">
        <f>試算表2!AD34</f>
        <v>0</v>
      </c>
      <c r="W9" s="147">
        <f>試算表2!AE34</f>
        <v>0</v>
      </c>
      <c r="X9" s="148">
        <f>試算表2!AF34</f>
        <v>0</v>
      </c>
      <c r="Y9" s="147">
        <f>試算表2!AG34</f>
        <v>0</v>
      </c>
      <c r="Z9" s="149">
        <f>試算表2!AH34</f>
        <v>0</v>
      </c>
      <c r="AA9" s="128" t="s">
        <v>165</v>
      </c>
      <c r="AB9" s="52"/>
      <c r="AC9" s="109" t="s">
        <v>209</v>
      </c>
      <c r="AD9" s="110"/>
      <c r="AE9" s="115">
        <f>試算表2!Y105</f>
        <v>430000</v>
      </c>
      <c r="AF9" s="110"/>
      <c r="AG9" s="280" t="str">
        <f>IF(試算表2!Z105=0,"","該当")</f>
        <v/>
      </c>
      <c r="AH9" s="110"/>
      <c r="AI9" s="239"/>
    </row>
    <row r="10" spans="1:35" ht="26.25">
      <c r="A10" s="251"/>
      <c r="B10" s="63" t="s">
        <v>31</v>
      </c>
      <c r="C10" s="199" t="s">
        <v>50</v>
      </c>
      <c r="D10" s="199" t="s">
        <v>252</v>
      </c>
      <c r="E10" s="199" t="s">
        <v>252</v>
      </c>
      <c r="F10" s="199" t="s">
        <v>252</v>
      </c>
      <c r="G10" s="199" t="s">
        <v>252</v>
      </c>
      <c r="H10" s="199" t="s">
        <v>252</v>
      </c>
      <c r="I10" s="199" t="s">
        <v>252</v>
      </c>
      <c r="J10" s="199" t="s">
        <v>252</v>
      </c>
      <c r="K10" s="199" t="s">
        <v>252</v>
      </c>
      <c r="L10" s="199" t="s">
        <v>252</v>
      </c>
      <c r="M10" s="261"/>
      <c r="N10" s="233"/>
      <c r="O10" s="285"/>
      <c r="P10" s="150" t="s">
        <v>7</v>
      </c>
      <c r="Q10" s="132">
        <f>試算表2!Y36</f>
        <v>0</v>
      </c>
      <c r="R10" s="133">
        <f>試算表2!Z36</f>
        <v>0</v>
      </c>
      <c r="S10" s="132">
        <f>試算表2!AA36</f>
        <v>0</v>
      </c>
      <c r="T10" s="133">
        <f>試算表2!AB36</f>
        <v>0</v>
      </c>
      <c r="U10" s="132">
        <f>試算表2!AC36</f>
        <v>0</v>
      </c>
      <c r="V10" s="133">
        <f>試算表2!AD36</f>
        <v>0</v>
      </c>
      <c r="W10" s="132">
        <f>試算表2!AE36</f>
        <v>0</v>
      </c>
      <c r="X10" s="133">
        <f>試算表2!AF36</f>
        <v>0</v>
      </c>
      <c r="Y10" s="132">
        <f>試算表2!AG36</f>
        <v>0</v>
      </c>
      <c r="Z10" s="151">
        <f>試算表2!AH36</f>
        <v>0</v>
      </c>
      <c r="AA10" s="129" t="s">
        <v>165</v>
      </c>
      <c r="AB10" s="52"/>
      <c r="AC10" s="111" t="s">
        <v>210</v>
      </c>
      <c r="AD10" s="112"/>
      <c r="AE10" s="116">
        <f>試算表2!Y106</f>
        <v>430000</v>
      </c>
      <c r="AF10" s="112"/>
      <c r="AG10" s="281" t="str">
        <f>IF(試算表2!Z106=0,"","該当")</f>
        <v/>
      </c>
      <c r="AH10" s="113"/>
      <c r="AI10" s="239"/>
    </row>
    <row r="11" spans="1:35" ht="26.25">
      <c r="A11" s="251"/>
      <c r="B11" s="63" t="s">
        <v>32</v>
      </c>
      <c r="C11" s="105">
        <v>0</v>
      </c>
      <c r="D11" s="105">
        <v>0</v>
      </c>
      <c r="E11" s="105">
        <v>0</v>
      </c>
      <c r="F11" s="105">
        <v>0</v>
      </c>
      <c r="G11" s="105">
        <v>0</v>
      </c>
      <c r="H11" s="105">
        <v>0</v>
      </c>
      <c r="I11" s="105">
        <v>0</v>
      </c>
      <c r="J11" s="105">
        <v>0</v>
      </c>
      <c r="K11" s="105">
        <v>0</v>
      </c>
      <c r="L11" s="105">
        <v>0</v>
      </c>
      <c r="M11" s="260"/>
      <c r="N11" s="233"/>
      <c r="O11" s="286"/>
      <c r="P11" s="152" t="s">
        <v>51</v>
      </c>
      <c r="Q11" s="153">
        <f>試算表2!Y39</f>
        <v>0</v>
      </c>
      <c r="R11" s="154">
        <f>試算表2!Z39</f>
        <v>0</v>
      </c>
      <c r="S11" s="153">
        <f>試算表2!AA39</f>
        <v>0</v>
      </c>
      <c r="T11" s="154">
        <f>試算表2!AB39</f>
        <v>0</v>
      </c>
      <c r="U11" s="153">
        <f>試算表2!AC39</f>
        <v>0</v>
      </c>
      <c r="V11" s="154">
        <f>試算表2!AD39</f>
        <v>0</v>
      </c>
      <c r="W11" s="153">
        <f>試算表2!AE39</f>
        <v>0</v>
      </c>
      <c r="X11" s="154">
        <f>試算表2!AF39</f>
        <v>0</v>
      </c>
      <c r="Y11" s="153">
        <f>試算表2!AG39</f>
        <v>0</v>
      </c>
      <c r="Z11" s="155">
        <f>試算表2!AH39</f>
        <v>0</v>
      </c>
      <c r="AA11" s="130" t="s">
        <v>165</v>
      </c>
      <c r="AB11" s="52"/>
      <c r="AC11" s="109" t="s">
        <v>211</v>
      </c>
      <c r="AD11" s="110"/>
      <c r="AE11" s="115">
        <f>試算表2!Y107</f>
        <v>430000</v>
      </c>
      <c r="AF11" s="110"/>
      <c r="AG11" s="280" t="str">
        <f>IF(試算表2!Z107=0,"","該当")</f>
        <v>該当</v>
      </c>
      <c r="AH11" s="110"/>
      <c r="AI11" s="239"/>
    </row>
    <row r="12" spans="1:35" ht="26.25">
      <c r="A12" s="251"/>
      <c r="B12" s="63" t="s">
        <v>33</v>
      </c>
      <c r="C12" s="105">
        <v>0</v>
      </c>
      <c r="D12" s="105">
        <v>0</v>
      </c>
      <c r="E12" s="105">
        <v>0</v>
      </c>
      <c r="F12" s="105">
        <v>0</v>
      </c>
      <c r="G12" s="105">
        <v>0</v>
      </c>
      <c r="H12" s="105">
        <v>0</v>
      </c>
      <c r="I12" s="105">
        <v>0</v>
      </c>
      <c r="J12" s="105">
        <v>0</v>
      </c>
      <c r="K12" s="105">
        <v>0</v>
      </c>
      <c r="L12" s="105">
        <v>0</v>
      </c>
      <c r="M12" s="260"/>
      <c r="N12" s="233"/>
      <c r="O12" s="287" t="s">
        <v>236</v>
      </c>
      <c r="P12" s="84" t="s">
        <v>144</v>
      </c>
      <c r="Q12" s="92">
        <f>試算表2!Y59+試算表2!Y63+試算表2!Y67+試算表2!Y71</f>
        <v>0</v>
      </c>
      <c r="R12" s="97">
        <f>試算表2!Z59+試算表2!Z63+試算表2!Z67+試算表2!Z71</f>
        <v>0</v>
      </c>
      <c r="S12" s="92">
        <f>試算表2!AA59+試算表2!AA63+試算表2!AA67+試算表2!AA71</f>
        <v>0</v>
      </c>
      <c r="T12" s="97">
        <f>試算表2!AB59+試算表2!AB63+試算表2!AB67+試算表2!AB71</f>
        <v>0</v>
      </c>
      <c r="U12" s="92">
        <f>試算表2!AC59+試算表2!AC63+試算表2!AC67+試算表2!AC71</f>
        <v>0</v>
      </c>
      <c r="V12" s="97">
        <f>試算表2!AD59+試算表2!AD63+試算表2!AD67+試算表2!AD71</f>
        <v>0</v>
      </c>
      <c r="W12" s="92">
        <f>試算表2!AE59+試算表2!AE63+試算表2!AE67+試算表2!AE71</f>
        <v>0</v>
      </c>
      <c r="X12" s="97">
        <f>試算表2!AF59+試算表2!AF63+試算表2!AF67+試算表2!AF71</f>
        <v>0</v>
      </c>
      <c r="Y12" s="92">
        <f>試算表2!AG59+試算表2!AG63+試算表2!AG67+試算表2!AG71</f>
        <v>0</v>
      </c>
      <c r="Z12" s="100">
        <f>試算表2!AH59+試算表2!AH63+試算表2!AH67+試算表2!AH71</f>
        <v>0</v>
      </c>
      <c r="AA12" s="131">
        <f>ROUNDDOWN(試算表2!AI59+試算表2!AI63+試算表2!AI67+試算表2!AI71,-1)</f>
        <v>0</v>
      </c>
      <c r="AB12" s="52"/>
      <c r="AC12" s="162" t="s">
        <v>240</v>
      </c>
      <c r="AD12" s="80"/>
      <c r="AE12" s="80"/>
      <c r="AF12" s="80"/>
      <c r="AG12" s="80"/>
      <c r="AH12" s="82"/>
      <c r="AI12" s="235"/>
    </row>
    <row r="13" spans="1:35" ht="26.25">
      <c r="A13" s="251"/>
      <c r="B13" s="196" t="s">
        <v>60</v>
      </c>
      <c r="C13" s="195">
        <v>0</v>
      </c>
      <c r="D13" s="195">
        <v>0</v>
      </c>
      <c r="E13" s="195">
        <v>0</v>
      </c>
      <c r="F13" s="195">
        <v>0</v>
      </c>
      <c r="G13" s="195">
        <v>0</v>
      </c>
      <c r="H13" s="195">
        <v>0</v>
      </c>
      <c r="I13" s="195">
        <v>0</v>
      </c>
      <c r="J13" s="195">
        <v>0</v>
      </c>
      <c r="K13" s="195">
        <v>0</v>
      </c>
      <c r="L13" s="195">
        <v>0</v>
      </c>
      <c r="M13" s="260"/>
      <c r="N13" s="233"/>
      <c r="O13" s="288"/>
      <c r="P13" s="217" t="s">
        <v>145</v>
      </c>
      <c r="Q13" s="218">
        <f>試算表2!Y60+試算表2!Y64+試算表2!Y68+試算表2!Y72+試算表2!Y74</f>
        <v>0</v>
      </c>
      <c r="R13" s="219">
        <f>試算表2!Z60+試算表2!Z64+試算表2!Z68+試算表2!Z72+試算表2!Z74</f>
        <v>0</v>
      </c>
      <c r="S13" s="218">
        <f>試算表2!AA60+試算表2!AA64+試算表2!AA68+試算表2!AA72+試算表2!AA74</f>
        <v>0</v>
      </c>
      <c r="T13" s="219">
        <f>試算表2!AB60+試算表2!AB64+試算表2!AB68+試算表2!AB72+試算表2!AB74</f>
        <v>0</v>
      </c>
      <c r="U13" s="218">
        <f>試算表2!AC60+試算表2!AC64+試算表2!AC68+試算表2!AC72+試算表2!AC74</f>
        <v>0</v>
      </c>
      <c r="V13" s="219">
        <f>試算表2!AD60+試算表2!AD64+試算表2!AD68+試算表2!AD72+試算表2!AD74</f>
        <v>0</v>
      </c>
      <c r="W13" s="218">
        <f>試算表2!AE60+試算表2!AE64+試算表2!AE68+試算表2!AE72+試算表2!AE74</f>
        <v>0</v>
      </c>
      <c r="X13" s="219">
        <f>試算表2!AF60+試算表2!AF64+試算表2!AF68+試算表2!AF72+試算表2!AF74</f>
        <v>0</v>
      </c>
      <c r="Y13" s="218">
        <f>試算表2!AG60+試算表2!AG64+試算表2!AG68+試算表2!AG72+試算表2!AG74</f>
        <v>0</v>
      </c>
      <c r="Z13" s="220">
        <f>試算表2!AH60+試算表2!AH64+試算表2!AH68+試算表2!AH72+試算表2!AH74</f>
        <v>0</v>
      </c>
      <c r="AA13" s="221">
        <f>ROUNDDOWN(試算表2!AI60+試算表2!AI64+試算表2!AI68+試算表2!AI72+試算表2!AI74,-1)</f>
        <v>0</v>
      </c>
      <c r="AB13" s="52"/>
      <c r="AC13" s="80"/>
      <c r="AD13" s="80"/>
      <c r="AE13" s="80"/>
      <c r="AF13" s="80"/>
      <c r="AG13" s="80"/>
      <c r="AH13" s="82"/>
      <c r="AI13" s="235"/>
    </row>
    <row r="14" spans="1:35" ht="26.25">
      <c r="A14" s="251"/>
      <c r="B14" s="64" t="s">
        <v>172</v>
      </c>
      <c r="C14" s="198" t="str">
        <f>IF(試算表!C8="","生年月日未入力","")</f>
        <v>生年月日未入力</v>
      </c>
      <c r="D14" s="198" t="str">
        <f>IF(D5=試算表_部品!$A$3,IF(試算表!D8="","生年月日未入力",""),"")</f>
        <v/>
      </c>
      <c r="E14" s="198" t="str">
        <f>IF(E5=試算表_部品!$A$3,IF(試算表!E8="","生年月日未入力",""),"")</f>
        <v/>
      </c>
      <c r="F14" s="198" t="str">
        <f>IF(F5=試算表_部品!$A$3,IF(試算表!F8="","生年月日未入力",""),"")</f>
        <v/>
      </c>
      <c r="G14" s="198" t="str">
        <f>IF(G5=試算表_部品!$A$3,IF(試算表!G8="","生年月日未入力",""),"")</f>
        <v/>
      </c>
      <c r="H14" s="198" t="str">
        <f>IF(H5=試算表_部品!$A$3,IF(試算表!H8="","生年月日未入力",""),"")</f>
        <v/>
      </c>
      <c r="I14" s="198" t="str">
        <f>IF(I5=試算表_部品!$A$3,IF(試算表!I8="","生年月日未入力",""),"")</f>
        <v/>
      </c>
      <c r="J14" s="198" t="str">
        <f>IF(J5=試算表_部品!$A$3,IF(試算表!J8="","生年月日未入力",""),"")</f>
        <v/>
      </c>
      <c r="K14" s="198" t="str">
        <f>IF(K5=試算表_部品!$A$3,IF(試算表!K8="","生年月日未入力",""),"")</f>
        <v/>
      </c>
      <c r="L14" s="198" t="str">
        <f>IF(L5=試算表_部品!$A$3,IF(試算表!L8="","生年月日未入力",""),"")</f>
        <v/>
      </c>
      <c r="M14" s="259"/>
      <c r="N14" s="233"/>
      <c r="O14" s="288"/>
      <c r="P14" s="85" t="s">
        <v>311</v>
      </c>
      <c r="Q14" s="212">
        <f t="shared" ref="Q14:AA14" si="0">Q12+Q13</f>
        <v>0</v>
      </c>
      <c r="R14" s="213">
        <f t="shared" si="0"/>
        <v>0</v>
      </c>
      <c r="S14" s="212">
        <f t="shared" si="0"/>
        <v>0</v>
      </c>
      <c r="T14" s="213">
        <f t="shared" si="0"/>
        <v>0</v>
      </c>
      <c r="U14" s="212">
        <f t="shared" si="0"/>
        <v>0</v>
      </c>
      <c r="V14" s="213">
        <f t="shared" si="0"/>
        <v>0</v>
      </c>
      <c r="W14" s="212">
        <f t="shared" si="0"/>
        <v>0</v>
      </c>
      <c r="X14" s="213">
        <f t="shared" si="0"/>
        <v>0</v>
      </c>
      <c r="Y14" s="212">
        <f t="shared" si="0"/>
        <v>0</v>
      </c>
      <c r="Z14" s="216">
        <f t="shared" si="0"/>
        <v>0</v>
      </c>
      <c r="AA14" s="214">
        <f t="shared" si="0"/>
        <v>0</v>
      </c>
      <c r="AB14" s="52"/>
      <c r="AC14" s="80"/>
      <c r="AD14" s="80"/>
      <c r="AE14" s="80"/>
      <c r="AF14" s="80"/>
      <c r="AG14" s="80"/>
      <c r="AH14" s="82"/>
      <c r="AI14" s="235"/>
    </row>
    <row r="15" spans="1:35" ht="27" thickBot="1">
      <c r="A15" s="251"/>
      <c r="B15" s="263" t="s">
        <v>173</v>
      </c>
      <c r="C15" s="264"/>
      <c r="D15" s="264"/>
      <c r="E15" s="264"/>
      <c r="F15" s="264"/>
      <c r="G15" s="264"/>
      <c r="H15" s="264"/>
      <c r="I15" s="264"/>
      <c r="J15" s="264"/>
      <c r="K15" s="264"/>
      <c r="L15" s="264"/>
      <c r="M15" s="262"/>
      <c r="N15" s="233"/>
      <c r="O15" s="288"/>
      <c r="P15" s="217" t="s">
        <v>146</v>
      </c>
      <c r="Q15" s="222">
        <f>試算表2!Y61+試算表2!Y65+試算表2!Y69+試算表2!Y73</f>
        <v>0</v>
      </c>
      <c r="R15" s="223">
        <f>試算表2!Z61+試算表2!Z65+試算表2!Z69+試算表2!Z73</f>
        <v>0</v>
      </c>
      <c r="S15" s="222">
        <f>試算表2!AA61+試算表2!AA65+試算表2!AA69+試算表2!AA73</f>
        <v>0</v>
      </c>
      <c r="T15" s="223">
        <f>試算表2!AB61+試算表2!AB65+試算表2!AB69+試算表2!AB73</f>
        <v>0</v>
      </c>
      <c r="U15" s="222">
        <f>試算表2!AC61+試算表2!AC65+試算表2!AC69+試算表2!AC73</f>
        <v>0</v>
      </c>
      <c r="V15" s="223">
        <f>試算表2!AD61+試算表2!AD65+試算表2!AD69+試算表2!AD73</f>
        <v>0</v>
      </c>
      <c r="W15" s="222">
        <f>試算表2!AE61+試算表2!AE65+試算表2!AE69+試算表2!AE73</f>
        <v>0</v>
      </c>
      <c r="X15" s="223">
        <f>試算表2!AF61+試算表2!AF65+試算表2!AF69+試算表2!AF73</f>
        <v>0</v>
      </c>
      <c r="Y15" s="222">
        <f>試算表2!AG61+試算表2!AG65+試算表2!AG69+試算表2!AG73</f>
        <v>0</v>
      </c>
      <c r="Z15" s="224">
        <f>試算表2!AH61+試算表2!AH65+試算表2!AH69+試算表2!AH73</f>
        <v>0</v>
      </c>
      <c r="AA15" s="131">
        <f>MAX(Q15:Z15)</f>
        <v>0</v>
      </c>
      <c r="AB15" s="52"/>
      <c r="AC15" s="118"/>
      <c r="AD15" s="119"/>
      <c r="AE15" s="122" t="s">
        <v>293</v>
      </c>
      <c r="AF15" s="122" t="s">
        <v>294</v>
      </c>
      <c r="AG15" s="122" t="s">
        <v>295</v>
      </c>
      <c r="AH15" s="122" t="s">
        <v>296</v>
      </c>
      <c r="AI15" s="240"/>
    </row>
    <row r="16" spans="1:35" ht="49.5" thickTop="1" thickBot="1">
      <c r="N16" s="233"/>
      <c r="O16" s="288"/>
      <c r="P16" s="226" t="s">
        <v>315</v>
      </c>
      <c r="Q16" s="49"/>
      <c r="R16" s="49"/>
      <c r="S16" s="49"/>
      <c r="T16" s="49"/>
      <c r="U16" s="49"/>
      <c r="V16" s="49"/>
      <c r="W16" s="49"/>
      <c r="X16" s="49"/>
      <c r="Y16" s="49"/>
      <c r="Z16" s="215" t="s">
        <v>312</v>
      </c>
      <c r="AA16" s="123">
        <f>ROUNDDOWN(IF(試算表2!AI62&gt;AE22,AE22,試算表2!AI62),-1)+ROUNDDOWN(IF(試算表2!AI66&gt;AF22,AF22,試算表2!AI66),-1)+ROUNDDOWN(IF(試算表2!AI70&gt;AG22,AG22,試算表2!AI70),-1)+ROUNDDOWN(IF(試算表2!AI75&gt;AH22,AH22,試算表2!AI75),-1)</f>
        <v>0</v>
      </c>
      <c r="AB16" s="108" t="s">
        <v>239</v>
      </c>
      <c r="AC16" s="120" t="s">
        <v>238</v>
      </c>
      <c r="AD16" s="121"/>
      <c r="AE16" s="74">
        <f>ROUNDDOWN(IF(試算表2!AI62&gt;AE22,AE22,試算表2!AI62),-1)</f>
        <v>0</v>
      </c>
      <c r="AF16" s="74">
        <f>ROUNDDOWN(IF(試算表2!AI66&gt;AF22,AF22,試算表2!AI66),-1)</f>
        <v>0</v>
      </c>
      <c r="AG16" s="74">
        <f>ROUNDDOWN(IF(試算表2!AI70&gt;AG22,AG22,試算表2!AI70),-1)</f>
        <v>0</v>
      </c>
      <c r="AH16" s="74">
        <f>ROUNDDOWN(IF(試算表2!AI75&gt;AH22,AH22,試算表2!AI75),-1)</f>
        <v>0</v>
      </c>
      <c r="AI16" s="241"/>
    </row>
    <row r="17" spans="14:35" ht="21.75" thickTop="1">
      <c r="N17" s="233"/>
      <c r="O17" s="50"/>
      <c r="P17" s="227" t="s">
        <v>316</v>
      </c>
      <c r="Q17" s="57"/>
      <c r="R17" s="57"/>
      <c r="S17" s="57"/>
      <c r="T17" s="57"/>
      <c r="U17" s="57"/>
      <c r="V17" s="57"/>
      <c r="W17" s="57"/>
      <c r="X17" s="57"/>
      <c r="Y17" s="57"/>
      <c r="Z17" s="57"/>
      <c r="AA17" s="58"/>
      <c r="AB17" s="56"/>
      <c r="AC17" s="80"/>
      <c r="AD17" s="80"/>
      <c r="AE17" s="80"/>
      <c r="AF17" s="80"/>
      <c r="AG17" s="80"/>
      <c r="AH17" s="82"/>
      <c r="AI17" s="235"/>
    </row>
    <row r="18" spans="14:35" ht="27" thickBot="1">
      <c r="N18" s="233"/>
      <c r="O18" s="50"/>
      <c r="P18" s="102" t="s">
        <v>208</v>
      </c>
      <c r="Q18" s="68"/>
      <c r="R18" s="67"/>
      <c r="S18" s="69"/>
      <c r="T18" s="69"/>
      <c r="U18" s="70"/>
      <c r="V18" s="70"/>
      <c r="W18" s="70"/>
      <c r="X18" s="70"/>
      <c r="Y18" s="70"/>
      <c r="Z18" s="70"/>
      <c r="AA18" s="225" t="s">
        <v>314</v>
      </c>
      <c r="AB18" s="56"/>
      <c r="AC18" s="178" t="s">
        <v>212</v>
      </c>
      <c r="AD18" s="179"/>
      <c r="AE18" s="180" t="s">
        <v>293</v>
      </c>
      <c r="AF18" s="180" t="s">
        <v>294</v>
      </c>
      <c r="AG18" s="180" t="s">
        <v>295</v>
      </c>
      <c r="AH18" s="180" t="s">
        <v>297</v>
      </c>
      <c r="AI18" s="242"/>
    </row>
    <row r="19" spans="14:35" ht="27" thickTop="1">
      <c r="N19" s="233"/>
      <c r="O19" s="50"/>
      <c r="P19" s="93" t="s">
        <v>6</v>
      </c>
      <c r="Q19" s="134">
        <f t="shared" ref="Q19:Z19" si="1">ROUNDDOWN(Q20*12,0)</f>
        <v>0</v>
      </c>
      <c r="R19" s="135">
        <f t="shared" si="1"/>
        <v>0</v>
      </c>
      <c r="S19" s="134">
        <f t="shared" si="1"/>
        <v>0</v>
      </c>
      <c r="T19" s="135">
        <f t="shared" si="1"/>
        <v>0</v>
      </c>
      <c r="U19" s="134">
        <f t="shared" si="1"/>
        <v>0</v>
      </c>
      <c r="V19" s="135">
        <f t="shared" si="1"/>
        <v>0</v>
      </c>
      <c r="W19" s="134">
        <f t="shared" si="1"/>
        <v>0</v>
      </c>
      <c r="X19" s="135">
        <f t="shared" si="1"/>
        <v>0</v>
      </c>
      <c r="Y19" s="134">
        <f t="shared" si="1"/>
        <v>0</v>
      </c>
      <c r="Z19" s="135">
        <f t="shared" si="1"/>
        <v>0</v>
      </c>
      <c r="AA19" s="125">
        <f>IFERROR(AA20*12,0)</f>
        <v>0</v>
      </c>
      <c r="AB19" s="57"/>
      <c r="AC19" s="188" t="s">
        <v>144</v>
      </c>
      <c r="AD19" s="188" t="s">
        <v>267</v>
      </c>
      <c r="AE19" s="189">
        <f>INDEX(保険料率の推移!$A$3:$X$20,MATCH(試算表!$B$4,保険料率の推移!$A$3:$A$20,0),MATCH(試算表2!$X45,保険料率の推移!$A$2:$X$2,0))</f>
        <v>8.0500000000000002E-2</v>
      </c>
      <c r="AF19" s="189">
        <f>INDEX(保険料率の推移!$A$3:$S$20,MATCH(試算表!$B$4,保険料率の推移!$A$3:$A$20,0),MATCH(試算表2!$X48,保険料率の推移!$A$2:$S$2,0))</f>
        <v>3.4500000000000003E-2</v>
      </c>
      <c r="AG19" s="189">
        <f>INDEX(保険料率の推移!$A$3:$S$20,MATCH(試算表!$B$4,保険料率の推移!$A$3:$A$20,0),MATCH(試算表2!$X51,保険料率の推移!$A$2:$S$2,0))</f>
        <v>2.7199999999999998E-2</v>
      </c>
      <c r="AH19" s="189">
        <f>INDEX(保険料率の推移!$A$3:$S$20,MATCH(試算表!$B$4,保険料率の推移!$A$3:$A$20,0),MATCH(試算表2!$X54,保険料率の推移!$A$2:$S$2,0))</f>
        <v>3.2000000000000002E-3</v>
      </c>
      <c r="AI19" s="243"/>
    </row>
    <row r="20" spans="14:35" ht="27" thickBot="1">
      <c r="N20" s="233"/>
      <c r="O20" s="50"/>
      <c r="P20" s="94" t="s">
        <v>161</v>
      </c>
      <c r="Q20" s="136">
        <f t="shared" ref="Q20:Z20" si="2">IFERROR(((Q12+Q13)/Q11),0)</f>
        <v>0</v>
      </c>
      <c r="R20" s="137">
        <f t="shared" si="2"/>
        <v>0</v>
      </c>
      <c r="S20" s="136">
        <f t="shared" si="2"/>
        <v>0</v>
      </c>
      <c r="T20" s="137">
        <f t="shared" si="2"/>
        <v>0</v>
      </c>
      <c r="U20" s="136">
        <f t="shared" si="2"/>
        <v>0</v>
      </c>
      <c r="V20" s="137">
        <f t="shared" si="2"/>
        <v>0</v>
      </c>
      <c r="W20" s="136">
        <f t="shared" si="2"/>
        <v>0</v>
      </c>
      <c r="X20" s="137">
        <f t="shared" si="2"/>
        <v>0</v>
      </c>
      <c r="Y20" s="136">
        <f t="shared" si="2"/>
        <v>0</v>
      </c>
      <c r="Z20" s="137">
        <f t="shared" si="2"/>
        <v>0</v>
      </c>
      <c r="AA20" s="124">
        <f>IFERROR(AA16/MAX(Q11:Z11),0)</f>
        <v>0</v>
      </c>
      <c r="AB20" s="56"/>
      <c r="AC20" s="188" t="s">
        <v>145</v>
      </c>
      <c r="AD20" s="188" t="s">
        <v>159</v>
      </c>
      <c r="AE20" s="190">
        <f>INDEX(保険料率の推移!$A$3:$S$20,MATCH(試算表!$B$4,保険料率の推移!$A$3:$A$20,0),MATCH(試算表2!$X46,保険料率の推移!$A$2:$S$2,0))</f>
        <v>27210</v>
      </c>
      <c r="AF20" s="190">
        <f>INDEX(保険料率の推移!$A$3:$S$20,MATCH(試算表!$B$4,保険料率の推移!$A$3:$A$20,0),MATCH(試算表2!$X49,保険料率の推移!$A$2:$S$2,0))</f>
        <v>11700</v>
      </c>
      <c r="AG20" s="190">
        <f>INDEX(保険料率の推移!$A$3:$S$20,MATCH(試算表!$B$4,保険料率の推移!$A$3:$A$20,0),MATCH(試算表2!$X52,保険料率の推移!$A$2:$S$2,0))</f>
        <v>11300</v>
      </c>
      <c r="AH20" s="190">
        <f>INDEX(保険料率の推移!$A$3:$S$20,MATCH(試算表!$B$4,保険料率の推移!$A$3:$A$20,0),MATCH(試算表2!$X55,保険料率の推移!$A$2:$S$2,0))</f>
        <v>1120</v>
      </c>
      <c r="AI20" s="244"/>
    </row>
    <row r="21" spans="14:35" ht="21.75" thickTop="1">
      <c r="N21" s="233"/>
      <c r="O21" s="49"/>
      <c r="P21" s="227" t="s">
        <v>313</v>
      </c>
      <c r="Q21" s="49"/>
      <c r="R21" s="49"/>
      <c r="S21" s="49"/>
      <c r="T21" s="49"/>
      <c r="U21" s="49"/>
      <c r="V21" s="49"/>
      <c r="W21" s="49"/>
      <c r="X21" s="49"/>
      <c r="Y21" s="49"/>
      <c r="Z21" s="49"/>
      <c r="AA21" s="56"/>
      <c r="AB21" s="56"/>
      <c r="AC21" s="188" t="s">
        <v>146</v>
      </c>
      <c r="AD21" s="188" t="s">
        <v>160</v>
      </c>
      <c r="AE21" s="190">
        <f>INDEX(保険料率の推移!$A$3:$S$20,MATCH(試算表!$B$4,保険料率の推移!$A$3:$A$20,0),MATCH(試算表2!$X47,保険料率の推移!$A$2:$S$2,0))</f>
        <v>17950</v>
      </c>
      <c r="AF21" s="190">
        <f>INDEX(保険料率の推移!$A$3:$S$20,MATCH(試算表!$B$4,保険料率の推移!$A$3:$A$20,0),MATCH(試算表2!$X50,保険料率の推移!$A$2:$S$2,0))</f>
        <v>7720</v>
      </c>
      <c r="AG21" s="190">
        <f>INDEX(保険料率の推移!$A$3:$S$20,MATCH(試算表!$B$4,保険料率の推移!$A$3:$A$20,0),MATCH(試算表2!$X53,保険料率の推移!$A$2:$S$2,0))</f>
        <v>5890</v>
      </c>
      <c r="AH21" s="190">
        <f>INDEX(保険料率の推移!$A$3:$S$20,MATCH(試算表!$B$4,保険料率の推移!$A$3:$A$20,0),MATCH(試算表2!$X56,保険料率の推移!$A$2:$S$2,0))</f>
        <v>740</v>
      </c>
      <c r="AI21" s="244"/>
    </row>
    <row r="22" spans="14:35" ht="26.25">
      <c r="N22" s="233"/>
      <c r="O22" s="49"/>
      <c r="P22" s="102" t="s">
        <v>207</v>
      </c>
      <c r="Q22" s="70"/>
      <c r="R22" s="70"/>
      <c r="S22" s="70"/>
      <c r="T22" s="70"/>
      <c r="U22" s="70"/>
      <c r="V22" s="70"/>
      <c r="W22" s="70"/>
      <c r="X22" s="70"/>
      <c r="Y22" s="70"/>
      <c r="Z22" s="70"/>
      <c r="AA22" s="70"/>
      <c r="AB22" s="56"/>
      <c r="AC22" s="191" t="s">
        <v>162</v>
      </c>
      <c r="AD22" s="191"/>
      <c r="AE22" s="190">
        <f>INDEX(保険料率の推移!$A$3:$S$20,MATCH(試算表!$B$4,保険料率の推移!$A$3:$A$20,0),MATCH(保険料率の推移!$F$2,保険料率の推移!$A$2:$S$2,0))</f>
        <v>670000</v>
      </c>
      <c r="AF22" s="190">
        <f>INDEX(保険料率の推移!$A$3:$S$20,MATCH(試算表!$B$4,保険料率の推移!$A$3:$A$20,0),MATCH(保険料率の推移!$J$2,保険料率の推移!$A$2:$S$2,0))</f>
        <v>260000</v>
      </c>
      <c r="AG22" s="190">
        <f>INDEX(保険料率の推移!$A$3:$S$20,MATCH(試算表!$B$4,保険料率の推移!$A$3:$A$20,0),MATCH(保険料率の推移!$N$2,保険料率の推移!$A$2:$S$2,0))</f>
        <v>170000</v>
      </c>
      <c r="AH22" s="190">
        <f>INDEX(保険料率の推移!$A$3:$S$20,MATCH(試算表!$B$4,保険料率の推移!$A$3:$A$20,0),MATCH(保険料率の推移!$S$2,保険料率の推移!$A$2:$S$2,0))</f>
        <v>30000</v>
      </c>
      <c r="AI22" s="244"/>
    </row>
    <row r="23" spans="14:35" ht="22.5" thickBot="1">
      <c r="N23" s="233"/>
      <c r="O23" s="49"/>
      <c r="P23" s="72" t="s">
        <v>205</v>
      </c>
      <c r="Q23" s="138" t="str">
        <f>試算表2!X110</f>
        <v>7月</v>
      </c>
      <c r="R23" s="138" t="str">
        <f>試算表2!X111</f>
        <v>8月</v>
      </c>
      <c r="S23" s="138" t="str">
        <f>試算表2!X112</f>
        <v>9月</v>
      </c>
      <c r="T23" s="138" t="str">
        <f>試算表2!X113</f>
        <v>10月</v>
      </c>
      <c r="U23" s="138" t="str">
        <f>試算表2!X114</f>
        <v>11月</v>
      </c>
      <c r="V23" s="138" t="str">
        <f>試算表2!X115</f>
        <v>12月</v>
      </c>
      <c r="W23" s="138" t="str">
        <f>試算表2!X116</f>
        <v>1月</v>
      </c>
      <c r="X23" s="138" t="str">
        <f>試算表2!X117</f>
        <v>2月</v>
      </c>
      <c r="Y23" s="138" t="str">
        <f>試算表2!X118</f>
        <v>3月</v>
      </c>
      <c r="Z23" s="138" t="str">
        <f>試算表2!X119</f>
        <v>3月随時</v>
      </c>
      <c r="AA23" s="163" t="s">
        <v>218</v>
      </c>
      <c r="AB23" s="56"/>
      <c r="AC23" s="192" t="s">
        <v>235</v>
      </c>
      <c r="AD23" s="193"/>
      <c r="AE23" s="190"/>
      <c r="AF23" s="190"/>
      <c r="AG23" s="190"/>
      <c r="AH23" s="194"/>
      <c r="AI23" s="245"/>
    </row>
    <row r="24" spans="14:35" ht="23.25" thickTop="1" thickBot="1">
      <c r="N24" s="233"/>
      <c r="O24" s="49"/>
      <c r="P24" s="73" t="s">
        <v>206</v>
      </c>
      <c r="Q24" s="139">
        <f>INDEX(試算表2!$Y$110:$AH$119,MATCH(Q$23,試算表2!$X$110:$X$119,0),MATCH(試算表2!$Y$18,試算表2!$Y$108:$AH$108,0))</f>
        <v>0</v>
      </c>
      <c r="R24" s="139">
        <f>INDEX(試算表2!$Y$110:$AH$119,MATCH(R$23,試算表2!$X$110:$X$119,0),MATCH(試算表2!$Y$18,試算表2!$Y$108:$AH$108,0))</f>
        <v>0</v>
      </c>
      <c r="S24" s="139">
        <f>INDEX(試算表2!$Y$110:$AH$119,MATCH(S$23,試算表2!$X$110:$X$119,0),MATCH(試算表2!$Y$18,試算表2!$Y$108:$AH$108,0))</f>
        <v>0</v>
      </c>
      <c r="T24" s="139">
        <f>INDEX(試算表2!$Y$110:$AH$119,MATCH(T$23,試算表2!$X$110:$X$119,0),MATCH(試算表2!$Y$18,試算表2!$Y$108:$AH$108,0))</f>
        <v>0</v>
      </c>
      <c r="U24" s="139">
        <f>INDEX(試算表2!$Y$110:$AH$119,MATCH(U$23,試算表2!$X$110:$X$119,0),MATCH(試算表2!$Y$18,試算表2!$Y$108:$AH$108,0))</f>
        <v>0</v>
      </c>
      <c r="V24" s="139">
        <f>INDEX(試算表2!$Y$110:$AH$119,MATCH(V$23,試算表2!$X$110:$X$119,0),MATCH(試算表2!$Y$18,試算表2!$Y$108:$AH$108,0))</f>
        <v>0</v>
      </c>
      <c r="W24" s="139">
        <f>INDEX(試算表2!$Y$110:$AH$119,MATCH(W$23,試算表2!$X$110:$X$119,0),MATCH(試算表2!$Y$18,試算表2!$Y$108:$AH$108,0))</f>
        <v>0</v>
      </c>
      <c r="X24" s="139">
        <f>INDEX(試算表2!$Y$110:$AH$119,MATCH(X$23,試算表2!$X$110:$X$119,0),MATCH(試算表2!$Y$18,試算表2!$Y$108:$AH$108,0))</f>
        <v>0</v>
      </c>
      <c r="Y24" s="139">
        <f>INDEX(試算表2!$Y$110:$AH$119,MATCH(Y$23,試算表2!$X$110:$X$119,0),MATCH(試算表2!$Y$18,試算表2!$Y$108:$AH$108,0))</f>
        <v>0</v>
      </c>
      <c r="Z24" s="139">
        <f>INDEX(試算表2!$Y$110:$AH$119,MATCH(Z$23,試算表2!$X$110:$X$119,0),MATCH(試算表2!$Y$18,試算表2!$Y$108:$AH$108,0))</f>
        <v>0</v>
      </c>
      <c r="AA24" s="86">
        <f>AA16</f>
        <v>0</v>
      </c>
      <c r="AB24" s="56"/>
      <c r="AC24" s="181"/>
      <c r="AD24" s="181"/>
      <c r="AE24" s="181"/>
      <c r="AF24" s="181"/>
      <c r="AG24" s="181"/>
      <c r="AH24" s="182"/>
      <c r="AI24" s="246"/>
    </row>
    <row r="25" spans="14:35" ht="21.75" thickTop="1">
      <c r="N25" s="233"/>
      <c r="O25" s="49"/>
      <c r="P25" s="228" t="s">
        <v>274</v>
      </c>
      <c r="Q25" s="49"/>
      <c r="R25" s="56"/>
      <c r="S25" s="56"/>
      <c r="T25" s="56"/>
      <c r="U25" s="56"/>
      <c r="V25" s="56"/>
      <c r="W25" s="56"/>
      <c r="X25" s="56"/>
      <c r="Y25" s="56"/>
      <c r="Z25" s="56"/>
      <c r="AA25" s="56"/>
      <c r="AB25" s="56"/>
      <c r="AC25" s="80"/>
      <c r="AD25" s="80"/>
      <c r="AE25" s="80"/>
      <c r="AF25" s="80"/>
      <c r="AG25" s="80"/>
      <c r="AH25" s="82"/>
      <c r="AI25" s="235"/>
    </row>
    <row r="26" spans="14:35" ht="21.75">
      <c r="N26" s="233"/>
      <c r="O26" s="49"/>
      <c r="P26" s="156" t="s">
        <v>268</v>
      </c>
      <c r="Q26" s="157"/>
      <c r="R26" s="157"/>
      <c r="S26" s="158"/>
      <c r="T26" s="71"/>
      <c r="U26" s="71"/>
      <c r="V26" s="71"/>
      <c r="W26" s="71"/>
      <c r="X26" s="278"/>
      <c r="Y26" s="278"/>
      <c r="Z26" s="278"/>
      <c r="AA26" s="278"/>
      <c r="AB26" s="156" t="s">
        <v>269</v>
      </c>
      <c r="AC26" s="159"/>
      <c r="AD26" s="76"/>
      <c r="AE26" s="76"/>
      <c r="AF26" s="117"/>
      <c r="AG26" s="71"/>
      <c r="AH26" s="71"/>
      <c r="AI26" s="233"/>
    </row>
    <row r="27" spans="14:35" ht="21.75" customHeight="1">
      <c r="N27" s="233"/>
      <c r="O27" s="49"/>
      <c r="P27" s="275" t="s">
        <v>323</v>
      </c>
      <c r="Q27" s="275"/>
      <c r="R27" s="275"/>
      <c r="S27" s="275"/>
      <c r="T27" s="274"/>
      <c r="U27" s="274"/>
      <c r="V27" s="274"/>
      <c r="W27" s="274"/>
      <c r="AB27" s="291" t="s">
        <v>265</v>
      </c>
      <c r="AC27" s="291"/>
      <c r="AD27" s="291"/>
      <c r="AE27" s="291"/>
      <c r="AF27" s="291"/>
      <c r="AG27" s="291"/>
      <c r="AH27" s="291"/>
      <c r="AI27" s="247"/>
    </row>
    <row r="28" spans="14:35" ht="21.75" customHeight="1">
      <c r="N28" s="233"/>
      <c r="O28" s="49"/>
      <c r="P28" s="275" t="s">
        <v>263</v>
      </c>
      <c r="Q28" s="275"/>
      <c r="R28" s="275"/>
      <c r="S28" s="275"/>
      <c r="T28" s="274"/>
      <c r="U28" s="274"/>
      <c r="V28" s="274"/>
      <c r="W28" s="274"/>
      <c r="AB28" s="291" t="s">
        <v>264</v>
      </c>
      <c r="AC28" s="291"/>
      <c r="AD28" s="291"/>
      <c r="AE28" s="291"/>
      <c r="AF28" s="291"/>
      <c r="AG28" s="291"/>
      <c r="AH28" s="291"/>
      <c r="AI28" s="247"/>
    </row>
    <row r="29" spans="14:35" ht="18.75" customHeight="1">
      <c r="N29" s="233"/>
      <c r="O29" s="49"/>
      <c r="P29" s="277" t="s">
        <v>262</v>
      </c>
      <c r="Q29" s="277"/>
      <c r="R29" s="277"/>
      <c r="S29" s="277"/>
      <c r="T29" s="274"/>
      <c r="U29" s="274"/>
      <c r="V29" s="274"/>
      <c r="W29" s="274"/>
      <c r="AB29" s="290" t="s">
        <v>266</v>
      </c>
      <c r="AC29" s="290"/>
      <c r="AD29" s="290"/>
      <c r="AE29" s="290"/>
      <c r="AF29" s="290"/>
      <c r="AG29" s="290"/>
      <c r="AH29" s="290"/>
      <c r="AI29" s="248"/>
    </row>
    <row r="30" spans="14:35" ht="18.75" customHeight="1">
      <c r="N30" s="233"/>
      <c r="O30" s="49"/>
      <c r="P30" s="277"/>
      <c r="Q30" s="277"/>
      <c r="R30" s="277"/>
      <c r="S30" s="277"/>
      <c r="T30" s="274"/>
      <c r="U30" s="274"/>
      <c r="V30" s="274"/>
      <c r="W30" s="274"/>
      <c r="AB30" s="290"/>
      <c r="AC30" s="290"/>
      <c r="AD30" s="290"/>
      <c r="AE30" s="290"/>
      <c r="AF30" s="290"/>
      <c r="AG30" s="290"/>
      <c r="AH30" s="290"/>
      <c r="AI30" s="248"/>
    </row>
    <row r="31" spans="14:35">
      <c r="N31" s="233"/>
      <c r="O31" s="233"/>
      <c r="P31" s="234"/>
      <c r="Q31" s="233"/>
      <c r="R31" s="234"/>
      <c r="S31" s="234"/>
      <c r="T31" s="234"/>
      <c r="U31" s="234"/>
      <c r="V31" s="234"/>
      <c r="W31" s="234"/>
      <c r="X31" s="234"/>
      <c r="Y31" s="234"/>
      <c r="Z31" s="234"/>
      <c r="AA31" s="234"/>
      <c r="AB31" s="234"/>
      <c r="AC31" s="235"/>
      <c r="AD31" s="235"/>
      <c r="AE31" s="235"/>
      <c r="AF31" s="235"/>
      <c r="AG31" s="235"/>
      <c r="AH31" s="235"/>
      <c r="AI31" s="235"/>
    </row>
  </sheetData>
  <sheetProtection algorithmName="SHA-512" hashValue="EwfDN7oOTrlrhtcZrOXU4ko4ulTvkKRnzgDcL0HTdnFx9bgKyqLb0rRvr15Oq/TQKRdTX6/2w0v3h//x68qMPg==" saltValue="Oap5nym3de6P0Plln5FNeg==" spinCount="100000" sheet="1" objects="1" scenarios="1" selectLockedCells="1"/>
  <mergeCells count="6">
    <mergeCell ref="O8:O11"/>
    <mergeCell ref="O12:O16"/>
    <mergeCell ref="R5:AA5"/>
    <mergeCell ref="AB29:AH30"/>
    <mergeCell ref="AB27:AH27"/>
    <mergeCell ref="AB28:AH28"/>
  </mergeCells>
  <phoneticPr fontId="5"/>
  <conditionalFormatting sqref="C8:M8">
    <cfRule type="expression" dxfId="11" priority="9">
      <formula>IF(C$14="",FALSE,TRUE)</formula>
    </cfRule>
  </conditionalFormatting>
  <conditionalFormatting sqref="C3:L14">
    <cfRule type="expression" dxfId="10" priority="10">
      <formula>IF(ISODD(COLUMN()),TRUE,FALSE)</formula>
    </cfRule>
  </conditionalFormatting>
  <conditionalFormatting sqref="D5:D13 F5:F13 H5:H13 J5:J13 L5:L13">
    <cfRule type="expression" dxfId="9" priority="5">
      <formula>IF(ISODD(ROW()),FALSE,TRUE)</formula>
    </cfRule>
    <cfRule type="expression" dxfId="8" priority="6">
      <formula>IF(ISODD(ROW()),TRUE,FALSE)</formula>
    </cfRule>
  </conditionalFormatting>
  <conditionalFormatting sqref="E5:E13 G5:G13 I5:I13 K5:K13">
    <cfRule type="expression" dxfId="7" priority="3">
      <formula>IF(ISODD(ROW()),TRUE,FALSE)</formula>
    </cfRule>
    <cfRule type="expression" dxfId="6" priority="4">
      <formula>IF(ISODD(ROW()),FALSE,TRUE)</formula>
    </cfRule>
  </conditionalFormatting>
  <conditionalFormatting sqref="D6:L14">
    <cfRule type="expression" dxfId="5" priority="2">
      <formula>IF(D$5="未加入",TRUE,FALSE)</formula>
    </cfRule>
  </conditionalFormatting>
  <conditionalFormatting sqref="C5:C13">
    <cfRule type="expression" dxfId="4" priority="7">
      <formula>IF(ISODD(ROW()),TRUE,FALSE)</formula>
    </cfRule>
    <cfRule type="expression" dxfId="3" priority="8">
      <formula>IF(ISODD(ROW()),FALSE,TRUE)</formula>
    </cfRule>
  </conditionalFormatting>
  <conditionalFormatting sqref="R7:Z15">
    <cfRule type="expression" dxfId="2" priority="1">
      <formula>IF(Q$5="未加入",TRUE,FALSE)</formula>
    </cfRule>
  </conditionalFormatting>
  <dataValidations count="5">
    <dataValidation type="textLength" operator="equal" allowBlank="1" showInputMessage="1" showErrorMessage="1" errorTitle="入力方法が違います。" error="7桁の数値で入力してください。_x000a_《例》_x000a_昭和４年８月１１日生_x000a_　3040811_x000a_平成４年８月１１日生_x000a_　4040811_x000a_令和４年８月１１日生_x000a_　5040811" promptTitle="生年月日の入力方法について" prompt="・7桁の数字で入力してください。_x000a_・最初の１桁は年号を表します。_x000a_（昭和=3、平成＝4、令和＝5）_x000a_《例》_x000a_昭和４年８月１１日生の場合_x000a_　3040811_x000a_平成４年８月１１日生の場合_x000a_　4040811_x000a_令和４年８月１１日生の場合_x000a_　5040811" sqref="C8:L8" xr:uid="{7B6BD088-CF21-4367-8944-08CFD0680547}">
      <formula1>7</formula1>
    </dataValidation>
    <dataValidation allowBlank="1" showInputMessage="1" showErrorMessage="1" promptTitle="直接入力" prompt="収入が不明な場合など、所得を直接したい場合に入力_x000a_◆注意◆_x000a_ここに入力した場合、_x000a_給与収入・年金収入・その他所得は無視されます" sqref="C13:L13" xr:uid="{C4C6BF47-8F2E-4BDB-ADFF-2D42A5991C89}"/>
    <dataValidation allowBlank="1" showInputMessage="1" showErrorMessage="1" promptTitle="直接入力" prompt="営業所得などの、その他の所得を入力" sqref="C12:L12" xr:uid="{0F9532A3-742F-4972-B5A8-51F0D554D6A2}"/>
    <dataValidation allowBlank="1" showInputMessage="1" showErrorMessage="1" promptTitle="直接入力" prompt="年金収入を入力" sqref="C11:L11" xr:uid="{C83DE30B-E2E6-4434-B40E-5E018278BCA6}"/>
    <dataValidation allowBlank="1" showInputMessage="1" showErrorMessage="1" promptTitle="直接入力" prompt="給与収入を入力_x000a_" sqref="C9:L9" xr:uid="{846198E2-EC3D-43AE-A8B3-6F6F567DBB21}"/>
  </dataValidations>
  <printOptions horizontalCentered="1" verticalCentered="1"/>
  <pageMargins left="0.23622047244094491" right="0.23622047244094491" top="0.74803149606299213" bottom="0.74803149606299213" header="0.31496062992125984" footer="0.31496062992125984"/>
  <pageSetup paperSize="9" scale="44"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11" operator="equal" id="{CD8F4896-16F6-48F7-990C-9DBD32170D9C}">
            <xm:f>試算表_部品!$A$3</xm:f>
            <x14:dxf>
              <font>
                <b/>
                <i val="0"/>
                <color rgb="FF0070C0"/>
              </font>
            </x14:dxf>
          </x14:cfRule>
          <xm:sqref>C5:M5</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promptTitle="プルダウンで選択" prompt="　" xr:uid="{8C135F2C-AA67-4387-AFBB-6E0FAFA91560}">
          <x14:formula1>
            <xm:f>試算表_部品!$A$2:$A$3</xm:f>
          </x14:formula1>
          <xm:sqref>D5:L5</xm:sqref>
        </x14:dataValidation>
        <x14:dataValidation type="list" allowBlank="1" showInputMessage="1" showErrorMessage="1" xr:uid="{E4F935AA-327F-48A9-ADAE-9947524E1B45}">
          <x14:formula1>
            <xm:f>保険料率の推移!$A$3:$A$20</xm:f>
          </x14:formula1>
          <xm:sqref>B2</xm:sqref>
        </x14:dataValidation>
        <x14:dataValidation type="list" allowBlank="1" showInputMessage="1" showErrorMessage="1" promptTitle="プルダウンで選択" prompt="失業軽減に該当する条件で計算したい場合に該当を選択" xr:uid="{18D86204-A339-45D9-854A-36E109AF27DD}">
          <x14:formula1>
            <xm:f>試算表_部品!$H$2:$H$3</xm:f>
          </x14:formula1>
          <xm:sqref>C10:L10</xm:sqref>
        </x14:dataValidation>
        <x14:dataValidation type="list" allowBlank="1" showInputMessage="1" showErrorMessage="1" promptTitle="脱退予定が無い場合は【継続】を選択" prompt="年度内に脱退する場合は国保喪失日が属する日を選択_x000a_翌年度に喪失する場合は【継続】を選択_x000a_未加入（擬主）の場合は【継続】を選択" xr:uid="{B360313B-79E1-4659-BCE7-25F590822E93}">
          <x14:formula1>
            <xm:f>試算表_部品!$C$2:$C$14</xm:f>
          </x14:formula1>
          <xm:sqref>C7</xm:sqref>
        </x14:dataValidation>
        <x14:dataValidation type="list" allowBlank="1" showInputMessage="1" showErrorMessage="1" promptTitle="プルダウンで選択" prompt="加入日が属する月を選択_x000a_未加入（擬主）の場合は４月を選択" xr:uid="{1B0632D8-6FBE-4AA2-8907-C446E00FEE75}">
          <x14:formula1>
            <xm:f>試算表_部品!$B$2:$B$13</xm:f>
          </x14:formula1>
          <xm:sqref>C6</xm:sqref>
        </x14:dataValidation>
        <x14:dataValidation type="list" allowBlank="1" showInputMessage="1" showErrorMessage="1" promptTitle="プルダウンで選択" prompt="1人目は必ず住民票上の世帯主の情報を入力してください。_x000a__x000a_世帯主の方が75歳以上の場合や、別の社会保険等に加入されている場合は、【未加入】としてください。_x000a_その場合でも所得の入力は必要です。" xr:uid="{448D4017-7C1F-4214-8905-0F07EF68702A}">
          <x14:formula1>
            <xm:f>試算表_部品!$A$2:$A$3</xm:f>
          </x14:formula1>
          <xm:sqref>C5</xm:sqref>
        </x14:dataValidation>
        <x14:dataValidation type="list" allowBlank="1" showInputMessage="1" showErrorMessage="1" promptTitle="脱退予定が無い場合は【継続】を選択" prompt="年度内に脱退する場合は国保喪失日が属する日を選択_x000a_翌年度に喪失する場合は【継続】を選択" xr:uid="{345207AB-4F74-4D6B-9226-C88F31452EBA}">
          <x14:formula1>
            <xm:f>試算表_部品!$C$2:$C$14</xm:f>
          </x14:formula1>
          <xm:sqref>D7:L7</xm:sqref>
        </x14:dataValidation>
        <x14:dataValidation type="list" errorStyle="warning" allowBlank="1" showInputMessage="1" showErrorMessage="1" errorTitle="手入力してください" error="選択肢にないものを入力する場合は、直接手入力をしてください" promptTitle="プルダウンで選択or直接入力" prompt="窓口に持参してきたものなど、試算に使用した根拠情報を選択してください_x000a_直接入力にも対応しています_x000a_" xr:uid="{55900D13-51C4-461B-9F8C-57FC80A7CC2A}">
          <x14:formula1>
            <xm:f>試算表_部品!$I$2:$I$8</xm:f>
          </x14:formula1>
          <xm:sqref>C15:L15</xm:sqref>
        </x14:dataValidation>
        <x14:dataValidation type="list" allowBlank="1" showInputMessage="1" showErrorMessage="1" promptTitle="プルダウンで選択" prompt="加入日が属する月を選択" xr:uid="{C586D1B7-5E46-4A0E-9B23-72F8D8E1FDF4}">
          <x14:formula1>
            <xm:f>試算表_部品!$B$2:$B$13</xm:f>
          </x14:formula1>
          <xm:sqref>D6:L6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7F7A9-6B46-47E5-97FC-406FB4C2552F}">
  <sheetPr codeName="Sheet6">
    <tabColor theme="7" tint="0.79998168889431442"/>
  </sheetPr>
  <dimension ref="A1:V14"/>
  <sheetViews>
    <sheetView showGridLines="0" workbookViewId="0">
      <selection activeCell="E2" sqref="E2"/>
    </sheetView>
  </sheetViews>
  <sheetFormatPr defaultColWidth="11" defaultRowHeight="15"/>
  <cols>
    <col min="1" max="1" width="19.375" style="5" customWidth="1"/>
    <col min="2" max="3" width="11" style="5"/>
    <col min="4" max="6" width="11.375" style="5" customWidth="1"/>
    <col min="7" max="8" width="11" style="5"/>
    <col min="9" max="11" width="13.375" style="5" customWidth="1"/>
    <col min="12" max="16384" width="11" style="5"/>
  </cols>
  <sheetData>
    <row r="1" spans="1:22" s="3" customFormat="1" ht="18.75">
      <c r="A1" s="6" t="str">
        <f>試算表!B5</f>
        <v>必須_国保加入の有無</v>
      </c>
      <c r="B1" s="6" t="str">
        <f>試算表!B6</f>
        <v>加入月</v>
      </c>
      <c r="C1" s="6" t="str">
        <f>試算表!B7</f>
        <v>脱退月</v>
      </c>
      <c r="D1" s="6" t="s">
        <v>307</v>
      </c>
      <c r="E1" s="6" t="s">
        <v>308</v>
      </c>
      <c r="H1" s="6" t="s">
        <v>48</v>
      </c>
      <c r="I1" s="6" t="s">
        <v>173</v>
      </c>
      <c r="J1" s="6"/>
      <c r="K1" s="6"/>
      <c r="M1" s="79" t="s">
        <v>215</v>
      </c>
      <c r="N1" s="76"/>
      <c r="O1" s="76"/>
      <c r="P1" s="76"/>
      <c r="Q1" s="76"/>
      <c r="R1" s="78"/>
      <c r="V1" s="202" t="s">
        <v>305</v>
      </c>
    </row>
    <row r="2" spans="1:22">
      <c r="A2" s="3" t="s">
        <v>35</v>
      </c>
      <c r="B2" s="7" t="s">
        <v>36</v>
      </c>
      <c r="C2" s="7" t="s">
        <v>36</v>
      </c>
      <c r="D2" s="42">
        <f>DATE(RIGHT(試算表!$B$2,1)+2018,4,1)</f>
        <v>46113</v>
      </c>
      <c r="E2" s="211">
        <f>EOMONTH(DATE(RIGHT(試算表!$B$4,1)+2019-20,3,1),0)</f>
        <v>39172</v>
      </c>
      <c r="F2" s="42"/>
      <c r="H2" s="3" t="s">
        <v>50</v>
      </c>
      <c r="I2" s="62" t="s">
        <v>174</v>
      </c>
      <c r="J2" s="62" t="s">
        <v>244</v>
      </c>
      <c r="K2" s="62" t="s">
        <v>246</v>
      </c>
      <c r="M2" s="83" t="s">
        <v>216</v>
      </c>
      <c r="N2" s="80"/>
      <c r="O2" s="80"/>
      <c r="P2" s="80"/>
      <c r="Q2" s="80"/>
      <c r="R2" s="82"/>
      <c r="V2" s="201" t="s">
        <v>301</v>
      </c>
    </row>
    <row r="3" spans="1:22">
      <c r="A3" s="3" t="s">
        <v>34</v>
      </c>
      <c r="B3" s="7" t="s">
        <v>37</v>
      </c>
      <c r="C3" s="7" t="s">
        <v>37</v>
      </c>
      <c r="D3" s="42">
        <f>DATE(RIGHT(試算表!$B$2,1)+2018,5,1)</f>
        <v>46143</v>
      </c>
      <c r="E3" s="210"/>
      <c r="F3" s="42"/>
      <c r="H3" s="3" t="s">
        <v>49</v>
      </c>
      <c r="I3" s="62" t="s">
        <v>175</v>
      </c>
      <c r="J3" s="62" t="s">
        <v>245</v>
      </c>
      <c r="K3" s="62" t="s">
        <v>247</v>
      </c>
      <c r="M3" s="83" t="s">
        <v>254</v>
      </c>
      <c r="N3" s="80"/>
      <c r="O3" s="80"/>
      <c r="P3" s="80"/>
      <c r="Q3" s="80"/>
      <c r="R3" s="82"/>
      <c r="V3" s="201" t="s">
        <v>302</v>
      </c>
    </row>
    <row r="4" spans="1:22">
      <c r="A4" s="3" t="s">
        <v>248</v>
      </c>
      <c r="B4" s="7" t="s">
        <v>38</v>
      </c>
      <c r="C4" s="7" t="s">
        <v>38</v>
      </c>
      <c r="D4" s="42">
        <f>DATE(RIGHT(試算表!$B$2,1)+2018,6,1)</f>
        <v>46174</v>
      </c>
      <c r="E4" s="42"/>
      <c r="F4" s="42"/>
      <c r="I4" s="62" t="s">
        <v>231</v>
      </c>
      <c r="J4" s="62"/>
      <c r="K4" s="62"/>
      <c r="M4" s="83" t="s">
        <v>255</v>
      </c>
      <c r="N4" s="80"/>
      <c r="O4" s="80"/>
      <c r="P4" s="80"/>
      <c r="Q4" s="80"/>
      <c r="R4" s="82"/>
      <c r="V4" s="201" t="s">
        <v>303</v>
      </c>
    </row>
    <row r="5" spans="1:22">
      <c r="B5" s="7" t="s">
        <v>39</v>
      </c>
      <c r="C5" s="7" t="s">
        <v>39</v>
      </c>
      <c r="D5" s="42">
        <f>DATE(RIGHT(試算表!$B$2,1)+2018,7,1)</f>
        <v>46204</v>
      </c>
      <c r="E5" s="42"/>
      <c r="F5" s="42"/>
      <c r="I5" s="62" t="s">
        <v>232</v>
      </c>
      <c r="J5" s="62"/>
      <c r="K5" s="62"/>
      <c r="M5" s="83" t="s">
        <v>256</v>
      </c>
      <c r="N5" s="80"/>
      <c r="O5" s="80"/>
      <c r="P5" s="80"/>
      <c r="Q5" s="80"/>
      <c r="R5" s="82"/>
      <c r="V5" s="201" t="s">
        <v>304</v>
      </c>
    </row>
    <row r="6" spans="1:22">
      <c r="B6" s="7" t="s">
        <v>40</v>
      </c>
      <c r="C6" s="7" t="s">
        <v>40</v>
      </c>
      <c r="D6" s="42">
        <f>DATE(RIGHT(試算表!$B$2,1)+2018,8,1)</f>
        <v>46235</v>
      </c>
      <c r="E6" s="42"/>
      <c r="F6" s="42"/>
      <c r="I6" s="62" t="s">
        <v>176</v>
      </c>
      <c r="J6" s="62"/>
      <c r="K6" s="62"/>
      <c r="M6" s="83" t="s">
        <v>257</v>
      </c>
      <c r="N6" s="80"/>
      <c r="O6" s="80"/>
      <c r="P6" s="80"/>
      <c r="Q6" s="80"/>
      <c r="R6" s="82"/>
      <c r="V6" s="200"/>
    </row>
    <row r="7" spans="1:22">
      <c r="B7" s="7" t="s">
        <v>41</v>
      </c>
      <c r="C7" s="7" t="s">
        <v>41</v>
      </c>
      <c r="D7" s="42">
        <f>DATE(RIGHT(試算表!$B$2,1)+2018,9,1)</f>
        <v>46266</v>
      </c>
      <c r="E7" s="42"/>
      <c r="F7" s="42"/>
      <c r="I7" s="62" t="s">
        <v>177</v>
      </c>
      <c r="J7" s="62"/>
      <c r="K7" s="62"/>
      <c r="M7" s="83" t="s">
        <v>258</v>
      </c>
      <c r="N7" s="80"/>
      <c r="O7" s="80"/>
      <c r="P7" s="80"/>
      <c r="Q7" s="80"/>
      <c r="R7" s="82"/>
    </row>
    <row r="8" spans="1:22">
      <c r="B8" s="7" t="s">
        <v>42</v>
      </c>
      <c r="C8" s="7" t="s">
        <v>42</v>
      </c>
      <c r="D8" s="42">
        <f>DATE(RIGHT(試算表!$B$2,1)+2018,10,1)</f>
        <v>46296</v>
      </c>
      <c r="E8" s="42"/>
      <c r="F8" s="42"/>
      <c r="I8" s="5" t="s">
        <v>233</v>
      </c>
      <c r="M8" s="80"/>
      <c r="N8" s="80"/>
      <c r="O8" s="80"/>
      <c r="P8" s="80"/>
      <c r="Q8" s="80"/>
      <c r="R8" s="82"/>
    </row>
    <row r="9" spans="1:22">
      <c r="B9" s="7" t="s">
        <v>43</v>
      </c>
      <c r="C9" s="7" t="s">
        <v>43</v>
      </c>
      <c r="D9" s="42">
        <f>DATE(RIGHT(試算表!$B$2,1)+2018,11,1)</f>
        <v>46327</v>
      </c>
      <c r="E9" s="42"/>
      <c r="F9" s="42"/>
      <c r="M9" s="83" t="s">
        <v>217</v>
      </c>
      <c r="N9" s="81"/>
      <c r="O9" s="81"/>
      <c r="P9" s="80"/>
      <c r="Q9" s="80"/>
      <c r="R9" s="82"/>
    </row>
    <row r="10" spans="1:22">
      <c r="B10" s="7" t="s">
        <v>44</v>
      </c>
      <c r="C10" s="7" t="s">
        <v>44</v>
      </c>
      <c r="D10" s="42">
        <f>DATE(RIGHT(試算表!$B$2,1)+2018,12,1)</f>
        <v>46357</v>
      </c>
      <c r="E10" s="42"/>
      <c r="F10" s="42"/>
      <c r="M10" s="83" t="s">
        <v>259</v>
      </c>
      <c r="N10" s="81"/>
      <c r="O10" s="81"/>
      <c r="P10" s="80"/>
      <c r="Q10" s="80"/>
      <c r="R10" s="82"/>
    </row>
    <row r="11" spans="1:22">
      <c r="B11" s="7" t="s">
        <v>45</v>
      </c>
      <c r="C11" s="7" t="s">
        <v>45</v>
      </c>
      <c r="D11" s="42">
        <f>DATE(RIGHT(試算表!$B$2,1)+2019,1,1)</f>
        <v>46388</v>
      </c>
      <c r="E11" s="42"/>
      <c r="F11" s="42"/>
      <c r="M11" s="83" t="s">
        <v>260</v>
      </c>
      <c r="N11" s="81"/>
      <c r="O11" s="81"/>
      <c r="P11" s="80"/>
      <c r="Q11" s="80"/>
      <c r="R11" s="82"/>
    </row>
    <row r="12" spans="1:22">
      <c r="B12" s="7" t="s">
        <v>46</v>
      </c>
      <c r="C12" s="7" t="s">
        <v>46</v>
      </c>
      <c r="D12" s="42">
        <f>DATE(RIGHT(試算表!$B$2,1)+2019,2,1)</f>
        <v>46419</v>
      </c>
      <c r="E12" s="42"/>
      <c r="F12" s="42"/>
      <c r="M12" s="83" t="s">
        <v>261</v>
      </c>
      <c r="N12" s="81"/>
      <c r="O12" s="81"/>
      <c r="P12" s="80"/>
      <c r="Q12" s="80"/>
      <c r="R12" s="82"/>
    </row>
    <row r="13" spans="1:22">
      <c r="B13" s="7" t="s">
        <v>47</v>
      </c>
      <c r="C13" s="7" t="s">
        <v>47</v>
      </c>
      <c r="D13" s="42">
        <f>DATE(RIGHT(試算表!$B$2,1)+2019,3,1)</f>
        <v>46447</v>
      </c>
      <c r="E13" s="42"/>
      <c r="F13" s="42"/>
      <c r="M13" s="83" t="s">
        <v>230</v>
      </c>
      <c r="N13" s="81"/>
      <c r="O13" s="81"/>
      <c r="P13" s="80"/>
      <c r="Q13" s="80"/>
      <c r="R13" s="82"/>
    </row>
    <row r="14" spans="1:22">
      <c r="B14" s="7" t="s">
        <v>180</v>
      </c>
      <c r="C14" s="3" t="s">
        <v>52</v>
      </c>
      <c r="D14" s="42">
        <f>DATE(RIGHT(試算表!$B$2,1)+2019,4,1)</f>
        <v>46478</v>
      </c>
      <c r="E14" s="42"/>
      <c r="F14" s="42"/>
    </row>
  </sheetData>
  <phoneticPr fontId="5"/>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4311F-8822-4DEB-8A30-4E811570A5AF}">
  <sheetPr codeName="Sheet8">
    <tabColor rgb="FFFF0000"/>
  </sheetPr>
  <dimension ref="A1:X20"/>
  <sheetViews>
    <sheetView zoomScale="85" zoomScaleNormal="85" workbookViewId="0">
      <selection activeCell="M22" sqref="M22"/>
    </sheetView>
  </sheetViews>
  <sheetFormatPr defaultRowHeight="18.75"/>
  <cols>
    <col min="1" max="1" width="7.625" bestFit="1" customWidth="1"/>
    <col min="2" max="2" width="9" style="2"/>
    <col min="3" max="3" width="13" style="1" bestFit="1" customWidth="1"/>
    <col min="4" max="6" width="13" style="2" bestFit="1" customWidth="1"/>
    <col min="7" max="7" width="13.125" style="1" customWidth="1"/>
    <col min="8" max="10" width="13.125" style="2" customWidth="1"/>
    <col min="11" max="11" width="13" style="1" bestFit="1" customWidth="1"/>
    <col min="12" max="14" width="13" style="2" bestFit="1" customWidth="1"/>
    <col min="15" max="17" width="13.125" customWidth="1"/>
    <col min="18" max="18" width="15.5" customWidth="1"/>
    <col min="19" max="20" width="13.125" customWidth="1"/>
    <col min="21" max="23" width="19.375" style="43" customWidth="1"/>
    <col min="24" max="24" width="9.875" bestFit="1" customWidth="1"/>
  </cols>
  <sheetData>
    <row r="1" spans="1:24">
      <c r="A1" t="s">
        <v>5</v>
      </c>
      <c r="C1" s="1" t="s">
        <v>4</v>
      </c>
      <c r="G1" s="1" t="s">
        <v>2</v>
      </c>
      <c r="K1" s="1" t="s">
        <v>3</v>
      </c>
      <c r="O1" t="s">
        <v>292</v>
      </c>
    </row>
    <row r="2" spans="1:24" s="183" customFormat="1">
      <c r="A2" s="183" t="s">
        <v>1</v>
      </c>
      <c r="B2" s="184" t="s">
        <v>0</v>
      </c>
      <c r="C2" s="185" t="str">
        <f>"所得割（"&amp;MID($C$1,1,1)&amp;"）"</f>
        <v>所得割（医）</v>
      </c>
      <c r="D2" s="185" t="str">
        <f>"均等割（"&amp;MID($C$1,1,1)&amp;"）"</f>
        <v>均等割（医）</v>
      </c>
      <c r="E2" s="185" t="str">
        <f>"平等割（"&amp;MID($C$1,1,1)&amp;"）"</f>
        <v>平等割（医）</v>
      </c>
      <c r="F2" s="185" t="str">
        <f>"限度額（"&amp;MID($C$1,1,1)&amp;"）"</f>
        <v>限度額（医）</v>
      </c>
      <c r="G2" s="185" t="str">
        <f>"所得割（"&amp;MID($G$1,1,1)&amp;"）"</f>
        <v>所得割（後）</v>
      </c>
      <c r="H2" s="185" t="str">
        <f>"均等割（"&amp;MID($G$1,1,1)&amp;"）"</f>
        <v>均等割（後）</v>
      </c>
      <c r="I2" s="185" t="str">
        <f>"平等割（"&amp;MID($G$1,1,1)&amp;"）"</f>
        <v>平等割（後）</v>
      </c>
      <c r="J2" s="185" t="str">
        <f>"限度額（"&amp;MID($G$1,1,1)&amp;"）"</f>
        <v>限度額（後）</v>
      </c>
      <c r="K2" s="185" t="str">
        <f>"所得割（"&amp;MID($K$1,1,1)&amp;"）"</f>
        <v>所得割（介）</v>
      </c>
      <c r="L2" s="185" t="str">
        <f>"均等割（"&amp;MID($K$1,1,1)&amp;"）"</f>
        <v>均等割（介）</v>
      </c>
      <c r="M2" s="185" t="str">
        <f>"平等割（"&amp;MID($K$1,1,1)&amp;"）"</f>
        <v>平等割（介）</v>
      </c>
      <c r="N2" s="185" t="str">
        <f>"限度額（"&amp;MID($K$1,1,1)&amp;"）"</f>
        <v>限度額（介）</v>
      </c>
      <c r="O2" s="185" t="str">
        <f>"所得割（"&amp;MID($O$1,1,1)&amp;"）"</f>
        <v>所得割（子）</v>
      </c>
      <c r="P2" s="185" t="str">
        <f>"均等割（"&amp;MID($O$1,1,1)&amp;"）"</f>
        <v>均等割（子）</v>
      </c>
      <c r="Q2" s="185" t="str">
        <f>"平等割（"&amp;MID($O$1,1,1)&amp;"）"</f>
        <v>平等割（子）</v>
      </c>
      <c r="R2" s="185" t="str">
        <f>"１８歳以上（"&amp;MID($O$1,1,1)&amp;"）"</f>
        <v>１８歳以上（子）</v>
      </c>
      <c r="S2" s="185" t="str">
        <f>"限度額（"&amp;MID($O$1,1,1)&amp;"）"</f>
        <v>限度額（子）</v>
      </c>
      <c r="T2" s="185" t="s">
        <v>166</v>
      </c>
      <c r="U2" s="186" t="s">
        <v>167</v>
      </c>
      <c r="V2" s="186" t="s">
        <v>168</v>
      </c>
      <c r="W2" s="186" t="s">
        <v>169</v>
      </c>
      <c r="X2" s="186" t="s">
        <v>170</v>
      </c>
    </row>
    <row r="3" spans="1:24">
      <c r="A3" t="s">
        <v>8</v>
      </c>
      <c r="B3" s="2">
        <v>330000</v>
      </c>
      <c r="C3" s="1">
        <v>9.4E-2</v>
      </c>
      <c r="D3" s="2">
        <v>27700</v>
      </c>
      <c r="E3" s="2">
        <v>24300</v>
      </c>
      <c r="F3" s="2">
        <v>510000</v>
      </c>
      <c r="G3" s="1">
        <v>0.01</v>
      </c>
      <c r="H3" s="2">
        <v>3000</v>
      </c>
      <c r="I3" s="2">
        <v>3000</v>
      </c>
      <c r="J3" s="2">
        <v>140000</v>
      </c>
      <c r="K3" s="1">
        <v>2.4E-2</v>
      </c>
      <c r="L3" s="2">
        <v>8000</v>
      </c>
      <c r="M3" s="2">
        <v>5000</v>
      </c>
      <c r="N3" s="2">
        <v>120000</v>
      </c>
      <c r="O3" s="4"/>
      <c r="P3" s="4"/>
      <c r="Q3" s="4"/>
      <c r="R3" s="4"/>
      <c r="S3" s="4"/>
      <c r="T3" s="60"/>
      <c r="U3" s="60"/>
      <c r="V3" s="60"/>
      <c r="W3" s="60"/>
      <c r="X3" s="60"/>
    </row>
    <row r="4" spans="1:24">
      <c r="A4" t="s">
        <v>9</v>
      </c>
      <c r="B4" s="2">
        <v>330000</v>
      </c>
      <c r="C4" s="1">
        <v>9.4E-2</v>
      </c>
      <c r="D4" s="2">
        <v>27700</v>
      </c>
      <c r="E4" s="2">
        <v>24300</v>
      </c>
      <c r="F4" s="2">
        <v>510000</v>
      </c>
      <c r="G4" s="1">
        <v>0.01</v>
      </c>
      <c r="H4" s="2">
        <v>3000</v>
      </c>
      <c r="I4" s="2">
        <v>3000</v>
      </c>
      <c r="J4" s="2">
        <v>160000</v>
      </c>
      <c r="K4" s="1">
        <v>2.4E-2</v>
      </c>
      <c r="L4" s="2">
        <v>8000</v>
      </c>
      <c r="M4" s="2">
        <v>5000</v>
      </c>
      <c r="N4" s="2">
        <v>140000</v>
      </c>
      <c r="O4" s="4"/>
      <c r="P4" s="4"/>
      <c r="Q4" s="4"/>
      <c r="R4" s="4"/>
      <c r="S4" s="4"/>
      <c r="T4" s="60"/>
      <c r="U4" s="60"/>
      <c r="V4" s="60"/>
      <c r="W4" s="60"/>
      <c r="X4" s="60"/>
    </row>
    <row r="5" spans="1:24">
      <c r="A5" t="s">
        <v>25</v>
      </c>
      <c r="B5" s="2">
        <v>330000</v>
      </c>
      <c r="C5" s="1">
        <v>9.4E-2</v>
      </c>
      <c r="D5" s="2">
        <v>29500</v>
      </c>
      <c r="E5" s="2">
        <v>24300</v>
      </c>
      <c r="F5" s="2">
        <v>520000</v>
      </c>
      <c r="G5" s="1">
        <v>1.4999999999999999E-2</v>
      </c>
      <c r="H5" s="2">
        <v>4900</v>
      </c>
      <c r="I5" s="2">
        <v>3600</v>
      </c>
      <c r="J5" s="2">
        <v>170000</v>
      </c>
      <c r="K5" s="1">
        <v>2.7E-2</v>
      </c>
      <c r="L5" s="2">
        <v>10600</v>
      </c>
      <c r="M5" s="2">
        <v>5800</v>
      </c>
      <c r="N5" s="2">
        <v>160000</v>
      </c>
      <c r="O5" s="4"/>
      <c r="P5" s="4"/>
      <c r="Q5" s="4"/>
      <c r="R5" s="4"/>
      <c r="S5" s="4"/>
      <c r="T5" s="60"/>
      <c r="U5" s="60"/>
      <c r="V5" s="60"/>
      <c r="W5" s="60"/>
      <c r="X5" s="60"/>
    </row>
    <row r="6" spans="1:24">
      <c r="A6" t="s">
        <v>24</v>
      </c>
      <c r="B6" s="2">
        <v>330000</v>
      </c>
      <c r="C6" s="1">
        <v>9.4E-2</v>
      </c>
      <c r="D6" s="2">
        <v>29500</v>
      </c>
      <c r="E6" s="2">
        <v>24300</v>
      </c>
      <c r="F6" s="2">
        <v>540000</v>
      </c>
      <c r="G6" s="1">
        <v>1.4999999999999999E-2</v>
      </c>
      <c r="H6" s="2">
        <v>4900</v>
      </c>
      <c r="I6" s="2">
        <v>3600</v>
      </c>
      <c r="J6" s="2">
        <v>190000</v>
      </c>
      <c r="K6" s="1">
        <v>2.7E-2</v>
      </c>
      <c r="L6" s="2">
        <v>10600</v>
      </c>
      <c r="M6" s="2">
        <v>5800</v>
      </c>
      <c r="N6" s="2">
        <v>160000</v>
      </c>
      <c r="O6" s="4"/>
      <c r="P6" s="4"/>
      <c r="Q6" s="4"/>
      <c r="R6" s="4"/>
      <c r="S6" s="4"/>
      <c r="T6" s="60"/>
      <c r="U6" s="60"/>
      <c r="V6" s="60"/>
      <c r="W6" s="60"/>
      <c r="X6" s="60"/>
    </row>
    <row r="7" spans="1:24">
      <c r="A7" t="s">
        <v>10</v>
      </c>
      <c r="B7" s="2">
        <v>330000</v>
      </c>
      <c r="C7" s="1">
        <v>9.4E-2</v>
      </c>
      <c r="D7" s="2">
        <v>29500</v>
      </c>
      <c r="E7" s="2">
        <v>24300</v>
      </c>
      <c r="F7" s="2">
        <v>540000</v>
      </c>
      <c r="G7" s="1">
        <v>2.1000000000000001E-2</v>
      </c>
      <c r="H7" s="2">
        <v>7000</v>
      </c>
      <c r="I7" s="2">
        <v>5100</v>
      </c>
      <c r="J7" s="2">
        <v>190000</v>
      </c>
      <c r="K7" s="1">
        <v>2.7E-2</v>
      </c>
      <c r="L7" s="2">
        <v>10600</v>
      </c>
      <c r="M7" s="2">
        <v>5800</v>
      </c>
      <c r="N7" s="2">
        <v>160000</v>
      </c>
      <c r="O7" s="4"/>
      <c r="P7" s="4"/>
      <c r="Q7" s="4"/>
      <c r="R7" s="4"/>
      <c r="S7" s="4"/>
      <c r="T7" s="60"/>
      <c r="U7" s="60"/>
      <c r="V7" s="60"/>
      <c r="W7" s="60"/>
      <c r="X7" s="60"/>
    </row>
    <row r="8" spans="1:24">
      <c r="A8" t="s">
        <v>11</v>
      </c>
      <c r="B8" s="2">
        <v>330000</v>
      </c>
      <c r="C8" s="1">
        <v>9.4E-2</v>
      </c>
      <c r="D8" s="2">
        <v>29500</v>
      </c>
      <c r="E8" s="2">
        <v>24300</v>
      </c>
      <c r="F8" s="2">
        <v>540000</v>
      </c>
      <c r="G8" s="1">
        <v>2.1000000000000001E-2</v>
      </c>
      <c r="H8" s="2">
        <v>7000</v>
      </c>
      <c r="I8" s="2">
        <v>5100</v>
      </c>
      <c r="J8" s="2">
        <v>190000</v>
      </c>
      <c r="K8" s="1">
        <v>2.7E-2</v>
      </c>
      <c r="L8" s="2">
        <v>10600</v>
      </c>
      <c r="M8" s="2">
        <v>5800</v>
      </c>
      <c r="N8" s="2">
        <v>160000</v>
      </c>
      <c r="O8" s="4"/>
      <c r="P8" s="4"/>
      <c r="Q8" s="4"/>
      <c r="R8" s="4"/>
      <c r="S8" s="4"/>
      <c r="T8" s="60"/>
      <c r="U8" s="60"/>
      <c r="V8" s="60"/>
      <c r="W8" s="60"/>
      <c r="X8" s="60"/>
    </row>
    <row r="9" spans="1:24">
      <c r="A9" t="s">
        <v>12</v>
      </c>
      <c r="B9" s="2">
        <v>330000</v>
      </c>
      <c r="C9" s="1">
        <v>9.2499999999999999E-2</v>
      </c>
      <c r="D9" s="2">
        <v>28540</v>
      </c>
      <c r="E9" s="2">
        <v>20480</v>
      </c>
      <c r="F9" s="2">
        <v>580000</v>
      </c>
      <c r="G9" s="1">
        <v>3.1699999999999999E-2</v>
      </c>
      <c r="H9" s="2">
        <v>10000</v>
      </c>
      <c r="I9" s="2">
        <v>7180</v>
      </c>
      <c r="J9" s="2">
        <v>190000</v>
      </c>
      <c r="K9" s="1">
        <v>2.52E-2</v>
      </c>
      <c r="L9" s="2">
        <v>10330</v>
      </c>
      <c r="M9" s="2">
        <v>5070</v>
      </c>
      <c r="N9" s="2">
        <v>160000</v>
      </c>
      <c r="O9" s="4"/>
      <c r="P9" s="4"/>
      <c r="Q9" s="4"/>
      <c r="R9" s="4"/>
      <c r="S9" s="4"/>
      <c r="T9" s="60"/>
      <c r="U9" s="60"/>
      <c r="V9" s="60"/>
      <c r="W9" s="60"/>
      <c r="X9" s="60"/>
    </row>
    <row r="10" spans="1:24">
      <c r="A10" t="s">
        <v>13</v>
      </c>
      <c r="B10" s="2">
        <v>330000</v>
      </c>
      <c r="C10" s="1">
        <v>0.10589999999999999</v>
      </c>
      <c r="D10" s="2">
        <v>32980</v>
      </c>
      <c r="E10" s="2">
        <v>23960</v>
      </c>
      <c r="F10" s="2">
        <v>610000</v>
      </c>
      <c r="G10" s="1">
        <v>3.15E-2</v>
      </c>
      <c r="H10" s="2">
        <v>9970</v>
      </c>
      <c r="I10" s="2">
        <v>7250</v>
      </c>
      <c r="J10" s="2">
        <v>190000</v>
      </c>
      <c r="K10" s="1">
        <v>2.7300000000000001E-2</v>
      </c>
      <c r="L10" s="2">
        <v>11250</v>
      </c>
      <c r="M10" s="2">
        <v>5250</v>
      </c>
      <c r="N10" s="2">
        <v>160000</v>
      </c>
      <c r="O10" s="4"/>
      <c r="P10" s="4"/>
      <c r="Q10" s="4"/>
      <c r="R10" s="4"/>
      <c r="S10" s="4"/>
      <c r="T10" s="60"/>
      <c r="U10" s="60"/>
      <c r="V10" s="60"/>
      <c r="W10" s="60"/>
      <c r="X10" s="60"/>
    </row>
    <row r="11" spans="1:24">
      <c r="A11" t="s">
        <v>14</v>
      </c>
      <c r="B11" s="2">
        <v>430000</v>
      </c>
      <c r="C11" s="1">
        <v>0.1042</v>
      </c>
      <c r="D11" s="2">
        <v>32820</v>
      </c>
      <c r="E11" s="2">
        <v>23270</v>
      </c>
      <c r="F11" s="2">
        <v>630000</v>
      </c>
      <c r="G11" s="1">
        <v>3.1600000000000003E-2</v>
      </c>
      <c r="H11" s="2">
        <v>10050</v>
      </c>
      <c r="I11" s="2">
        <v>7130</v>
      </c>
      <c r="J11" s="2">
        <v>190000</v>
      </c>
      <c r="K11" s="1">
        <v>2.92E-2</v>
      </c>
      <c r="L11" s="2">
        <v>11820</v>
      </c>
      <c r="M11" s="2">
        <v>6080</v>
      </c>
      <c r="N11" s="2">
        <v>170000</v>
      </c>
      <c r="O11" s="4"/>
      <c r="P11" s="4"/>
      <c r="Q11" s="4"/>
      <c r="R11" s="4"/>
      <c r="S11" s="4"/>
      <c r="T11" s="60"/>
      <c r="U11" s="60"/>
      <c r="V11" s="60"/>
      <c r="W11" s="60"/>
      <c r="X11" s="60"/>
    </row>
    <row r="12" spans="1:24">
      <c r="A12" t="s">
        <v>15</v>
      </c>
      <c r="B12" s="2">
        <v>430000</v>
      </c>
      <c r="C12" s="1">
        <v>9.6699999999999994E-2</v>
      </c>
      <c r="D12" s="2">
        <v>30650</v>
      </c>
      <c r="E12" s="2">
        <v>21580</v>
      </c>
      <c r="F12" s="2">
        <v>630000</v>
      </c>
      <c r="G12" s="1">
        <v>3.2000000000000001E-2</v>
      </c>
      <c r="H12" s="2">
        <v>10160</v>
      </c>
      <c r="I12" s="2">
        <v>7150</v>
      </c>
      <c r="J12" s="2">
        <v>190000</v>
      </c>
      <c r="K12" s="1">
        <v>2.5899999999999999E-2</v>
      </c>
      <c r="L12" s="2">
        <v>10410</v>
      </c>
      <c r="M12" s="2">
        <v>5390</v>
      </c>
      <c r="N12" s="2">
        <v>170000</v>
      </c>
      <c r="O12" s="4"/>
      <c r="P12" s="4"/>
      <c r="Q12" s="4"/>
      <c r="R12" s="4"/>
      <c r="S12" s="4"/>
      <c r="T12" s="60"/>
      <c r="U12" s="60"/>
      <c r="V12" s="60"/>
      <c r="W12" s="60"/>
      <c r="X12" s="60"/>
    </row>
    <row r="13" spans="1:24">
      <c r="A13" t="s">
        <v>16</v>
      </c>
      <c r="B13" s="2">
        <v>430000</v>
      </c>
      <c r="C13" s="1">
        <v>8.8999999999999996E-2</v>
      </c>
      <c r="D13" s="2">
        <v>29640</v>
      </c>
      <c r="E13" s="2">
        <v>19990</v>
      </c>
      <c r="F13" s="2">
        <v>650000</v>
      </c>
      <c r="G13" s="1">
        <v>3.0700000000000002E-2</v>
      </c>
      <c r="H13" s="2">
        <v>10150</v>
      </c>
      <c r="I13" s="2">
        <v>6850</v>
      </c>
      <c r="J13" s="2">
        <v>220000</v>
      </c>
      <c r="K13" s="1">
        <v>2.52E-2</v>
      </c>
      <c r="L13" s="2">
        <v>10160</v>
      </c>
      <c r="M13" s="2">
        <v>5260</v>
      </c>
      <c r="N13" s="2">
        <v>170000</v>
      </c>
      <c r="O13" s="4"/>
      <c r="P13" s="4"/>
      <c r="Q13" s="4"/>
      <c r="R13" s="4"/>
      <c r="S13" s="4"/>
      <c r="T13" s="60"/>
      <c r="U13" s="60"/>
      <c r="V13" s="60"/>
      <c r="W13" s="60"/>
      <c r="X13" s="60"/>
    </row>
    <row r="14" spans="1:24">
      <c r="A14" t="s">
        <v>17</v>
      </c>
      <c r="B14" s="2">
        <v>430000</v>
      </c>
      <c r="C14" s="1">
        <v>8.8499999999999995E-2</v>
      </c>
      <c r="D14" s="2">
        <v>29080</v>
      </c>
      <c r="E14" s="2">
        <v>19690</v>
      </c>
      <c r="F14" s="2">
        <v>650000</v>
      </c>
      <c r="G14" s="1">
        <v>3.4799999999999998E-2</v>
      </c>
      <c r="H14" s="2">
        <v>11300</v>
      </c>
      <c r="I14" s="2">
        <v>7650</v>
      </c>
      <c r="J14" s="2">
        <v>240000</v>
      </c>
      <c r="K14" s="1">
        <v>2.9000000000000001E-2</v>
      </c>
      <c r="L14" s="2">
        <v>11690</v>
      </c>
      <c r="M14" s="2">
        <v>5970</v>
      </c>
      <c r="N14" s="2">
        <v>170000</v>
      </c>
      <c r="O14" s="4"/>
      <c r="P14" s="4"/>
      <c r="Q14" s="4"/>
      <c r="R14" s="4"/>
      <c r="S14" s="4"/>
      <c r="T14" s="61">
        <v>430000</v>
      </c>
      <c r="U14" s="61">
        <v>535000</v>
      </c>
      <c r="V14" s="61">
        <v>290000</v>
      </c>
      <c r="W14" s="60"/>
      <c r="X14" s="2">
        <v>100000</v>
      </c>
    </row>
    <row r="15" spans="1:24">
      <c r="A15" t="s">
        <v>18</v>
      </c>
      <c r="B15" s="2">
        <v>430000</v>
      </c>
      <c r="C15" s="1">
        <v>7.9899999999999999E-2</v>
      </c>
      <c r="D15" s="2">
        <v>26560</v>
      </c>
      <c r="E15" s="2">
        <v>17640</v>
      </c>
      <c r="F15" s="2">
        <v>650000</v>
      </c>
      <c r="G15" s="1">
        <v>3.3099999999999997E-2</v>
      </c>
      <c r="H15" s="2">
        <v>10890</v>
      </c>
      <c r="I15" s="2">
        <v>7240</v>
      </c>
      <c r="J15" s="2">
        <v>240000</v>
      </c>
      <c r="K15" s="1">
        <v>2.7699999999999999E-2</v>
      </c>
      <c r="L15" s="2">
        <v>11260</v>
      </c>
      <c r="M15" s="2">
        <v>5660</v>
      </c>
      <c r="N15" s="2">
        <v>170000</v>
      </c>
      <c r="O15" s="4"/>
      <c r="P15" s="4"/>
      <c r="Q15" s="4"/>
      <c r="R15" s="4"/>
      <c r="S15" s="4"/>
      <c r="T15" s="61">
        <v>430000</v>
      </c>
      <c r="U15" s="61">
        <v>545000</v>
      </c>
      <c r="V15" s="61">
        <v>295000</v>
      </c>
      <c r="W15" s="60"/>
      <c r="X15" s="2">
        <v>100000</v>
      </c>
    </row>
    <row r="16" spans="1:24">
      <c r="A16" t="s">
        <v>19</v>
      </c>
      <c r="B16" s="2">
        <v>430000</v>
      </c>
      <c r="C16" s="1">
        <v>9.1399999999999995E-2</v>
      </c>
      <c r="D16" s="2">
        <v>30340</v>
      </c>
      <c r="E16" s="2">
        <v>20180</v>
      </c>
      <c r="F16" s="2">
        <v>660000</v>
      </c>
      <c r="G16" s="1">
        <v>3.49E-2</v>
      </c>
      <c r="H16" s="2">
        <v>11540</v>
      </c>
      <c r="I16" s="2">
        <v>7670</v>
      </c>
      <c r="J16" s="2">
        <v>260000</v>
      </c>
      <c r="K16" s="1">
        <v>2.8199999999999999E-2</v>
      </c>
      <c r="L16" s="2">
        <v>11420</v>
      </c>
      <c r="M16" s="2">
        <v>5780</v>
      </c>
      <c r="N16" s="2">
        <v>170000</v>
      </c>
      <c r="O16" s="4"/>
      <c r="P16" s="4"/>
      <c r="Q16" s="4"/>
      <c r="R16" s="4"/>
      <c r="S16" s="4"/>
      <c r="T16" s="61">
        <v>430000</v>
      </c>
      <c r="U16" s="61">
        <v>560000</v>
      </c>
      <c r="V16" s="61">
        <v>305000</v>
      </c>
      <c r="W16" s="60"/>
      <c r="X16" s="2">
        <v>100000</v>
      </c>
    </row>
    <row r="17" spans="1:24">
      <c r="A17" t="s">
        <v>20</v>
      </c>
      <c r="B17" s="176">
        <v>430000</v>
      </c>
      <c r="C17" s="177">
        <v>8.0500000000000002E-2</v>
      </c>
      <c r="D17" s="176">
        <v>27210</v>
      </c>
      <c r="E17" s="176">
        <v>17950</v>
      </c>
      <c r="F17" s="176">
        <v>670000</v>
      </c>
      <c r="G17" s="177">
        <v>3.4500000000000003E-2</v>
      </c>
      <c r="H17" s="176">
        <v>11700</v>
      </c>
      <c r="I17" s="176">
        <v>7720</v>
      </c>
      <c r="J17" s="176">
        <v>260000</v>
      </c>
      <c r="K17" s="177">
        <v>2.7199999999999998E-2</v>
      </c>
      <c r="L17" s="176">
        <v>11300</v>
      </c>
      <c r="M17" s="176">
        <v>5890</v>
      </c>
      <c r="N17" s="176">
        <v>170000</v>
      </c>
      <c r="O17" s="177">
        <v>3.2000000000000002E-3</v>
      </c>
      <c r="P17" s="176">
        <v>1120</v>
      </c>
      <c r="Q17" s="176">
        <v>740</v>
      </c>
      <c r="R17" s="176">
        <v>70</v>
      </c>
      <c r="S17" s="176">
        <v>30000</v>
      </c>
      <c r="T17" s="176">
        <v>430000</v>
      </c>
      <c r="U17" s="176">
        <v>570000</v>
      </c>
      <c r="V17" s="176">
        <v>310000</v>
      </c>
      <c r="W17" s="187"/>
      <c r="X17" s="176">
        <v>100000</v>
      </c>
    </row>
    <row r="18" spans="1:24">
      <c r="A18" t="s">
        <v>21</v>
      </c>
      <c r="T18" s="2"/>
      <c r="U18" s="2"/>
      <c r="V18" s="2"/>
      <c r="W18" s="2"/>
      <c r="X18" s="2"/>
    </row>
    <row r="19" spans="1:24">
      <c r="A19" t="s">
        <v>22</v>
      </c>
      <c r="T19" s="2"/>
      <c r="U19" s="2"/>
      <c r="V19" s="2"/>
      <c r="W19" s="2"/>
      <c r="X19" s="2"/>
    </row>
    <row r="20" spans="1:24">
      <c r="A20" t="s">
        <v>23</v>
      </c>
      <c r="T20" s="2"/>
      <c r="U20" s="2"/>
      <c r="V20" s="2"/>
      <c r="W20" s="2"/>
      <c r="X20" s="2"/>
    </row>
  </sheetData>
  <phoneticPr fontId="5"/>
  <pageMargins left="0.7" right="0.7" top="0.75" bottom="0.75" header="0.3" footer="0.3"/>
  <legacyDrawing r:id="rId1"/>
  <extLst>
    <ext xmlns:x14="http://schemas.microsoft.com/office/spreadsheetml/2009/9/main" uri="{78C0D931-6437-407d-A8EE-F0AAD7539E65}">
      <x14:conditionalFormattings>
        <x14:conditionalFormatting xmlns:xm="http://schemas.microsoft.com/office/excel/2006/main">
          <x14:cfRule type="expression" priority="19" id="{3519D497-1F70-4084-8CAD-075F2567B262}">
            <xm:f>IF(MATCH(試算表!$B$4,$A$3:$A$20,0)+2=ROW(),TRUE,FALSE)</xm:f>
            <x14:dxf>
              <fill>
                <patternFill>
                  <bgColor theme="7" tint="0.79998168889431442"/>
                </patternFill>
              </fill>
            </x14:dxf>
          </x14:cfRule>
          <xm:sqref>A3:X20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F6D5A-60CF-4646-8C03-92CE5F31D377}">
  <sheetPr codeName="Sheet13">
    <tabColor rgb="FFFFC000"/>
    <pageSetUpPr fitToPage="1"/>
  </sheetPr>
  <dimension ref="A2:AA57"/>
  <sheetViews>
    <sheetView zoomScale="110" zoomScaleNormal="110" workbookViewId="0">
      <selection activeCell="E1" sqref="A1:E1048576"/>
    </sheetView>
  </sheetViews>
  <sheetFormatPr defaultRowHeight="15" outlineLevelCol="1"/>
  <cols>
    <col min="1" max="1" width="35.125" style="8" customWidth="1"/>
    <col min="2" max="6" width="11.625" style="8" hidden="1" customWidth="1" outlineLevel="1"/>
    <col min="7" max="7" width="30.25" style="8" hidden="1" customWidth="1" outlineLevel="1"/>
    <col min="8" max="9" width="26.5" style="8" hidden="1" customWidth="1" outlineLevel="1"/>
    <col min="10" max="10" width="48.75" style="8" hidden="1" customWidth="1" outlineLevel="1"/>
    <col min="11" max="13" width="9" style="8" hidden="1" customWidth="1" outlineLevel="1"/>
    <col min="14" max="14" width="9" style="8" collapsed="1"/>
    <col min="15" max="19" width="11.625" style="8" hidden="1" customWidth="1" outlineLevel="1"/>
    <col min="20" max="20" width="30.25" style="8" hidden="1" customWidth="1" outlineLevel="1"/>
    <col min="21" max="21" width="36.125" style="8" hidden="1" customWidth="1" outlineLevel="1"/>
    <col min="22" max="22" width="26.5" style="8" hidden="1" customWidth="1" outlineLevel="1"/>
    <col min="23" max="23" width="48.75" style="8" hidden="1" customWidth="1" outlineLevel="1"/>
    <col min="24" max="26" width="0" style="8" hidden="1" customWidth="1" outlineLevel="1"/>
    <col min="27" max="27" width="9" style="8" collapsed="1"/>
    <col min="28" max="16384" width="9" style="8"/>
  </cols>
  <sheetData>
    <row r="2" spans="1:26" ht="16.5">
      <c r="A2" s="9"/>
      <c r="U2" s="174" t="s">
        <v>291</v>
      </c>
      <c r="V2" s="41">
        <v>2548798</v>
      </c>
    </row>
    <row r="3" spans="1:26">
      <c r="A3" s="10"/>
      <c r="E3" s="8" t="s">
        <v>61</v>
      </c>
      <c r="R3" s="8" t="s">
        <v>275</v>
      </c>
    </row>
    <row r="4" spans="1:26">
      <c r="B4" s="9" t="s">
        <v>62</v>
      </c>
      <c r="C4" s="9" t="s">
        <v>63</v>
      </c>
      <c r="D4" s="9"/>
      <c r="E4" s="8" t="s">
        <v>64</v>
      </c>
      <c r="F4" s="8" t="s">
        <v>65</v>
      </c>
      <c r="O4" s="9"/>
      <c r="P4" s="9"/>
      <c r="Q4" s="9"/>
      <c r="R4" s="8" t="s">
        <v>64</v>
      </c>
      <c r="S4" s="8" t="s">
        <v>65</v>
      </c>
      <c r="T4" s="8" t="s">
        <v>277</v>
      </c>
      <c r="U4" s="8" t="s">
        <v>288</v>
      </c>
      <c r="V4" s="8" t="s">
        <v>290</v>
      </c>
    </row>
    <row r="5" spans="1:26">
      <c r="E5" s="13"/>
      <c r="F5" s="13">
        <v>550999</v>
      </c>
      <c r="G5" s="14" t="s">
        <v>67</v>
      </c>
      <c r="H5" s="14"/>
      <c r="I5" s="14"/>
      <c r="O5" s="164"/>
      <c r="P5" s="164"/>
      <c r="Q5" s="164"/>
      <c r="R5" s="165">
        <v>1</v>
      </c>
      <c r="S5" s="165">
        <v>650999</v>
      </c>
      <c r="T5" s="171" t="s">
        <v>276</v>
      </c>
      <c r="U5" s="173">
        <v>0</v>
      </c>
      <c r="V5" s="175">
        <f>_xlfn.IFS($V$2&lt;=650999,0,TRUE,9)</f>
        <v>9</v>
      </c>
      <c r="W5" s="164" t="str">
        <f ca="1">_xlfn.FORMULATEXT(V5)</f>
        <v>=IFS($V$2&lt;=650999,0,TRUE,9)</v>
      </c>
      <c r="X5" s="164"/>
      <c r="Y5" s="164"/>
      <c r="Z5" s="164"/>
    </row>
    <row r="6" spans="1:26">
      <c r="E6" s="13">
        <v>551000</v>
      </c>
      <c r="F6" s="13">
        <v>1618999</v>
      </c>
      <c r="G6" s="14" t="s">
        <v>69</v>
      </c>
      <c r="H6" s="16" t="s">
        <v>70</v>
      </c>
      <c r="I6" s="17">
        <v>550000</v>
      </c>
      <c r="O6" s="164"/>
      <c r="P6" s="164"/>
      <c r="Q6" s="164"/>
      <c r="R6" s="165">
        <v>651000</v>
      </c>
      <c r="S6" s="165">
        <v>1899999</v>
      </c>
      <c r="T6" s="171" t="s">
        <v>278</v>
      </c>
      <c r="U6" s="173" t="s">
        <v>281</v>
      </c>
      <c r="V6" s="175">
        <f>_xlfn.IFS($V$2&lt;=1899999,$V$2-650000,TRUE,9)</f>
        <v>9</v>
      </c>
      <c r="W6" s="164" t="str">
        <f t="shared" ref="W6:W11" ca="1" si="0">_xlfn.FORMULATEXT(V6)</f>
        <v>=IFS($V$2&lt;=1899999,$V$2-650000,TRUE,9)</v>
      </c>
      <c r="X6" s="164"/>
      <c r="Y6" s="164"/>
      <c r="Z6" s="164"/>
    </row>
    <row r="7" spans="1:26">
      <c r="E7" s="13">
        <v>1619000</v>
      </c>
      <c r="F7" s="13">
        <v>1619999</v>
      </c>
      <c r="G7" s="14" t="s">
        <v>72</v>
      </c>
      <c r="H7" s="20">
        <v>1069000</v>
      </c>
      <c r="I7" s="14"/>
      <c r="O7" s="164"/>
      <c r="P7" s="164"/>
      <c r="Q7" s="164"/>
      <c r="R7" s="165">
        <v>1900000</v>
      </c>
      <c r="S7" s="165">
        <v>3599999</v>
      </c>
      <c r="T7" s="171" t="s">
        <v>279</v>
      </c>
      <c r="U7" s="173" t="s">
        <v>283</v>
      </c>
      <c r="V7" s="175">
        <f>_xlfn.IFS($V$2&lt;=3599999,ROUNDDOWN(($V$2/4),-3)*2.8-80000,TRUE,9)</f>
        <v>1703600</v>
      </c>
      <c r="W7" s="164" t="str">
        <f t="shared" ca="1" si="0"/>
        <v>=IFS($V$2&lt;=3599999,ROUNDDOWN(($V$2/4),-3)*2.8-80000,TRUE,9)</v>
      </c>
      <c r="X7" s="164"/>
      <c r="Y7" s="164"/>
      <c r="Z7" s="164"/>
    </row>
    <row r="8" spans="1:26">
      <c r="E8" s="13">
        <v>1620000</v>
      </c>
      <c r="F8" s="13">
        <v>1621999</v>
      </c>
      <c r="G8" s="14" t="s">
        <v>74</v>
      </c>
      <c r="H8" s="20">
        <v>1070000</v>
      </c>
      <c r="I8" s="14"/>
      <c r="O8" s="164"/>
      <c r="P8" s="164"/>
      <c r="Q8" s="164"/>
      <c r="R8" s="165">
        <v>3600000</v>
      </c>
      <c r="S8" s="165">
        <v>6599999</v>
      </c>
      <c r="T8" s="171" t="s">
        <v>280</v>
      </c>
      <c r="U8" s="173" t="s">
        <v>284</v>
      </c>
      <c r="V8" s="175">
        <f>_xlfn.IFS($V$2&lt;=6599999,ROUNDDOWN(($V$2/4),-3)*3.2-440000,TRUE,9)</f>
        <v>1598400</v>
      </c>
      <c r="W8" s="164" t="str">
        <f t="shared" ca="1" si="0"/>
        <v>=IFS($V$2&lt;=6599999,ROUNDDOWN(($V$2/4),-3)*3.2-440000,TRUE,9)</v>
      </c>
      <c r="X8" s="164"/>
      <c r="Y8" s="164"/>
      <c r="Z8" s="164"/>
    </row>
    <row r="9" spans="1:26">
      <c r="E9" s="13">
        <v>1622000</v>
      </c>
      <c r="F9" s="13">
        <v>1623999</v>
      </c>
      <c r="G9" s="14" t="s">
        <v>75</v>
      </c>
      <c r="H9" s="20">
        <v>1072000</v>
      </c>
      <c r="I9" s="14"/>
      <c r="O9" s="164"/>
      <c r="P9" s="164"/>
      <c r="Q9" s="164"/>
      <c r="R9" s="165">
        <v>6600000</v>
      </c>
      <c r="S9" s="165">
        <v>8499999</v>
      </c>
      <c r="T9" s="171" t="s">
        <v>282</v>
      </c>
      <c r="U9" s="173" t="s">
        <v>287</v>
      </c>
      <c r="V9" s="175">
        <f>_xlfn.IFS($V$2&lt;=8499999,$V$2*0.9-1100000,TRUE,9)</f>
        <v>1193918.2000000002</v>
      </c>
      <c r="W9" s="164" t="str">
        <f t="shared" ca="1" si="0"/>
        <v>=IFS($V$2&lt;=8499999,$V$2*0.9-1100000,TRUE,9)</v>
      </c>
      <c r="X9" s="164"/>
      <c r="Y9" s="164"/>
      <c r="Z9" s="164"/>
    </row>
    <row r="10" spans="1:26">
      <c r="E10" s="13">
        <v>1624000</v>
      </c>
      <c r="F10" s="13">
        <v>1627999</v>
      </c>
      <c r="G10" s="14" t="s">
        <v>77</v>
      </c>
      <c r="H10" s="20">
        <v>1074000</v>
      </c>
      <c r="I10" s="14"/>
      <c r="O10" s="164"/>
      <c r="P10" s="164"/>
      <c r="Q10" s="164"/>
      <c r="R10" s="165">
        <v>8500000</v>
      </c>
      <c r="S10" s="165"/>
      <c r="T10" s="171" t="s">
        <v>285</v>
      </c>
      <c r="U10" s="173" t="s">
        <v>286</v>
      </c>
      <c r="V10" s="175">
        <f>_xlfn.IFS(TRUE,$V$2-1950000)</f>
        <v>598798</v>
      </c>
      <c r="W10" s="164" t="str">
        <f t="shared" ca="1" si="0"/>
        <v>=IFS(TRUE,$V$2-1950000)</v>
      </c>
      <c r="X10" s="164"/>
      <c r="Y10" s="164"/>
      <c r="Z10" s="164"/>
    </row>
    <row r="11" spans="1:26" ht="16.5">
      <c r="B11" s="25" t="e">
        <f>ROUNDDOWN(#REF!/4,-3)*4-I11</f>
        <v>#REF!</v>
      </c>
      <c r="C11" s="26" t="e">
        <f>#REF!-B11</f>
        <v>#REF!</v>
      </c>
      <c r="D11" s="26"/>
      <c r="E11" s="27"/>
      <c r="F11" s="27">
        <v>1625000</v>
      </c>
      <c r="G11" s="28" t="s">
        <v>78</v>
      </c>
      <c r="H11" s="29" t="s">
        <v>70</v>
      </c>
      <c r="I11" s="27">
        <v>550000</v>
      </c>
      <c r="J11" s="28" t="s">
        <v>79</v>
      </c>
      <c r="K11" s="28"/>
      <c r="L11" s="28"/>
      <c r="M11" s="28"/>
      <c r="O11" s="169"/>
      <c r="P11" s="168"/>
      <c r="Q11" s="168"/>
      <c r="R11" s="167"/>
      <c r="S11" s="167"/>
      <c r="T11" s="171"/>
      <c r="U11" s="172" t="s">
        <v>289</v>
      </c>
      <c r="V11" s="167">
        <f>ROUNDDOWN(_xlfn.IFS($V$2&lt;=650999,0,$V$2&lt;=1899999,$V$2-650000,$V$2&lt;=3599999,ROUNDDOWN(($V$2/4),-3)*2.8-80000,$V$2&lt;=6599999,ROUNDDOWN(($V$2/4),-3)*3.2-440000,$V$2&lt;=8499999,$V$2*0.9-1100000,TRUE,$V$2-1950000),-1)</f>
        <v>1703600</v>
      </c>
      <c r="W11" s="164" t="str">
        <f t="shared" ca="1" si="0"/>
        <v>=ROUNDDOWN(IFS($V$2&lt;=650999,0,$V$2&lt;=1899999,$V$2-650000,$V$2&lt;=3599999,ROUNDDOWN(($V$2/4),-3)*2.8-80000,$V$2&lt;=6599999,ROUNDDOWN(($V$2/4),-3)*3.2-440000,$V$2&lt;=8499999,$V$2*0.9-1100000,TRUE,$V$2-1950000),-1)</v>
      </c>
      <c r="X11" s="164"/>
      <c r="Y11" s="164"/>
      <c r="Z11" s="164"/>
    </row>
    <row r="12" spans="1:26">
      <c r="B12" s="25" t="e">
        <f>ROUNDDOWN(#REF!/4,-3)*4*0.6+I12</f>
        <v>#REF!</v>
      </c>
      <c r="C12" s="26" t="e">
        <f>#REF!-B12</f>
        <v>#REF!</v>
      </c>
      <c r="D12" s="26"/>
      <c r="E12" s="27">
        <v>1625001</v>
      </c>
      <c r="F12" s="27">
        <v>1800000</v>
      </c>
      <c r="G12" s="28" t="s">
        <v>80</v>
      </c>
      <c r="H12" s="30">
        <v>0.4</v>
      </c>
      <c r="I12" s="27">
        <v>100000</v>
      </c>
      <c r="J12" s="28" t="s">
        <v>81</v>
      </c>
      <c r="K12" s="28"/>
      <c r="L12" s="28"/>
      <c r="M12" s="28"/>
      <c r="O12" s="169"/>
      <c r="P12" s="168"/>
      <c r="Q12" s="168"/>
      <c r="R12" s="167"/>
      <c r="S12" s="167"/>
      <c r="T12" s="171"/>
      <c r="U12" s="170"/>
      <c r="V12" s="167"/>
      <c r="W12" s="164"/>
      <c r="X12" s="164"/>
      <c r="Y12" s="164"/>
      <c r="Z12" s="164"/>
    </row>
    <row r="13" spans="1:26">
      <c r="B13" s="25" t="e">
        <f>ROUNDDOWN(#REF!/4,-3)*4*0.7-I13</f>
        <v>#REF!</v>
      </c>
      <c r="C13" s="26" t="e">
        <f>#REF!-B13</f>
        <v>#REF!</v>
      </c>
      <c r="D13" s="26"/>
      <c r="E13" s="27">
        <v>1800001</v>
      </c>
      <c r="F13" s="27">
        <v>3600000</v>
      </c>
      <c r="G13" s="28" t="s">
        <v>82</v>
      </c>
      <c r="H13" s="30">
        <v>0.3</v>
      </c>
      <c r="I13" s="27">
        <v>80000</v>
      </c>
      <c r="J13" s="28" t="s">
        <v>83</v>
      </c>
      <c r="K13" s="28"/>
      <c r="L13" s="28"/>
      <c r="M13" s="28"/>
      <c r="O13" s="169"/>
      <c r="P13" s="168"/>
      <c r="Q13" s="168"/>
      <c r="R13" s="167"/>
      <c r="S13" s="167"/>
      <c r="T13" s="171"/>
      <c r="U13" s="170"/>
      <c r="V13" s="167"/>
      <c r="W13" s="164"/>
      <c r="X13" s="164"/>
      <c r="Y13" s="164"/>
      <c r="Z13" s="164"/>
    </row>
    <row r="14" spans="1:26">
      <c r="B14" s="25" t="e">
        <f>ROUNDDOWN(#REF!/4,-3)*4*0.8-I14</f>
        <v>#REF!</v>
      </c>
      <c r="C14" s="26" t="e">
        <f>#REF!-B14</f>
        <v>#REF!</v>
      </c>
      <c r="D14" s="26"/>
      <c r="E14" s="27">
        <v>3600001</v>
      </c>
      <c r="F14" s="27">
        <v>6600000</v>
      </c>
      <c r="G14" s="28" t="s">
        <v>84</v>
      </c>
      <c r="H14" s="30">
        <v>0.2</v>
      </c>
      <c r="I14" s="27">
        <v>440000</v>
      </c>
      <c r="J14" s="28" t="s">
        <v>85</v>
      </c>
      <c r="K14" s="28"/>
      <c r="L14" s="28"/>
      <c r="M14" s="28"/>
      <c r="O14" s="169"/>
      <c r="P14" s="168"/>
      <c r="Q14" s="168"/>
      <c r="R14" s="167"/>
      <c r="S14" s="167"/>
      <c r="T14" s="171"/>
      <c r="U14" s="170"/>
      <c r="V14" s="167"/>
      <c r="W14" s="164"/>
      <c r="X14" s="164"/>
      <c r="Y14" s="164"/>
      <c r="Z14" s="164"/>
    </row>
    <row r="15" spans="1:26">
      <c r="B15" s="25" t="e">
        <f>ROUNDDOWN(ROUNDDOWN(#REF!*0.9,-1)-I15,-1)</f>
        <v>#REF!</v>
      </c>
      <c r="C15" s="26" t="e">
        <f>#REF!-B15</f>
        <v>#REF!</v>
      </c>
      <c r="D15" s="26"/>
      <c r="E15" s="27">
        <v>6600001</v>
      </c>
      <c r="F15" s="27">
        <v>8500000</v>
      </c>
      <c r="G15" s="28" t="s">
        <v>86</v>
      </c>
      <c r="H15" s="30">
        <v>0.1</v>
      </c>
      <c r="I15" s="27">
        <v>1100000</v>
      </c>
      <c r="J15" s="28" t="s">
        <v>87</v>
      </c>
      <c r="K15" s="28"/>
      <c r="L15" s="28"/>
      <c r="M15" s="28"/>
      <c r="O15" s="169"/>
      <c r="P15" s="168"/>
      <c r="Q15" s="168"/>
      <c r="R15" s="167"/>
      <c r="S15" s="167"/>
      <c r="T15" s="171"/>
      <c r="U15" s="170"/>
      <c r="V15" s="167"/>
      <c r="W15" s="164"/>
      <c r="X15" s="164"/>
      <c r="Y15" s="164"/>
      <c r="Z15" s="164"/>
    </row>
    <row r="16" spans="1:26">
      <c r="B16" s="25" t="e">
        <f>#REF!-I16</f>
        <v>#REF!</v>
      </c>
      <c r="C16" s="26" t="e">
        <f>#REF!-B16</f>
        <v>#REF!</v>
      </c>
      <c r="D16" s="26"/>
      <c r="E16" s="27">
        <v>8500001</v>
      </c>
      <c r="F16" s="27"/>
      <c r="G16" s="28" t="s">
        <v>88</v>
      </c>
      <c r="H16" s="29" t="s">
        <v>70</v>
      </c>
      <c r="I16" s="27">
        <v>1950000</v>
      </c>
      <c r="J16" s="28" t="s">
        <v>89</v>
      </c>
      <c r="K16" s="28"/>
      <c r="L16" s="28"/>
      <c r="M16" s="28"/>
      <c r="O16" s="169"/>
      <c r="P16" s="168"/>
      <c r="Q16" s="168"/>
      <c r="R16" s="167"/>
      <c r="S16" s="167"/>
      <c r="T16" s="171"/>
      <c r="U16" s="166"/>
      <c r="V16" s="167"/>
      <c r="W16" s="164"/>
      <c r="X16" s="164"/>
      <c r="Y16" s="164"/>
      <c r="Z16" s="164"/>
    </row>
    <row r="17" spans="1:26" ht="16.5">
      <c r="B17" s="31" t="s">
        <v>90</v>
      </c>
      <c r="O17" s="31"/>
    </row>
    <row r="20" spans="1:26">
      <c r="B20" s="9" t="s">
        <v>62</v>
      </c>
      <c r="C20" s="9" t="s">
        <v>63</v>
      </c>
      <c r="D20" s="9"/>
      <c r="E20" s="8" t="s">
        <v>64</v>
      </c>
      <c r="F20" s="8" t="s">
        <v>65</v>
      </c>
      <c r="O20" s="9" t="s">
        <v>62</v>
      </c>
      <c r="P20" s="9" t="s">
        <v>63</v>
      </c>
      <c r="Q20" s="9"/>
      <c r="R20" s="8" t="s">
        <v>64</v>
      </c>
      <c r="S20" s="8" t="s">
        <v>65</v>
      </c>
    </row>
    <row r="21" spans="1:26">
      <c r="A21" s="12" t="s">
        <v>91</v>
      </c>
      <c r="B21" s="12" t="e">
        <f>#REF!*H21-I21</f>
        <v>#REF!</v>
      </c>
      <c r="C21" s="32" t="e">
        <f>#REF!-B21</f>
        <v>#REF!</v>
      </c>
      <c r="D21" s="11"/>
      <c r="E21" s="12"/>
      <c r="F21" s="12">
        <v>600000</v>
      </c>
      <c r="G21" s="11" t="s">
        <v>92</v>
      </c>
      <c r="H21" s="11"/>
      <c r="I21" s="11"/>
      <c r="J21" s="11" t="s">
        <v>93</v>
      </c>
      <c r="K21" s="11"/>
      <c r="L21" s="11"/>
      <c r="M21" s="11"/>
      <c r="O21" s="12" t="e">
        <f>#REF!*U21-V21</f>
        <v>#REF!</v>
      </c>
      <c r="P21" s="32" t="e">
        <f>#REF!-O21</f>
        <v>#REF!</v>
      </c>
      <c r="Q21" s="11"/>
      <c r="R21" s="12"/>
      <c r="S21" s="12">
        <v>600000</v>
      </c>
      <c r="T21" s="11" t="s">
        <v>92</v>
      </c>
      <c r="U21" s="11"/>
      <c r="V21" s="11"/>
      <c r="W21" s="11" t="s">
        <v>93</v>
      </c>
      <c r="X21" s="11"/>
      <c r="Y21" s="11"/>
      <c r="Z21" s="11"/>
    </row>
    <row r="22" spans="1:26">
      <c r="A22" s="11" t="s">
        <v>66</v>
      </c>
      <c r="B22" s="12" t="e">
        <f>#REF!*H22-I22</f>
        <v>#REF!</v>
      </c>
      <c r="C22" s="32" t="e">
        <f>#REF!-B22</f>
        <v>#REF!</v>
      </c>
      <c r="D22" s="11"/>
      <c r="E22" s="12">
        <v>600001</v>
      </c>
      <c r="F22" s="12">
        <v>1300000</v>
      </c>
      <c r="G22" s="11" t="s">
        <v>94</v>
      </c>
      <c r="H22" s="11">
        <v>1</v>
      </c>
      <c r="I22" s="12">
        <v>600000</v>
      </c>
      <c r="J22" s="11" t="s">
        <v>95</v>
      </c>
      <c r="K22" s="11"/>
      <c r="L22" s="11"/>
      <c r="M22" s="11"/>
      <c r="O22" s="12" t="e">
        <f>#REF!*U22-V22</f>
        <v>#REF!</v>
      </c>
      <c r="P22" s="32" t="e">
        <f>#REF!-O22</f>
        <v>#REF!</v>
      </c>
      <c r="Q22" s="11"/>
      <c r="R22" s="12">
        <v>600001</v>
      </c>
      <c r="S22" s="12">
        <v>1300000</v>
      </c>
      <c r="T22" s="11" t="s">
        <v>94</v>
      </c>
      <c r="U22" s="11">
        <v>1</v>
      </c>
      <c r="V22" s="12">
        <v>600000</v>
      </c>
      <c r="W22" s="11" t="s">
        <v>95</v>
      </c>
      <c r="X22" s="11"/>
      <c r="Y22" s="11"/>
      <c r="Z22" s="11"/>
    </row>
    <row r="23" spans="1:26">
      <c r="A23" s="15" t="s">
        <v>68</v>
      </c>
      <c r="B23" s="12" t="e">
        <f>#REF!*H23-I23</f>
        <v>#REF!</v>
      </c>
      <c r="C23" s="32" t="e">
        <f>#REF!-B23</f>
        <v>#REF!</v>
      </c>
      <c r="D23" s="11"/>
      <c r="E23" s="12">
        <v>1300000</v>
      </c>
      <c r="F23" s="12">
        <v>4100000</v>
      </c>
      <c r="G23" s="11" t="s">
        <v>96</v>
      </c>
      <c r="H23" s="11">
        <v>0.75</v>
      </c>
      <c r="I23" s="12">
        <v>275000</v>
      </c>
      <c r="J23" s="11" t="s">
        <v>97</v>
      </c>
      <c r="K23" s="11"/>
      <c r="L23" s="11"/>
      <c r="M23" s="11"/>
      <c r="O23" s="12" t="e">
        <f>#REF!*U23-V23</f>
        <v>#REF!</v>
      </c>
      <c r="P23" s="32" t="e">
        <f>#REF!-O23</f>
        <v>#REF!</v>
      </c>
      <c r="Q23" s="11"/>
      <c r="R23" s="12">
        <v>1300000</v>
      </c>
      <c r="S23" s="12">
        <v>4100000</v>
      </c>
      <c r="T23" s="11" t="s">
        <v>96</v>
      </c>
      <c r="U23" s="11">
        <v>0.75</v>
      </c>
      <c r="V23" s="12">
        <v>275000</v>
      </c>
      <c r="W23" s="11" t="s">
        <v>97</v>
      </c>
      <c r="X23" s="11"/>
      <c r="Y23" s="11"/>
      <c r="Z23" s="11"/>
    </row>
    <row r="24" spans="1:26">
      <c r="A24" s="11"/>
      <c r="B24" s="12" t="e">
        <f>#REF!*H24-I24</f>
        <v>#REF!</v>
      </c>
      <c r="C24" s="32" t="e">
        <f>#REF!-B24</f>
        <v>#REF!</v>
      </c>
      <c r="D24" s="12"/>
      <c r="E24" s="12">
        <v>4100000</v>
      </c>
      <c r="F24" s="12">
        <v>7700000</v>
      </c>
      <c r="G24" s="11" t="s">
        <v>98</v>
      </c>
      <c r="H24" s="11">
        <v>0.85</v>
      </c>
      <c r="I24" s="12">
        <v>685000</v>
      </c>
      <c r="J24" s="11" t="s">
        <v>99</v>
      </c>
      <c r="K24" s="11"/>
      <c r="L24" s="11"/>
      <c r="M24" s="11"/>
      <c r="O24" s="12" t="e">
        <f>#REF!*U24-V24</f>
        <v>#REF!</v>
      </c>
      <c r="P24" s="32" t="e">
        <f>#REF!-O24</f>
        <v>#REF!</v>
      </c>
      <c r="Q24" s="12"/>
      <c r="R24" s="12">
        <v>4100000</v>
      </c>
      <c r="S24" s="12">
        <v>7700000</v>
      </c>
      <c r="T24" s="11" t="s">
        <v>98</v>
      </c>
      <c r="U24" s="11">
        <v>0.85</v>
      </c>
      <c r="V24" s="12">
        <v>685000</v>
      </c>
      <c r="W24" s="11" t="s">
        <v>99</v>
      </c>
      <c r="X24" s="11"/>
      <c r="Y24" s="11"/>
      <c r="Z24" s="11"/>
    </row>
    <row r="25" spans="1:26">
      <c r="A25" s="11"/>
      <c r="B25" s="12" t="e">
        <f>#REF!*H25-I25</f>
        <v>#REF!</v>
      </c>
      <c r="C25" s="32" t="e">
        <f>#REF!-B25</f>
        <v>#REF!</v>
      </c>
      <c r="D25" s="12"/>
      <c r="E25" s="12">
        <v>7700000</v>
      </c>
      <c r="F25" s="12">
        <v>10000000</v>
      </c>
      <c r="G25" s="11" t="s">
        <v>100</v>
      </c>
      <c r="H25" s="11">
        <v>0.95</v>
      </c>
      <c r="I25" s="12">
        <v>1455000</v>
      </c>
      <c r="J25" s="11" t="s">
        <v>101</v>
      </c>
      <c r="K25" s="11"/>
      <c r="L25" s="11"/>
      <c r="M25" s="11"/>
      <c r="O25" s="12" t="e">
        <f>#REF!*U25-V25</f>
        <v>#REF!</v>
      </c>
      <c r="P25" s="32" t="e">
        <f>#REF!-O25</f>
        <v>#REF!</v>
      </c>
      <c r="Q25" s="12"/>
      <c r="R25" s="12">
        <v>7700000</v>
      </c>
      <c r="S25" s="12">
        <v>10000000</v>
      </c>
      <c r="T25" s="11" t="s">
        <v>100</v>
      </c>
      <c r="U25" s="11">
        <v>0.95</v>
      </c>
      <c r="V25" s="12">
        <v>1455000</v>
      </c>
      <c r="W25" s="11" t="s">
        <v>101</v>
      </c>
      <c r="X25" s="11"/>
      <c r="Y25" s="11"/>
      <c r="Z25" s="11"/>
    </row>
    <row r="26" spans="1:26">
      <c r="A26" s="11"/>
      <c r="B26" s="12" t="e">
        <f>#REF!*H26-I26</f>
        <v>#REF!</v>
      </c>
      <c r="C26" s="32" t="e">
        <f>#REF!-B26</f>
        <v>#REF!</v>
      </c>
      <c r="D26" s="12"/>
      <c r="E26" s="12">
        <v>10000000</v>
      </c>
      <c r="F26" s="12"/>
      <c r="G26" s="11" t="s">
        <v>102</v>
      </c>
      <c r="H26" s="11">
        <v>1</v>
      </c>
      <c r="I26" s="12">
        <v>1955000</v>
      </c>
      <c r="J26" s="11" t="s">
        <v>103</v>
      </c>
      <c r="K26" s="11"/>
      <c r="L26" s="11"/>
      <c r="M26" s="11"/>
      <c r="O26" s="12" t="e">
        <f>#REF!*U26-V26</f>
        <v>#REF!</v>
      </c>
      <c r="P26" s="32" t="e">
        <f>#REF!-O26</f>
        <v>#REF!</v>
      </c>
      <c r="Q26" s="12"/>
      <c r="R26" s="12">
        <v>10000000</v>
      </c>
      <c r="S26" s="12"/>
      <c r="T26" s="11" t="s">
        <v>102</v>
      </c>
      <c r="U26" s="11">
        <v>1</v>
      </c>
      <c r="V26" s="12">
        <v>1955000</v>
      </c>
      <c r="W26" s="11" t="s">
        <v>103</v>
      </c>
      <c r="X26" s="11"/>
      <c r="Y26" s="11"/>
      <c r="Z26" s="11"/>
    </row>
    <row r="27" spans="1:26">
      <c r="A27" s="11" t="s">
        <v>104</v>
      </c>
      <c r="B27" s="12" t="e">
        <f>#REF!*H27-I27</f>
        <v>#REF!</v>
      </c>
      <c r="C27" s="32" t="e">
        <f>#REF!-B27</f>
        <v>#REF!</v>
      </c>
      <c r="D27" s="12"/>
      <c r="E27" s="12"/>
      <c r="F27" s="12">
        <v>1100000</v>
      </c>
      <c r="G27" s="11" t="s">
        <v>105</v>
      </c>
      <c r="H27" s="11"/>
      <c r="I27" s="12"/>
      <c r="J27" s="11" t="s">
        <v>106</v>
      </c>
      <c r="K27" s="11"/>
      <c r="L27" s="11"/>
      <c r="M27" s="11"/>
      <c r="O27" s="12" t="e">
        <f>#REF!*U27-V27</f>
        <v>#REF!</v>
      </c>
      <c r="P27" s="32" t="e">
        <f>#REF!-O27</f>
        <v>#REF!</v>
      </c>
      <c r="Q27" s="12"/>
      <c r="R27" s="12"/>
      <c r="S27" s="12">
        <v>1100000</v>
      </c>
      <c r="T27" s="11" t="s">
        <v>105</v>
      </c>
      <c r="U27" s="11"/>
      <c r="V27" s="12"/>
      <c r="W27" s="11" t="s">
        <v>106</v>
      </c>
      <c r="X27" s="11"/>
      <c r="Y27" s="11"/>
      <c r="Z27" s="11"/>
    </row>
    <row r="28" spans="1:26">
      <c r="A28" s="11" t="s">
        <v>71</v>
      </c>
      <c r="B28" s="12" t="e">
        <f>#REF!*H28-I28</f>
        <v>#REF!</v>
      </c>
      <c r="C28" s="32" t="e">
        <f>#REF!-B28</f>
        <v>#REF!</v>
      </c>
      <c r="D28" s="12"/>
      <c r="E28" s="12">
        <v>1100001</v>
      </c>
      <c r="F28" s="12">
        <v>3300000</v>
      </c>
      <c r="G28" s="11" t="s">
        <v>107</v>
      </c>
      <c r="H28" s="11">
        <v>1</v>
      </c>
      <c r="I28" s="12">
        <v>1100000</v>
      </c>
      <c r="J28" s="11" t="s">
        <v>108</v>
      </c>
      <c r="K28" s="11"/>
      <c r="L28" s="11"/>
      <c r="M28" s="11"/>
      <c r="O28" s="12" t="e">
        <f>#REF!*U28-V28</f>
        <v>#REF!</v>
      </c>
      <c r="P28" s="32" t="e">
        <f>#REF!-O28</f>
        <v>#REF!</v>
      </c>
      <c r="Q28" s="12"/>
      <c r="R28" s="12">
        <v>1100001</v>
      </c>
      <c r="S28" s="12">
        <v>3300000</v>
      </c>
      <c r="T28" s="11" t="s">
        <v>107</v>
      </c>
      <c r="U28" s="11">
        <v>1</v>
      </c>
      <c r="V28" s="12">
        <v>1100000</v>
      </c>
      <c r="W28" s="11" t="s">
        <v>108</v>
      </c>
      <c r="X28" s="11"/>
      <c r="Y28" s="11"/>
      <c r="Z28" s="11"/>
    </row>
    <row r="29" spans="1:26">
      <c r="A29" s="15" t="s">
        <v>68</v>
      </c>
      <c r="B29" s="12" t="e">
        <f>#REF!*H29-I29</f>
        <v>#REF!</v>
      </c>
      <c r="C29" s="32" t="e">
        <f>#REF!-B29</f>
        <v>#REF!</v>
      </c>
      <c r="D29" s="12"/>
      <c r="E29" s="12">
        <v>3300000</v>
      </c>
      <c r="F29" s="12">
        <v>4100000</v>
      </c>
      <c r="G29" s="11" t="s">
        <v>109</v>
      </c>
      <c r="H29" s="11">
        <v>0.75</v>
      </c>
      <c r="I29" s="12">
        <v>275000</v>
      </c>
      <c r="J29" s="11" t="s">
        <v>110</v>
      </c>
      <c r="K29" s="11"/>
      <c r="L29" s="11"/>
      <c r="M29" s="11"/>
      <c r="O29" s="12" t="e">
        <f>#REF!*U29-V29</f>
        <v>#REF!</v>
      </c>
      <c r="P29" s="32" t="e">
        <f>#REF!-O29</f>
        <v>#REF!</v>
      </c>
      <c r="Q29" s="12"/>
      <c r="R29" s="12">
        <v>3300000</v>
      </c>
      <c r="S29" s="12">
        <v>4100000</v>
      </c>
      <c r="T29" s="11" t="s">
        <v>109</v>
      </c>
      <c r="U29" s="11">
        <v>0.75</v>
      </c>
      <c r="V29" s="12">
        <v>275000</v>
      </c>
      <c r="W29" s="11" t="s">
        <v>110</v>
      </c>
      <c r="X29" s="11"/>
      <c r="Y29" s="11"/>
      <c r="Z29" s="11"/>
    </row>
    <row r="30" spans="1:26">
      <c r="A30" s="11"/>
      <c r="B30" s="12" t="e">
        <f>#REF!*H30-I30</f>
        <v>#REF!</v>
      </c>
      <c r="C30" s="32" t="e">
        <f>#REF!-B30</f>
        <v>#REF!</v>
      </c>
      <c r="D30" s="12"/>
      <c r="E30" s="12">
        <v>4100000</v>
      </c>
      <c r="F30" s="12">
        <v>7700000</v>
      </c>
      <c r="G30" s="11" t="s">
        <v>98</v>
      </c>
      <c r="H30" s="11">
        <v>0.85</v>
      </c>
      <c r="I30" s="12">
        <v>685000</v>
      </c>
      <c r="J30" s="11" t="s">
        <v>111</v>
      </c>
      <c r="K30" s="11"/>
      <c r="L30" s="11"/>
      <c r="M30" s="11"/>
      <c r="O30" s="12" t="e">
        <f>#REF!*U30-V30</f>
        <v>#REF!</v>
      </c>
      <c r="P30" s="32" t="e">
        <f>#REF!-O30</f>
        <v>#REF!</v>
      </c>
      <c r="Q30" s="12"/>
      <c r="R30" s="12">
        <v>4100000</v>
      </c>
      <c r="S30" s="12">
        <v>7700000</v>
      </c>
      <c r="T30" s="11" t="s">
        <v>98</v>
      </c>
      <c r="U30" s="11">
        <v>0.85</v>
      </c>
      <c r="V30" s="12">
        <v>685000</v>
      </c>
      <c r="W30" s="11" t="s">
        <v>111</v>
      </c>
      <c r="X30" s="11"/>
      <c r="Y30" s="11"/>
      <c r="Z30" s="11"/>
    </row>
    <row r="31" spans="1:26">
      <c r="A31" s="11"/>
      <c r="B31" s="12" t="e">
        <f>#REF!*H31-I31</f>
        <v>#REF!</v>
      </c>
      <c r="C31" s="32" t="e">
        <f>#REF!-B31</f>
        <v>#REF!</v>
      </c>
      <c r="D31" s="12"/>
      <c r="E31" s="12">
        <v>7700000</v>
      </c>
      <c r="F31" s="12">
        <v>10000000</v>
      </c>
      <c r="G31" s="11" t="s">
        <v>100</v>
      </c>
      <c r="H31" s="11">
        <v>0.95</v>
      </c>
      <c r="I31" s="12">
        <v>1455000</v>
      </c>
      <c r="J31" s="11" t="s">
        <v>112</v>
      </c>
      <c r="K31" s="11"/>
      <c r="L31" s="11"/>
      <c r="M31" s="11"/>
      <c r="O31" s="12" t="e">
        <f>#REF!*U31-V31</f>
        <v>#REF!</v>
      </c>
      <c r="P31" s="32" t="e">
        <f>#REF!-O31</f>
        <v>#REF!</v>
      </c>
      <c r="Q31" s="12"/>
      <c r="R31" s="12">
        <v>7700000</v>
      </c>
      <c r="S31" s="12">
        <v>10000000</v>
      </c>
      <c r="T31" s="11" t="s">
        <v>100</v>
      </c>
      <c r="U31" s="11">
        <v>0.95</v>
      </c>
      <c r="V31" s="12">
        <v>1455000</v>
      </c>
      <c r="W31" s="11" t="s">
        <v>112</v>
      </c>
      <c r="X31" s="11"/>
      <c r="Y31" s="11"/>
      <c r="Z31" s="11"/>
    </row>
    <row r="32" spans="1:26">
      <c r="A32" s="33"/>
      <c r="B32" s="34" t="e">
        <f>#REF!*H32-I32</f>
        <v>#REF!</v>
      </c>
      <c r="C32" s="35" t="e">
        <f>#REF!-B32</f>
        <v>#REF!</v>
      </c>
      <c r="D32" s="34"/>
      <c r="E32" s="34">
        <v>10000000</v>
      </c>
      <c r="F32" s="34"/>
      <c r="G32" s="33" t="s">
        <v>102</v>
      </c>
      <c r="H32" s="33">
        <v>1</v>
      </c>
      <c r="I32" s="34">
        <v>1955000</v>
      </c>
      <c r="J32" s="33" t="s">
        <v>113</v>
      </c>
      <c r="K32" s="33"/>
      <c r="L32" s="33"/>
      <c r="M32" s="33"/>
      <c r="O32" s="34" t="e">
        <f>#REF!*U32-V32</f>
        <v>#REF!</v>
      </c>
      <c r="P32" s="35" t="e">
        <f>#REF!-O32</f>
        <v>#REF!</v>
      </c>
      <c r="Q32" s="34"/>
      <c r="R32" s="34">
        <v>10000000</v>
      </c>
      <c r="S32" s="34"/>
      <c r="T32" s="33" t="s">
        <v>102</v>
      </c>
      <c r="U32" s="33">
        <v>1</v>
      </c>
      <c r="V32" s="34">
        <v>1955000</v>
      </c>
      <c r="W32" s="33" t="s">
        <v>113</v>
      </c>
      <c r="X32" s="33"/>
      <c r="Y32" s="33"/>
      <c r="Z32" s="33"/>
    </row>
    <row r="33" spans="1:26">
      <c r="A33" s="18" t="s">
        <v>91</v>
      </c>
      <c r="B33" s="19" t="e">
        <f>#REF!*H33-I33</f>
        <v>#REF!</v>
      </c>
      <c r="C33" s="36" t="e">
        <f>#REF!-B33</f>
        <v>#REF!</v>
      </c>
      <c r="D33" s="19"/>
      <c r="E33" s="19"/>
      <c r="F33" s="19">
        <v>500000</v>
      </c>
      <c r="G33" s="18" t="s">
        <v>114</v>
      </c>
      <c r="H33" s="18"/>
      <c r="I33" s="19"/>
      <c r="J33" s="18" t="s">
        <v>106</v>
      </c>
      <c r="K33" s="18"/>
      <c r="L33" s="18"/>
      <c r="M33" s="18"/>
      <c r="O33" s="19" t="e">
        <f>#REF!*U33-V33</f>
        <v>#REF!</v>
      </c>
      <c r="P33" s="36" t="e">
        <f>#REF!-O33</f>
        <v>#REF!</v>
      </c>
      <c r="Q33" s="19"/>
      <c r="R33" s="19"/>
      <c r="S33" s="19">
        <v>500000</v>
      </c>
      <c r="T33" s="18" t="s">
        <v>114</v>
      </c>
      <c r="U33" s="18"/>
      <c r="V33" s="19"/>
      <c r="W33" s="18" t="s">
        <v>106</v>
      </c>
      <c r="X33" s="18"/>
      <c r="Y33" s="18"/>
      <c r="Z33" s="18"/>
    </row>
    <row r="34" spans="1:26">
      <c r="A34" s="18" t="s">
        <v>71</v>
      </c>
      <c r="B34" s="19" t="e">
        <f>#REF!*H34-I34</f>
        <v>#REF!</v>
      </c>
      <c r="C34" s="36" t="e">
        <f>#REF!-B34</f>
        <v>#REF!</v>
      </c>
      <c r="D34" s="19"/>
      <c r="E34" s="19">
        <v>500001</v>
      </c>
      <c r="F34" s="19">
        <v>1300000</v>
      </c>
      <c r="G34" s="18" t="s">
        <v>115</v>
      </c>
      <c r="H34" s="18">
        <v>1</v>
      </c>
      <c r="I34" s="19">
        <v>500000</v>
      </c>
      <c r="J34" s="18" t="s">
        <v>116</v>
      </c>
      <c r="K34" s="18"/>
      <c r="L34" s="18"/>
      <c r="M34" s="18"/>
      <c r="O34" s="19" t="e">
        <f>#REF!*U34-V34</f>
        <v>#REF!</v>
      </c>
      <c r="P34" s="36" t="e">
        <f>#REF!-O34</f>
        <v>#REF!</v>
      </c>
      <c r="Q34" s="19"/>
      <c r="R34" s="19">
        <v>500001</v>
      </c>
      <c r="S34" s="19">
        <v>1300000</v>
      </c>
      <c r="T34" s="18" t="s">
        <v>115</v>
      </c>
      <c r="U34" s="18">
        <v>1</v>
      </c>
      <c r="V34" s="19">
        <v>500000</v>
      </c>
      <c r="W34" s="18" t="s">
        <v>116</v>
      </c>
      <c r="X34" s="18"/>
      <c r="Y34" s="18"/>
      <c r="Z34" s="18"/>
    </row>
    <row r="35" spans="1:26">
      <c r="A35" s="21" t="s">
        <v>73</v>
      </c>
      <c r="B35" s="19" t="e">
        <f>#REF!*H35-I35</f>
        <v>#REF!</v>
      </c>
      <c r="C35" s="36" t="e">
        <f>#REF!-B35</f>
        <v>#REF!</v>
      </c>
      <c r="D35" s="19"/>
      <c r="E35" s="19">
        <v>1300000</v>
      </c>
      <c r="F35" s="19">
        <v>4100000</v>
      </c>
      <c r="G35" s="18" t="s">
        <v>96</v>
      </c>
      <c r="H35" s="18">
        <v>0.75</v>
      </c>
      <c r="I35" s="19">
        <v>175000</v>
      </c>
      <c r="J35" s="18" t="s">
        <v>117</v>
      </c>
      <c r="K35" s="18"/>
      <c r="L35" s="18"/>
      <c r="M35" s="18"/>
      <c r="O35" s="19" t="e">
        <f>#REF!*U35-V35</f>
        <v>#REF!</v>
      </c>
      <c r="P35" s="36" t="e">
        <f>#REF!-O35</f>
        <v>#REF!</v>
      </c>
      <c r="Q35" s="19"/>
      <c r="R35" s="19">
        <v>1300000</v>
      </c>
      <c r="S35" s="19">
        <v>4100000</v>
      </c>
      <c r="T35" s="18" t="s">
        <v>96</v>
      </c>
      <c r="U35" s="18">
        <v>0.75</v>
      </c>
      <c r="V35" s="19">
        <v>175000</v>
      </c>
      <c r="W35" s="18" t="s">
        <v>117</v>
      </c>
      <c r="X35" s="18"/>
      <c r="Y35" s="18"/>
      <c r="Z35" s="18"/>
    </row>
    <row r="36" spans="1:26">
      <c r="A36" s="18"/>
      <c r="B36" s="19" t="e">
        <f>#REF!*H36-I36</f>
        <v>#REF!</v>
      </c>
      <c r="C36" s="36" t="e">
        <f>#REF!-B36</f>
        <v>#REF!</v>
      </c>
      <c r="D36" s="19"/>
      <c r="E36" s="19">
        <v>4100000</v>
      </c>
      <c r="F36" s="19">
        <v>7700000</v>
      </c>
      <c r="G36" s="18" t="s">
        <v>98</v>
      </c>
      <c r="H36" s="18">
        <v>0.85</v>
      </c>
      <c r="I36" s="19">
        <v>585000</v>
      </c>
      <c r="J36" s="18" t="s">
        <v>118</v>
      </c>
      <c r="K36" s="18"/>
      <c r="L36" s="18"/>
      <c r="M36" s="18"/>
      <c r="O36" s="19" t="e">
        <f>#REF!*U36-V36</f>
        <v>#REF!</v>
      </c>
      <c r="P36" s="36" t="e">
        <f>#REF!-O36</f>
        <v>#REF!</v>
      </c>
      <c r="Q36" s="19"/>
      <c r="R36" s="19">
        <v>4100000</v>
      </c>
      <c r="S36" s="19">
        <v>7700000</v>
      </c>
      <c r="T36" s="18" t="s">
        <v>98</v>
      </c>
      <c r="U36" s="18">
        <v>0.85</v>
      </c>
      <c r="V36" s="19">
        <v>585000</v>
      </c>
      <c r="W36" s="18" t="s">
        <v>118</v>
      </c>
      <c r="X36" s="18"/>
      <c r="Y36" s="18"/>
      <c r="Z36" s="18"/>
    </row>
    <row r="37" spans="1:26">
      <c r="A37" s="18"/>
      <c r="B37" s="19" t="e">
        <f>#REF!*H37-I37</f>
        <v>#REF!</v>
      </c>
      <c r="C37" s="36" t="e">
        <f>#REF!-B37</f>
        <v>#REF!</v>
      </c>
      <c r="D37" s="19"/>
      <c r="E37" s="19">
        <v>7700000</v>
      </c>
      <c r="F37" s="19">
        <v>10000000</v>
      </c>
      <c r="G37" s="18" t="s">
        <v>100</v>
      </c>
      <c r="H37" s="18">
        <v>0.95</v>
      </c>
      <c r="I37" s="19">
        <v>1355000</v>
      </c>
      <c r="J37" s="18" t="s">
        <v>119</v>
      </c>
      <c r="K37" s="18"/>
      <c r="L37" s="18"/>
      <c r="M37" s="18"/>
      <c r="O37" s="19" t="e">
        <f>#REF!*U37-V37</f>
        <v>#REF!</v>
      </c>
      <c r="P37" s="36" t="e">
        <f>#REF!-O37</f>
        <v>#REF!</v>
      </c>
      <c r="Q37" s="19"/>
      <c r="R37" s="19">
        <v>7700000</v>
      </c>
      <c r="S37" s="19">
        <v>10000000</v>
      </c>
      <c r="T37" s="18" t="s">
        <v>100</v>
      </c>
      <c r="U37" s="18">
        <v>0.95</v>
      </c>
      <c r="V37" s="19">
        <v>1355000</v>
      </c>
      <c r="W37" s="18" t="s">
        <v>119</v>
      </c>
      <c r="X37" s="18"/>
      <c r="Y37" s="18"/>
      <c r="Z37" s="18"/>
    </row>
    <row r="38" spans="1:26">
      <c r="A38" s="18"/>
      <c r="B38" s="19" t="e">
        <f>#REF!*H38-I38</f>
        <v>#REF!</v>
      </c>
      <c r="C38" s="36" t="e">
        <f>#REF!-B38</f>
        <v>#REF!</v>
      </c>
      <c r="D38" s="19"/>
      <c r="E38" s="19">
        <v>10000000</v>
      </c>
      <c r="F38" s="19"/>
      <c r="G38" s="18" t="s">
        <v>102</v>
      </c>
      <c r="H38" s="18">
        <v>1</v>
      </c>
      <c r="I38" s="19">
        <v>1855000</v>
      </c>
      <c r="J38" s="18" t="s">
        <v>120</v>
      </c>
      <c r="K38" s="18"/>
      <c r="L38" s="18"/>
      <c r="M38" s="18"/>
      <c r="O38" s="19" t="e">
        <f>#REF!*U38-V38</f>
        <v>#REF!</v>
      </c>
      <c r="P38" s="36" t="e">
        <f>#REF!-O38</f>
        <v>#REF!</v>
      </c>
      <c r="Q38" s="19"/>
      <c r="R38" s="19">
        <v>10000000</v>
      </c>
      <c r="S38" s="19"/>
      <c r="T38" s="18" t="s">
        <v>102</v>
      </c>
      <c r="U38" s="18">
        <v>1</v>
      </c>
      <c r="V38" s="19">
        <v>1855000</v>
      </c>
      <c r="W38" s="18" t="s">
        <v>120</v>
      </c>
      <c r="X38" s="18"/>
      <c r="Y38" s="18"/>
      <c r="Z38" s="18"/>
    </row>
    <row r="39" spans="1:26">
      <c r="A39" s="18" t="s">
        <v>104</v>
      </c>
      <c r="B39" s="19" t="e">
        <f>#REF!*H39-I39</f>
        <v>#REF!</v>
      </c>
      <c r="C39" s="36" t="e">
        <f>#REF!-B39</f>
        <v>#REF!</v>
      </c>
      <c r="D39" s="19"/>
      <c r="E39" s="19"/>
      <c r="F39" s="19">
        <v>1000000</v>
      </c>
      <c r="G39" s="18" t="s">
        <v>121</v>
      </c>
      <c r="H39" s="18"/>
      <c r="I39" s="19"/>
      <c r="J39" s="18" t="s">
        <v>106</v>
      </c>
      <c r="K39" s="18"/>
      <c r="L39" s="18"/>
      <c r="M39" s="18"/>
      <c r="O39" s="19" t="e">
        <f>#REF!*U39-V39</f>
        <v>#REF!</v>
      </c>
      <c r="P39" s="36" t="e">
        <f>#REF!-O39</f>
        <v>#REF!</v>
      </c>
      <c r="Q39" s="19"/>
      <c r="R39" s="19"/>
      <c r="S39" s="19">
        <v>1000000</v>
      </c>
      <c r="T39" s="18" t="s">
        <v>121</v>
      </c>
      <c r="U39" s="18"/>
      <c r="V39" s="19"/>
      <c r="W39" s="18" t="s">
        <v>106</v>
      </c>
      <c r="X39" s="18"/>
      <c r="Y39" s="18"/>
      <c r="Z39" s="18"/>
    </row>
    <row r="40" spans="1:26">
      <c r="A40" s="18" t="s">
        <v>71</v>
      </c>
      <c r="B40" s="19" t="e">
        <f>#REF!*H40-I40</f>
        <v>#REF!</v>
      </c>
      <c r="C40" s="36" t="e">
        <f>#REF!-B40</f>
        <v>#REF!</v>
      </c>
      <c r="D40" s="19"/>
      <c r="E40" s="19">
        <v>1000001</v>
      </c>
      <c r="F40" s="19">
        <v>3300000</v>
      </c>
      <c r="G40" s="18" t="s">
        <v>122</v>
      </c>
      <c r="H40" s="18">
        <v>1</v>
      </c>
      <c r="I40" s="19">
        <v>1000000</v>
      </c>
      <c r="J40" s="18" t="s">
        <v>123</v>
      </c>
      <c r="K40" s="18"/>
      <c r="L40" s="18"/>
      <c r="M40" s="18"/>
      <c r="O40" s="19" t="e">
        <f>#REF!*U40-V40</f>
        <v>#REF!</v>
      </c>
      <c r="P40" s="36" t="e">
        <f>#REF!-O40</f>
        <v>#REF!</v>
      </c>
      <c r="Q40" s="19"/>
      <c r="R40" s="19">
        <v>1000001</v>
      </c>
      <c r="S40" s="19">
        <v>3300000</v>
      </c>
      <c r="T40" s="18" t="s">
        <v>122</v>
      </c>
      <c r="U40" s="18">
        <v>1</v>
      </c>
      <c r="V40" s="19">
        <v>1000000</v>
      </c>
      <c r="W40" s="18" t="s">
        <v>123</v>
      </c>
      <c r="X40" s="18"/>
      <c r="Y40" s="18"/>
      <c r="Z40" s="18"/>
    </row>
    <row r="41" spans="1:26">
      <c r="A41" s="21" t="s">
        <v>73</v>
      </c>
      <c r="B41" s="19" t="e">
        <f>#REF!*H41-I41</f>
        <v>#REF!</v>
      </c>
      <c r="C41" s="36" t="e">
        <f>#REF!-B41</f>
        <v>#REF!</v>
      </c>
      <c r="D41" s="19"/>
      <c r="E41" s="19">
        <v>3300000</v>
      </c>
      <c r="F41" s="19">
        <v>4100000</v>
      </c>
      <c r="G41" s="18" t="s">
        <v>109</v>
      </c>
      <c r="H41" s="18">
        <v>0.75</v>
      </c>
      <c r="I41" s="19">
        <v>175000</v>
      </c>
      <c r="J41" s="18" t="s">
        <v>117</v>
      </c>
      <c r="K41" s="18"/>
      <c r="L41" s="18"/>
      <c r="M41" s="18"/>
      <c r="O41" s="19" t="e">
        <f>#REF!*U41-V41</f>
        <v>#REF!</v>
      </c>
      <c r="P41" s="36" t="e">
        <f>#REF!-O41</f>
        <v>#REF!</v>
      </c>
      <c r="Q41" s="19"/>
      <c r="R41" s="19">
        <v>3300000</v>
      </c>
      <c r="S41" s="19">
        <v>4100000</v>
      </c>
      <c r="T41" s="18" t="s">
        <v>109</v>
      </c>
      <c r="U41" s="18">
        <v>0.75</v>
      </c>
      <c r="V41" s="19">
        <v>175000</v>
      </c>
      <c r="W41" s="18" t="s">
        <v>117</v>
      </c>
      <c r="X41" s="18"/>
      <c r="Y41" s="18"/>
      <c r="Z41" s="18"/>
    </row>
    <row r="42" spans="1:26">
      <c r="A42" s="18"/>
      <c r="B42" s="19" t="e">
        <f>#REF!*H42-I42</f>
        <v>#REF!</v>
      </c>
      <c r="C42" s="36" t="e">
        <f>#REF!-B42</f>
        <v>#REF!</v>
      </c>
      <c r="D42" s="19"/>
      <c r="E42" s="19">
        <v>4100000</v>
      </c>
      <c r="F42" s="19">
        <v>7700000</v>
      </c>
      <c r="G42" s="18" t="s">
        <v>98</v>
      </c>
      <c r="H42" s="18">
        <v>0.85</v>
      </c>
      <c r="I42" s="19">
        <v>585000</v>
      </c>
      <c r="J42" s="18" t="s">
        <v>118</v>
      </c>
      <c r="K42" s="18"/>
      <c r="L42" s="18"/>
      <c r="M42" s="18"/>
      <c r="O42" s="19" t="e">
        <f>#REF!*U42-V42</f>
        <v>#REF!</v>
      </c>
      <c r="P42" s="36" t="e">
        <f>#REF!-O42</f>
        <v>#REF!</v>
      </c>
      <c r="Q42" s="19"/>
      <c r="R42" s="19">
        <v>4100000</v>
      </c>
      <c r="S42" s="19">
        <v>7700000</v>
      </c>
      <c r="T42" s="18" t="s">
        <v>98</v>
      </c>
      <c r="U42" s="18">
        <v>0.85</v>
      </c>
      <c r="V42" s="19">
        <v>585000</v>
      </c>
      <c r="W42" s="18" t="s">
        <v>118</v>
      </c>
      <c r="X42" s="18"/>
      <c r="Y42" s="18"/>
      <c r="Z42" s="18"/>
    </row>
    <row r="43" spans="1:26">
      <c r="A43" s="18"/>
      <c r="B43" s="19" t="e">
        <f>#REF!*H43-I43</f>
        <v>#REF!</v>
      </c>
      <c r="C43" s="36" t="e">
        <f>#REF!-B43</f>
        <v>#REF!</v>
      </c>
      <c r="D43" s="19"/>
      <c r="E43" s="19">
        <v>7700000</v>
      </c>
      <c r="F43" s="19">
        <v>10000000</v>
      </c>
      <c r="G43" s="18" t="s">
        <v>100</v>
      </c>
      <c r="H43" s="18">
        <v>0.95</v>
      </c>
      <c r="I43" s="19">
        <v>1355000</v>
      </c>
      <c r="J43" s="18" t="s">
        <v>119</v>
      </c>
      <c r="K43" s="18"/>
      <c r="L43" s="18"/>
      <c r="M43" s="18"/>
      <c r="O43" s="19" t="e">
        <f>#REF!*U43-V43</f>
        <v>#REF!</v>
      </c>
      <c r="P43" s="36" t="e">
        <f>#REF!-O43</f>
        <v>#REF!</v>
      </c>
      <c r="Q43" s="19"/>
      <c r="R43" s="19">
        <v>7700000</v>
      </c>
      <c r="S43" s="19">
        <v>10000000</v>
      </c>
      <c r="T43" s="18" t="s">
        <v>100</v>
      </c>
      <c r="U43" s="18">
        <v>0.95</v>
      </c>
      <c r="V43" s="19">
        <v>1355000</v>
      </c>
      <c r="W43" s="18" t="s">
        <v>119</v>
      </c>
      <c r="X43" s="18"/>
      <c r="Y43" s="18"/>
      <c r="Z43" s="18"/>
    </row>
    <row r="44" spans="1:26">
      <c r="A44" s="37"/>
      <c r="B44" s="38" t="e">
        <f>#REF!*H44-I44</f>
        <v>#REF!</v>
      </c>
      <c r="C44" s="39" t="e">
        <f>#REF!-B44</f>
        <v>#REF!</v>
      </c>
      <c r="D44" s="38"/>
      <c r="E44" s="38">
        <v>10000000</v>
      </c>
      <c r="F44" s="38"/>
      <c r="G44" s="37" t="s">
        <v>102</v>
      </c>
      <c r="H44" s="37">
        <v>1</v>
      </c>
      <c r="I44" s="38">
        <v>1855000</v>
      </c>
      <c r="J44" s="37" t="s">
        <v>120</v>
      </c>
      <c r="K44" s="37"/>
      <c r="L44" s="37"/>
      <c r="M44" s="37"/>
      <c r="O44" s="38" t="e">
        <f>#REF!*U44-V44</f>
        <v>#REF!</v>
      </c>
      <c r="P44" s="39" t="e">
        <f>#REF!-O44</f>
        <v>#REF!</v>
      </c>
      <c r="Q44" s="38"/>
      <c r="R44" s="38">
        <v>10000000</v>
      </c>
      <c r="S44" s="38"/>
      <c r="T44" s="37" t="s">
        <v>102</v>
      </c>
      <c r="U44" s="37">
        <v>1</v>
      </c>
      <c r="V44" s="38">
        <v>1855000</v>
      </c>
      <c r="W44" s="37" t="s">
        <v>120</v>
      </c>
      <c r="X44" s="37"/>
      <c r="Y44" s="37"/>
      <c r="Z44" s="37"/>
    </row>
    <row r="45" spans="1:26">
      <c r="A45" s="22" t="s">
        <v>91</v>
      </c>
      <c r="B45" s="23" t="e">
        <f>#REF!*H45-I45</f>
        <v>#REF!</v>
      </c>
      <c r="C45" s="40" t="e">
        <f>#REF!-B45</f>
        <v>#REF!</v>
      </c>
      <c r="D45" s="23"/>
      <c r="E45" s="23"/>
      <c r="F45" s="23">
        <v>400000</v>
      </c>
      <c r="G45" s="22" t="s">
        <v>124</v>
      </c>
      <c r="H45" s="22"/>
      <c r="I45" s="23"/>
      <c r="J45" s="22" t="s">
        <v>106</v>
      </c>
      <c r="K45" s="22"/>
      <c r="L45" s="22"/>
      <c r="M45" s="22"/>
      <c r="O45" s="23" t="e">
        <f>#REF!*U45-V45</f>
        <v>#REF!</v>
      </c>
      <c r="P45" s="40" t="e">
        <f>#REF!-O45</f>
        <v>#REF!</v>
      </c>
      <c r="Q45" s="23"/>
      <c r="R45" s="23"/>
      <c r="S45" s="23">
        <v>400000</v>
      </c>
      <c r="T45" s="22" t="s">
        <v>124</v>
      </c>
      <c r="U45" s="22"/>
      <c r="V45" s="23"/>
      <c r="W45" s="22" t="s">
        <v>106</v>
      </c>
      <c r="X45" s="22"/>
      <c r="Y45" s="22"/>
      <c r="Z45" s="22"/>
    </row>
    <row r="46" spans="1:26">
      <c r="A46" s="22" t="s">
        <v>71</v>
      </c>
      <c r="B46" s="23" t="e">
        <f>#REF!*H46-I46</f>
        <v>#REF!</v>
      </c>
      <c r="C46" s="40" t="e">
        <f>#REF!-B46</f>
        <v>#REF!</v>
      </c>
      <c r="D46" s="23"/>
      <c r="E46" s="23">
        <v>400001</v>
      </c>
      <c r="F46" s="23">
        <v>1300000</v>
      </c>
      <c r="G46" s="22" t="s">
        <v>125</v>
      </c>
      <c r="H46" s="22">
        <v>1</v>
      </c>
      <c r="I46" s="23">
        <v>400000</v>
      </c>
      <c r="J46" s="22" t="s">
        <v>126</v>
      </c>
      <c r="K46" s="22"/>
      <c r="L46" s="22"/>
      <c r="M46" s="22"/>
      <c r="O46" s="23" t="e">
        <f>#REF!*U46-V46</f>
        <v>#REF!</v>
      </c>
      <c r="P46" s="40" t="e">
        <f>#REF!-O46</f>
        <v>#REF!</v>
      </c>
      <c r="Q46" s="23"/>
      <c r="R46" s="23">
        <v>400001</v>
      </c>
      <c r="S46" s="23">
        <v>1300000</v>
      </c>
      <c r="T46" s="22" t="s">
        <v>125</v>
      </c>
      <c r="U46" s="22">
        <v>1</v>
      </c>
      <c r="V46" s="23">
        <v>400000</v>
      </c>
      <c r="W46" s="22" t="s">
        <v>126</v>
      </c>
      <c r="X46" s="22"/>
      <c r="Y46" s="22"/>
      <c r="Z46" s="22"/>
    </row>
    <row r="47" spans="1:26">
      <c r="A47" s="24" t="s">
        <v>76</v>
      </c>
      <c r="B47" s="23" t="e">
        <f>#REF!*H47-I47</f>
        <v>#REF!</v>
      </c>
      <c r="C47" s="40" t="e">
        <f>#REF!-B47</f>
        <v>#REF!</v>
      </c>
      <c r="D47" s="23"/>
      <c r="E47" s="23">
        <v>1300000</v>
      </c>
      <c r="F47" s="23">
        <v>4100000</v>
      </c>
      <c r="G47" s="22" t="s">
        <v>96</v>
      </c>
      <c r="H47" s="22">
        <v>0.75</v>
      </c>
      <c r="I47" s="23">
        <v>75000</v>
      </c>
      <c r="J47" s="22" t="s">
        <v>127</v>
      </c>
      <c r="K47" s="22"/>
      <c r="L47" s="22"/>
      <c r="M47" s="22"/>
      <c r="O47" s="23" t="e">
        <f>#REF!*U47-V47</f>
        <v>#REF!</v>
      </c>
      <c r="P47" s="40" t="e">
        <f>#REF!-O47</f>
        <v>#REF!</v>
      </c>
      <c r="Q47" s="23"/>
      <c r="R47" s="23">
        <v>1300000</v>
      </c>
      <c r="S47" s="23">
        <v>4100000</v>
      </c>
      <c r="T47" s="22" t="s">
        <v>96</v>
      </c>
      <c r="U47" s="22">
        <v>0.75</v>
      </c>
      <c r="V47" s="23">
        <v>75000</v>
      </c>
      <c r="W47" s="22" t="s">
        <v>127</v>
      </c>
      <c r="X47" s="22"/>
      <c r="Y47" s="22"/>
      <c r="Z47" s="22"/>
    </row>
    <row r="48" spans="1:26">
      <c r="A48" s="22"/>
      <c r="B48" s="23" t="e">
        <f>#REF!*H48-I48</f>
        <v>#REF!</v>
      </c>
      <c r="C48" s="40" t="e">
        <f>#REF!-B48</f>
        <v>#REF!</v>
      </c>
      <c r="D48" s="23"/>
      <c r="E48" s="23">
        <v>4100000</v>
      </c>
      <c r="F48" s="23">
        <v>7700000</v>
      </c>
      <c r="G48" s="22" t="s">
        <v>98</v>
      </c>
      <c r="H48" s="22">
        <v>0.85</v>
      </c>
      <c r="I48" s="23">
        <v>485000</v>
      </c>
      <c r="J48" s="22" t="s">
        <v>128</v>
      </c>
      <c r="K48" s="22"/>
      <c r="L48" s="22"/>
      <c r="M48" s="22"/>
      <c r="O48" s="23" t="e">
        <f>#REF!*U48-V48</f>
        <v>#REF!</v>
      </c>
      <c r="P48" s="40" t="e">
        <f>#REF!-O48</f>
        <v>#REF!</v>
      </c>
      <c r="Q48" s="23"/>
      <c r="R48" s="23">
        <v>4100000</v>
      </c>
      <c r="S48" s="23">
        <v>7700000</v>
      </c>
      <c r="T48" s="22" t="s">
        <v>98</v>
      </c>
      <c r="U48" s="22">
        <v>0.85</v>
      </c>
      <c r="V48" s="23">
        <v>485000</v>
      </c>
      <c r="W48" s="22" t="s">
        <v>128</v>
      </c>
      <c r="X48" s="22"/>
      <c r="Y48" s="22"/>
      <c r="Z48" s="22"/>
    </row>
    <row r="49" spans="1:26">
      <c r="A49" s="22"/>
      <c r="B49" s="23" t="e">
        <f>#REF!*H49-I49</f>
        <v>#REF!</v>
      </c>
      <c r="C49" s="40" t="e">
        <f>#REF!-B49</f>
        <v>#REF!</v>
      </c>
      <c r="D49" s="23"/>
      <c r="E49" s="23">
        <v>7700000</v>
      </c>
      <c r="F49" s="23">
        <v>10000000</v>
      </c>
      <c r="G49" s="22" t="s">
        <v>100</v>
      </c>
      <c r="H49" s="22">
        <v>0.95</v>
      </c>
      <c r="I49" s="23">
        <v>1255000</v>
      </c>
      <c r="J49" s="22" t="s">
        <v>129</v>
      </c>
      <c r="K49" s="22"/>
      <c r="L49" s="22"/>
      <c r="M49" s="22"/>
      <c r="O49" s="23" t="e">
        <f>#REF!*U49-V49</f>
        <v>#REF!</v>
      </c>
      <c r="P49" s="40" t="e">
        <f>#REF!-O49</f>
        <v>#REF!</v>
      </c>
      <c r="Q49" s="23"/>
      <c r="R49" s="23">
        <v>7700000</v>
      </c>
      <c r="S49" s="23">
        <v>10000000</v>
      </c>
      <c r="T49" s="22" t="s">
        <v>100</v>
      </c>
      <c r="U49" s="22">
        <v>0.95</v>
      </c>
      <c r="V49" s="23">
        <v>1255000</v>
      </c>
      <c r="W49" s="22" t="s">
        <v>129</v>
      </c>
      <c r="X49" s="22"/>
      <c r="Y49" s="22"/>
      <c r="Z49" s="22"/>
    </row>
    <row r="50" spans="1:26">
      <c r="A50" s="22"/>
      <c r="B50" s="23" t="e">
        <f>#REF!*H50-I50</f>
        <v>#REF!</v>
      </c>
      <c r="C50" s="40" t="e">
        <f>#REF!-B50</f>
        <v>#REF!</v>
      </c>
      <c r="D50" s="23"/>
      <c r="E50" s="23">
        <v>10000000</v>
      </c>
      <c r="F50" s="23"/>
      <c r="G50" s="22" t="s">
        <v>102</v>
      </c>
      <c r="H50" s="22">
        <v>1</v>
      </c>
      <c r="I50" s="23">
        <v>1755000</v>
      </c>
      <c r="J50" s="22" t="s">
        <v>130</v>
      </c>
      <c r="K50" s="22"/>
      <c r="L50" s="22"/>
      <c r="M50" s="22"/>
      <c r="O50" s="23" t="e">
        <f>#REF!*U50-V50</f>
        <v>#REF!</v>
      </c>
      <c r="P50" s="40" t="e">
        <f>#REF!-O50</f>
        <v>#REF!</v>
      </c>
      <c r="Q50" s="23"/>
      <c r="R50" s="23">
        <v>10000000</v>
      </c>
      <c r="S50" s="23"/>
      <c r="T50" s="22" t="s">
        <v>102</v>
      </c>
      <c r="U50" s="22">
        <v>1</v>
      </c>
      <c r="V50" s="23">
        <v>1755000</v>
      </c>
      <c r="W50" s="22" t="s">
        <v>130</v>
      </c>
      <c r="X50" s="22"/>
      <c r="Y50" s="22"/>
      <c r="Z50" s="22"/>
    </row>
    <row r="51" spans="1:26">
      <c r="A51" s="22" t="s">
        <v>104</v>
      </c>
      <c r="B51" s="23" t="e">
        <f>#REF!*H51-I51</f>
        <v>#REF!</v>
      </c>
      <c r="C51" s="40" t="e">
        <f>#REF!-B51</f>
        <v>#REF!</v>
      </c>
      <c r="D51" s="23"/>
      <c r="E51" s="23"/>
      <c r="F51" s="23">
        <v>900000</v>
      </c>
      <c r="G51" s="22" t="s">
        <v>131</v>
      </c>
      <c r="H51" s="22"/>
      <c r="I51" s="23"/>
      <c r="J51" s="22" t="s">
        <v>106</v>
      </c>
      <c r="K51" s="22"/>
      <c r="L51" s="22"/>
      <c r="M51" s="22"/>
      <c r="O51" s="23" t="e">
        <f>#REF!*U51-V51</f>
        <v>#REF!</v>
      </c>
      <c r="P51" s="40" t="e">
        <f>#REF!-O51</f>
        <v>#REF!</v>
      </c>
      <c r="Q51" s="23"/>
      <c r="R51" s="23"/>
      <c r="S51" s="23">
        <v>900000</v>
      </c>
      <c r="T51" s="22" t="s">
        <v>131</v>
      </c>
      <c r="U51" s="22"/>
      <c r="V51" s="23"/>
      <c r="W51" s="22" t="s">
        <v>106</v>
      </c>
      <c r="X51" s="22"/>
      <c r="Y51" s="22"/>
      <c r="Z51" s="22"/>
    </row>
    <row r="52" spans="1:26">
      <c r="A52" s="22" t="s">
        <v>71</v>
      </c>
      <c r="B52" s="23" t="e">
        <f>#REF!*H52-I52</f>
        <v>#REF!</v>
      </c>
      <c r="C52" s="40" t="e">
        <f>#REF!-B52</f>
        <v>#REF!</v>
      </c>
      <c r="D52" s="23"/>
      <c r="E52" s="23">
        <v>900001</v>
      </c>
      <c r="F52" s="23">
        <v>3300000</v>
      </c>
      <c r="G52" s="22" t="s">
        <v>132</v>
      </c>
      <c r="H52" s="22">
        <v>1</v>
      </c>
      <c r="I52" s="23">
        <v>900000</v>
      </c>
      <c r="J52" s="22" t="s">
        <v>133</v>
      </c>
      <c r="K52" s="22"/>
      <c r="L52" s="22"/>
      <c r="M52" s="22"/>
      <c r="O52" s="23" t="e">
        <f>#REF!*U52-V52</f>
        <v>#REF!</v>
      </c>
      <c r="P52" s="40" t="e">
        <f>#REF!-O52</f>
        <v>#REF!</v>
      </c>
      <c r="Q52" s="23"/>
      <c r="R52" s="23">
        <v>900001</v>
      </c>
      <c r="S52" s="23">
        <v>3300000</v>
      </c>
      <c r="T52" s="22" t="s">
        <v>132</v>
      </c>
      <c r="U52" s="22">
        <v>1</v>
      </c>
      <c r="V52" s="23">
        <v>900000</v>
      </c>
      <c r="W52" s="22" t="s">
        <v>133</v>
      </c>
      <c r="X52" s="22"/>
      <c r="Y52" s="22"/>
      <c r="Z52" s="22"/>
    </row>
    <row r="53" spans="1:26">
      <c r="A53" s="24" t="s">
        <v>76</v>
      </c>
      <c r="B53" s="23" t="e">
        <f>#REF!*H53-I53</f>
        <v>#REF!</v>
      </c>
      <c r="C53" s="40" t="e">
        <f>#REF!-B53</f>
        <v>#REF!</v>
      </c>
      <c r="D53" s="23"/>
      <c r="E53" s="23">
        <v>3300000</v>
      </c>
      <c r="F53" s="23">
        <v>4100000</v>
      </c>
      <c r="G53" s="22" t="s">
        <v>109</v>
      </c>
      <c r="H53" s="22">
        <v>0.75</v>
      </c>
      <c r="I53" s="23">
        <v>75000</v>
      </c>
      <c r="J53" s="22" t="s">
        <v>127</v>
      </c>
      <c r="K53" s="22"/>
      <c r="L53" s="22"/>
      <c r="M53" s="22"/>
      <c r="O53" s="23" t="e">
        <f>#REF!*U53-V53</f>
        <v>#REF!</v>
      </c>
      <c r="P53" s="40" t="e">
        <f>#REF!-O53</f>
        <v>#REF!</v>
      </c>
      <c r="Q53" s="23"/>
      <c r="R53" s="23">
        <v>3300000</v>
      </c>
      <c r="S53" s="23">
        <v>4100000</v>
      </c>
      <c r="T53" s="22" t="s">
        <v>109</v>
      </c>
      <c r="U53" s="22">
        <v>0.75</v>
      </c>
      <c r="V53" s="23">
        <v>75000</v>
      </c>
      <c r="W53" s="22" t="s">
        <v>127</v>
      </c>
      <c r="X53" s="22"/>
      <c r="Y53" s="22"/>
      <c r="Z53" s="22"/>
    </row>
    <row r="54" spans="1:26">
      <c r="A54" s="22"/>
      <c r="B54" s="23" t="e">
        <f>#REF!*H54-I54</f>
        <v>#REF!</v>
      </c>
      <c r="C54" s="40" t="e">
        <f>#REF!-B54</f>
        <v>#REF!</v>
      </c>
      <c r="D54" s="23"/>
      <c r="E54" s="23">
        <v>4100000</v>
      </c>
      <c r="F54" s="23">
        <v>7700000</v>
      </c>
      <c r="G54" s="22" t="s">
        <v>98</v>
      </c>
      <c r="H54" s="22">
        <v>0.85</v>
      </c>
      <c r="I54" s="23">
        <v>485000</v>
      </c>
      <c r="J54" s="22" t="s">
        <v>128</v>
      </c>
      <c r="K54" s="22"/>
      <c r="L54" s="22"/>
      <c r="M54" s="22"/>
      <c r="O54" s="23" t="e">
        <f>#REF!*U54-V54</f>
        <v>#REF!</v>
      </c>
      <c r="P54" s="40" t="e">
        <f>#REF!-O54</f>
        <v>#REF!</v>
      </c>
      <c r="Q54" s="23"/>
      <c r="R54" s="23">
        <v>4100000</v>
      </c>
      <c r="S54" s="23">
        <v>7700000</v>
      </c>
      <c r="T54" s="22" t="s">
        <v>98</v>
      </c>
      <c r="U54" s="22">
        <v>0.85</v>
      </c>
      <c r="V54" s="23">
        <v>485000</v>
      </c>
      <c r="W54" s="22" t="s">
        <v>128</v>
      </c>
      <c r="X54" s="22"/>
      <c r="Y54" s="22"/>
      <c r="Z54" s="22"/>
    </row>
    <row r="55" spans="1:26">
      <c r="A55" s="22"/>
      <c r="B55" s="23" t="e">
        <f>#REF!*H55-I55</f>
        <v>#REF!</v>
      </c>
      <c r="C55" s="40" t="e">
        <f>#REF!-B55</f>
        <v>#REF!</v>
      </c>
      <c r="D55" s="23"/>
      <c r="E55" s="23">
        <v>7700000</v>
      </c>
      <c r="F55" s="23">
        <v>10000000</v>
      </c>
      <c r="G55" s="22" t="s">
        <v>100</v>
      </c>
      <c r="H55" s="22">
        <v>0.95</v>
      </c>
      <c r="I55" s="23">
        <v>1255000</v>
      </c>
      <c r="J55" s="22" t="s">
        <v>129</v>
      </c>
      <c r="K55" s="22"/>
      <c r="L55" s="22"/>
      <c r="M55" s="22"/>
      <c r="O55" s="23" t="e">
        <f>#REF!*U55-V55</f>
        <v>#REF!</v>
      </c>
      <c r="P55" s="40" t="e">
        <f>#REF!-O55</f>
        <v>#REF!</v>
      </c>
      <c r="Q55" s="23"/>
      <c r="R55" s="23">
        <v>7700000</v>
      </c>
      <c r="S55" s="23">
        <v>10000000</v>
      </c>
      <c r="T55" s="22" t="s">
        <v>100</v>
      </c>
      <c r="U55" s="22">
        <v>0.95</v>
      </c>
      <c r="V55" s="23">
        <v>1255000</v>
      </c>
      <c r="W55" s="22" t="s">
        <v>129</v>
      </c>
      <c r="X55" s="22"/>
      <c r="Y55" s="22"/>
      <c r="Z55" s="22"/>
    </row>
    <row r="56" spans="1:26">
      <c r="A56" s="22"/>
      <c r="B56" s="23" t="e">
        <f>#REF!*H56-I56</f>
        <v>#REF!</v>
      </c>
      <c r="C56" s="40" t="e">
        <f>#REF!-B56</f>
        <v>#REF!</v>
      </c>
      <c r="D56" s="23"/>
      <c r="E56" s="23">
        <v>10000000</v>
      </c>
      <c r="F56" s="23"/>
      <c r="G56" s="22" t="s">
        <v>102</v>
      </c>
      <c r="H56" s="22">
        <v>1</v>
      </c>
      <c r="I56" s="23">
        <v>1755000</v>
      </c>
      <c r="J56" s="22" t="s">
        <v>130</v>
      </c>
      <c r="K56" s="22"/>
      <c r="L56" s="22"/>
      <c r="M56" s="22"/>
      <c r="O56" s="23" t="e">
        <f>#REF!*U56-V56</f>
        <v>#REF!</v>
      </c>
      <c r="P56" s="40" t="e">
        <f>#REF!-O56</f>
        <v>#REF!</v>
      </c>
      <c r="Q56" s="23"/>
      <c r="R56" s="23">
        <v>10000000</v>
      </c>
      <c r="S56" s="23"/>
      <c r="T56" s="22" t="s">
        <v>102</v>
      </c>
      <c r="U56" s="22">
        <v>1</v>
      </c>
      <c r="V56" s="23">
        <v>1755000</v>
      </c>
      <c r="W56" s="22" t="s">
        <v>130</v>
      </c>
      <c r="X56" s="22"/>
      <c r="Y56" s="22"/>
      <c r="Z56" s="22"/>
    </row>
    <row r="57" spans="1:26" ht="16.5">
      <c r="A57" s="8" t="s">
        <v>134</v>
      </c>
    </row>
  </sheetData>
  <phoneticPr fontId="5"/>
  <dataValidations count="1">
    <dataValidation allowBlank="1" showInputMessage="1" showErrorMessage="1" promptTitle="変更があれば値を更新してください" prompt="現状：R2年度以降_x000a_R6.4.26に確認" sqref="E21:F56 H21:I56 R21:S56 U21:V56" xr:uid="{99677880-2E4D-4CFF-A9CA-AD0CAD70F7C4}"/>
  </dataValidations>
  <pageMargins left="0.7" right="0.7" top="0.75" bottom="0.75" header="0.3" footer="0.3"/>
  <pageSetup paperSize="8" scale="5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試算表2</vt:lpstr>
      <vt:lpstr>試算表</vt:lpstr>
      <vt:lpstr>試算表_部品</vt:lpstr>
      <vt:lpstr>保険料率の推移</vt:lpstr>
      <vt:lpstr>所得計算用</vt:lpstr>
      <vt:lpstr>_17歳以下</vt:lpstr>
      <vt:lpstr>_18から39歳</vt:lpstr>
      <vt:lpstr>_40から64歳</vt:lpstr>
      <vt:lpstr>_65から74歳</vt:lpstr>
      <vt:lpstr>試算表!Print_Area</vt:lpstr>
      <vt:lpstr>試算表2!Print_Area</vt:lpstr>
      <vt:lpstr>所得計算用!Print_Area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平野　裕也</dc:creator>
  <cp:lastModifiedBy>平野　裕也</cp:lastModifiedBy>
  <cp:lastPrinted>2026-03-18T03:00:11Z</cp:lastPrinted>
  <dcterms:created xsi:type="dcterms:W3CDTF">2025-01-16T01:42:23Z</dcterms:created>
  <dcterms:modified xsi:type="dcterms:W3CDTF">2026-03-18T06:42:38Z</dcterms:modified>
</cp:coreProperties>
</file>