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Release\42_長崎県\42_諫早市\V8_02追加申請申請書\"/>
    </mc:Choice>
  </mc:AlternateContent>
  <xr:revisionPtr revIDLastSave="0" documentId="13_ncr:1_{B7DAD299-1771-4196-9C8A-354AB70B0002}" xr6:coauthVersionLast="47" xr6:coauthVersionMax="47" xr10:uidLastSave="{00000000-0000-0000-0000-000000000000}"/>
  <workbookProtection workbookAlgorithmName="SHA-512" workbookHashValue="92L7DfAv1I2OAYOy0W5tKCleXICSi9kJgED3EMFqr7DHZ1BwTA/e//KJS2YGTKUR9CSdwA1LtIRUFQkcnNcAZg==" workbookSaltValue="VBinN+u+LjpQdDIn3LAG6g=="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入力シート!$A$207</definedName>
    <definedName name="希望_業務委託">入力シート!$A$330</definedName>
    <definedName name="希望_作製委託">入力シート!$A$363</definedName>
    <definedName name="希望_修繕">入力シート!$A$376</definedName>
    <definedName name="希望_物品販売">入力シート!$A$208</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7" i="1" l="1"/>
  <c r="A384" i="1"/>
  <c r="A376" i="1"/>
  <c r="A363" i="1"/>
  <c r="A360" i="1"/>
  <c r="A352" i="1"/>
  <c r="A344" i="1"/>
  <c r="A335" i="1"/>
  <c r="A330" i="1"/>
  <c r="A327" i="1"/>
  <c r="A320" i="1"/>
  <c r="A306" i="1"/>
  <c r="A286" i="1"/>
  <c r="A271" i="1"/>
  <c r="A259" i="1"/>
  <c r="A247" i="1"/>
  <c r="A229" i="1"/>
  <c r="A223" i="1"/>
  <c r="A222" i="1"/>
  <c r="A221" i="1"/>
  <c r="A208" i="1"/>
  <c r="A207" i="1"/>
  <c r="A197" i="1"/>
  <c r="A190" i="1"/>
  <c r="A188" i="1"/>
  <c r="A187" i="1"/>
  <c r="A186" i="1"/>
  <c r="A183" i="1"/>
  <c r="A181" i="1"/>
  <c r="A179" i="1"/>
  <c r="A177"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A15" i="1"/>
  <c r="A13" i="1"/>
  <c r="A11" i="1"/>
  <c r="D411" i="1"/>
  <c r="D397" i="1" l="1"/>
  <c r="D398" i="1" s="1"/>
  <c r="D399" i="1" s="1"/>
  <c r="D400" i="1" s="1"/>
  <c r="D401" i="1" s="1"/>
  <c r="D402" i="1" s="1"/>
  <c r="D403" i="1" s="1"/>
  <c r="D404" i="1" s="1"/>
  <c r="D405" i="1" s="1"/>
  <c r="D406" i="1" s="1"/>
  <c r="D407" i="1" s="1"/>
  <c r="D408" i="1" s="1"/>
  <c r="D409" i="1" s="1"/>
  <c r="D410" i="1" s="1"/>
  <c r="I189" i="1" l="1"/>
  <c r="D114" i="1" l="1"/>
  <c r="D116" i="1" s="1"/>
  <c r="D118" i="1" s="1"/>
  <c r="D120" i="1" s="1"/>
  <c r="D122" i="1" s="1"/>
  <c r="D124" i="1" s="1"/>
  <c r="D126" i="1" s="1"/>
  <c r="A2" i="2" l="1"/>
  <c r="A1" i="2"/>
</calcChain>
</file>

<file path=xl/sharedStrings.xml><?xml version="1.0" encoding="utf-8"?>
<sst xmlns="http://schemas.openxmlformats.org/spreadsheetml/2006/main" count="543" uniqueCount="446">
  <si>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</si>
  <si>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</si>
  <si>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</si>
  <si>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</si>
  <si>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</si>
  <si>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年</t>
    <rPh sb="0" eb="1">
      <t>ネン</t>
    </rPh>
    <phoneticPr fontId="5"/>
  </si>
  <si>
    <t>常勤職員の人数（人）</t>
    <rPh sb="0" eb="2">
      <t>ジョウキン</t>
    </rPh>
    <rPh sb="2" eb="4">
      <t>ショクイン</t>
    </rPh>
    <rPh sb="5" eb="7">
      <t>ニンズウ</t>
    </rPh>
    <rPh sb="8" eb="9">
      <t>ニン</t>
    </rPh>
    <phoneticPr fontId="6"/>
  </si>
  <si>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</si>
  <si>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</si>
  <si>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</si>
  <si>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</si>
  <si>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</si>
  <si>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</si>
  <si>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</si>
  <si>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</si>
  <si>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代表者氏名フリガナ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</si>
  <si>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</si>
  <si>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</si>
  <si>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</si>
  <si>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</si>
  <si>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</si>
  <si>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</si>
  <si>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</si>
  <si>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</si>
  <si>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</si>
  <si>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</si>
  <si>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</si>
  <si>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</si>
  <si>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</si>
  <si>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</si>
  <si>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</si>
  <si>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</si>
  <si>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</si>
  <si>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</si>
  <si>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</si>
  <si>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</si>
  <si>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</si>
  <si>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</si>
  <si>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</si>
  <si>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</si>
  <si>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</si>
  <si>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</si>
  <si>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</si>
  <si>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</si>
  <si>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</si>
  <si>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</si>
  <si>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</si>
  <si>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</si>
  <si>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</si>
  <si>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</si>
  <si>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</si>
  <si>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</si>
  <si>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営業開始年(西暦)</t>
    <phoneticPr fontId="5"/>
  </si>
  <si>
    <t>例)2018　西暦4桁で入力してください。</t>
    <phoneticPr fontId="5"/>
  </si>
  <si>
    <t>諫早市税の納税状況</t>
    <phoneticPr fontId="5"/>
  </si>
  <si>
    <t>消費税課税の有無</t>
    <phoneticPr fontId="5"/>
  </si>
  <si>
    <t>全従業員数</t>
    <phoneticPr fontId="5"/>
  </si>
  <si>
    <t>人</t>
    <rPh sb="0" eb="1">
      <t>ニン</t>
    </rPh>
    <phoneticPr fontId="5"/>
  </si>
  <si>
    <t xml:space="preserve">常時雇用している全従業員数を入力してください。
</t>
    <phoneticPr fontId="5"/>
  </si>
  <si>
    <t>物品販売</t>
    <rPh sb="0" eb="2">
      <t>ブッピン</t>
    </rPh>
    <rPh sb="2" eb="4">
      <t>ハンバイ</t>
    </rPh>
    <phoneticPr fontId="5"/>
  </si>
  <si>
    <t>大分類</t>
    <rPh sb="0" eb="3">
      <t>ダイブンルイ</t>
    </rPh>
    <phoneticPr fontId="9"/>
  </si>
  <si>
    <t>小分類</t>
    <phoneticPr fontId="6"/>
  </si>
  <si>
    <t>資格要件</t>
    <rPh sb="0" eb="2">
      <t>シカク</t>
    </rPh>
    <rPh sb="2" eb="4">
      <t>ヨウケン</t>
    </rPh>
    <phoneticPr fontId="9"/>
  </si>
  <si>
    <t>001-001</t>
    <phoneticPr fontId="5"/>
  </si>
  <si>
    <t>紙・文具</t>
    <phoneticPr fontId="5"/>
  </si>
  <si>
    <t>001-002</t>
    <phoneticPr fontId="5"/>
  </si>
  <si>
    <t>事務機器・スチール製品</t>
    <phoneticPr fontId="5"/>
  </si>
  <si>
    <t>ＯＡ機器及び関連商品</t>
    <phoneticPr fontId="5"/>
  </si>
  <si>
    <t>印章</t>
    <phoneticPr fontId="5"/>
  </si>
  <si>
    <t>教育</t>
  </si>
  <si>
    <t>保育教材</t>
    <phoneticPr fontId="5"/>
  </si>
  <si>
    <t>学校教材</t>
    <phoneticPr fontId="5"/>
  </si>
  <si>
    <t>視聴覚教材</t>
    <phoneticPr fontId="5"/>
  </si>
  <si>
    <t>楽器</t>
    <phoneticPr fontId="5"/>
  </si>
  <si>
    <t>教育ソフト</t>
    <phoneticPr fontId="5"/>
  </si>
  <si>
    <t>スポーツ</t>
    <phoneticPr fontId="5"/>
  </si>
  <si>
    <t>ミシン</t>
    <phoneticPr fontId="5"/>
  </si>
  <si>
    <t>印刷</t>
  </si>
  <si>
    <t>地図印刷</t>
    <phoneticPr fontId="5"/>
  </si>
  <si>
    <t>003-003</t>
    <phoneticPr fontId="5"/>
  </si>
  <si>
    <t>航空写真</t>
    <phoneticPr fontId="5"/>
  </si>
  <si>
    <t>003-004</t>
    <phoneticPr fontId="5"/>
  </si>
  <si>
    <t>青写真</t>
    <phoneticPr fontId="5"/>
  </si>
  <si>
    <t>003-005</t>
    <phoneticPr fontId="5"/>
  </si>
  <si>
    <t>マイクロ写真</t>
    <phoneticPr fontId="5"/>
  </si>
  <si>
    <t>003-006</t>
    <phoneticPr fontId="5"/>
  </si>
  <si>
    <t>電算帳票印刷</t>
    <phoneticPr fontId="5"/>
  </si>
  <si>
    <t>003-007</t>
    <phoneticPr fontId="5"/>
  </si>
  <si>
    <t>その他印刷</t>
    <phoneticPr fontId="5"/>
  </si>
  <si>
    <t>004-001</t>
    <phoneticPr fontId="5"/>
  </si>
  <si>
    <t>金物雑貨</t>
  </si>
  <si>
    <t>004-002</t>
    <phoneticPr fontId="5"/>
  </si>
  <si>
    <t>日用雑貨</t>
  </si>
  <si>
    <t>004-003</t>
    <phoneticPr fontId="5"/>
  </si>
  <si>
    <t>塗料</t>
  </si>
  <si>
    <t>004-004</t>
    <phoneticPr fontId="5"/>
  </si>
  <si>
    <t>陶磁器・漆器</t>
  </si>
  <si>
    <t>004-005</t>
    <phoneticPr fontId="5"/>
  </si>
  <si>
    <t>ゴム・皮製品（靴・鞄等）</t>
  </si>
  <si>
    <t>004-006</t>
    <phoneticPr fontId="5"/>
  </si>
  <si>
    <t>合成樹脂（ゴミ袋等）</t>
  </si>
  <si>
    <t>004-007</t>
    <phoneticPr fontId="5"/>
  </si>
  <si>
    <t>清掃用品</t>
    <phoneticPr fontId="5"/>
  </si>
  <si>
    <t>機械器具</t>
    <phoneticPr fontId="5"/>
  </si>
  <si>
    <t>005-001</t>
    <phoneticPr fontId="5"/>
  </si>
  <si>
    <t>建設用機械・工具</t>
  </si>
  <si>
    <t>005-002</t>
    <phoneticPr fontId="5"/>
  </si>
  <si>
    <t>農業用機械・工具</t>
  </si>
  <si>
    <t>005-003　</t>
    <phoneticPr fontId="5"/>
  </si>
  <si>
    <t>工業用機械・工具</t>
    <phoneticPr fontId="5"/>
  </si>
  <si>
    <t>005-004</t>
    <phoneticPr fontId="5"/>
  </si>
  <si>
    <t>厨房機器（業務用）</t>
  </si>
  <si>
    <t>005-005</t>
    <phoneticPr fontId="5"/>
  </si>
  <si>
    <t>厨房機器（家庭用）</t>
  </si>
  <si>
    <t>005-006</t>
    <phoneticPr fontId="5"/>
  </si>
  <si>
    <t>火葬炉製品</t>
  </si>
  <si>
    <t>005-007</t>
    <phoneticPr fontId="5"/>
  </si>
  <si>
    <t>ストーブ（ガス･石油用）</t>
  </si>
  <si>
    <t>精密機械</t>
    <phoneticPr fontId="5"/>
  </si>
  <si>
    <t>006-001</t>
    <phoneticPr fontId="5"/>
  </si>
  <si>
    <t>カメラ・写真材料</t>
  </si>
  <si>
    <t>006-002</t>
    <phoneticPr fontId="5"/>
  </si>
  <si>
    <t>時計・眼鏡</t>
  </si>
  <si>
    <t>006-003　</t>
    <phoneticPr fontId="5"/>
  </si>
  <si>
    <t>測量・計量機器</t>
    <phoneticPr fontId="5"/>
  </si>
  <si>
    <t>007-001</t>
    <phoneticPr fontId="5"/>
  </si>
  <si>
    <t>007-002</t>
    <phoneticPr fontId="5"/>
  </si>
  <si>
    <t>電気材料</t>
  </si>
  <si>
    <t>007-003</t>
    <phoneticPr fontId="5"/>
  </si>
  <si>
    <t>007-004</t>
    <phoneticPr fontId="5"/>
  </si>
  <si>
    <t>空調機器</t>
  </si>
  <si>
    <t>007-005</t>
    <phoneticPr fontId="5"/>
  </si>
  <si>
    <t>008-001</t>
    <phoneticPr fontId="5"/>
  </si>
  <si>
    <t>医療用機器</t>
  </si>
  <si>
    <t>008-002</t>
    <phoneticPr fontId="5"/>
  </si>
  <si>
    <t>理化学機器</t>
  </si>
  <si>
    <t>008-003</t>
    <phoneticPr fontId="5"/>
  </si>
  <si>
    <t>一般薬品</t>
  </si>
  <si>
    <t>★</t>
    <phoneticPr fontId="5"/>
  </si>
  <si>
    <t>○医薬品販売業許可証
○農薬販売業届
○毒物劇物販売業登録票
○麻薬卸売業者免許証
○動物用医薬品店舗販売業許可証
○覚せい剤原料取扱者指定証</t>
    <rPh sb="1" eb="4">
      <t>イヤクヒン</t>
    </rPh>
    <rPh sb="4" eb="7">
      <t>ハンバイギョウ</t>
    </rPh>
    <rPh sb="7" eb="10">
      <t>キョカショウ</t>
    </rPh>
    <rPh sb="12" eb="14">
      <t>ノウヤク</t>
    </rPh>
    <rPh sb="14" eb="16">
      <t>ハンバイ</t>
    </rPh>
    <rPh sb="16" eb="17">
      <t>ギョウ</t>
    </rPh>
    <rPh sb="17" eb="18">
      <t>トドケ</t>
    </rPh>
    <rPh sb="20" eb="22">
      <t>ドクブツ</t>
    </rPh>
    <rPh sb="22" eb="24">
      <t>ゲキブツ</t>
    </rPh>
    <rPh sb="24" eb="27">
      <t>ハンバイギョウ</t>
    </rPh>
    <rPh sb="27" eb="30">
      <t>トウロクヒョウ</t>
    </rPh>
    <rPh sb="32" eb="34">
      <t>マヤク</t>
    </rPh>
    <rPh sb="34" eb="36">
      <t>オロシウリ</t>
    </rPh>
    <rPh sb="36" eb="38">
      <t>ギョウシャ</t>
    </rPh>
    <rPh sb="38" eb="41">
      <t>メンキョショウ</t>
    </rPh>
    <rPh sb="43" eb="45">
      <t>ドウブツ</t>
    </rPh>
    <rPh sb="45" eb="46">
      <t>ヨウ</t>
    </rPh>
    <rPh sb="46" eb="49">
      <t>イヤクヒン</t>
    </rPh>
    <rPh sb="49" eb="51">
      <t>テンポ</t>
    </rPh>
    <rPh sb="51" eb="53">
      <t>ハンバイ</t>
    </rPh>
    <rPh sb="53" eb="54">
      <t>ギョウ</t>
    </rPh>
    <rPh sb="54" eb="57">
      <t>キョカショウ</t>
    </rPh>
    <rPh sb="59" eb="60">
      <t>カク</t>
    </rPh>
    <rPh sb="62" eb="63">
      <t>ザイ</t>
    </rPh>
    <rPh sb="63" eb="65">
      <t>ゲンリョウ</t>
    </rPh>
    <rPh sb="65" eb="67">
      <t>トリアツカイ</t>
    </rPh>
    <rPh sb="67" eb="68">
      <t>シャ</t>
    </rPh>
    <rPh sb="68" eb="70">
      <t>シテイ</t>
    </rPh>
    <rPh sb="70" eb="71">
      <t>ショウ</t>
    </rPh>
    <phoneticPr fontId="5"/>
  </si>
  <si>
    <t>008-004</t>
    <phoneticPr fontId="5"/>
  </si>
  <si>
    <t>農業用・防疫用薬品</t>
  </si>
  <si>
    <t>008-005</t>
    <phoneticPr fontId="5"/>
  </si>
  <si>
    <t>工業用薬品・試薬</t>
  </si>
  <si>
    <t>008-006</t>
    <phoneticPr fontId="5"/>
  </si>
  <si>
    <t>医療用消耗品</t>
  </si>
  <si>
    <t>008-007</t>
    <phoneticPr fontId="5"/>
  </si>
  <si>
    <t>介護・福祉用品</t>
  </si>
  <si>
    <t>繊維</t>
    <phoneticPr fontId="5"/>
  </si>
  <si>
    <t>009-001　</t>
    <phoneticPr fontId="5"/>
  </si>
  <si>
    <t>被服</t>
    <phoneticPr fontId="5"/>
  </si>
  <si>
    <t>009-002　</t>
    <phoneticPr fontId="5"/>
  </si>
  <si>
    <t>テント・幕・シート</t>
    <phoneticPr fontId="5"/>
  </si>
  <si>
    <t>009-003　</t>
  </si>
  <si>
    <t>寝具</t>
    <phoneticPr fontId="5"/>
  </si>
  <si>
    <t>009-004　</t>
  </si>
  <si>
    <t>帽子・タオル</t>
    <phoneticPr fontId="5"/>
  </si>
  <si>
    <t>010-001</t>
    <phoneticPr fontId="5"/>
  </si>
  <si>
    <t>インテリア用品</t>
    <rPh sb="5" eb="7">
      <t>ヨウヒン</t>
    </rPh>
    <phoneticPr fontId="5"/>
  </si>
  <si>
    <t>010-002</t>
  </si>
  <si>
    <t>木工・家具・置物</t>
    <phoneticPr fontId="5"/>
  </si>
  <si>
    <t>010-003</t>
  </si>
  <si>
    <t>タタミ・ガラス</t>
    <phoneticPr fontId="5"/>
  </si>
  <si>
    <t>011-001</t>
    <phoneticPr fontId="5"/>
  </si>
  <si>
    <t>011-002</t>
  </si>
  <si>
    <t>011-003</t>
  </si>
  <si>
    <t>特殊車輌販売</t>
    <phoneticPr fontId="5"/>
  </si>
  <si>
    <t>011-004</t>
  </si>
  <si>
    <t>電装品販売</t>
    <phoneticPr fontId="5"/>
  </si>
  <si>
    <t>011-005</t>
  </si>
  <si>
    <t>タイヤ販売</t>
    <phoneticPr fontId="5"/>
  </si>
  <si>
    <t>011-006</t>
  </si>
  <si>
    <t>車輌部品販売</t>
    <phoneticPr fontId="5"/>
  </si>
  <si>
    <t>011-007</t>
  </si>
  <si>
    <t>ナンバープレート</t>
    <phoneticPr fontId="5"/>
  </si>
  <si>
    <t>燃料</t>
    <phoneticPr fontId="5"/>
  </si>
  <si>
    <t>012-001</t>
    <phoneticPr fontId="5"/>
  </si>
  <si>
    <t>石油類</t>
    <phoneticPr fontId="5"/>
  </si>
  <si>
    <t>012-002</t>
  </si>
  <si>
    <t>気体燃料</t>
    <phoneticPr fontId="5"/>
  </si>
  <si>
    <t>012-003</t>
  </si>
  <si>
    <t>消防・保安</t>
    <phoneticPr fontId="5"/>
  </si>
  <si>
    <t>013-001</t>
    <phoneticPr fontId="5"/>
  </si>
  <si>
    <t>消防・防災用品</t>
    <phoneticPr fontId="5"/>
  </si>
  <si>
    <t>013-002</t>
  </si>
  <si>
    <t>保安用品</t>
    <phoneticPr fontId="5"/>
  </si>
  <si>
    <t>013-003</t>
  </si>
  <si>
    <t>ボート・船舶</t>
    <phoneticPr fontId="5"/>
  </si>
  <si>
    <t>贈答・記念品</t>
    <phoneticPr fontId="5"/>
  </si>
  <si>
    <t>014-001</t>
    <phoneticPr fontId="5"/>
  </si>
  <si>
    <t>ギフト用品</t>
    <phoneticPr fontId="5"/>
  </si>
  <si>
    <t>014-002</t>
  </si>
  <si>
    <t>メダル・楯・トロフィー</t>
    <phoneticPr fontId="5"/>
  </si>
  <si>
    <t>建設資材</t>
    <phoneticPr fontId="5"/>
  </si>
  <si>
    <t>015-001</t>
    <phoneticPr fontId="5"/>
  </si>
  <si>
    <t>上・下水道用資材</t>
    <phoneticPr fontId="5"/>
  </si>
  <si>
    <t>015-002</t>
  </si>
  <si>
    <t>鋼材・コンクリート二次製品</t>
    <phoneticPr fontId="5"/>
  </si>
  <si>
    <t>015-003</t>
  </si>
  <si>
    <t>舗装用資材・生コン</t>
    <phoneticPr fontId="5"/>
  </si>
  <si>
    <t>015-004</t>
  </si>
  <si>
    <t>交通安全資材</t>
    <phoneticPr fontId="5"/>
  </si>
  <si>
    <t>015-005</t>
  </si>
  <si>
    <t>園芸資材（苗木・肥料等）</t>
    <phoneticPr fontId="5"/>
  </si>
  <si>
    <t>015-006</t>
  </si>
  <si>
    <t>石材（砂・砂利・土・砕石）</t>
    <phoneticPr fontId="5"/>
  </si>
  <si>
    <t>015-007</t>
  </si>
  <si>
    <t>木杭・木材・竹材</t>
    <phoneticPr fontId="5"/>
  </si>
  <si>
    <t>015-008</t>
  </si>
  <si>
    <t>金属簡易建物</t>
    <phoneticPr fontId="5"/>
  </si>
  <si>
    <t>015-009</t>
  </si>
  <si>
    <t>016-001</t>
    <phoneticPr fontId="5"/>
  </si>
  <si>
    <t>選挙用品</t>
    <phoneticPr fontId="5"/>
  </si>
  <si>
    <t>016-002</t>
  </si>
  <si>
    <t>スクラップ</t>
    <phoneticPr fontId="5"/>
  </si>
  <si>
    <t>016-003</t>
  </si>
  <si>
    <t>016-004</t>
  </si>
  <si>
    <t>業務委託</t>
    <phoneticPr fontId="5"/>
  </si>
  <si>
    <t>消防設備点検</t>
    <rPh sb="0" eb="2">
      <t>ショウボウ</t>
    </rPh>
    <rPh sb="2" eb="4">
      <t>セツビ</t>
    </rPh>
    <rPh sb="4" eb="6">
      <t>テンケン</t>
    </rPh>
    <phoneticPr fontId="23"/>
  </si>
  <si>
    <t>051-001</t>
    <phoneticPr fontId="23"/>
  </si>
  <si>
    <t>清掃</t>
    <rPh sb="0" eb="2">
      <t>セイソウ</t>
    </rPh>
    <phoneticPr fontId="23"/>
  </si>
  <si>
    <t>052-001</t>
    <phoneticPr fontId="23"/>
  </si>
  <si>
    <t>（屋内）</t>
    <phoneticPr fontId="23"/>
  </si>
  <si>
    <t>052-002</t>
  </si>
  <si>
    <t>（屋外）</t>
    <phoneticPr fontId="23"/>
  </si>
  <si>
    <t>052-003</t>
  </si>
  <si>
    <t>（飲料用貯水槽）</t>
    <phoneticPr fontId="23"/>
  </si>
  <si>
    <t>052-004</t>
  </si>
  <si>
    <t>警備</t>
    <rPh sb="0" eb="2">
      <t>ケイビ</t>
    </rPh>
    <phoneticPr fontId="23"/>
  </si>
  <si>
    <t>053-001</t>
    <phoneticPr fontId="23"/>
  </si>
  <si>
    <t>（一般警備）</t>
    <phoneticPr fontId="23"/>
  </si>
  <si>
    <t>○警備業認定証
※「警備業法」第4 条による認定を当該都道府県公安委員会から
受けていること、かつ、巡回警備能力を有していること。</t>
    <rPh sb="1" eb="3">
      <t>ケイビ</t>
    </rPh>
    <rPh sb="3" eb="4">
      <t>ギョウ</t>
    </rPh>
    <rPh sb="4" eb="7">
      <t>ニンテイショウ</t>
    </rPh>
    <rPh sb="10" eb="12">
      <t>ケイビ</t>
    </rPh>
    <rPh sb="12" eb="13">
      <t>ギョウ</t>
    </rPh>
    <rPh sb="13" eb="14">
      <t>ホウ</t>
    </rPh>
    <rPh sb="15" eb="16">
      <t>ダイ</t>
    </rPh>
    <rPh sb="18" eb="19">
      <t>ジョウ</t>
    </rPh>
    <rPh sb="22" eb="24">
      <t>ニンテイ</t>
    </rPh>
    <rPh sb="25" eb="27">
      <t>トウガイ</t>
    </rPh>
    <rPh sb="27" eb="31">
      <t>トドウフケン</t>
    </rPh>
    <rPh sb="31" eb="33">
      <t>コウアン</t>
    </rPh>
    <rPh sb="33" eb="36">
      <t>イインカイ</t>
    </rPh>
    <rPh sb="39" eb="40">
      <t>ウ</t>
    </rPh>
    <rPh sb="50" eb="52">
      <t>ジュンカイ</t>
    </rPh>
    <rPh sb="52" eb="54">
      <t>ケイビ</t>
    </rPh>
    <rPh sb="54" eb="56">
      <t>ノウリョク</t>
    </rPh>
    <rPh sb="57" eb="58">
      <t>ユウ</t>
    </rPh>
    <phoneticPr fontId="5"/>
  </si>
  <si>
    <t>053-002</t>
  </si>
  <si>
    <t>（機械警備）</t>
    <phoneticPr fontId="23"/>
  </si>
  <si>
    <t>電算</t>
    <rPh sb="0" eb="2">
      <t>デンサン</t>
    </rPh>
    <phoneticPr fontId="23"/>
  </si>
  <si>
    <t>054-001</t>
    <phoneticPr fontId="23"/>
  </si>
  <si>
    <t>（ソフトウェア開発）</t>
    <phoneticPr fontId="23"/>
  </si>
  <si>
    <t>054-002</t>
  </si>
  <si>
    <t>（データ処理）</t>
    <rPh sb="4" eb="6">
      <t>ショリ</t>
    </rPh>
    <phoneticPr fontId="23"/>
  </si>
  <si>
    <t>翻訳</t>
    <rPh sb="0" eb="2">
      <t>ホンヤク</t>
    </rPh>
    <phoneticPr fontId="23"/>
  </si>
  <si>
    <t>055-001</t>
    <phoneticPr fontId="23"/>
  </si>
  <si>
    <t>害虫駆除</t>
    <rPh sb="0" eb="2">
      <t>ガイチュウ</t>
    </rPh>
    <rPh sb="2" eb="4">
      <t>クジョ</t>
    </rPh>
    <phoneticPr fontId="23"/>
  </si>
  <si>
    <t>056-001</t>
    <phoneticPr fontId="23"/>
  </si>
  <si>
    <t>（ネズミ等）</t>
    <rPh sb="4" eb="5">
      <t>トウ</t>
    </rPh>
    <phoneticPr fontId="23"/>
  </si>
  <si>
    <t>○建築物ねずみ等防除業登録証
※「建築物における衛生的環境の確保に関する法律」第12 条の2
第1 項第7 号による長崎県知事の登録を受けていること。</t>
    <rPh sb="1" eb="4">
      <t>ケンチクブツ</t>
    </rPh>
    <rPh sb="7" eb="8">
      <t>ナド</t>
    </rPh>
    <rPh sb="8" eb="10">
      <t>ボウジョ</t>
    </rPh>
    <rPh sb="10" eb="11">
      <t>ギョウ</t>
    </rPh>
    <rPh sb="11" eb="13">
      <t>トウロク</t>
    </rPh>
    <rPh sb="13" eb="14">
      <t>ショウ</t>
    </rPh>
    <rPh sb="17" eb="20">
      <t>ケンチクブツ</t>
    </rPh>
    <rPh sb="24" eb="26">
      <t>エイセイ</t>
    </rPh>
    <rPh sb="26" eb="27">
      <t>テキ</t>
    </rPh>
    <rPh sb="27" eb="29">
      <t>カンキョウ</t>
    </rPh>
    <rPh sb="30" eb="32">
      <t>カクホ</t>
    </rPh>
    <rPh sb="33" eb="34">
      <t>カン</t>
    </rPh>
    <rPh sb="36" eb="38">
      <t>ホウリツ</t>
    </rPh>
    <rPh sb="39" eb="40">
      <t>ダイ</t>
    </rPh>
    <rPh sb="43" eb="44">
      <t>ジョウ</t>
    </rPh>
    <rPh sb="47" eb="48">
      <t>ダイ</t>
    </rPh>
    <rPh sb="50" eb="51">
      <t>コウ</t>
    </rPh>
    <rPh sb="51" eb="52">
      <t>ダイ</t>
    </rPh>
    <rPh sb="54" eb="55">
      <t>ゴウ</t>
    </rPh>
    <rPh sb="58" eb="60">
      <t>ナガサキ</t>
    </rPh>
    <rPh sb="60" eb="63">
      <t>ケンチジ</t>
    </rPh>
    <rPh sb="64" eb="66">
      <t>トウロク</t>
    </rPh>
    <rPh sb="67" eb="68">
      <t>ウ</t>
    </rPh>
    <phoneticPr fontId="5"/>
  </si>
  <si>
    <t>056-002</t>
  </si>
  <si>
    <t>（白蟻）</t>
    <rPh sb="1" eb="3">
      <t>シロアリ</t>
    </rPh>
    <phoneticPr fontId="23"/>
  </si>
  <si>
    <t>056-003</t>
  </si>
  <si>
    <t>（松くい虫等）</t>
    <rPh sb="1" eb="2">
      <t>マツ</t>
    </rPh>
    <rPh sb="4" eb="5">
      <t>ムシ</t>
    </rPh>
    <rPh sb="5" eb="6">
      <t>トウ</t>
    </rPh>
    <phoneticPr fontId="23"/>
  </si>
  <si>
    <t>056-004</t>
  </si>
  <si>
    <t>水処理施設維持管理</t>
    <rPh sb="0" eb="1">
      <t>ミズ</t>
    </rPh>
    <rPh sb="1" eb="3">
      <t>ショリ</t>
    </rPh>
    <rPh sb="3" eb="5">
      <t>シセツ</t>
    </rPh>
    <rPh sb="5" eb="7">
      <t>イジ</t>
    </rPh>
    <rPh sb="7" eb="9">
      <t>カンリ</t>
    </rPh>
    <phoneticPr fontId="23"/>
  </si>
  <si>
    <t>057-001</t>
    <phoneticPr fontId="23"/>
  </si>
  <si>
    <t>（総合）</t>
    <phoneticPr fontId="23"/>
  </si>
  <si>
    <t>浄化槽保守点検</t>
    <rPh sb="0" eb="3">
      <t>ジョウカソウ</t>
    </rPh>
    <rPh sb="3" eb="5">
      <t>ホシュ</t>
    </rPh>
    <rPh sb="5" eb="7">
      <t>テンケン</t>
    </rPh>
    <phoneticPr fontId="23"/>
  </si>
  <si>
    <t>058-001</t>
    <phoneticPr fontId="23"/>
  </si>
  <si>
    <t>施設管理</t>
    <rPh sb="0" eb="2">
      <t>シセツ</t>
    </rPh>
    <rPh sb="2" eb="4">
      <t>カンリ</t>
    </rPh>
    <phoneticPr fontId="23"/>
  </si>
  <si>
    <t>059-001</t>
    <phoneticPr fontId="23"/>
  </si>
  <si>
    <t>機械設備保守点検</t>
    <rPh sb="0" eb="2">
      <t>キカイ</t>
    </rPh>
    <rPh sb="2" eb="4">
      <t>セツビ</t>
    </rPh>
    <rPh sb="4" eb="6">
      <t>ホシュ</t>
    </rPh>
    <rPh sb="6" eb="8">
      <t>テンケン</t>
    </rPh>
    <phoneticPr fontId="23"/>
  </si>
  <si>
    <t>060-001</t>
    <phoneticPr fontId="23"/>
  </si>
  <si>
    <t>（電気）</t>
    <rPh sb="1" eb="3">
      <t>デンキ</t>
    </rPh>
    <phoneticPr fontId="23"/>
  </si>
  <si>
    <t>060-002</t>
  </si>
  <si>
    <t>（空調）</t>
    <rPh sb="1" eb="3">
      <t>クウチョウ</t>
    </rPh>
    <phoneticPr fontId="23"/>
  </si>
  <si>
    <t>060-003</t>
  </si>
  <si>
    <t>（昇降機）</t>
    <rPh sb="1" eb="4">
      <t>ショウコウキ</t>
    </rPh>
    <phoneticPr fontId="23"/>
  </si>
  <si>
    <t>060-004</t>
  </si>
  <si>
    <t>（ボイラー）</t>
    <phoneticPr fontId="23"/>
  </si>
  <si>
    <t>060-005</t>
  </si>
  <si>
    <t>運送</t>
    <rPh sb="0" eb="2">
      <t>ウンソウ</t>
    </rPh>
    <phoneticPr fontId="23"/>
  </si>
  <si>
    <t>061-001</t>
    <phoneticPr fontId="23"/>
  </si>
  <si>
    <t>環境測定</t>
    <rPh sb="0" eb="2">
      <t>カンキョウ</t>
    </rPh>
    <rPh sb="2" eb="4">
      <t>ソクテイ</t>
    </rPh>
    <phoneticPr fontId="23"/>
  </si>
  <si>
    <t>062-001</t>
    <phoneticPr fontId="23"/>
  </si>
  <si>
    <t>○建築物空気環境測定業登録証
※「建築物における衛生的環境の確保に関する法律」第12 条の2
第1 項第2 号又は第8 号による長崎県知事の登録を受けていること。</t>
    <rPh sb="1" eb="4">
      <t>ケンチクブツ</t>
    </rPh>
    <rPh sb="4" eb="6">
      <t>クウキ</t>
    </rPh>
    <rPh sb="6" eb="8">
      <t>カンキョウ</t>
    </rPh>
    <rPh sb="8" eb="10">
      <t>ソクテイ</t>
    </rPh>
    <rPh sb="10" eb="11">
      <t>ギョウ</t>
    </rPh>
    <rPh sb="11" eb="13">
      <t>トウロク</t>
    </rPh>
    <rPh sb="13" eb="14">
      <t>ショウ</t>
    </rPh>
    <rPh sb="17" eb="20">
      <t>ケンチクブツ</t>
    </rPh>
    <rPh sb="24" eb="26">
      <t>エイセイ</t>
    </rPh>
    <rPh sb="26" eb="27">
      <t>テキ</t>
    </rPh>
    <rPh sb="27" eb="29">
      <t>カンキョウ</t>
    </rPh>
    <rPh sb="30" eb="32">
      <t>カクホ</t>
    </rPh>
    <rPh sb="33" eb="34">
      <t>カン</t>
    </rPh>
    <rPh sb="36" eb="38">
      <t>ホウリツ</t>
    </rPh>
    <rPh sb="39" eb="40">
      <t>ダイ</t>
    </rPh>
    <rPh sb="43" eb="44">
      <t>ジョウ</t>
    </rPh>
    <rPh sb="47" eb="48">
      <t>ダイ</t>
    </rPh>
    <rPh sb="50" eb="51">
      <t>コウ</t>
    </rPh>
    <rPh sb="51" eb="52">
      <t>ダイ</t>
    </rPh>
    <rPh sb="54" eb="55">
      <t>ゴウ</t>
    </rPh>
    <rPh sb="55" eb="56">
      <t>マタ</t>
    </rPh>
    <rPh sb="57" eb="58">
      <t>ダイ</t>
    </rPh>
    <rPh sb="60" eb="61">
      <t>ゴウ</t>
    </rPh>
    <rPh sb="64" eb="66">
      <t>ナガサキ</t>
    </rPh>
    <rPh sb="66" eb="69">
      <t>ケンチジ</t>
    </rPh>
    <rPh sb="70" eb="72">
      <t>トウロク</t>
    </rPh>
    <rPh sb="73" eb="74">
      <t>ウ</t>
    </rPh>
    <phoneticPr fontId="5"/>
  </si>
  <si>
    <t>宣伝・舞台操作・出演</t>
    <rPh sb="0" eb="2">
      <t>センデン</t>
    </rPh>
    <rPh sb="3" eb="5">
      <t>ブタイ</t>
    </rPh>
    <rPh sb="5" eb="7">
      <t>ソウサ</t>
    </rPh>
    <rPh sb="8" eb="10">
      <t>シュツエン</t>
    </rPh>
    <phoneticPr fontId="23"/>
  </si>
  <si>
    <t>063-001</t>
    <phoneticPr fontId="23"/>
  </si>
  <si>
    <t>廃棄物処理</t>
    <rPh sb="0" eb="3">
      <t>ハイキブツ</t>
    </rPh>
    <rPh sb="3" eb="5">
      <t>ショリ</t>
    </rPh>
    <phoneticPr fontId="23"/>
  </si>
  <si>
    <t>064-001</t>
    <phoneticPr fontId="23"/>
  </si>
  <si>
    <t>（産業）</t>
    <rPh sb="1" eb="3">
      <t>サンギョウ</t>
    </rPh>
    <phoneticPr fontId="23"/>
  </si>
  <si>
    <t>○産業廃棄物収集運搬業許可証</t>
    <rPh sb="1" eb="3">
      <t>サンギョウ</t>
    </rPh>
    <rPh sb="3" eb="6">
      <t>ハイキブツ</t>
    </rPh>
    <rPh sb="6" eb="8">
      <t>シュウシュウ</t>
    </rPh>
    <rPh sb="8" eb="10">
      <t>ウンパン</t>
    </rPh>
    <rPh sb="10" eb="11">
      <t>ギョウ</t>
    </rPh>
    <rPh sb="11" eb="14">
      <t>キョカショウ</t>
    </rPh>
    <phoneticPr fontId="5"/>
  </si>
  <si>
    <t>064-002</t>
    <phoneticPr fontId="23"/>
  </si>
  <si>
    <t>（家庭）</t>
    <rPh sb="1" eb="3">
      <t>カテイ</t>
    </rPh>
    <phoneticPr fontId="23"/>
  </si>
  <si>
    <t>○一般廃棄物収集運搬業許可証</t>
    <rPh sb="1" eb="3">
      <t>イッパン</t>
    </rPh>
    <rPh sb="3" eb="6">
      <t>ハイキブツ</t>
    </rPh>
    <rPh sb="6" eb="8">
      <t>シュウシュウ</t>
    </rPh>
    <rPh sb="8" eb="10">
      <t>ウンパン</t>
    </rPh>
    <rPh sb="10" eb="11">
      <t>ギョウ</t>
    </rPh>
    <rPh sb="11" eb="14">
      <t>キョカショウ</t>
    </rPh>
    <phoneticPr fontId="5"/>
  </si>
  <si>
    <t>その他業務委託</t>
    <rPh sb="2" eb="3">
      <t>タ</t>
    </rPh>
    <rPh sb="3" eb="5">
      <t>ギョウム</t>
    </rPh>
    <rPh sb="5" eb="7">
      <t>イタク</t>
    </rPh>
    <phoneticPr fontId="23"/>
  </si>
  <si>
    <t>065-001</t>
    <phoneticPr fontId="23"/>
  </si>
  <si>
    <t>（損害保険）</t>
    <rPh sb="1" eb="3">
      <t>ソンガイ</t>
    </rPh>
    <rPh sb="3" eb="5">
      <t>ホケン</t>
    </rPh>
    <phoneticPr fontId="23"/>
  </si>
  <si>
    <t>○保険業免許
○代理店登録に係る証明書</t>
    <rPh sb="1" eb="3">
      <t>ホケン</t>
    </rPh>
    <rPh sb="3" eb="4">
      <t>ギョウ</t>
    </rPh>
    <rPh sb="4" eb="6">
      <t>メンキョ</t>
    </rPh>
    <rPh sb="8" eb="11">
      <t>ダイリテン</t>
    </rPh>
    <rPh sb="11" eb="13">
      <t>トウロク</t>
    </rPh>
    <rPh sb="14" eb="15">
      <t>カカ</t>
    </rPh>
    <rPh sb="16" eb="19">
      <t>ショウメイショ</t>
    </rPh>
    <phoneticPr fontId="5"/>
  </si>
  <si>
    <t>065-002</t>
    <phoneticPr fontId="23"/>
  </si>
  <si>
    <t>（埋蔵文化財発掘調査）</t>
    <rPh sb="1" eb="3">
      <t>マイゾウ</t>
    </rPh>
    <rPh sb="3" eb="6">
      <t>ブンカザイ</t>
    </rPh>
    <phoneticPr fontId="23"/>
  </si>
  <si>
    <t>065-003</t>
    <phoneticPr fontId="23"/>
  </si>
  <si>
    <t>作製委託</t>
    <phoneticPr fontId="5"/>
  </si>
  <si>
    <t>布看板</t>
    <rPh sb="0" eb="1">
      <t>ヌノ</t>
    </rPh>
    <rPh sb="1" eb="3">
      <t>カンバン</t>
    </rPh>
    <phoneticPr fontId="23"/>
  </si>
  <si>
    <t>080-001</t>
    <phoneticPr fontId="23"/>
  </si>
  <si>
    <t>（のぼり・旗・懸垂幕・横断幕）</t>
    <rPh sb="5" eb="6">
      <t>ハタ</t>
    </rPh>
    <rPh sb="7" eb="9">
      <t>ケンスイ</t>
    </rPh>
    <rPh sb="9" eb="10">
      <t>マク</t>
    </rPh>
    <rPh sb="11" eb="14">
      <t>オウダンマク</t>
    </rPh>
    <phoneticPr fontId="23"/>
  </si>
  <si>
    <t>木製看板</t>
    <rPh sb="0" eb="2">
      <t>モクセイ</t>
    </rPh>
    <rPh sb="2" eb="4">
      <t>カンバン</t>
    </rPh>
    <phoneticPr fontId="23"/>
  </si>
  <si>
    <t>080-002</t>
    <phoneticPr fontId="23"/>
  </si>
  <si>
    <t>樹脂看板</t>
    <rPh sb="0" eb="2">
      <t>ジュシ</t>
    </rPh>
    <rPh sb="2" eb="4">
      <t>カンバン</t>
    </rPh>
    <phoneticPr fontId="23"/>
  </si>
  <si>
    <t>080-003</t>
    <phoneticPr fontId="23"/>
  </si>
  <si>
    <t>（アクリル）</t>
    <phoneticPr fontId="23"/>
  </si>
  <si>
    <t>金属看板</t>
    <rPh sb="0" eb="2">
      <t>キンゾク</t>
    </rPh>
    <rPh sb="2" eb="4">
      <t>カンバン</t>
    </rPh>
    <phoneticPr fontId="23"/>
  </si>
  <si>
    <t>080-004</t>
    <phoneticPr fontId="23"/>
  </si>
  <si>
    <t>（トタン・スチール・標識）</t>
    <rPh sb="10" eb="12">
      <t>ヒョウシキ</t>
    </rPh>
    <phoneticPr fontId="23"/>
  </si>
  <si>
    <t>木工品</t>
    <rPh sb="0" eb="2">
      <t>モッコウ</t>
    </rPh>
    <rPh sb="2" eb="3">
      <t>ヒン</t>
    </rPh>
    <phoneticPr fontId="23"/>
  </si>
  <si>
    <t>081-001</t>
    <phoneticPr fontId="23"/>
  </si>
  <si>
    <t>（教卓・建具・彫刻）</t>
    <phoneticPr fontId="5"/>
  </si>
  <si>
    <t>鉄　アルミ　ステンレス製品</t>
    <rPh sb="0" eb="1">
      <t>テツ</t>
    </rPh>
    <rPh sb="11" eb="13">
      <t>セイヒン</t>
    </rPh>
    <phoneticPr fontId="23"/>
  </si>
  <si>
    <t>082-001</t>
    <phoneticPr fontId="23"/>
  </si>
  <si>
    <t>黒板・掲示板</t>
    <rPh sb="0" eb="2">
      <t>コクバン</t>
    </rPh>
    <rPh sb="3" eb="6">
      <t>ケイジバン</t>
    </rPh>
    <phoneticPr fontId="23"/>
  </si>
  <si>
    <t>083-001</t>
    <phoneticPr fontId="23"/>
  </si>
  <si>
    <t>模型</t>
    <rPh sb="0" eb="2">
      <t>モケイ</t>
    </rPh>
    <phoneticPr fontId="23"/>
  </si>
  <si>
    <t>084-001</t>
    <phoneticPr fontId="23"/>
  </si>
  <si>
    <t>パース</t>
    <phoneticPr fontId="23"/>
  </si>
  <si>
    <t>085-001</t>
    <phoneticPr fontId="23"/>
  </si>
  <si>
    <t>修繕</t>
    <phoneticPr fontId="5"/>
  </si>
  <si>
    <t>建築・内装</t>
    <rPh sb="0" eb="2">
      <t>ケンチク</t>
    </rPh>
    <rPh sb="3" eb="5">
      <t>ナイソウ</t>
    </rPh>
    <phoneticPr fontId="23"/>
  </si>
  <si>
    <t>090-001</t>
    <phoneticPr fontId="23"/>
  </si>
  <si>
    <t>鋼構造物</t>
    <rPh sb="0" eb="1">
      <t>コウ</t>
    </rPh>
    <rPh sb="1" eb="4">
      <t>コウゾウブツ</t>
    </rPh>
    <phoneticPr fontId="23"/>
  </si>
  <si>
    <t>091-001</t>
    <phoneticPr fontId="23"/>
  </si>
  <si>
    <t>電気・電気通信</t>
    <rPh sb="0" eb="2">
      <t>デンキ</t>
    </rPh>
    <rPh sb="3" eb="5">
      <t>デンキ</t>
    </rPh>
    <rPh sb="5" eb="7">
      <t>ツウシン</t>
    </rPh>
    <phoneticPr fontId="23"/>
  </si>
  <si>
    <t>092-001</t>
    <phoneticPr fontId="23"/>
  </si>
  <si>
    <t>○登録電気工事業者登録証</t>
    <rPh sb="1" eb="3">
      <t>トウロク</t>
    </rPh>
    <rPh sb="3" eb="5">
      <t>デンキ</t>
    </rPh>
    <rPh sb="5" eb="7">
      <t>コウジ</t>
    </rPh>
    <rPh sb="7" eb="9">
      <t>ギョウシャ</t>
    </rPh>
    <rPh sb="9" eb="11">
      <t>トウロク</t>
    </rPh>
    <rPh sb="11" eb="12">
      <t>ショウ</t>
    </rPh>
    <phoneticPr fontId="5"/>
  </si>
  <si>
    <t>鉄工・溶接</t>
    <rPh sb="0" eb="2">
      <t>テッコウ</t>
    </rPh>
    <rPh sb="3" eb="5">
      <t>ヨウセツ</t>
    </rPh>
    <phoneticPr fontId="23"/>
  </si>
  <si>
    <t>093-001</t>
    <phoneticPr fontId="23"/>
  </si>
  <si>
    <t>車輌・車輌関連</t>
    <rPh sb="0" eb="2">
      <t>シャリョウ</t>
    </rPh>
    <rPh sb="3" eb="5">
      <t>シャリョウ</t>
    </rPh>
    <rPh sb="5" eb="7">
      <t>カンレン</t>
    </rPh>
    <phoneticPr fontId="23"/>
  </si>
  <si>
    <t>094-001</t>
    <phoneticPr fontId="23"/>
  </si>
  <si>
    <t>（車検整備・点検整備）</t>
    <rPh sb="1" eb="3">
      <t>シャケン</t>
    </rPh>
    <rPh sb="3" eb="5">
      <t>セイビ</t>
    </rPh>
    <rPh sb="6" eb="8">
      <t>テンケン</t>
    </rPh>
    <rPh sb="8" eb="10">
      <t>セイビ</t>
    </rPh>
    <phoneticPr fontId="23"/>
  </si>
  <si>
    <t>094-002</t>
    <phoneticPr fontId="23"/>
  </si>
  <si>
    <t>（板金・塗装）</t>
    <rPh sb="1" eb="3">
      <t>バンキン</t>
    </rPh>
    <rPh sb="4" eb="6">
      <t>トソウ</t>
    </rPh>
    <phoneticPr fontId="23"/>
  </si>
  <si>
    <t>機械設備</t>
    <rPh sb="0" eb="2">
      <t>キカイ</t>
    </rPh>
    <rPh sb="2" eb="4">
      <t>セツビ</t>
    </rPh>
    <phoneticPr fontId="23"/>
  </si>
  <si>
    <t>095-001</t>
    <phoneticPr fontId="23"/>
  </si>
  <si>
    <t>096-001</t>
    <phoneticPr fontId="23"/>
  </si>
  <si>
    <t>001-003</t>
    <phoneticPr fontId="5"/>
  </si>
  <si>
    <t>001-004</t>
    <phoneticPr fontId="5"/>
  </si>
  <si>
    <t>002-001</t>
    <phoneticPr fontId="5"/>
  </si>
  <si>
    <t>002-002</t>
  </si>
  <si>
    <t>002-003</t>
    <phoneticPr fontId="5"/>
  </si>
  <si>
    <t>002-004</t>
    <phoneticPr fontId="5"/>
  </si>
  <si>
    <t>002-005</t>
    <phoneticPr fontId="5"/>
  </si>
  <si>
    <t>002-006</t>
    <phoneticPr fontId="5"/>
  </si>
  <si>
    <t>002-007</t>
    <phoneticPr fontId="5"/>
  </si>
  <si>
    <t>003-001</t>
  </si>
  <si>
    <t>003-002</t>
    <phoneticPr fontId="5"/>
  </si>
  <si>
    <t>電気</t>
    <phoneticPr fontId="5"/>
  </si>
  <si>
    <t>室内装飾</t>
    <phoneticPr fontId="5"/>
  </si>
  <si>
    <t>この業種は、内容が軽易かつ履行の確保が容易な小規模修繕をさします。建設業の許可の有無、諫早市の建設工事入札参加資格者名簿の登録の有無は問いません。</t>
    <phoneticPr fontId="5"/>
  </si>
  <si>
    <t>○屋外広告業者登録証
※「長崎県屋外広告物条例」第29 条による長崎県知事の登録を受けている場合。</t>
    <rPh sb="1" eb="3">
      <t>オクガイ</t>
    </rPh>
    <rPh sb="3" eb="5">
      <t>コウコク</t>
    </rPh>
    <rPh sb="5" eb="7">
      <t>ギョウシャ</t>
    </rPh>
    <rPh sb="7" eb="9">
      <t>トウロク</t>
    </rPh>
    <rPh sb="9" eb="10">
      <t>ショウ</t>
    </rPh>
    <rPh sb="13" eb="15">
      <t>ナガサキ</t>
    </rPh>
    <rPh sb="15" eb="16">
      <t>ケン</t>
    </rPh>
    <rPh sb="16" eb="18">
      <t>オクガイ</t>
    </rPh>
    <rPh sb="18" eb="20">
      <t>コウコク</t>
    </rPh>
    <rPh sb="20" eb="21">
      <t>ブツ</t>
    </rPh>
    <rPh sb="21" eb="23">
      <t>ジョウレイ</t>
    </rPh>
    <rPh sb="24" eb="25">
      <t>ダイ</t>
    </rPh>
    <rPh sb="28" eb="29">
      <t>ジョウ</t>
    </rPh>
    <rPh sb="32" eb="34">
      <t>ナガサキ</t>
    </rPh>
    <rPh sb="34" eb="37">
      <t>ケンチジ</t>
    </rPh>
    <rPh sb="38" eb="40">
      <t>トウロク</t>
    </rPh>
    <rPh sb="41" eb="42">
      <t>ウ</t>
    </rPh>
    <rPh sb="46" eb="48">
      <t>バアイ</t>
    </rPh>
    <phoneticPr fontId="5"/>
  </si>
  <si>
    <t>○屋外広告業者登録証
※「長崎県屋外広告物条例」第29 条による長崎県知事の登録を受けている場合。</t>
    <phoneticPr fontId="5"/>
  </si>
  <si>
    <t>○表示登録会員証
※「消防用設備等点検済表示制度」に基づく一般財団法人長崎県消防設備協会の登録を受けていること。</t>
    <phoneticPr fontId="5"/>
  </si>
  <si>
    <t>○建築物飲料水貯水槽清掃業登録証
※「建築物における衛生的環境の確保に関する法律」第12 条の2
第1 項第5 号による長崎県知事の登録を受けていること。</t>
    <rPh sb="1" eb="4">
      <t>ケンチクブツ</t>
    </rPh>
    <rPh sb="4" eb="7">
      <t>インリョウスイ</t>
    </rPh>
    <rPh sb="7" eb="10">
      <t>チョスイソウ</t>
    </rPh>
    <rPh sb="10" eb="12">
      <t>セイソウ</t>
    </rPh>
    <rPh sb="12" eb="13">
      <t>ギョウ</t>
    </rPh>
    <rPh sb="13" eb="15">
      <t>トウロク</t>
    </rPh>
    <rPh sb="15" eb="16">
      <t>ショウ</t>
    </rPh>
    <rPh sb="19" eb="22">
      <t>ケンチクブツ</t>
    </rPh>
    <rPh sb="26" eb="28">
      <t>エイセイ</t>
    </rPh>
    <rPh sb="28" eb="29">
      <t>テキ</t>
    </rPh>
    <rPh sb="29" eb="31">
      <t>カンキョウ</t>
    </rPh>
    <rPh sb="32" eb="34">
      <t>カクホ</t>
    </rPh>
    <rPh sb="35" eb="36">
      <t>カン</t>
    </rPh>
    <rPh sb="38" eb="40">
      <t>ホウリツ</t>
    </rPh>
    <rPh sb="41" eb="42">
      <t>ダイ</t>
    </rPh>
    <rPh sb="45" eb="46">
      <t>ジョウ</t>
    </rPh>
    <rPh sb="49" eb="50">
      <t>ダイ</t>
    </rPh>
    <rPh sb="52" eb="53">
      <t>コウ</t>
    </rPh>
    <rPh sb="53" eb="54">
      <t>ダイ</t>
    </rPh>
    <rPh sb="56" eb="57">
      <t>ゴウ</t>
    </rPh>
    <rPh sb="60" eb="62">
      <t>ナガサキ</t>
    </rPh>
    <rPh sb="62" eb="65">
      <t>ケンチジ</t>
    </rPh>
    <rPh sb="66" eb="68">
      <t>トウロク</t>
    </rPh>
    <rPh sb="69" eb="70">
      <t>ウ</t>
    </rPh>
    <phoneticPr fontId="5"/>
  </si>
  <si>
    <t>○浄化槽保守点検業登録済証
※「浄化槽法」第48 条に基づき設けられた「長崎県浄化槽保守点検
業者の登録に関する条例」第4 条第1 項による登録を行っていること。</t>
    <rPh sb="1" eb="4">
      <t>ジョウカソウ</t>
    </rPh>
    <rPh sb="4" eb="6">
      <t>ホシュ</t>
    </rPh>
    <rPh sb="6" eb="8">
      <t>テンケン</t>
    </rPh>
    <rPh sb="8" eb="9">
      <t>ギョウ</t>
    </rPh>
    <rPh sb="9" eb="11">
      <t>トウロク</t>
    </rPh>
    <rPh sb="11" eb="12">
      <t>スミ</t>
    </rPh>
    <rPh sb="12" eb="13">
      <t>ショウ</t>
    </rPh>
    <rPh sb="16" eb="19">
      <t>ジョウカソウ</t>
    </rPh>
    <rPh sb="19" eb="20">
      <t>ホウ</t>
    </rPh>
    <rPh sb="21" eb="22">
      <t>ダイ</t>
    </rPh>
    <rPh sb="25" eb="26">
      <t>ジョウ</t>
    </rPh>
    <rPh sb="27" eb="28">
      <t>モト</t>
    </rPh>
    <rPh sb="30" eb="31">
      <t>モウ</t>
    </rPh>
    <rPh sb="36" eb="38">
      <t>ナガサキ</t>
    </rPh>
    <rPh sb="38" eb="39">
      <t>ケン</t>
    </rPh>
    <rPh sb="39" eb="42">
      <t>ジョウカソウ</t>
    </rPh>
    <rPh sb="42" eb="44">
      <t>ホシュ</t>
    </rPh>
    <rPh sb="44" eb="46">
      <t>テンケン</t>
    </rPh>
    <rPh sb="47" eb="49">
      <t>ギョウシャ</t>
    </rPh>
    <rPh sb="50" eb="52">
      <t>トウロク</t>
    </rPh>
    <rPh sb="53" eb="54">
      <t>カン</t>
    </rPh>
    <rPh sb="56" eb="58">
      <t>ジョウレイ</t>
    </rPh>
    <rPh sb="59" eb="60">
      <t>ダイ</t>
    </rPh>
    <rPh sb="62" eb="63">
      <t>ジョウ</t>
    </rPh>
    <rPh sb="63" eb="64">
      <t>ダイ</t>
    </rPh>
    <rPh sb="66" eb="67">
      <t>コウ</t>
    </rPh>
    <rPh sb="70" eb="72">
      <t>トウロク</t>
    </rPh>
    <rPh sb="73" eb="74">
      <t>オコナ</t>
    </rPh>
    <phoneticPr fontId="5"/>
  </si>
  <si>
    <t>契約金額(税込)
（千円）</t>
    <rPh sb="5" eb="7">
      <t>ゼイコ</t>
    </rPh>
    <rPh sb="10" eb="12">
      <t>センエン</t>
    </rPh>
    <phoneticPr fontId="5"/>
  </si>
  <si>
    <t>諫早市 一般競争（指名競争）参加資格審査申請書【物品製造・役務の提供等】</t>
  </si>
  <si>
    <t>誓約書</t>
    <rPh sb="0" eb="3">
      <t>セイヤクショ</t>
    </rPh>
    <phoneticPr fontId="5"/>
  </si>
  <si>
    <t>諫早市の入札及び見積参加業者として登録された際は、諫早市契約規則その他関係法規はもとより、指示事項を厳守し誠実に履行することを誓約する場合、リストから「同意する」を選択してください。
なお、下記事項の行為があった場合は即時登録を取消、また停止します。
　　　　　　　　　　　　　　　　　　　　　　　　　　記
１  契約の履行に際し、不正の行為をしたとき。
２  競争入札又は見積において、公平な執行を妨げ、適正な価格の成立を妨害し、不正の利益を得るために連合したとき。
３  他の業者の契約履行に際し、直接又は間接に妨害したとき。
４  契約及び検査について、担当職員の指示に従わないとき。
５  契約を理由なく完全に履行しないとき。
６　諫早市暴力団排除条例第２条の規定による暴力団等に該当すると認められるとき。</t>
    <rPh sb="67" eb="69">
      <t>バアイ</t>
    </rPh>
    <rPh sb="76" eb="78">
      <t>ドウイ</t>
    </rPh>
    <rPh sb="82" eb="84">
      <t>センタク</t>
    </rPh>
    <phoneticPr fontId="5"/>
  </si>
  <si>
    <t>納税状況同意書</t>
    <rPh sb="0" eb="4">
      <t>ノウゼイジョウキョウ</t>
    </rPh>
    <rPh sb="4" eb="7">
      <t>ドウイショ</t>
    </rPh>
    <phoneticPr fontId="5"/>
  </si>
  <si>
    <t>諫早市一般競争(指名競争)入札参加資格のために、「法人税（所得税）及び消費税」又は「諫早市税」の納税状況について、市長が官公署等において調査することに同意する場合、リストから「同意する」を選択してください。</t>
    <rPh sb="79" eb="81">
      <t>バアイ</t>
    </rPh>
    <rPh sb="88" eb="90">
      <t>ドウイ</t>
    </rPh>
    <rPh sb="94" eb="96">
      <t>センタク</t>
    </rPh>
    <phoneticPr fontId="5"/>
  </si>
  <si>
    <t>G.業種情報</t>
    <rPh sb="2" eb="4">
      <t>ギョウシュ</t>
    </rPh>
    <rPh sb="4" eb="6">
      <t>ジョウホウ</t>
    </rPh>
    <phoneticPr fontId="5"/>
  </si>
  <si>
    <t>日用品</t>
    <phoneticPr fontId="5"/>
  </si>
  <si>
    <t>事務</t>
    <phoneticPr fontId="5"/>
  </si>
  <si>
    <t>車輌</t>
    <phoneticPr fontId="5"/>
  </si>
  <si>
    <t>契約の相手方</t>
    <phoneticPr fontId="5"/>
  </si>
  <si>
    <t>件名</t>
    <phoneticPr fontId="5"/>
  </si>
  <si>
    <t>備考</t>
    <rPh sb="0" eb="2">
      <t>ビコウ</t>
    </rPh>
    <phoneticPr fontId="5"/>
  </si>
  <si>
    <t>Adobe　illustrator</t>
  </si>
  <si>
    <t>Adobe　Photoshop</t>
  </si>
  <si>
    <t>医療・薬品</t>
    <phoneticPr fontId="5"/>
  </si>
  <si>
    <t>取扱可否</t>
    <rPh sb="0" eb="1">
      <t>ト</t>
    </rPh>
    <rPh sb="1" eb="2">
      <t>アツカ</t>
    </rPh>
    <rPh sb="2" eb="4">
      <t>カヒ</t>
    </rPh>
    <phoneticPr fontId="5"/>
  </si>
  <si>
    <t>パナソニック</t>
  </si>
  <si>
    <t>三菱</t>
  </si>
  <si>
    <t>シャープ</t>
  </si>
  <si>
    <t>東芝</t>
  </si>
  <si>
    <t>ソニー</t>
  </si>
  <si>
    <t>日立</t>
  </si>
  <si>
    <t>ダイキン</t>
  </si>
  <si>
    <t>オリンパス</t>
  </si>
  <si>
    <t>ニコン</t>
  </si>
  <si>
    <t>トヨタ</t>
  </si>
  <si>
    <t>日産</t>
  </si>
  <si>
    <t>ダイハツ</t>
  </si>
  <si>
    <t>スズキ</t>
  </si>
  <si>
    <t>マツダ</t>
  </si>
  <si>
    <t>いすゞ</t>
  </si>
  <si>
    <t>スバル</t>
  </si>
  <si>
    <t>三菱フソウ</t>
  </si>
  <si>
    <t>日野</t>
  </si>
  <si>
    <r>
      <t>一般印刷</t>
    </r>
    <r>
      <rPr>
        <sz val="11"/>
        <color rgb="FFFF0000"/>
        <rFont val="ＭＳ ゴシック"/>
        <family val="3"/>
        <charset val="128"/>
      </rPr>
      <t>*1</t>
    </r>
    <phoneticPr fontId="5"/>
  </si>
  <si>
    <t>○建築物環境衛生総合管理業登録証　又は
○建築物清掃業登録証
※「建築物における衛生的環境の確保に関する法律」第12 条の2
第1 項第1 号又は第8 号による長崎県知事の登録を受けていること</t>
    <rPh sb="1" eb="4">
      <t>ケンチクブツ</t>
    </rPh>
    <rPh sb="4" eb="6">
      <t>カンキョウ</t>
    </rPh>
    <rPh sb="6" eb="8">
      <t>エイセイ</t>
    </rPh>
    <rPh sb="8" eb="10">
      <t>ソウゴウ</t>
    </rPh>
    <rPh sb="10" eb="12">
      <t>カンリ</t>
    </rPh>
    <rPh sb="12" eb="13">
      <t>ギョウ</t>
    </rPh>
    <rPh sb="13" eb="15">
      <t>トウロク</t>
    </rPh>
    <rPh sb="15" eb="16">
      <t>ショウ</t>
    </rPh>
    <rPh sb="17" eb="18">
      <t>マタ</t>
    </rPh>
    <rPh sb="21" eb="24">
      <t>ケンチクブツ</t>
    </rPh>
    <rPh sb="24" eb="26">
      <t>セイソウ</t>
    </rPh>
    <rPh sb="26" eb="27">
      <t>ギョウ</t>
    </rPh>
    <rPh sb="27" eb="29">
      <t>トウロク</t>
    </rPh>
    <rPh sb="29" eb="30">
      <t>ショウ</t>
    </rPh>
    <rPh sb="33" eb="36">
      <t>ケンチクブツ</t>
    </rPh>
    <rPh sb="40" eb="42">
      <t>エイセイ</t>
    </rPh>
    <rPh sb="42" eb="43">
      <t>テキ</t>
    </rPh>
    <rPh sb="43" eb="45">
      <t>カンキョウ</t>
    </rPh>
    <rPh sb="46" eb="48">
      <t>カクホ</t>
    </rPh>
    <rPh sb="49" eb="50">
      <t>カン</t>
    </rPh>
    <rPh sb="52" eb="54">
      <t>ホウリツ</t>
    </rPh>
    <rPh sb="55" eb="56">
      <t>ダイ</t>
    </rPh>
    <rPh sb="59" eb="60">
      <t>ジョウ</t>
    </rPh>
    <rPh sb="63" eb="64">
      <t>ダイ</t>
    </rPh>
    <rPh sb="66" eb="67">
      <t>コウ</t>
    </rPh>
    <rPh sb="67" eb="68">
      <t>ダイ</t>
    </rPh>
    <rPh sb="70" eb="71">
      <t>ゴウ</t>
    </rPh>
    <rPh sb="71" eb="72">
      <t>マタ</t>
    </rPh>
    <rPh sb="73" eb="74">
      <t>ダイ</t>
    </rPh>
    <rPh sb="76" eb="77">
      <t>ゴウ</t>
    </rPh>
    <rPh sb="80" eb="82">
      <t>ナガサキ</t>
    </rPh>
    <rPh sb="82" eb="85">
      <t>ケンチジ</t>
    </rPh>
    <rPh sb="86" eb="88">
      <t>トウロク</t>
    </rPh>
    <rPh sb="89" eb="90">
      <t>ウ</t>
    </rPh>
    <phoneticPr fontId="5"/>
  </si>
  <si>
    <t>○警備業認定証　及び
○機械警備業務開始届出書
※「警備業法」第4 条による認定を当該都道府県公安委員会から受けていること、及び同法第40 条による届け出を当該都道府県公安委員会に行い機械・巡回両方の警備能力を有していること。</t>
    <phoneticPr fontId="5"/>
  </si>
  <si>
    <r>
      <t>家庭用電化製品</t>
    </r>
    <r>
      <rPr>
        <sz val="11"/>
        <color rgb="FFFF0000"/>
        <rFont val="ＭＳ ゴシック"/>
        <family val="3"/>
        <charset val="128"/>
      </rPr>
      <t>*2</t>
    </r>
    <phoneticPr fontId="5"/>
  </si>
  <si>
    <r>
      <t>AV・通信機器</t>
    </r>
    <r>
      <rPr>
        <sz val="11"/>
        <color rgb="FFFF0000"/>
        <rFont val="ＭＳ ゴシック"/>
        <family val="3"/>
        <charset val="128"/>
      </rPr>
      <t>*2</t>
    </r>
    <phoneticPr fontId="5"/>
  </si>
  <si>
    <r>
      <t>（その他）</t>
    </r>
    <r>
      <rPr>
        <sz val="11"/>
        <color rgb="FFFF0000"/>
        <rFont val="ＭＳ ゴシック"/>
        <family val="3"/>
        <charset val="128"/>
      </rPr>
      <t>*3</t>
    </r>
    <rPh sb="3" eb="4">
      <t>タ</t>
    </rPh>
    <phoneticPr fontId="23"/>
  </si>
  <si>
    <t>その他修繕</t>
    <rPh sb="2" eb="3">
      <t>タ</t>
    </rPh>
    <rPh sb="3" eb="5">
      <t>シュウゼン</t>
    </rPh>
    <phoneticPr fontId="23"/>
  </si>
  <si>
    <t>その他物品販売</t>
    <phoneticPr fontId="5"/>
  </si>
  <si>
    <r>
      <t>その他</t>
    </r>
    <r>
      <rPr>
        <sz val="11"/>
        <color rgb="FFFF0000"/>
        <rFont val="ＭＳ ゴシック"/>
        <family val="3"/>
        <charset val="128"/>
      </rPr>
      <t>*3</t>
    </r>
    <phoneticPr fontId="5"/>
  </si>
  <si>
    <t>*3</t>
    <phoneticPr fontId="5"/>
  </si>
  <si>
    <t>H.実績調書</t>
    <phoneticPr fontId="5"/>
  </si>
  <si>
    <t>同意事項等</t>
    <rPh sb="0" eb="2">
      <t>ドウイ</t>
    </rPh>
    <rPh sb="2" eb="4">
      <t>ジコウ</t>
    </rPh>
    <rPh sb="4" eb="5">
      <t>トウ</t>
    </rPh>
    <phoneticPr fontId="5"/>
  </si>
  <si>
    <t>F.市内営業所調書</t>
    <phoneticPr fontId="5"/>
  </si>
  <si>
    <t>ホンダ</t>
    <phoneticPr fontId="5"/>
  </si>
  <si>
    <r>
      <t>一般車輌販売</t>
    </r>
    <r>
      <rPr>
        <sz val="11"/>
        <color rgb="FFFF0000"/>
        <rFont val="ＭＳ ゴシック"/>
        <family val="3"/>
        <charset val="128"/>
      </rPr>
      <t>*2</t>
    </r>
    <phoneticPr fontId="5"/>
  </si>
  <si>
    <t>二輪車販売</t>
    <phoneticPr fontId="5"/>
  </si>
  <si>
    <r>
      <t>その他電気機器</t>
    </r>
    <r>
      <rPr>
        <sz val="11"/>
        <color rgb="FFFF0000"/>
        <rFont val="ＭＳ ゴシック"/>
        <family val="3"/>
        <charset val="128"/>
      </rPr>
      <t>*3</t>
    </r>
    <phoneticPr fontId="5"/>
  </si>
  <si>
    <r>
      <t>その他建設資材</t>
    </r>
    <r>
      <rPr>
        <sz val="11"/>
        <color rgb="FFFF0000"/>
        <rFont val="ＭＳ ゴシック"/>
        <family val="3"/>
        <charset val="128"/>
      </rPr>
      <t>*3</t>
    </r>
    <phoneticPr fontId="5"/>
  </si>
  <si>
    <t>具体的な内容／必要な添付書類等</t>
    <rPh sb="0" eb="1">
      <t>グ</t>
    </rPh>
    <rPh sb="1" eb="2">
      <t>カラダ</t>
    </rPh>
    <rPh sb="2" eb="3">
      <t>テキ</t>
    </rPh>
    <rPh sb="4" eb="6">
      <t>ナイヨウ</t>
    </rPh>
    <rPh sb="7" eb="9">
      <t>ヒツヨウ</t>
    </rPh>
    <rPh sb="10" eb="12">
      <t>テンプ</t>
    </rPh>
    <rPh sb="12" eb="14">
      <t>ショルイ</t>
    </rPh>
    <rPh sb="14" eb="15">
      <t>トウ</t>
    </rPh>
    <phoneticPr fontId="5"/>
  </si>
  <si>
    <r>
      <t>（その他）</t>
    </r>
    <r>
      <rPr>
        <sz val="11"/>
        <color rgb="FFFF0000"/>
        <rFont val="ＭＳ ゴシック"/>
        <family val="3"/>
        <charset val="128"/>
      </rPr>
      <t>*3</t>
    </r>
    <phoneticPr fontId="23"/>
  </si>
  <si>
    <t>具体的な内容／必要な添付書類等</t>
    <rPh sb="0" eb="3">
      <t>グタイテキ</t>
    </rPh>
    <rPh sb="4" eb="6">
      <t>ナイヨウ</t>
    </rPh>
    <rPh sb="7" eb="9">
      <t>ヒツヨウ</t>
    </rPh>
    <rPh sb="10" eb="12">
      <t>テンプ</t>
    </rPh>
    <rPh sb="12" eb="14">
      <t>ショルイ</t>
    </rPh>
    <rPh sb="14" eb="15">
      <t>トウ</t>
    </rPh>
    <phoneticPr fontId="5"/>
  </si>
  <si>
    <t>諫早市内の営業所の有無</t>
    <phoneticPr fontId="5"/>
  </si>
  <si>
    <t>諫早市内にある支店・営業所等の所在地を都道府県から入力してください。</t>
    <rPh sb="2" eb="4">
      <t>シナイ</t>
    </rPh>
    <rPh sb="15" eb="18">
      <t>ショザイチ</t>
    </rPh>
    <rPh sb="25" eb="27">
      <t>ニュウリョク</t>
    </rPh>
    <phoneticPr fontId="5"/>
  </si>
  <si>
    <t>支店・営業所名称</t>
    <rPh sb="0" eb="2">
      <t>シテン</t>
    </rPh>
    <rPh sb="3" eb="6">
      <t>エイギョウショ</t>
    </rPh>
    <rPh sb="6" eb="8">
      <t>メイショウ</t>
    </rPh>
    <phoneticPr fontId="6"/>
  </si>
  <si>
    <t>大分類</t>
    <rPh sb="0" eb="3">
      <t>ダイブンルイ</t>
    </rPh>
    <phoneticPr fontId="5"/>
  </si>
  <si>
    <t>直近２年以内の実績を入力してください。（履行途中のものは除く。）
入力する優先順位は、諫早市との取引⇒他の官公庁⇒民間
大分類は、G.業種情報の1事務～96その他修繕の大分類を入力してください。</t>
    <rPh sb="10" eb="12">
      <t>ニュウリョク</t>
    </rPh>
    <rPh sb="33" eb="35">
      <t>ニュウリョク</t>
    </rPh>
    <rPh sb="43" eb="45">
      <t>イサハヤ</t>
    </rPh>
    <rPh sb="45" eb="46">
      <t>シ</t>
    </rPh>
    <rPh sb="60" eb="63">
      <t>ダイブンルイ</t>
    </rPh>
    <rPh sb="73" eb="75">
      <t>ジム</t>
    </rPh>
    <rPh sb="80" eb="81">
      <t>タ</t>
    </rPh>
    <rPh sb="81" eb="83">
      <t>シュウゼン</t>
    </rPh>
    <rPh sb="84" eb="87">
      <t>ダイブンルイ</t>
    </rPh>
    <rPh sb="88" eb="90">
      <t>ニュウリョク</t>
    </rPh>
    <phoneticPr fontId="5"/>
  </si>
  <si>
    <t>許可証等の提出</t>
    <phoneticPr fontId="5"/>
  </si>
  <si>
    <t>資格要件のある業種を希望する場合は、許可証等を提出する必要があります。ご確認の上、リストから「同意する」を選択してください。
必要な書類の詳細は、各「具体的な内容／必要な添付書類等」欄をご確認ください。</t>
    <rPh sb="0" eb="4">
      <t>シカクヨウケン</t>
    </rPh>
    <rPh sb="7" eb="9">
      <t>ギョウシュ</t>
    </rPh>
    <rPh sb="10" eb="12">
      <t>キボウ</t>
    </rPh>
    <rPh sb="14" eb="16">
      <t>バアイ</t>
    </rPh>
    <rPh sb="18" eb="22">
      <t>キョカショウトウ</t>
    </rPh>
    <rPh sb="23" eb="25">
      <t>テイシュツ</t>
    </rPh>
    <rPh sb="27" eb="29">
      <t>ヒツヨウ</t>
    </rPh>
    <rPh sb="36" eb="38">
      <t>カクニン</t>
    </rPh>
    <rPh sb="39" eb="40">
      <t>ウエ</t>
    </rPh>
    <rPh sb="47" eb="49">
      <t>ドウイ</t>
    </rPh>
    <rPh sb="63" eb="65">
      <t>ヒツヨウ</t>
    </rPh>
    <rPh sb="66" eb="68">
      <t>ショルイ</t>
    </rPh>
    <rPh sb="69" eb="71">
      <t>ショウサイ</t>
    </rPh>
    <rPh sb="73" eb="74">
      <t>カク</t>
    </rPh>
    <rPh sb="82" eb="84">
      <t>ヒツヨウ</t>
    </rPh>
    <rPh sb="85" eb="90">
      <t>テンプショルイトウ</t>
    </rPh>
    <rPh sb="91" eb="92">
      <t>ラン</t>
    </rPh>
    <rPh sb="94" eb="96">
      <t>カクニン</t>
    </rPh>
    <phoneticPr fontId="5"/>
  </si>
  <si>
    <t>諫早市内にある支店・営業所等の名称を入力してください。</t>
    <rPh sb="18" eb="20">
      <t>ニュウリョク</t>
    </rPh>
    <phoneticPr fontId="5"/>
  </si>
  <si>
    <t>（布張・ベニヤ）</t>
    <rPh sb="1" eb="2">
      <t>ヌノ</t>
    </rPh>
    <rPh sb="2" eb="3">
      <t>バ</t>
    </rPh>
    <phoneticPr fontId="23"/>
  </si>
  <si>
    <t>@を含む半角文字で入力してください。</t>
    <phoneticPr fontId="5"/>
  </si>
  <si>
    <t>本社（店）と異なる場合のみ、@を含む半角文字で入力してください。</t>
    <phoneticPr fontId="5"/>
  </si>
  <si>
    <t>例)1000001　「-（ハイフン）」を使わず7桁の半角の数字のみで入力してください。</t>
    <rPh sb="26" eb="28">
      <t>ハンカク</t>
    </rPh>
    <phoneticPr fontId="5"/>
  </si>
  <si>
    <t>都道府県から入力してください。（全て全角で入力してください。）</t>
    <phoneticPr fontId="5"/>
  </si>
  <si>
    <t>例)株式会社鈴木組　正式名称で入力してください。（全て全角で入力してください。）</t>
    <phoneticPr fontId="5"/>
  </si>
  <si>
    <t>正式名称で入力してください。個人の場合は「代表者・代表」等、入力してください。役職名が不要な場合は「※」を入力してください。</t>
    <rPh sb="5" eb="7">
      <t>ニュウリョク</t>
    </rPh>
    <rPh sb="25" eb="27">
      <t>ダイヒョウ</t>
    </rPh>
    <rPh sb="28" eb="29">
      <t>トウ</t>
    </rPh>
    <rPh sb="30" eb="32">
      <t>ニュウリョク</t>
    </rPh>
    <rPh sb="39" eb="42">
      <t>ヤクショクメイ</t>
    </rPh>
    <rPh sb="43" eb="45">
      <t>フヨウ</t>
    </rPh>
    <rPh sb="46" eb="48">
      <t>バアイ</t>
    </rPh>
    <rPh sb="53" eb="55">
      <t>ニュウリョク</t>
    </rPh>
    <phoneticPr fontId="5"/>
  </si>
  <si>
    <t>全角カタカナで入力してください。姓と名は全角１文字分空けてください。</t>
    <rPh sb="20" eb="22">
      <t>ゼンカク</t>
    </rPh>
    <phoneticPr fontId="5"/>
  </si>
  <si>
    <t>姓と名は全角１文字分空けてください。</t>
    <rPh sb="4" eb="6">
      <t>ゼンカク</t>
    </rPh>
    <phoneticPr fontId="5"/>
  </si>
  <si>
    <t>例)カブシキガイシャスズキグミ　キュウシュウエイギョウショ
正式名称を全角カタカナで入力してください。支店・営業所名は、全角１文字空けて入力してください。</t>
    <rPh sb="60" eb="62">
      <t>ゼンカク</t>
    </rPh>
    <phoneticPr fontId="5"/>
  </si>
  <si>
    <t>例)株式会社鈴木組　九州営業所
正式名称で入力してください。支店・営業所名は、全角１文字空けて入力してください。（全て全角で入力してください。）</t>
    <rPh sb="10" eb="12">
      <t>キュウシュウ</t>
    </rPh>
    <rPh sb="16" eb="18">
      <t>セイシキ</t>
    </rPh>
    <rPh sb="18" eb="20">
      <t>メイショウ</t>
    </rPh>
    <rPh sb="21" eb="23">
      <t>ニュウリョク</t>
    </rPh>
    <rPh sb="30" eb="32">
      <t>シテン</t>
    </rPh>
    <rPh sb="33" eb="36">
      <t>エイギョウショ</t>
    </rPh>
    <rPh sb="36" eb="37">
      <t>メイ</t>
    </rPh>
    <rPh sb="39" eb="41">
      <t>ゼンカク</t>
    </rPh>
    <rPh sb="42" eb="44">
      <t>モジ</t>
    </rPh>
    <rPh sb="44" eb="45">
      <t>ア</t>
    </rPh>
    <rPh sb="47" eb="49">
      <t>ニュウリョク</t>
    </rPh>
    <phoneticPr fontId="5"/>
  </si>
  <si>
    <t>本社（店）と異なる場合のみ、「-（ハイフン）」を使わず7桁の半角の数字のみで入力してください。</t>
    <rPh sb="6" eb="7">
      <t>コト</t>
    </rPh>
    <rPh sb="9" eb="11">
      <t>バアイ</t>
    </rPh>
    <rPh sb="30" eb="32">
      <t>ハンカク</t>
    </rPh>
    <phoneticPr fontId="5"/>
  </si>
  <si>
    <t>例)2024/4/1、R6/4/1</t>
    <phoneticPr fontId="5"/>
  </si>
  <si>
    <t>例)2024/4/1</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</si>
  <si>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</si>
  <si>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42_諫早市</t>
  </si>
  <si>
    <t>016-005</t>
  </si>
  <si>
    <t>016-006</t>
  </si>
  <si>
    <t>016-007</t>
    <phoneticPr fontId="5"/>
  </si>
  <si>
    <t>（屋内・屋外）</t>
    <phoneticPr fontId="5"/>
  </si>
  <si>
    <t>○自動車分解整備業認証書
○指定自動車整備事業者指定書
○自動車特定整備事業認証書</t>
    <phoneticPr fontId="5"/>
  </si>
  <si>
    <t>諫早市内の支店・営業所情報を入力してください。
同意事項等-(3)諫早市内の営業所の有無 で「有」を選択し、諫早市内の支店・営業所がA.本社(店)情報、B.契約する営業所情報と異なる場合、(1)(2)を入力してください。</t>
    <rPh sb="0" eb="4">
      <t>イサハヤシナイ</t>
    </rPh>
    <rPh sb="5" eb="7">
      <t>シテン</t>
    </rPh>
    <rPh sb="8" eb="13">
      <t>エイギョウショジョウホウ</t>
    </rPh>
    <rPh sb="14" eb="16">
      <t>ニュウリョク</t>
    </rPh>
    <phoneticPr fontId="5"/>
  </si>
  <si>
    <r>
      <t>契約年月日</t>
    </r>
    <r>
      <rPr>
        <sz val="11"/>
        <color rgb="FFFF0000"/>
        <rFont val="ＭＳ ゴシック"/>
        <family val="3"/>
        <charset val="128"/>
      </rPr>
      <t>*1</t>
    </r>
    <rPh sb="0" eb="5">
      <t>ケイヤクネンガッピ</t>
    </rPh>
    <phoneticPr fontId="5"/>
  </si>
  <si>
    <t>Adobe　InDesign</t>
    <phoneticPr fontId="5"/>
  </si>
  <si>
    <t>キヤノン</t>
    <phoneticPr fontId="5"/>
  </si>
  <si>
    <t>Ver.7.0.1</t>
    <phoneticPr fontId="5"/>
  </si>
  <si>
    <t>7.0.1</t>
  </si>
  <si>
    <r>
      <t xml:space="preserve">資格を希望する場合、希望欄にリストから「○」を選択してください。複数選択可。
区分(物品販売、業務委託、作製委託、修繕)毎に最多で10業種まで希望することができます。
「資格要件」欄に★印のある項目は、必須の許認可があります。必須の許認可を取得していない場合は、当該契約項目の申請はできません。
</t>
    </r>
    <r>
      <rPr>
        <sz val="10"/>
        <color theme="1" tint="4.9989318521683403E-2"/>
        <rFont val="ＭＳ ゴシック"/>
        <family val="3"/>
        <charset val="128"/>
      </rPr>
      <t>*1：003-001一般印刷を希望する場合、取扱可否をリストから選択し、具体的な内容／必要な添付書類等欄にバージョンを入力してください。
*2：007-001家庭用電化製品、007-003AV・通信機器、011-001一般車輌販売を希望する場合、取扱可否をリストから選択してください。
*3：その他を希望する場合、具体的な内容／必要な添付書類等欄に具体的な内容を入力してください。</t>
    </r>
    <rPh sb="39" eb="41">
      <t>クブン</t>
    </rPh>
    <rPh sb="42" eb="44">
      <t>ブッピン</t>
    </rPh>
    <rPh sb="44" eb="46">
      <t>ハンバイ</t>
    </rPh>
    <rPh sb="47" eb="51">
      <t>ギョウムイタク</t>
    </rPh>
    <rPh sb="52" eb="56">
      <t>サクセイイタク</t>
    </rPh>
    <rPh sb="57" eb="59">
      <t>シュウゼン</t>
    </rPh>
    <rPh sb="260" eb="262">
      <t>シャリョウ</t>
    </rPh>
    <phoneticPr fontId="5"/>
  </si>
  <si>
    <t>支店・営業所に入札・契約権限を委任する場合、(1)入札・契約権限の委任欄にリストから「する」を選択し、支店・営業所情報を入力してください。「しない」を選択した場合は、（２）～（１１）の入力は不要です。</t>
    <phoneticPr fontId="5"/>
  </si>
  <si>
    <t>物品賃貸業（OA機器・事務機器）</t>
    <rPh sb="2" eb="4">
      <t>チンタイ</t>
    </rPh>
    <phoneticPr fontId="5"/>
  </si>
  <si>
    <t>物品賃貸業（車両）</t>
    <phoneticPr fontId="5"/>
  </si>
  <si>
    <t>物品賃貸業（仮設資機材）</t>
    <phoneticPr fontId="5"/>
  </si>
  <si>
    <t>物品賃貸業（その他）</t>
    <phoneticPr fontId="5"/>
  </si>
  <si>
    <t>諫早市で行なわれる物品製造・役務の提供等に係る入札に参加する資格の審査を申請します。</t>
    <rPh sb="9" eb="11">
      <t>ブッピン</t>
    </rPh>
    <rPh sb="11" eb="13">
      <t>セイゾウ</t>
    </rPh>
    <rPh sb="14" eb="16">
      <t>エキム</t>
    </rPh>
    <rPh sb="17" eb="19">
      <t>テイキョウ</t>
    </rPh>
    <rPh sb="19" eb="2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</si>
</sst>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
    <numFmt numFmtId="186" formatCode="&quot;Ver.&quot;@"/>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1"/>
      <color indexed="8"/>
      <name val="ＭＳ ゴシック"/>
      <family val="3"/>
      <charset val="128"/>
    </font>
    <font>
      <sz val="6"/>
      <name val="ＭＳ Ｐゴシック"/>
      <family val="3"/>
      <charset val="128"/>
    </font>
    <font>
      <b/>
      <sz val="11"/>
      <color indexed="8"/>
      <name val="ＭＳ ゴシック"/>
      <family val="3"/>
      <charset val="128"/>
    </font>
    <font>
      <b/>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74">
    <border>
      <left/>
      <right/>
      <top/>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thin">
        <color auto="1"/>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auto="1"/>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diagonal/>
    </border>
    <border>
      <left/>
      <right/>
      <top style="thin">
        <color auto="1"/>
      </top>
      <bottom style="thin">
        <color auto="1"/>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style="hair">
        <color indexed="64"/>
      </left>
      <right/>
      <top style="thin">
        <color auto="1"/>
      </top>
      <bottom style="thin">
        <color auto="1"/>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530">
    <xf numFmtId="0" fontId="0" fillId="0" borderId="0" xfId="0">
      <alignment vertical="center"/>
    </xf>
    <xf numFmtId="49" fontId="18" fillId="2" borderId="0" xfId="0" applyNumberFormat="1" applyFont="1" applyFill="1" applyAlignment="1" applyProtection="1">
      <alignment horizontal="left" vertical="center"/>
      <protection locked="0"/>
    </xf>
    <xf numFmtId="49" fontId="18" fillId="2" borderId="51" xfId="2" applyNumberFormat="1" applyFont="1" applyFill="1" applyBorder="1" applyAlignment="1" applyProtection="1">
      <alignment horizontal="center" vertical="center"/>
      <protection locked="0"/>
    </xf>
    <xf numFmtId="49" fontId="18" fillId="2" borderId="43" xfId="2" applyNumberFormat="1" applyFont="1" applyFill="1" applyBorder="1" applyAlignment="1" applyProtection="1">
      <alignment horizontal="center" vertical="center"/>
      <protection locked="0"/>
    </xf>
    <xf numFmtId="49" fontId="18" fillId="2" borderId="38" xfId="2" applyNumberFormat="1" applyFont="1" applyFill="1" applyBorder="1" applyAlignment="1" applyProtection="1">
      <alignment horizontal="center" vertical="center"/>
      <protection locked="0"/>
    </xf>
    <xf numFmtId="49" fontId="18" fillId="2" borderId="36" xfId="2" applyNumberFormat="1" applyFont="1" applyFill="1" applyBorder="1" applyAlignment="1" applyProtection="1">
      <alignment horizontal="center" vertical="center"/>
      <protection locked="0"/>
    </xf>
    <xf numFmtId="49" fontId="18" fillId="2" borderId="31" xfId="2" applyNumberFormat="1" applyFont="1" applyFill="1" applyBorder="1" applyAlignment="1" applyProtection="1">
      <alignment horizontal="center" vertical="center"/>
      <protection locked="0"/>
    </xf>
    <xf numFmtId="49" fontId="18" fillId="2" borderId="50" xfId="2" applyNumberFormat="1" applyFont="1" applyFill="1" applyBorder="1" applyAlignment="1" applyProtection="1">
      <alignment horizontal="center" vertical="center"/>
      <protection locked="0"/>
    </xf>
    <xf numFmtId="49" fontId="18" fillId="2" borderId="58" xfId="2" applyNumberFormat="1" applyFont="1" applyFill="1" applyBorder="1" applyAlignment="1" applyProtection="1">
      <alignment horizontal="center" vertical="center"/>
      <protection locked="0"/>
    </xf>
    <xf numFmtId="49" fontId="18" fillId="2" borderId="27" xfId="2" applyNumberFormat="1" applyFont="1" applyFill="1" applyBorder="1" applyAlignment="1" applyProtection="1">
      <alignment horizontal="center" vertical="center"/>
      <protection locked="0"/>
    </xf>
    <xf numFmtId="49" fontId="18" fillId="2" borderId="60" xfId="2" applyNumberFormat="1" applyFont="1" applyFill="1" applyBorder="1" applyAlignment="1" applyProtection="1">
      <alignment horizontal="center" vertical="center"/>
      <protection locked="0"/>
    </xf>
    <xf numFmtId="49" fontId="18" fillId="2" borderId="46" xfId="2" applyNumberFormat="1" applyFont="1" applyFill="1" applyBorder="1" applyAlignment="1" applyProtection="1">
      <alignment horizontal="center"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0" fontId="4" fillId="0" borderId="0" xfId="0" applyFont="1">
      <alignment vertical="center"/>
    </xf>
    <xf numFmtId="0" fontId="12" fillId="0" borderId="0" xfId="2" applyFont="1">
      <alignment vertical="center"/>
    </xf>
    <xf numFmtId="0" fontId="4" fillId="0" borderId="0" xfId="1" applyFont="1">
      <alignment vertical="center"/>
    </xf>
    <xf numFmtId="0" fontId="16" fillId="0" borderId="12" xfId="2" applyFont="1" applyBorder="1">
      <alignment vertical="center"/>
    </xf>
    <xf numFmtId="0" fontId="16" fillId="0" borderId="13" xfId="2" applyFont="1" applyBorder="1">
      <alignment vertical="center"/>
    </xf>
    <xf numFmtId="0" fontId="16" fillId="0" borderId="15" xfId="2" applyFont="1" applyBorder="1">
      <alignment vertical="center"/>
    </xf>
    <xf numFmtId="49" fontId="4" fillId="0" borderId="0" xfId="1" applyNumberFormat="1" applyFont="1">
      <alignment vertical="center"/>
    </xf>
    <xf numFmtId="0" fontId="16" fillId="0" borderId="16" xfId="2" applyFont="1" applyBorder="1">
      <alignment vertical="center"/>
    </xf>
    <xf numFmtId="0" fontId="16" fillId="0" borderId="0" xfId="2" applyFont="1">
      <alignment vertical="center"/>
    </xf>
    <xf numFmtId="0" fontId="16" fillId="0" borderId="18" xfId="2" applyFont="1" applyBorder="1">
      <alignment vertical="center"/>
    </xf>
    <xf numFmtId="0" fontId="16" fillId="0" borderId="14" xfId="2" applyFont="1" applyBorder="1" applyAlignment="1">
      <alignment vertical="top"/>
    </xf>
    <xf numFmtId="0" fontId="16" fillId="0" borderId="10" xfId="2" applyFont="1" applyBorder="1">
      <alignment vertical="center"/>
    </xf>
    <xf numFmtId="0" fontId="16" fillId="0" borderId="11" xfId="2" applyFont="1" applyBorder="1">
      <alignment vertical="center"/>
    </xf>
    <xf numFmtId="0" fontId="14" fillId="0" borderId="14" xfId="0" applyFont="1" applyBorder="1" applyAlignment="1">
      <alignment horizontal="left" vertical="center" indent="1"/>
    </xf>
    <xf numFmtId="0" fontId="4" fillId="0" borderId="10" xfId="2" applyFont="1" applyBorder="1">
      <alignment vertical="center"/>
    </xf>
    <xf numFmtId="0" fontId="14" fillId="0" borderId="16" xfId="0" applyFont="1" applyBorder="1">
      <alignment vertical="center"/>
    </xf>
    <xf numFmtId="0" fontId="15" fillId="0" borderId="0" xfId="0" applyFont="1">
      <alignment vertical="center"/>
    </xf>
    <xf numFmtId="0" fontId="4" fillId="0" borderId="13" xfId="0" applyFont="1" applyBorder="1">
      <alignment vertical="center"/>
    </xf>
    <xf numFmtId="177" fontId="4" fillId="0" borderId="13" xfId="0" applyNumberFormat="1" applyFont="1" applyBorder="1">
      <alignment vertical="center"/>
    </xf>
    <xf numFmtId="49" fontId="4" fillId="0" borderId="15" xfId="0" applyNumberFormat="1" applyFont="1" applyBorder="1">
      <alignment vertical="center"/>
    </xf>
    <xf numFmtId="180" fontId="4" fillId="0" borderId="0" xfId="0" applyNumberFormat="1" applyFont="1">
      <alignment vertical="center"/>
    </xf>
    <xf numFmtId="181" fontId="4" fillId="0" borderId="0" xfId="0" applyNumberFormat="1" applyFont="1">
      <alignment vertical="center"/>
    </xf>
    <xf numFmtId="0" fontId="4" fillId="0" borderId="18" xfId="2" applyFont="1" applyBorder="1">
      <alignment vertical="center"/>
    </xf>
    <xf numFmtId="180" fontId="4" fillId="0" borderId="16" xfId="0" applyNumberFormat="1" applyFont="1" applyBorder="1">
      <alignment vertical="center"/>
    </xf>
    <xf numFmtId="0" fontId="15" fillId="0" borderId="0" xfId="0" applyFont="1" applyAlignment="1">
      <alignment horizontal="left" vertical="top"/>
    </xf>
    <xf numFmtId="178" fontId="4" fillId="0" borderId="0" xfId="1" applyNumberFormat="1" applyFont="1" applyAlignment="1">
      <alignment vertical="top"/>
    </xf>
    <xf numFmtId="178" fontId="4" fillId="0" borderId="0" xfId="1" applyNumberFormat="1" applyFont="1">
      <alignment vertical="center"/>
    </xf>
    <xf numFmtId="182" fontId="4" fillId="0" borderId="0" xfId="1" applyNumberFormat="1" applyFont="1">
      <alignment vertical="center"/>
    </xf>
    <xf numFmtId="0" fontId="13" fillId="0" borderId="0" xfId="0" applyFont="1" applyAlignment="1">
      <alignment vertical="top"/>
    </xf>
    <xf numFmtId="182" fontId="13" fillId="0" borderId="0" xfId="0" applyNumberFormat="1" applyFont="1" applyAlignment="1">
      <alignment vertical="top"/>
    </xf>
    <xf numFmtId="178" fontId="13" fillId="0" borderId="0" xfId="0" applyNumberFormat="1" applyFont="1" applyAlignment="1">
      <alignment vertical="top"/>
    </xf>
    <xf numFmtId="0" fontId="14" fillId="0" borderId="0" xfId="0" applyFont="1">
      <alignment vertical="center"/>
    </xf>
    <xf numFmtId="0" fontId="4" fillId="0" borderId="18" xfId="0" applyFont="1" applyBorder="1">
      <alignment vertical="center"/>
    </xf>
    <xf numFmtId="0" fontId="14" fillId="0" borderId="14" xfId="0" applyFont="1" applyBorder="1">
      <alignment vertical="center"/>
    </xf>
    <xf numFmtId="180" fontId="4" fillId="0" borderId="10" xfId="0" applyNumberFormat="1" applyFont="1" applyBorder="1">
      <alignment vertical="center"/>
    </xf>
    <xf numFmtId="0" fontId="14" fillId="0" borderId="10" xfId="0" applyFont="1" applyBorder="1">
      <alignment vertical="center"/>
    </xf>
    <xf numFmtId="0" fontId="4" fillId="0" borderId="10" xfId="0" applyFont="1" applyBorder="1">
      <alignment vertical="center"/>
    </xf>
    <xf numFmtId="0" fontId="4" fillId="0" borderId="11" xfId="0" applyFont="1" applyBorder="1">
      <alignment vertical="center"/>
    </xf>
    <xf numFmtId="177" fontId="13" fillId="0" borderId="0" xfId="0" applyNumberFormat="1" applyFont="1" applyAlignment="1">
      <alignment vertical="top"/>
    </xf>
    <xf numFmtId="0" fontId="4" fillId="0" borderId="15" xfId="0" applyFont="1" applyBorder="1">
      <alignment vertical="center"/>
    </xf>
    <xf numFmtId="0" fontId="15" fillId="0" borderId="0" xfId="0" applyFont="1" applyAlignment="1">
      <alignment horizontal="right" vertical="top"/>
    </xf>
    <xf numFmtId="0" fontId="17" fillId="0" borderId="0" xfId="0" applyFont="1" applyAlignment="1">
      <alignment vertical="top"/>
    </xf>
    <xf numFmtId="0" fontId="15" fillId="0" borderId="0" xfId="0" applyFont="1" applyAlignment="1">
      <alignment vertical="top"/>
    </xf>
    <xf numFmtId="0" fontId="4" fillId="0" borderId="16" xfId="0" applyFont="1" applyBorder="1">
      <alignment vertical="center"/>
    </xf>
    <xf numFmtId="177" fontId="15" fillId="0" borderId="0" xfId="0" applyNumberFormat="1" applyFont="1" applyAlignment="1">
      <alignment vertical="top"/>
    </xf>
    <xf numFmtId="0" fontId="13" fillId="0" borderId="18"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6" xfId="2" applyFont="1" applyBorder="1">
      <alignment vertical="center"/>
    </xf>
    <xf numFmtId="0" fontId="20" fillId="0" borderId="0" xfId="0" applyFont="1" applyAlignment="1">
      <alignment vertical="top"/>
    </xf>
    <xf numFmtId="0" fontId="17" fillId="0" borderId="18" xfId="0" applyFont="1" applyBorder="1" applyAlignment="1">
      <alignment vertical="top"/>
    </xf>
    <xf numFmtId="0" fontId="4" fillId="0" borderId="14" xfId="0" applyFont="1" applyBorder="1">
      <alignment vertical="center"/>
    </xf>
    <xf numFmtId="0" fontId="13" fillId="0" borderId="10" xfId="0" applyFont="1" applyBorder="1" applyAlignment="1">
      <alignment vertical="top"/>
    </xf>
    <xf numFmtId="49" fontId="13" fillId="0" borderId="10" xfId="0" applyNumberFormat="1" applyFont="1" applyBorder="1" applyAlignment="1">
      <alignment vertical="top"/>
    </xf>
    <xf numFmtId="49" fontId="13" fillId="0" borderId="0" xfId="0" applyNumberFormat="1" applyFont="1" applyAlignment="1">
      <alignment vertical="top"/>
    </xf>
    <xf numFmtId="49" fontId="4" fillId="0" borderId="0" xfId="2" applyNumberFormat="1"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0" xfId="0" applyFont="1" applyBorder="1" applyAlignment="1">
      <alignment horizontal="right" vertical="top"/>
    </xf>
    <xf numFmtId="0" fontId="15" fillId="0" borderId="10" xfId="0" applyFont="1" applyBorder="1" applyAlignment="1">
      <alignment vertical="top"/>
    </xf>
    <xf numFmtId="49" fontId="15" fillId="0" borderId="10" xfId="0" applyNumberFormat="1" applyFont="1" applyBorder="1" applyAlignment="1">
      <alignment vertical="top"/>
    </xf>
    <xf numFmtId="182" fontId="15" fillId="0" borderId="10"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1" fillId="0" borderId="16" xfId="0" applyFont="1" applyBorder="1">
      <alignment vertical="center"/>
    </xf>
    <xf numFmtId="0" fontId="21" fillId="0" borderId="0" xfId="0" applyFont="1">
      <alignment vertical="center"/>
    </xf>
    <xf numFmtId="49" fontId="4" fillId="0" borderId="13" xfId="0" applyNumberFormat="1" applyFont="1" applyBorder="1">
      <alignment vertical="center"/>
    </xf>
    <xf numFmtId="178" fontId="4" fillId="0" borderId="13" xfId="0" applyNumberFormat="1" applyFont="1" applyBorder="1">
      <alignment vertical="center"/>
    </xf>
    <xf numFmtId="178" fontId="15" fillId="0" borderId="0" xfId="0" applyNumberFormat="1" applyFont="1" applyAlignment="1">
      <alignment vertical="top"/>
    </xf>
    <xf numFmtId="182" fontId="13" fillId="0" borderId="10" xfId="0" applyNumberFormat="1" applyFont="1" applyBorder="1" applyAlignment="1">
      <alignment vertical="top"/>
    </xf>
    <xf numFmtId="182" fontId="4" fillId="0" borderId="0" xfId="0" applyNumberFormat="1" applyFont="1">
      <alignment vertical="center"/>
    </xf>
    <xf numFmtId="0" fontId="17" fillId="0" borderId="0" xfId="0" applyFont="1">
      <alignment vertical="center"/>
    </xf>
    <xf numFmtId="49" fontId="17" fillId="0" borderId="0" xfId="0" applyNumberFormat="1" applyFont="1" applyAlignment="1">
      <alignment horizontal="right" vertical="top"/>
    </xf>
    <xf numFmtId="178" fontId="13" fillId="0" borderId="10" xfId="0" applyNumberFormat="1" applyFont="1" applyBorder="1" applyAlignment="1">
      <alignment vertical="top"/>
    </xf>
    <xf numFmtId="178" fontId="4" fillId="0" borderId="0" xfId="0" applyNumberFormat="1" applyFont="1">
      <alignment vertical="center"/>
    </xf>
    <xf numFmtId="0" fontId="4" fillId="0" borderId="14" xfId="2" applyFont="1" applyBorder="1">
      <alignment vertical="center"/>
    </xf>
    <xf numFmtId="0" fontId="14" fillId="0" borderId="16" xfId="0" applyFont="1" applyBorder="1" applyAlignment="1">
      <alignment horizontal="left" vertical="center" indent="1"/>
    </xf>
    <xf numFmtId="0" fontId="14" fillId="0" borderId="0" xfId="0" applyFont="1" applyAlignment="1">
      <alignment horizontal="left" vertical="center" indent="1"/>
    </xf>
    <xf numFmtId="180" fontId="4" fillId="0" borderId="0" xfId="0" applyNumberFormat="1" applyFont="1" applyAlignment="1">
      <alignment vertical="top"/>
    </xf>
    <xf numFmtId="0" fontId="4" fillId="0" borderId="0" xfId="2" applyFont="1" applyAlignment="1">
      <alignment vertical="top"/>
    </xf>
    <xf numFmtId="177" fontId="17" fillId="0" borderId="0" xfId="0" applyNumberFormat="1" applyFont="1" applyAlignment="1">
      <alignment horizontal="right" vertical="top"/>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0" fontId="4" fillId="0" borderId="0" xfId="0" applyFont="1" applyAlignment="1">
      <alignment horizontal="left" vertical="center"/>
    </xf>
    <xf numFmtId="0" fontId="13" fillId="0" borderId="11" xfId="0" applyFont="1" applyBorder="1" applyAlignment="1">
      <alignment vertical="top"/>
    </xf>
    <xf numFmtId="178" fontId="4" fillId="0" borderId="16" xfId="2" applyNumberFormat="1" applyFont="1" applyBorder="1">
      <alignment vertical="center"/>
    </xf>
    <xf numFmtId="49" fontId="15" fillId="0" borderId="0" xfId="0" applyNumberFormat="1" applyFont="1" applyAlignment="1">
      <alignment horizontal="left" vertical="center"/>
    </xf>
    <xf numFmtId="178" fontId="17" fillId="0" borderId="0" xfId="0" applyNumberFormat="1" applyFont="1" applyAlignment="1">
      <alignment vertical="top"/>
    </xf>
    <xf numFmtId="177" fontId="4" fillId="0" borderId="0" xfId="0" applyNumberFormat="1" applyFont="1">
      <alignment vertical="center"/>
    </xf>
    <xf numFmtId="183" fontId="4" fillId="0" borderId="0" xfId="1" applyNumberFormat="1" applyFont="1">
      <alignment vertical="center"/>
    </xf>
    <xf numFmtId="183" fontId="4" fillId="0" borderId="0" xfId="2" applyNumberFormat="1" applyFont="1">
      <alignment vertical="center"/>
    </xf>
    <xf numFmtId="0" fontId="4" fillId="0" borderId="0" xfId="2" applyFont="1" applyAlignment="1">
      <alignment horizontal="left" vertical="center"/>
    </xf>
    <xf numFmtId="0" fontId="12" fillId="0" borderId="0" xfId="0" applyFont="1">
      <alignment vertical="center"/>
    </xf>
    <xf numFmtId="0" fontId="15" fillId="0" borderId="0" xfId="0" applyFont="1" applyAlignment="1">
      <alignment horizontal="center" vertical="center"/>
    </xf>
    <xf numFmtId="0" fontId="4" fillId="0" borderId="57" xfId="0" applyFont="1" applyBorder="1" applyAlignment="1">
      <alignment horizontal="center" vertical="center"/>
    </xf>
    <xf numFmtId="0" fontId="4" fillId="0" borderId="46" xfId="0" applyFont="1" applyBorder="1" applyAlignment="1">
      <alignment horizontal="center" vertical="center" wrapText="1"/>
    </xf>
    <xf numFmtId="0" fontId="4" fillId="0" borderId="2" xfId="0" applyFont="1" applyBorder="1" applyAlignment="1">
      <alignment horizontal="center" vertical="top"/>
    </xf>
    <xf numFmtId="0" fontId="4" fillId="0" borderId="5" xfId="0" applyFont="1" applyBorder="1" applyAlignment="1">
      <alignment horizontal="left" vertical="center"/>
    </xf>
    <xf numFmtId="0" fontId="4" fillId="0" borderId="21" xfId="0" applyFont="1" applyBorder="1" applyAlignment="1">
      <alignment horizontal="left" vertical="center"/>
    </xf>
    <xf numFmtId="0" fontId="4" fillId="0" borderId="5" xfId="0" applyFont="1" applyBorder="1" applyAlignment="1">
      <alignment horizontal="center" vertical="top"/>
    </xf>
    <xf numFmtId="0" fontId="4" fillId="0" borderId="7" xfId="0" applyFont="1" applyBorder="1" applyAlignment="1">
      <alignment horizontal="center" vertical="top"/>
    </xf>
    <xf numFmtId="0" fontId="4" fillId="0" borderId="13" xfId="2" applyFont="1" applyBorder="1">
      <alignment vertical="center"/>
    </xf>
    <xf numFmtId="0" fontId="4" fillId="0" borderId="69"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center" vertical="top"/>
    </xf>
    <xf numFmtId="0" fontId="4" fillId="0" borderId="20" xfId="0" applyFont="1" applyBorder="1" applyAlignment="1">
      <alignment horizontal="center" vertical="top"/>
    </xf>
    <xf numFmtId="0" fontId="4" fillId="0" borderId="2" xfId="2" applyFont="1" applyBorder="1" applyAlignment="1">
      <alignment horizontal="center" vertical="top"/>
    </xf>
    <xf numFmtId="0" fontId="4" fillId="0" borderId="5" xfId="2" applyFont="1" applyBorder="1" applyAlignment="1">
      <alignment horizontal="center" vertical="top"/>
    </xf>
    <xf numFmtId="0" fontId="13" fillId="0" borderId="5" xfId="2" applyFont="1" applyBorder="1" applyAlignment="1">
      <alignment horizontal="center" vertical="center"/>
    </xf>
    <xf numFmtId="0" fontId="4" fillId="0" borderId="7" xfId="2" applyFont="1" applyBorder="1" applyAlignment="1">
      <alignment horizontal="center" vertical="top"/>
    </xf>
    <xf numFmtId="0" fontId="4" fillId="5" borderId="26" xfId="2" applyFont="1" applyFill="1" applyBorder="1">
      <alignment vertical="center"/>
    </xf>
    <xf numFmtId="0" fontId="4" fillId="5" borderId="27" xfId="2" applyFont="1" applyFill="1" applyBorder="1">
      <alignment vertical="center"/>
    </xf>
    <xf numFmtId="0" fontId="13" fillId="0" borderId="0" xfId="2" applyFont="1" applyAlignment="1">
      <alignment vertical="top"/>
    </xf>
    <xf numFmtId="0" fontId="4" fillId="0" borderId="0" xfId="2" applyFont="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71" xfId="2" applyFont="1" applyBorder="1">
      <alignment vertical="center"/>
    </xf>
    <xf numFmtId="0" fontId="4" fillId="0" borderId="51" xfId="0" applyFont="1" applyBorder="1" applyAlignment="1">
      <alignment horizontal="center" vertical="center"/>
    </xf>
    <xf numFmtId="0" fontId="13" fillId="0" borderId="53" xfId="0" applyFont="1" applyBorder="1" applyAlignment="1">
      <alignment horizontal="center" vertical="center"/>
    </xf>
    <xf numFmtId="0" fontId="13" fillId="0" borderId="35" xfId="0" applyFont="1" applyBorder="1" applyAlignment="1">
      <alignment horizontal="center" vertical="center"/>
    </xf>
    <xf numFmtId="0" fontId="13" fillId="0" borderId="37" xfId="0" applyFont="1" applyBorder="1" applyAlignment="1">
      <alignment horizontal="center" vertical="center"/>
    </xf>
    <xf numFmtId="0" fontId="13" fillId="0" borderId="45" xfId="0" applyFont="1" applyBorder="1" applyAlignment="1">
      <alignment horizontal="center" vertical="center"/>
    </xf>
    <xf numFmtId="0" fontId="4" fillId="0" borderId="51" xfId="2" applyFont="1" applyBorder="1" applyAlignment="1">
      <alignment horizontal="center" vertical="center"/>
    </xf>
    <xf numFmtId="0" fontId="4" fillId="0" borderId="54" xfId="2" applyFont="1" applyBorder="1" applyAlignment="1">
      <alignment horizontal="center" vertical="center"/>
    </xf>
    <xf numFmtId="0" fontId="13" fillId="0" borderId="42" xfId="0" applyFont="1" applyBorder="1" applyAlignment="1">
      <alignment horizontal="center" vertical="center"/>
    </xf>
    <xf numFmtId="0" fontId="4" fillId="0" borderId="56" xfId="2" applyFont="1" applyBorder="1" applyAlignment="1">
      <alignment horizontal="center" vertical="center"/>
    </xf>
    <xf numFmtId="0" fontId="4" fillId="0" borderId="46" xfId="2" applyFont="1" applyBorder="1" applyAlignment="1">
      <alignment horizontal="center" vertical="center"/>
    </xf>
    <xf numFmtId="0" fontId="13" fillId="0" borderId="48" xfId="0" applyFont="1" applyBorder="1" applyAlignment="1">
      <alignment horizontal="center" vertical="center"/>
    </xf>
    <xf numFmtId="0" fontId="24" fillId="0" borderId="0" xfId="0" applyFont="1" applyAlignment="1">
      <alignment horizontal="left" vertical="center"/>
    </xf>
    <xf numFmtId="0" fontId="13" fillId="0" borderId="53" xfId="2" applyFont="1" applyBorder="1" applyAlignment="1">
      <alignment horizontal="center" vertical="center"/>
    </xf>
    <xf numFmtId="0" fontId="13" fillId="0" borderId="48" xfId="2" applyFont="1" applyBorder="1" applyAlignment="1">
      <alignment horizontal="center" vertical="center"/>
    </xf>
    <xf numFmtId="0" fontId="13" fillId="0" borderId="64" xfId="2" applyFont="1" applyBorder="1" applyAlignment="1">
      <alignment horizontal="center" vertical="center"/>
    </xf>
    <xf numFmtId="0" fontId="4" fillId="0" borderId="64" xfId="2" applyFont="1" applyBorder="1" applyAlignment="1">
      <alignment horizontal="center" vertical="center"/>
    </xf>
    <xf numFmtId="0" fontId="4" fillId="0" borderId="48" xfId="2" applyFont="1" applyBorder="1" applyAlignment="1">
      <alignment horizontal="center" vertical="center"/>
    </xf>
    <xf numFmtId="0" fontId="4" fillId="0" borderId="66" xfId="2" applyFont="1" applyBorder="1" applyAlignment="1">
      <alignment horizontal="center" vertical="center"/>
    </xf>
    <xf numFmtId="0" fontId="15" fillId="0" borderId="0" xfId="2" applyFont="1">
      <alignment vertical="center"/>
    </xf>
    <xf numFmtId="49" fontId="4" fillId="0" borderId="58" xfId="0" applyNumberFormat="1" applyFont="1" applyBorder="1" applyAlignment="1">
      <alignment horizontal="center" vertical="center" wrapText="1"/>
    </xf>
    <xf numFmtId="49" fontId="4" fillId="0" borderId="0" xfId="2" applyNumberFormat="1" applyFont="1" applyAlignment="1">
      <alignment horizontal="center" vertical="center"/>
    </xf>
    <xf numFmtId="49" fontId="25" fillId="0" borderId="0" xfId="0" applyNumberFormat="1" applyFont="1" applyAlignment="1">
      <alignment horizontal="left" vertical="center" indent="1"/>
    </xf>
    <xf numFmtId="14" fontId="18" fillId="0" borderId="13" xfId="2" applyNumberFormat="1" applyFont="1" applyBorder="1" applyAlignment="1">
      <alignment horizontal="left" vertical="center"/>
    </xf>
    <xf numFmtId="49" fontId="18" fillId="0" borderId="13" xfId="2" applyNumberFormat="1" applyFont="1" applyBorder="1" applyAlignment="1">
      <alignment horizontal="left" vertical="center"/>
    </xf>
    <xf numFmtId="38" fontId="18" fillId="0" borderId="13" xfId="2" applyNumberFormat="1" applyFont="1" applyBorder="1" applyAlignment="1">
      <alignment horizontal="right" vertical="center"/>
    </xf>
    <xf numFmtId="49" fontId="18" fillId="0" borderId="13" xfId="0" applyNumberFormat="1" applyFont="1" applyBorder="1" applyAlignment="1">
      <alignment horizontal="left" vertical="center"/>
    </xf>
    <xf numFmtId="178" fontId="4" fillId="0" borderId="51" xfId="1" applyNumberFormat="1" applyFont="1" applyBorder="1" applyAlignment="1">
      <alignment vertical="center" wrapText="1"/>
    </xf>
    <xf numFmtId="0" fontId="4" fillId="0" borderId="31" xfId="2" applyFont="1" applyBorder="1" applyAlignment="1">
      <alignment horizontal="center" vertical="center"/>
    </xf>
    <xf numFmtId="0" fontId="4" fillId="0" borderId="36" xfId="2" applyFont="1" applyBorder="1" applyAlignment="1">
      <alignment horizontal="center" vertical="center"/>
    </xf>
    <xf numFmtId="0" fontId="4" fillId="0" borderId="38" xfId="2" applyFont="1" applyBorder="1" applyAlignment="1">
      <alignment horizontal="center" vertical="center"/>
    </xf>
    <xf numFmtId="0" fontId="17" fillId="0" borderId="0" xfId="2" applyFont="1" applyAlignment="1">
      <alignment vertical="top" wrapText="1"/>
    </xf>
    <xf numFmtId="0" fontId="17" fillId="0" borderId="0" xfId="2" applyFont="1" applyAlignment="1">
      <alignment vertical="top"/>
    </xf>
    <xf numFmtId="178" fontId="17" fillId="0" borderId="10" xfId="0" applyNumberFormat="1" applyFont="1" applyBorder="1" applyAlignment="1">
      <alignment horizontal="left" vertical="top" wrapText="1"/>
    </xf>
    <xf numFmtId="0" fontId="15" fillId="0" borderId="0" xfId="0" applyFont="1" applyAlignment="1">
      <alignment horizontal="left" vertical="center" wrapText="1"/>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49" fontId="18" fillId="2" borderId="0" xfId="0" applyNumberFormat="1" applyFont="1" applyFill="1" applyAlignment="1" applyProtection="1">
      <alignment horizontal="left" vertical="center"/>
      <protection locked="0"/>
    </xf>
    <xf numFmtId="49" fontId="18" fillId="2" borderId="4" xfId="2" applyNumberFormat="1" applyFont="1" applyFill="1" applyBorder="1" applyAlignment="1" applyProtection="1">
      <alignment horizontal="left" vertical="center" wrapText="1"/>
      <protection locked="0"/>
    </xf>
    <xf numFmtId="49" fontId="18" fillId="2" borderId="5" xfId="2" applyNumberFormat="1" applyFont="1" applyFill="1" applyBorder="1" applyAlignment="1" applyProtection="1">
      <alignment horizontal="left" vertical="center" wrapText="1"/>
      <protection locked="0"/>
    </xf>
    <xf numFmtId="49" fontId="18" fillId="2" borderId="21" xfId="2" applyNumberFormat="1" applyFont="1" applyFill="1" applyBorder="1" applyAlignment="1" applyProtection="1">
      <alignment horizontal="left" vertical="center" wrapText="1"/>
      <protection locked="0"/>
    </xf>
    <xf numFmtId="14" fontId="18" fillId="2" borderId="4" xfId="2" applyNumberFormat="1" applyFont="1" applyFill="1" applyBorder="1" applyAlignment="1" applyProtection="1">
      <alignment horizontal="left" vertical="center"/>
      <protection locked="0"/>
    </xf>
    <xf numFmtId="49" fontId="18" fillId="2" borderId="21" xfId="2" applyNumberFormat="1" applyFont="1" applyFill="1" applyBorder="1" applyAlignment="1" applyProtection="1">
      <alignment horizontal="left" vertical="center"/>
      <protection locked="0"/>
    </xf>
    <xf numFmtId="0" fontId="4" fillId="0" borderId="38" xfId="2" applyFont="1" applyBorder="1" applyAlignment="1">
      <alignment horizontal="left" vertical="center"/>
    </xf>
    <xf numFmtId="0" fontId="4" fillId="0" borderId="39" xfId="2" applyFont="1" applyBorder="1" applyAlignment="1">
      <alignment horizontal="left" vertical="center"/>
    </xf>
    <xf numFmtId="49" fontId="22" fillId="0" borderId="51" xfId="0" applyNumberFormat="1" applyFont="1" applyBorder="1" applyAlignment="1">
      <alignment horizontal="left" vertical="center"/>
    </xf>
    <xf numFmtId="49" fontId="22" fillId="0" borderId="52" xfId="0" applyNumberFormat="1" applyFont="1" applyBorder="1" applyAlignment="1">
      <alignment horizontal="left" vertical="center"/>
    </xf>
    <xf numFmtId="0" fontId="4" fillId="0" borderId="4" xfId="2" applyFont="1" applyBorder="1">
      <alignment vertical="center"/>
    </xf>
    <xf numFmtId="0" fontId="4" fillId="0" borderId="5" xfId="2" applyFont="1" applyBorder="1">
      <alignment vertical="center"/>
    </xf>
    <xf numFmtId="0" fontId="4" fillId="0" borderId="6" xfId="2" applyFont="1" applyBorder="1">
      <alignment vertical="center"/>
    </xf>
    <xf numFmtId="0" fontId="4" fillId="0" borderId="0" xfId="2" applyFont="1">
      <alignment vertical="center"/>
    </xf>
    <xf numFmtId="49" fontId="22" fillId="0" borderId="1" xfId="0" applyNumberFormat="1" applyFont="1" applyBorder="1" applyAlignment="1">
      <alignment horizontal="left" vertical="center"/>
    </xf>
    <xf numFmtId="49" fontId="22" fillId="3" borderId="24" xfId="0" applyNumberFormat="1" applyFont="1" applyFill="1" applyBorder="1" applyAlignment="1">
      <alignment horizontal="left" vertical="center"/>
    </xf>
    <xf numFmtId="49" fontId="22" fillId="3" borderId="17" xfId="0" applyNumberFormat="1" applyFont="1" applyFill="1" applyBorder="1" applyAlignment="1">
      <alignment horizontal="left" vertical="center"/>
    </xf>
    <xf numFmtId="0" fontId="22" fillId="0" borderId="31" xfId="0" applyFont="1" applyBorder="1" applyAlignment="1">
      <alignment horizontal="left" vertical="center"/>
    </xf>
    <xf numFmtId="0" fontId="22" fillId="0" borderId="32" xfId="0" applyFont="1" applyBorder="1" applyAlignment="1">
      <alignment horizontal="left" vertical="center"/>
    </xf>
    <xf numFmtId="0" fontId="13" fillId="0" borderId="34" xfId="2" applyFont="1" applyBorder="1" applyAlignment="1">
      <alignment horizontal="left" vertical="center" wrapText="1"/>
    </xf>
    <xf numFmtId="0" fontId="13" fillId="0" borderId="32" xfId="2" applyFont="1" applyBorder="1" applyAlignment="1">
      <alignment horizontal="left" vertical="center" wrapText="1"/>
    </xf>
    <xf numFmtId="0" fontId="13" fillId="0" borderId="35" xfId="2" applyFont="1" applyBorder="1" applyAlignment="1">
      <alignment horizontal="left" vertical="center" wrapText="1"/>
    </xf>
    <xf numFmtId="0" fontId="13" fillId="0" borderId="23" xfId="2" applyFont="1" applyBorder="1" applyAlignment="1">
      <alignment horizontal="left" vertical="center" wrapText="1"/>
    </xf>
    <xf numFmtId="0" fontId="13" fillId="0" borderId="29" xfId="2" applyFont="1" applyBorder="1" applyAlignment="1">
      <alignment horizontal="left" vertical="center" wrapText="1"/>
    </xf>
    <xf numFmtId="0" fontId="13" fillId="0" borderId="45" xfId="2" applyFont="1" applyBorder="1" applyAlignment="1">
      <alignment horizontal="left" vertical="center" wrapText="1"/>
    </xf>
    <xf numFmtId="38" fontId="18" fillId="2" borderId="4" xfId="2" applyNumberFormat="1" applyFont="1" applyFill="1" applyBorder="1" applyAlignment="1" applyProtection="1">
      <alignment horizontal="right" vertical="center"/>
      <protection locked="0"/>
    </xf>
    <xf numFmtId="38" fontId="18" fillId="2" borderId="5" xfId="2" applyNumberFormat="1" applyFont="1" applyFill="1" applyBorder="1" applyAlignment="1" applyProtection="1">
      <alignment horizontal="right" vertical="center"/>
      <protection locked="0"/>
    </xf>
    <xf numFmtId="38" fontId="18" fillId="2" borderId="21" xfId="2" applyNumberFormat="1" applyFont="1" applyFill="1" applyBorder="1" applyAlignment="1" applyProtection="1">
      <alignment horizontal="right" vertical="center"/>
      <protection locked="0"/>
    </xf>
    <xf numFmtId="14" fontId="18" fillId="2" borderId="6" xfId="2" applyNumberFormat="1" applyFont="1" applyFill="1" applyBorder="1" applyAlignment="1" applyProtection="1">
      <alignment horizontal="left" vertical="center" wrapText="1"/>
      <protection locked="0"/>
    </xf>
    <xf numFmtId="49" fontId="18" fillId="2" borderId="40" xfId="2" applyNumberFormat="1" applyFont="1" applyFill="1" applyBorder="1" applyAlignment="1" applyProtection="1">
      <alignment horizontal="left" vertical="center" wrapText="1"/>
      <protection locked="0"/>
    </xf>
    <xf numFmtId="49" fontId="18" fillId="2" borderId="7" xfId="2" applyNumberFormat="1" applyFont="1" applyFill="1" applyBorder="1" applyAlignment="1" applyProtection="1">
      <alignment horizontal="left" vertical="center" wrapText="1"/>
      <protection locked="0"/>
    </xf>
    <xf numFmtId="49" fontId="18" fillId="2" borderId="41" xfId="2" applyNumberFormat="1" applyFont="1" applyFill="1" applyBorder="1" applyAlignment="1" applyProtection="1">
      <alignment horizontal="left" vertical="center" wrapText="1"/>
      <protection locked="0"/>
    </xf>
    <xf numFmtId="14" fontId="18" fillId="2" borderId="8" xfId="2" applyNumberFormat="1" applyFont="1" applyFill="1" applyBorder="1" applyAlignment="1" applyProtection="1">
      <alignment horizontal="left" vertical="center" wrapText="1"/>
      <protection locked="0"/>
    </xf>
    <xf numFmtId="14" fontId="18" fillId="2" borderId="40" xfId="2" applyNumberFormat="1" applyFont="1" applyFill="1" applyBorder="1" applyAlignment="1" applyProtection="1">
      <alignment horizontal="left" vertical="center"/>
      <protection locked="0"/>
    </xf>
    <xf numFmtId="49" fontId="18" fillId="2" borderId="41" xfId="2" applyNumberFormat="1" applyFont="1" applyFill="1" applyBorder="1" applyAlignment="1" applyProtection="1">
      <alignment horizontal="left" vertical="center"/>
      <protection locked="0"/>
    </xf>
    <xf numFmtId="49" fontId="18" fillId="2" borderId="40" xfId="2" applyNumberFormat="1" applyFont="1" applyFill="1" applyBorder="1" applyAlignment="1" applyProtection="1">
      <alignment horizontal="left" vertical="center"/>
      <protection locked="0"/>
    </xf>
    <xf numFmtId="0" fontId="18" fillId="2" borderId="7" xfId="2" applyFont="1" applyFill="1" applyBorder="1" applyAlignment="1" applyProtection="1">
      <alignment horizontal="left" vertical="center"/>
      <protection locked="0"/>
    </xf>
    <xf numFmtId="0" fontId="18" fillId="2" borderId="8" xfId="2" applyFont="1" applyFill="1" applyBorder="1" applyAlignment="1" applyProtection="1">
      <alignment horizontal="left" vertical="center"/>
      <protection locked="0"/>
    </xf>
    <xf numFmtId="49" fontId="4" fillId="0" borderId="57" xfId="2" applyNumberFormat="1" applyFont="1" applyBorder="1" applyAlignment="1">
      <alignment horizontal="left" vertical="center"/>
    </xf>
    <xf numFmtId="0" fontId="4" fillId="0" borderId="57" xfId="2" applyFont="1" applyBorder="1" applyAlignment="1">
      <alignment horizontal="left" vertical="center"/>
    </xf>
    <xf numFmtId="0" fontId="4" fillId="0" borderId="1" xfId="2" applyFont="1" applyBorder="1" applyAlignment="1">
      <alignment horizontal="left" vertical="center"/>
    </xf>
    <xf numFmtId="0" fontId="13" fillId="0" borderId="21" xfId="2" applyFont="1" applyBorder="1" applyAlignment="1">
      <alignment horizontal="left" vertical="center" wrapText="1"/>
    </xf>
    <xf numFmtId="0" fontId="13" fillId="0" borderId="25" xfId="2" applyFont="1" applyBorder="1" applyAlignment="1">
      <alignment horizontal="left" vertical="center" wrapText="1"/>
    </xf>
    <xf numFmtId="0" fontId="13" fillId="0" borderId="37" xfId="2" applyFont="1" applyBorder="1" applyAlignment="1">
      <alignment horizontal="left" vertical="center" wrapText="1"/>
    </xf>
    <xf numFmtId="49" fontId="22" fillId="0" borderId="24" xfId="0" applyNumberFormat="1" applyFont="1" applyBorder="1" applyAlignment="1">
      <alignment horizontal="left" vertical="center"/>
    </xf>
    <xf numFmtId="49" fontId="22" fillId="0" borderId="17" xfId="0" applyNumberFormat="1" applyFont="1" applyBorder="1" applyAlignment="1">
      <alignment horizontal="left" vertical="center"/>
    </xf>
    <xf numFmtId="0" fontId="13" fillId="0" borderId="27" xfId="2" applyFont="1" applyBorder="1" applyAlignment="1">
      <alignment horizontal="left" vertical="center" wrapText="1"/>
    </xf>
    <xf numFmtId="0" fontId="13" fillId="0" borderId="63" xfId="2" applyFont="1" applyBorder="1" applyAlignment="1">
      <alignment horizontal="left" vertical="center" wrapText="1"/>
    </xf>
    <xf numFmtId="0" fontId="13" fillId="0" borderId="64" xfId="2" applyFont="1" applyBorder="1" applyAlignment="1">
      <alignment horizontal="left" vertical="center" wrapText="1"/>
    </xf>
    <xf numFmtId="0" fontId="13" fillId="0" borderId="68" xfId="2" applyFont="1" applyBorder="1" applyAlignment="1">
      <alignment horizontal="left" vertical="center" wrapText="1"/>
    </xf>
    <xf numFmtId="0" fontId="13" fillId="0" borderId="28" xfId="2" applyFont="1" applyBorder="1" applyAlignment="1">
      <alignment horizontal="left" vertical="center" wrapText="1"/>
    </xf>
    <xf numFmtId="0" fontId="13" fillId="0" borderId="59" xfId="2" applyFont="1" applyBorder="1" applyAlignment="1">
      <alignment horizontal="left" vertical="center" wrapText="1"/>
    </xf>
    <xf numFmtId="0" fontId="4" fillId="0" borderId="40" xfId="0" applyFont="1" applyBorder="1" applyAlignment="1">
      <alignment horizontal="left" vertical="center" wrapText="1"/>
    </xf>
    <xf numFmtId="0" fontId="4" fillId="0" borderId="7" xfId="0" applyFont="1" applyBorder="1" applyAlignment="1">
      <alignment horizontal="left" vertical="center"/>
    </xf>
    <xf numFmtId="0" fontId="4" fillId="0" borderId="41" xfId="0" applyFont="1" applyBorder="1" applyAlignment="1">
      <alignment horizontal="left" vertical="center"/>
    </xf>
    <xf numFmtId="0" fontId="4" fillId="0" borderId="24" xfId="0" applyFont="1" applyBorder="1" applyAlignment="1">
      <alignment horizontal="left" vertical="center"/>
    </xf>
    <xf numFmtId="0" fontId="4" fillId="0" borderId="17" xfId="0" applyFont="1" applyBorder="1" applyAlignment="1">
      <alignment horizontal="left" vertical="center"/>
    </xf>
    <xf numFmtId="0" fontId="22" fillId="0" borderId="52" xfId="0" applyFont="1" applyBorder="1" applyAlignment="1">
      <alignment horizontal="left" vertical="center"/>
    </xf>
    <xf numFmtId="0" fontId="22" fillId="0" borderId="49" xfId="0" applyFont="1" applyBorder="1" applyAlignment="1">
      <alignment horizontal="left" vertical="center"/>
    </xf>
    <xf numFmtId="0" fontId="22" fillId="0" borderId="33" xfId="0" applyFont="1" applyBorder="1" applyAlignment="1">
      <alignment horizontal="left" vertical="center"/>
    </xf>
    <xf numFmtId="0" fontId="22" fillId="0" borderId="58" xfId="0" applyFont="1" applyBorder="1" applyAlignment="1">
      <alignment horizontal="left" vertical="center"/>
    </xf>
    <xf numFmtId="0" fontId="22" fillId="3" borderId="47" xfId="0" applyFont="1" applyFill="1" applyBorder="1" applyAlignment="1">
      <alignment horizontal="left" vertical="center"/>
    </xf>
    <xf numFmtId="0" fontId="22" fillId="3" borderId="61" xfId="0" applyFont="1" applyFill="1" applyBorder="1" applyAlignment="1">
      <alignment horizontal="left" vertical="center"/>
    </xf>
    <xf numFmtId="49" fontId="22" fillId="0" borderId="46" xfId="0" applyNumberFormat="1" applyFont="1" applyBorder="1" applyAlignment="1">
      <alignment horizontal="left" vertical="center"/>
    </xf>
    <xf numFmtId="49" fontId="22" fillId="0" borderId="47" xfId="0" applyNumberFormat="1" applyFont="1" applyBorder="1" applyAlignment="1">
      <alignment horizontal="left" vertical="center"/>
    </xf>
    <xf numFmtId="49" fontId="22" fillId="3" borderId="46" xfId="0" applyNumberFormat="1" applyFont="1" applyFill="1" applyBorder="1" applyAlignment="1">
      <alignment horizontal="left" vertical="center"/>
    </xf>
    <xf numFmtId="0" fontId="22" fillId="0" borderId="46" xfId="0" applyFont="1" applyBorder="1" applyAlignment="1">
      <alignment horizontal="left" vertical="center"/>
    </xf>
    <xf numFmtId="49" fontId="22" fillId="0" borderId="56" xfId="0" applyNumberFormat="1" applyFont="1" applyBorder="1" applyAlignment="1">
      <alignment horizontal="left" vertical="center"/>
    </xf>
    <xf numFmtId="49" fontId="22" fillId="0" borderId="63" xfId="0" applyNumberFormat="1" applyFont="1" applyBorder="1" applyAlignment="1">
      <alignment horizontal="left" vertical="center"/>
    </xf>
    <xf numFmtId="0" fontId="4" fillId="0" borderId="33" xfId="0" applyFont="1" applyBorder="1" applyAlignment="1">
      <alignment horizontal="left" vertical="center"/>
    </xf>
    <xf numFmtId="0" fontId="4" fillId="0" borderId="2" xfId="0" applyFont="1" applyBorder="1" applyAlignment="1">
      <alignment horizontal="left" vertical="center"/>
    </xf>
    <xf numFmtId="0" fontId="4" fillId="0" borderId="34"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1" xfId="0" applyFont="1" applyBorder="1" applyAlignment="1">
      <alignment horizontal="left" vertical="center"/>
    </xf>
    <xf numFmtId="0" fontId="22" fillId="0" borderId="47" xfId="0" applyFont="1" applyBorder="1" applyAlignment="1">
      <alignment horizontal="left" vertical="center"/>
    </xf>
    <xf numFmtId="0" fontId="22" fillId="0" borderId="61" xfId="0" applyFont="1" applyBorder="1" applyAlignment="1">
      <alignment horizontal="left" vertical="center"/>
    </xf>
    <xf numFmtId="49" fontId="22" fillId="0" borderId="25" xfId="0" applyNumberFormat="1" applyFont="1" applyBorder="1" applyAlignment="1">
      <alignment horizontal="left" vertical="center"/>
    </xf>
    <xf numFmtId="49" fontId="22" fillId="0" borderId="4" xfId="0" applyNumberFormat="1" applyFont="1" applyBorder="1" applyAlignment="1">
      <alignment horizontal="left" vertical="center"/>
    </xf>
    <xf numFmtId="49" fontId="22" fillId="0" borderId="39" xfId="0" applyNumberFormat="1" applyFont="1" applyBorder="1" applyAlignment="1">
      <alignment horizontal="left" vertical="center"/>
    </xf>
    <xf numFmtId="49" fontId="22" fillId="0" borderId="40" xfId="0" applyNumberFormat="1"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0" borderId="25" xfId="0" applyFont="1" applyBorder="1" applyAlignment="1">
      <alignment horizontal="left" vertical="center"/>
    </xf>
    <xf numFmtId="0" fontId="22" fillId="0" borderId="4" xfId="0" applyFont="1" applyBorder="1" applyAlignment="1">
      <alignment horizontal="left" vertical="center"/>
    </xf>
    <xf numFmtId="0" fontId="13" fillId="0" borderId="58" xfId="2" applyFont="1" applyBorder="1" applyAlignment="1">
      <alignment horizontal="left" vertical="center" wrapText="1"/>
    </xf>
    <xf numFmtId="0" fontId="13" fillId="0" borderId="47" xfId="2" applyFont="1" applyBorder="1" applyAlignment="1">
      <alignment horizontal="left" vertical="center" wrapText="1"/>
    </xf>
    <xf numFmtId="0" fontId="13" fillId="0" borderId="48" xfId="2" applyFont="1" applyBorder="1" applyAlignment="1">
      <alignment horizontal="left" vertical="center" wrapText="1"/>
    </xf>
    <xf numFmtId="0" fontId="22" fillId="0" borderId="27" xfId="0" applyFont="1" applyBorder="1" applyAlignment="1">
      <alignment horizontal="left" vertical="center"/>
    </xf>
    <xf numFmtId="0" fontId="22" fillId="3" borderId="63" xfId="0" applyFont="1" applyFill="1" applyBorder="1" applyAlignment="1">
      <alignment horizontal="left" vertical="center"/>
    </xf>
    <xf numFmtId="0" fontId="22" fillId="3" borderId="26" xfId="0" applyFont="1" applyFill="1" applyBorder="1" applyAlignment="1">
      <alignment horizontal="left" vertical="center"/>
    </xf>
    <xf numFmtId="0" fontId="22" fillId="0" borderId="50" xfId="0" applyFont="1" applyBorder="1" applyAlignment="1">
      <alignment horizontal="left" vertical="center"/>
    </xf>
    <xf numFmtId="0" fontId="22" fillId="0" borderId="39" xfId="0" applyFont="1" applyBorder="1" applyAlignment="1">
      <alignment horizontal="left" vertical="center"/>
    </xf>
    <xf numFmtId="0" fontId="22" fillId="0" borderId="40" xfId="0" applyFont="1" applyBorder="1" applyAlignment="1">
      <alignment horizontal="left" vertical="center"/>
    </xf>
    <xf numFmtId="0" fontId="22" fillId="0" borderId="63" xfId="0" applyFont="1" applyBorder="1" applyAlignment="1">
      <alignment horizontal="left" vertical="center"/>
    </xf>
    <xf numFmtId="0" fontId="22" fillId="0" borderId="26" xfId="0" applyFont="1" applyBorder="1" applyAlignment="1">
      <alignment horizontal="left" vertical="center"/>
    </xf>
    <xf numFmtId="0" fontId="18" fillId="0" borderId="47" xfId="0" applyFont="1" applyBorder="1" applyAlignment="1">
      <alignment horizontal="left" vertical="center"/>
    </xf>
    <xf numFmtId="0" fontId="18" fillId="0" borderId="61" xfId="0" applyFont="1" applyBorder="1" applyAlignment="1">
      <alignment horizontal="left" vertical="center"/>
    </xf>
    <xf numFmtId="0" fontId="4" fillId="0" borderId="33" xfId="2" applyFont="1" applyBorder="1">
      <alignment vertical="center"/>
    </xf>
    <xf numFmtId="0" fontId="4" fillId="0" borderId="2" xfId="2" applyFont="1" applyBorder="1">
      <alignment vertical="center"/>
    </xf>
    <xf numFmtId="0" fontId="4" fillId="0" borderId="3" xfId="2" applyFont="1" applyBorder="1">
      <alignment vertical="center"/>
    </xf>
    <xf numFmtId="0" fontId="4" fillId="0" borderId="40" xfId="2" applyFont="1" applyBorder="1">
      <alignment vertical="center"/>
    </xf>
    <xf numFmtId="0" fontId="4" fillId="0" borderId="7" xfId="2" applyFont="1" applyBorder="1">
      <alignment vertical="center"/>
    </xf>
    <xf numFmtId="0" fontId="4" fillId="0" borderId="8" xfId="2" applyFont="1" applyBorder="1">
      <alignment vertical="center"/>
    </xf>
    <xf numFmtId="0" fontId="4" fillId="0" borderId="40" xfId="0" applyFont="1" applyBorder="1" applyAlignment="1">
      <alignment horizontal="left" vertical="center"/>
    </xf>
    <xf numFmtId="49" fontId="18" fillId="2" borderId="4" xfId="2" applyNumberFormat="1" applyFont="1" applyFill="1" applyBorder="1" applyAlignment="1" applyProtection="1">
      <alignment horizontal="left" vertical="center"/>
      <protection locked="0"/>
    </xf>
    <xf numFmtId="0" fontId="18" fillId="2" borderId="5" xfId="2" applyFont="1" applyFill="1" applyBorder="1" applyAlignment="1" applyProtection="1">
      <alignment horizontal="left" vertical="center"/>
      <protection locked="0"/>
    </xf>
    <xf numFmtId="0" fontId="18" fillId="2" borderId="6" xfId="2" applyFont="1" applyFill="1" applyBorder="1" applyAlignment="1" applyProtection="1">
      <alignment horizontal="left" vertical="center"/>
      <protection locked="0"/>
    </xf>
    <xf numFmtId="49" fontId="18" fillId="2" borderId="4" xfId="2" applyNumberFormat="1" applyFont="1" applyFill="1" applyBorder="1" applyAlignment="1" applyProtection="1">
      <alignment horizontal="center" vertical="center"/>
      <protection locked="0"/>
    </xf>
    <xf numFmtId="0" fontId="18" fillId="2" borderId="21" xfId="2" applyFont="1" applyFill="1" applyBorder="1" applyAlignment="1" applyProtection="1">
      <alignment horizontal="center" vertical="center"/>
      <protection locked="0"/>
    </xf>
    <xf numFmtId="0" fontId="4" fillId="5" borderId="4" xfId="2" applyFont="1" applyFill="1" applyBorder="1" applyAlignment="1">
      <alignment horizontal="center" vertical="center"/>
    </xf>
    <xf numFmtId="0" fontId="4" fillId="5" borderId="21" xfId="2" applyFont="1" applyFill="1" applyBorder="1" applyAlignment="1">
      <alignment horizontal="center" vertical="center"/>
    </xf>
    <xf numFmtId="0" fontId="4" fillId="5" borderId="67" xfId="2" applyFont="1" applyFill="1" applyBorder="1" applyAlignment="1">
      <alignment horizontal="center" vertical="center"/>
    </xf>
    <xf numFmtId="0" fontId="4" fillId="5" borderId="68" xfId="2" applyFont="1" applyFill="1" applyBorder="1" applyAlignment="1">
      <alignment horizontal="center" vertical="center"/>
    </xf>
    <xf numFmtId="0" fontId="4" fillId="0" borderId="46" xfId="2" applyFont="1" applyBorder="1" applyAlignment="1">
      <alignment horizontal="center" vertical="center"/>
    </xf>
    <xf numFmtId="0" fontId="4" fillId="0" borderId="17" xfId="2" applyFont="1" applyBorder="1" applyAlignment="1">
      <alignment horizontal="left" vertical="center"/>
    </xf>
    <xf numFmtId="0" fontId="4" fillId="0" borderId="58" xfId="2" applyFont="1" applyBorder="1" applyAlignment="1">
      <alignment horizontal="left" vertical="center"/>
    </xf>
    <xf numFmtId="0" fontId="4" fillId="0" borderId="61" xfId="2" applyFont="1" applyBorder="1" applyAlignment="1">
      <alignment horizontal="left" vertical="center"/>
    </xf>
    <xf numFmtId="0" fontId="4" fillId="0" borderId="24" xfId="2" applyFont="1" applyBorder="1" applyAlignment="1">
      <alignment horizontal="left" vertical="center"/>
    </xf>
    <xf numFmtId="0" fontId="22" fillId="0" borderId="24" xfId="0" applyFont="1" applyBorder="1" applyAlignment="1">
      <alignment horizontal="left" vertical="center"/>
    </xf>
    <xf numFmtId="0" fontId="22" fillId="3" borderId="24" xfId="0" applyFont="1" applyFill="1" applyBorder="1" applyAlignment="1">
      <alignment horizontal="left" vertical="center"/>
    </xf>
    <xf numFmtId="0" fontId="22" fillId="3" borderId="46" xfId="0" applyFont="1" applyFill="1" applyBorder="1" applyAlignment="1">
      <alignment horizontal="left" vertical="center"/>
    </xf>
    <xf numFmtId="0" fontId="14" fillId="0" borderId="12" xfId="0" applyFont="1" applyBorder="1" applyAlignment="1">
      <alignment horizontal="left" vertical="center" indent="1"/>
    </xf>
    <xf numFmtId="0" fontId="14" fillId="0" borderId="13" xfId="0" applyFont="1" applyBorder="1" applyAlignment="1">
      <alignment horizontal="left" vertical="center" indent="1"/>
    </xf>
    <xf numFmtId="0" fontId="22" fillId="0" borderId="51" xfId="0" applyFont="1" applyBorder="1" applyAlignment="1">
      <alignment horizontal="left" vertical="center"/>
    </xf>
    <xf numFmtId="0" fontId="22" fillId="3" borderId="52" xfId="0" applyFont="1" applyFill="1" applyBorder="1" applyAlignment="1">
      <alignment horizontal="left" vertical="center"/>
    </xf>
    <xf numFmtId="49" fontId="22" fillId="3" borderId="47" xfId="0" applyNumberFormat="1" applyFont="1" applyFill="1" applyBorder="1" applyAlignment="1">
      <alignment horizontal="left" vertical="center"/>
    </xf>
    <xf numFmtId="49" fontId="22" fillId="0" borderId="54" xfId="0" applyNumberFormat="1" applyFont="1" applyBorder="1" applyAlignment="1">
      <alignment horizontal="left" vertical="center"/>
    </xf>
    <xf numFmtId="49" fontId="22" fillId="3" borderId="65" xfId="0" applyNumberFormat="1" applyFont="1" applyFill="1" applyBorder="1" applyAlignment="1">
      <alignment horizontal="left" vertical="center"/>
    </xf>
    <xf numFmtId="49" fontId="22" fillId="0" borderId="38" xfId="0" applyNumberFormat="1" applyFont="1" applyBorder="1" applyAlignment="1">
      <alignment horizontal="left" vertical="center"/>
    </xf>
    <xf numFmtId="0" fontId="4" fillId="0" borderId="51" xfId="2" applyFont="1" applyBorder="1" applyAlignment="1">
      <alignment horizontal="center" vertical="center"/>
    </xf>
    <xf numFmtId="0" fontId="4" fillId="0" borderId="54" xfId="2" applyFont="1" applyBorder="1" applyAlignment="1">
      <alignment horizontal="center" vertical="center"/>
    </xf>
    <xf numFmtId="0" fontId="4" fillId="0" borderId="56" xfId="2" applyFont="1" applyBorder="1" applyAlignment="1">
      <alignment horizontal="center" vertical="center"/>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22" fillId="0" borderId="55" xfId="0" applyFont="1" applyBorder="1" applyAlignment="1">
      <alignment horizontal="left" vertical="center" wrapText="1"/>
    </xf>
    <xf numFmtId="0" fontId="22" fillId="0" borderId="60" xfId="0" applyFont="1" applyBorder="1" applyAlignment="1">
      <alignment horizontal="left" vertical="center" wrapText="1"/>
    </xf>
    <xf numFmtId="49" fontId="22" fillId="0" borderId="49" xfId="0" applyNumberFormat="1" applyFont="1" applyBorder="1" applyAlignment="1">
      <alignment horizontal="left" vertical="center" wrapText="1"/>
    </xf>
    <xf numFmtId="49" fontId="22" fillId="0" borderId="50" xfId="0" applyNumberFormat="1" applyFont="1" applyBorder="1" applyAlignment="1">
      <alignment horizontal="left" vertical="center" wrapText="1"/>
    </xf>
    <xf numFmtId="49" fontId="22" fillId="0" borderId="26" xfId="0" applyNumberFormat="1" applyFont="1" applyBorder="1" applyAlignment="1">
      <alignment horizontal="left" vertical="center" wrapText="1"/>
    </xf>
    <xf numFmtId="49" fontId="22" fillId="0" borderId="27" xfId="0" applyNumberFormat="1" applyFont="1" applyBorder="1" applyAlignment="1">
      <alignment horizontal="left" vertical="center" wrapText="1"/>
    </xf>
    <xf numFmtId="49" fontId="22" fillId="0" borderId="55" xfId="0" applyNumberFormat="1" applyFont="1" applyBorder="1" applyAlignment="1">
      <alignment horizontal="left" vertical="center" wrapText="1"/>
    </xf>
    <xf numFmtId="49" fontId="22" fillId="0" borderId="60" xfId="0" applyNumberFormat="1" applyFont="1" applyBorder="1" applyAlignment="1">
      <alignment horizontal="left" vertical="center" wrapText="1"/>
    </xf>
    <xf numFmtId="0" fontId="22" fillId="0" borderId="61" xfId="0" applyFont="1" applyBorder="1" applyAlignment="1">
      <alignment horizontal="left" vertical="center" wrapText="1"/>
    </xf>
    <xf numFmtId="0" fontId="22" fillId="0" borderId="58" xfId="0" applyFont="1" applyBorder="1" applyAlignment="1">
      <alignment horizontal="left" vertical="center" wrapText="1"/>
    </xf>
    <xf numFmtId="0" fontId="4" fillId="0" borderId="51"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xf>
    <xf numFmtId="49" fontId="22" fillId="0" borderId="36" xfId="0" applyNumberFormat="1" applyFont="1" applyBorder="1" applyAlignment="1">
      <alignment horizontal="left" vertical="center"/>
    </xf>
    <xf numFmtId="49" fontId="22" fillId="0" borderId="43" xfId="0" applyNumberFormat="1" applyFont="1" applyBorder="1" applyAlignment="1">
      <alignment horizontal="left" vertical="center"/>
    </xf>
    <xf numFmtId="49" fontId="22" fillId="0" borderId="29" xfId="0" applyNumberFormat="1" applyFont="1" applyBorder="1" applyAlignment="1">
      <alignment horizontal="left" vertical="center"/>
    </xf>
    <xf numFmtId="49" fontId="22" fillId="0" borderId="31" xfId="0" applyNumberFormat="1" applyFont="1" applyBorder="1" applyAlignment="1">
      <alignment horizontal="left" vertical="center"/>
    </xf>
    <xf numFmtId="49" fontId="22" fillId="0" borderId="32" xfId="0" applyNumberFormat="1" applyFont="1" applyBorder="1" applyAlignment="1">
      <alignment horizontal="left" vertical="center"/>
    </xf>
    <xf numFmtId="0" fontId="22" fillId="0" borderId="36" xfId="0" applyFont="1" applyBorder="1" applyAlignment="1">
      <alignment horizontal="left" vertical="center"/>
    </xf>
    <xf numFmtId="0" fontId="22" fillId="0" borderId="38" xfId="0" applyFont="1" applyBorder="1" applyAlignment="1">
      <alignment horizontal="left" vertical="center"/>
    </xf>
    <xf numFmtId="0" fontId="4" fillId="0" borderId="36" xfId="2" applyFont="1" applyBorder="1" applyAlignment="1">
      <alignment horizontal="left" vertical="center"/>
    </xf>
    <xf numFmtId="0" fontId="4" fillId="0" borderId="25" xfId="2" applyFont="1" applyBorder="1" applyAlignment="1">
      <alignment horizontal="left" vertical="center"/>
    </xf>
    <xf numFmtId="0" fontId="4" fillId="0" borderId="31" xfId="2" applyFont="1" applyBorder="1" applyAlignment="1">
      <alignment horizontal="left" vertical="center"/>
    </xf>
    <xf numFmtId="0" fontId="4" fillId="0" borderId="32" xfId="2" applyFont="1" applyBorder="1" applyAlignment="1">
      <alignment horizontal="left" vertical="center"/>
    </xf>
    <xf numFmtId="0" fontId="4" fillId="0" borderId="31" xfId="0" applyFont="1" applyBorder="1" applyAlignment="1">
      <alignment horizontal="center" vertical="center"/>
    </xf>
    <xf numFmtId="0" fontId="4" fillId="0" borderId="62"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25" xfId="0" applyFont="1" applyBorder="1" applyAlignment="1">
      <alignment horizontal="left" vertical="center"/>
    </xf>
    <xf numFmtId="0" fontId="4" fillId="0" borderId="63" xfId="0" applyFont="1" applyBorder="1" applyAlignment="1">
      <alignment horizontal="left" vertical="center" wrapText="1"/>
    </xf>
    <xf numFmtId="0" fontId="4" fillId="0" borderId="28" xfId="0" applyFont="1" applyBorder="1" applyAlignment="1">
      <alignment horizontal="left" vertical="center" wrapText="1"/>
    </xf>
    <xf numFmtId="0" fontId="4" fillId="0" borderId="12" xfId="2" applyFont="1" applyBorder="1" applyAlignment="1">
      <alignment horizontal="left" vertical="center"/>
    </xf>
    <xf numFmtId="0" fontId="4" fillId="0" borderId="13" xfId="2" applyFont="1" applyBorder="1" applyAlignment="1">
      <alignment horizontal="left" vertical="center"/>
    </xf>
    <xf numFmtId="0" fontId="4" fillId="0" borderId="50" xfId="2" applyFont="1" applyBorder="1" applyAlignment="1">
      <alignment horizontal="left" vertical="center"/>
    </xf>
    <xf numFmtId="0" fontId="4" fillId="0" borderId="16" xfId="2" applyFont="1" applyBorder="1" applyAlignment="1">
      <alignment horizontal="left" vertical="center"/>
    </xf>
    <xf numFmtId="0" fontId="4" fillId="0" borderId="0" xfId="2" applyFont="1" applyAlignment="1">
      <alignment horizontal="left" vertical="center"/>
    </xf>
    <xf numFmtId="0" fontId="4" fillId="0" borderId="27" xfId="2" applyFont="1" applyBorder="1" applyAlignment="1">
      <alignment horizontal="left" vertical="center"/>
    </xf>
    <xf numFmtId="0" fontId="4" fillId="0" borderId="72" xfId="2" applyFont="1" applyBorder="1" applyAlignment="1">
      <alignment horizontal="left" vertical="center"/>
    </xf>
    <xf numFmtId="0" fontId="4" fillId="0" borderId="69" xfId="2" applyFont="1" applyBorder="1" applyAlignment="1">
      <alignment horizontal="left" vertical="center"/>
    </xf>
    <xf numFmtId="0" fontId="4" fillId="0" borderId="68" xfId="2" applyFont="1" applyBorder="1" applyAlignment="1">
      <alignment horizontal="left" vertical="center"/>
    </xf>
    <xf numFmtId="0" fontId="4" fillId="0" borderId="43" xfId="0" applyFont="1" applyBorder="1" applyAlignment="1">
      <alignment horizontal="center" vertical="center"/>
    </xf>
    <xf numFmtId="0" fontId="4" fillId="0" borderId="43" xfId="2" applyFont="1" applyBorder="1" applyAlignment="1">
      <alignment horizontal="left" vertical="center"/>
    </xf>
    <xf numFmtId="0" fontId="4" fillId="0" borderId="29" xfId="2" applyFont="1" applyBorder="1" applyAlignment="1">
      <alignment horizontal="left" vertical="center"/>
    </xf>
    <xf numFmtId="0" fontId="4" fillId="5" borderId="33" xfId="2" applyFont="1" applyFill="1" applyBorder="1" applyAlignment="1">
      <alignment horizontal="center" vertical="center"/>
    </xf>
    <xf numFmtId="0" fontId="4" fillId="5" borderId="34" xfId="2" applyFont="1" applyFill="1" applyBorder="1" applyAlignment="1">
      <alignment horizontal="center" vertical="center"/>
    </xf>
    <xf numFmtId="0" fontId="4" fillId="5" borderId="40" xfId="2" applyFont="1" applyFill="1" applyBorder="1" applyAlignment="1">
      <alignment horizontal="center" vertical="center"/>
    </xf>
    <xf numFmtId="0" fontId="4" fillId="5" borderId="41" xfId="2" applyFont="1" applyFill="1" applyBorder="1" applyAlignment="1">
      <alignment horizontal="center" vertical="center"/>
    </xf>
    <xf numFmtId="0" fontId="4" fillId="5" borderId="32" xfId="2" applyFont="1" applyFill="1" applyBorder="1" applyAlignment="1">
      <alignment horizontal="center" vertical="center"/>
    </xf>
    <xf numFmtId="0" fontId="4" fillId="5" borderId="30" xfId="2" applyFont="1" applyFill="1" applyBorder="1" applyAlignment="1">
      <alignment horizontal="center" vertical="center"/>
    </xf>
    <xf numFmtId="0" fontId="4" fillId="5" borderId="23" xfId="2" applyFont="1" applyFill="1" applyBorder="1" applyAlignment="1">
      <alignment horizontal="center" vertical="center"/>
    </xf>
    <xf numFmtId="0" fontId="4" fillId="5" borderId="25" xfId="2" applyFont="1" applyFill="1" applyBorder="1" applyAlignment="1">
      <alignment horizontal="center" vertical="center"/>
    </xf>
    <xf numFmtId="49" fontId="18" fillId="2" borderId="51" xfId="2" applyNumberFormat="1" applyFont="1" applyFill="1" applyBorder="1" applyAlignment="1" applyProtection="1">
      <alignment horizontal="center" vertical="center"/>
      <protection locked="0"/>
    </xf>
    <xf numFmtId="49" fontId="18" fillId="2" borderId="56"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0" fontId="4" fillId="0" borderId="39" xfId="0" applyFont="1" applyBorder="1" applyAlignment="1">
      <alignment horizontal="left" vertical="center"/>
    </xf>
    <xf numFmtId="0" fontId="4" fillId="0" borderId="49" xfId="0" applyFont="1" applyBorder="1" applyAlignment="1">
      <alignment horizontal="left" vertical="center" wrapText="1"/>
    </xf>
    <xf numFmtId="0" fontId="4" fillId="0" borderId="73" xfId="2" applyFont="1" applyBorder="1" applyAlignment="1">
      <alignment horizontal="left" vertical="center"/>
    </xf>
    <xf numFmtId="0" fontId="4" fillId="0" borderId="20" xfId="2" applyFont="1" applyBorder="1" applyAlignment="1">
      <alignment horizontal="left" vertical="center"/>
    </xf>
    <xf numFmtId="0" fontId="4" fillId="0" borderId="23" xfId="2" applyFont="1" applyBorder="1" applyAlignment="1">
      <alignment horizontal="left" vertical="center"/>
    </xf>
    <xf numFmtId="0" fontId="4" fillId="0" borderId="2" xfId="0" applyFont="1" applyBorder="1" applyAlignment="1">
      <alignment horizontal="left" vertical="center" wrapText="1"/>
    </xf>
    <xf numFmtId="0" fontId="4" fillId="0" borderId="34" xfId="0" applyFont="1" applyBorder="1" applyAlignment="1">
      <alignment horizontal="left" vertical="center" wrapText="1"/>
    </xf>
    <xf numFmtId="0" fontId="4" fillId="0" borderId="63" xfId="2" applyFont="1" applyBorder="1" applyAlignment="1">
      <alignment horizontal="left" vertical="center" textRotation="255" wrapText="1"/>
    </xf>
    <xf numFmtId="38" fontId="18" fillId="2" borderId="0" xfId="0" applyNumberFormat="1" applyFont="1" applyFill="1" applyAlignment="1" applyProtection="1">
      <alignment horizontal="right" vertical="center"/>
      <protection locked="0"/>
    </xf>
    <xf numFmtId="49" fontId="18" fillId="2" borderId="0" xfId="0" applyNumberFormat="1" applyFont="1" applyFill="1" applyAlignment="1" applyProtection="1">
      <alignment horizontal="right" vertical="center"/>
      <protection locked="0"/>
    </xf>
    <xf numFmtId="0" fontId="7" fillId="0" borderId="0" xfId="1" applyFont="1" applyAlignment="1">
      <alignment horizontal="right" vertical="top"/>
    </xf>
    <xf numFmtId="186" fontId="7" fillId="0" borderId="0" xfId="1" applyNumberFormat="1" applyFont="1" applyAlignment="1">
      <alignment horizontal="right" vertical="top"/>
    </xf>
    <xf numFmtId="0" fontId="14" fillId="0" borderId="15" xfId="0" applyFont="1" applyBorder="1" applyAlignment="1">
      <alignment horizontal="left" vertical="center" indent="1"/>
    </xf>
    <xf numFmtId="0" fontId="18" fillId="2" borderId="0" xfId="0" applyFont="1" applyFill="1" applyAlignment="1" applyProtection="1">
      <alignment horizontal="left" vertical="center"/>
      <protection locked="0"/>
    </xf>
    <xf numFmtId="0" fontId="17" fillId="0" borderId="0" xfId="0" applyFont="1" applyAlignment="1">
      <alignment vertical="top" wrapText="1"/>
    </xf>
    <xf numFmtId="182"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185" fontId="18" fillId="2" borderId="0" xfId="0" applyNumberFormat="1" applyFont="1" applyFill="1" applyAlignment="1" applyProtection="1">
      <alignment horizontal="right" vertical="center"/>
      <protection locked="0"/>
    </xf>
    <xf numFmtId="183" fontId="18" fillId="2" borderId="0" xfId="0" applyNumberFormat="1" applyFont="1" applyFill="1" applyAlignment="1" applyProtection="1">
      <alignment horizontal="right" vertical="center"/>
      <protection locked="0"/>
    </xf>
    <xf numFmtId="0" fontId="17" fillId="0" borderId="0" xfId="0" applyFont="1" applyAlignment="1">
      <alignment horizontal="left" vertical="center" wrapText="1"/>
    </xf>
    <xf numFmtId="178" fontId="18" fillId="2" borderId="0" xfId="0" applyNumberFormat="1" applyFont="1" applyFill="1" applyAlignment="1" applyProtection="1">
      <alignment horizontal="left" vertical="center"/>
      <protection locked="0"/>
    </xf>
    <xf numFmtId="0" fontId="4" fillId="0" borderId="46" xfId="0" applyFont="1" applyBorder="1" applyAlignment="1">
      <alignment horizontal="left" vertical="center"/>
    </xf>
    <xf numFmtId="0" fontId="4" fillId="0" borderId="33" xfId="2" applyFont="1" applyBorder="1" applyAlignment="1">
      <alignment horizontal="left" vertical="center"/>
    </xf>
    <xf numFmtId="0" fontId="4" fillId="0" borderId="2" xfId="2" applyFont="1" applyBorder="1" applyAlignment="1">
      <alignment horizontal="left" vertical="center"/>
    </xf>
    <xf numFmtId="0" fontId="4" fillId="0" borderId="34" xfId="2" applyFont="1" applyBorder="1" applyAlignment="1">
      <alignment horizontal="left" vertical="center"/>
    </xf>
    <xf numFmtId="0" fontId="4" fillId="0" borderId="57" xfId="2" applyFont="1" applyBorder="1" applyAlignment="1">
      <alignment horizontal="center" vertical="center"/>
    </xf>
    <xf numFmtId="0" fontId="4" fillId="0" borderId="58" xfId="2" applyFont="1" applyBorder="1" applyAlignment="1">
      <alignment horizontal="center" vertical="center"/>
    </xf>
    <xf numFmtId="0" fontId="4" fillId="0" borderId="49" xfId="2" applyFont="1" applyBorder="1" applyAlignment="1">
      <alignment horizontal="left" vertical="center" wrapText="1"/>
    </xf>
    <xf numFmtId="0" fontId="4" fillId="0" borderId="15" xfId="2" applyFont="1" applyBorder="1" applyAlignment="1">
      <alignment horizontal="left" vertical="center" wrapText="1"/>
    </xf>
    <xf numFmtId="0" fontId="4" fillId="0" borderId="26" xfId="2" applyFont="1" applyBorder="1" applyAlignment="1">
      <alignment horizontal="left" vertical="center" wrapText="1"/>
    </xf>
    <xf numFmtId="0" fontId="4" fillId="0" borderId="18" xfId="2" applyFont="1" applyBorder="1" applyAlignment="1">
      <alignment horizontal="left" vertical="center" wrapText="1"/>
    </xf>
    <xf numFmtId="0" fontId="4" fillId="0" borderId="55" xfId="2" applyFont="1" applyBorder="1" applyAlignment="1">
      <alignment horizontal="left" vertical="center" wrapText="1"/>
    </xf>
    <xf numFmtId="0" fontId="4" fillId="0" borderId="11" xfId="2" applyFont="1" applyBorder="1" applyAlignment="1">
      <alignment horizontal="left" vertical="center" wrapText="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61" xfId="2" applyFont="1" applyBorder="1">
      <alignment vertical="center"/>
    </xf>
    <xf numFmtId="0" fontId="4" fillId="0" borderId="57" xfId="2" applyFont="1" applyBorder="1">
      <alignment vertical="center"/>
    </xf>
    <xf numFmtId="0" fontId="4" fillId="0" borderId="1" xfId="2" applyFont="1" applyBorder="1">
      <alignment vertical="center"/>
    </xf>
    <xf numFmtId="49" fontId="22" fillId="0" borderId="58" xfId="0" applyNumberFormat="1" applyFont="1" applyBorder="1" applyAlignment="1">
      <alignment horizontal="left" vertical="center"/>
    </xf>
    <xf numFmtId="49" fontId="22" fillId="3" borderId="61" xfId="0" applyNumberFormat="1" applyFont="1" applyFill="1" applyBorder="1" applyAlignment="1">
      <alignment horizontal="left" vertical="center"/>
    </xf>
    <xf numFmtId="49" fontId="4" fillId="0" borderId="32" xfId="0" applyNumberFormat="1" applyFont="1" applyBorder="1" applyAlignment="1">
      <alignment horizontal="left" vertical="center"/>
    </xf>
    <xf numFmtId="49" fontId="4" fillId="0" borderId="33" xfId="0" applyNumberFormat="1" applyFont="1" applyBorder="1" applyAlignment="1">
      <alignment horizontal="left" vertical="center"/>
    </xf>
    <xf numFmtId="49" fontId="18" fillId="2" borderId="4" xfId="2" quotePrefix="1" applyNumberFormat="1" applyFont="1" applyFill="1" applyBorder="1" applyAlignment="1" applyProtection="1">
      <alignment horizontal="left" vertical="center" wrapText="1"/>
      <protection locked="0"/>
    </xf>
    <xf numFmtId="0" fontId="18" fillId="2" borderId="21" xfId="2" quotePrefix="1" applyFont="1" applyFill="1" applyBorder="1" applyAlignment="1" applyProtection="1">
      <alignment horizontal="left" vertical="center" wrapText="1"/>
      <protection locked="0"/>
    </xf>
    <xf numFmtId="0" fontId="18" fillId="2" borderId="5" xfId="2" quotePrefix="1" applyFont="1" applyFill="1" applyBorder="1" applyAlignment="1" applyProtection="1">
      <alignment horizontal="left" vertical="center" wrapText="1"/>
      <protection locked="0"/>
    </xf>
    <xf numFmtId="38" fontId="18" fillId="2" borderId="40" xfId="2" applyNumberFormat="1" applyFont="1" applyFill="1" applyBorder="1" applyAlignment="1" applyProtection="1">
      <alignment horizontal="right" vertical="center"/>
      <protection locked="0"/>
    </xf>
    <xf numFmtId="38" fontId="18" fillId="2" borderId="7" xfId="2" applyNumberFormat="1" applyFont="1" applyFill="1" applyBorder="1" applyAlignment="1" applyProtection="1">
      <alignment horizontal="right" vertical="center"/>
      <protection locked="0"/>
    </xf>
    <xf numFmtId="38" fontId="18" fillId="2" borderId="41" xfId="2" applyNumberFormat="1" applyFont="1" applyFill="1" applyBorder="1" applyAlignment="1" applyProtection="1">
      <alignment horizontal="right" vertical="center"/>
      <protection locked="0"/>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1" xfId="0" applyFont="1" applyBorder="1" applyAlignment="1">
      <alignment horizontal="left" vertical="center" wrapText="1"/>
    </xf>
    <xf numFmtId="0" fontId="4" fillId="0" borderId="30" xfId="0" applyFont="1" applyBorder="1" applyAlignment="1">
      <alignment horizontal="left" vertical="center" wrapText="1"/>
    </xf>
    <xf numFmtId="0" fontId="4" fillId="0" borderId="30" xfId="0" applyFont="1" applyBorder="1" applyAlignment="1">
      <alignment horizontal="left" vertical="center"/>
    </xf>
    <xf numFmtId="0" fontId="4" fillId="0" borderId="20" xfId="0" applyFont="1" applyBorder="1" applyAlignment="1">
      <alignment horizontal="left" vertical="center"/>
    </xf>
    <xf numFmtId="0" fontId="4" fillId="0" borderId="23" xfId="0" applyFont="1" applyBorder="1" applyAlignment="1">
      <alignment horizontal="left" vertical="center"/>
    </xf>
    <xf numFmtId="0" fontId="22" fillId="3" borderId="58" xfId="0" applyFont="1" applyFill="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13"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13" fillId="0" borderId="1" xfId="2" applyFont="1" applyBorder="1" applyAlignment="1">
      <alignment horizontal="left" vertical="center" wrapText="1"/>
    </xf>
    <xf numFmtId="0" fontId="13" fillId="0" borderId="24" xfId="2" applyFont="1" applyBorder="1" applyAlignment="1">
      <alignment horizontal="left" vertical="center" wrapText="1"/>
    </xf>
    <xf numFmtId="0" fontId="22" fillId="0" borderId="61" xfId="0" applyFont="1" applyBorder="1" applyAlignment="1">
      <alignment horizontal="left" vertical="center" wrapText="1" shrinkToFit="1"/>
    </xf>
    <xf numFmtId="0" fontId="22" fillId="3" borderId="58" xfId="0" applyFont="1" applyFill="1" applyBorder="1" applyAlignment="1">
      <alignment horizontal="left" vertical="center" wrapText="1" shrinkToFit="1"/>
    </xf>
    <xf numFmtId="49" fontId="18" fillId="2" borderId="21" xfId="2" applyNumberFormat="1" applyFont="1" applyFill="1" applyBorder="1" applyAlignment="1" applyProtection="1">
      <alignment horizontal="center" vertical="center"/>
      <protection locked="0"/>
    </xf>
    <xf numFmtId="0" fontId="4" fillId="0" borderId="15" xfId="0" applyFont="1" applyBorder="1" applyAlignment="1">
      <alignment horizontal="center" vertical="top"/>
    </xf>
    <xf numFmtId="0" fontId="4" fillId="0" borderId="18" xfId="0" applyFont="1" applyBorder="1" applyAlignment="1">
      <alignment horizontal="center" vertical="top"/>
    </xf>
    <xf numFmtId="49" fontId="18" fillId="2" borderId="43" xfId="2" applyNumberFormat="1" applyFont="1" applyFill="1" applyBorder="1" applyAlignment="1" applyProtection="1">
      <alignment horizontal="center" vertical="center"/>
      <protection locked="0"/>
    </xf>
    <xf numFmtId="0" fontId="4" fillId="0" borderId="30" xfId="2" applyFont="1" applyBorder="1">
      <alignment vertical="center"/>
    </xf>
    <xf numFmtId="0" fontId="4" fillId="0" borderId="20" xfId="2" applyFont="1" applyBorder="1">
      <alignment vertical="center"/>
    </xf>
    <xf numFmtId="0" fontId="4" fillId="0" borderId="44" xfId="2" applyFont="1" applyBorder="1">
      <alignment vertical="center"/>
    </xf>
    <xf numFmtId="0" fontId="4" fillId="0" borderId="26" xfId="2" applyFont="1" applyBorder="1">
      <alignment vertical="center"/>
    </xf>
    <xf numFmtId="0" fontId="4" fillId="0" borderId="18" xfId="2" applyFont="1" applyBorder="1">
      <alignment vertical="center"/>
    </xf>
    <xf numFmtId="0" fontId="4" fillId="0" borderId="67" xfId="2" applyFont="1" applyBorder="1">
      <alignment vertical="center"/>
    </xf>
    <xf numFmtId="0" fontId="4" fillId="0" borderId="69" xfId="2" applyFont="1" applyBorder="1">
      <alignment vertical="center"/>
    </xf>
    <xf numFmtId="0" fontId="4" fillId="0" borderId="70" xfId="2" applyFont="1" applyBorder="1">
      <alignment vertical="center"/>
    </xf>
    <xf numFmtId="0" fontId="4" fillId="0" borderId="49" xfId="2" applyFont="1" applyBorder="1">
      <alignment vertical="center"/>
    </xf>
    <xf numFmtId="0" fontId="4" fillId="0" borderId="13" xfId="2" applyFont="1" applyBorder="1">
      <alignment vertical="center"/>
    </xf>
    <xf numFmtId="0" fontId="4" fillId="0" borderId="15" xfId="2" applyFont="1" applyBorder="1">
      <alignment vertical="center"/>
    </xf>
    <xf numFmtId="0" fontId="4" fillId="0" borderId="33"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13" fillId="0" borderId="4" xfId="2" applyFont="1" applyBorder="1" applyAlignment="1">
      <alignment vertical="center" wrapText="1"/>
    </xf>
    <xf numFmtId="0" fontId="13" fillId="0" borderId="5" xfId="2" applyFont="1" applyBorder="1" applyAlignment="1">
      <alignment vertical="center" wrapText="1"/>
    </xf>
    <xf numFmtId="0" fontId="13" fillId="0" borderId="6" xfId="2" applyFont="1" applyBorder="1" applyAlignment="1">
      <alignment vertical="center" wrapText="1"/>
    </xf>
    <xf numFmtId="0" fontId="4" fillId="5" borderId="29" xfId="2" applyFont="1" applyFill="1" applyBorder="1" applyAlignment="1">
      <alignment horizontal="center" vertical="center"/>
    </xf>
    <xf numFmtId="0" fontId="13" fillId="0" borderId="50" xfId="2" applyFont="1" applyBorder="1" applyAlignment="1">
      <alignment horizontal="left" vertical="center" wrapText="1"/>
    </xf>
    <xf numFmtId="0" fontId="13" fillId="0" borderId="52" xfId="2" applyFont="1" applyBorder="1" applyAlignment="1">
      <alignment horizontal="left" vertical="center" wrapText="1"/>
    </xf>
    <xf numFmtId="0" fontId="13" fillId="0" borderId="53" xfId="2" applyFont="1" applyBorder="1" applyAlignment="1">
      <alignment horizontal="left" vertical="center" wrapText="1"/>
    </xf>
    <xf numFmtId="0" fontId="4" fillId="5" borderId="39" xfId="2" applyFont="1" applyFill="1" applyBorder="1" applyAlignment="1">
      <alignment horizontal="center" vertical="center"/>
    </xf>
    <xf numFmtId="178" fontId="17" fillId="0" borderId="0" xfId="1" applyNumberFormat="1" applyFont="1" applyAlignment="1">
      <alignment horizontal="left" vertical="top" wrapText="1"/>
    </xf>
    <xf numFmtId="178" fontId="17" fillId="4" borderId="0" xfId="1" applyNumberFormat="1" applyFont="1" applyFill="1" applyAlignment="1">
      <alignment horizontal="left" vertical="top" wrapText="1"/>
    </xf>
    <xf numFmtId="0" fontId="22" fillId="3" borderId="15" xfId="0" applyFont="1" applyFill="1" applyBorder="1" applyAlignment="1">
      <alignment horizontal="left" vertical="center" wrapText="1"/>
    </xf>
    <xf numFmtId="0" fontId="22" fillId="3" borderId="55" xfId="0" applyFont="1" applyFill="1" applyBorder="1" applyAlignment="1">
      <alignment horizontal="left" vertical="center" wrapText="1"/>
    </xf>
    <xf numFmtId="0" fontId="22" fillId="3" borderId="11" xfId="0" applyFont="1" applyFill="1" applyBorder="1" applyAlignment="1">
      <alignment horizontal="left" vertical="center" wrapText="1"/>
    </xf>
    <xf numFmtId="49" fontId="22" fillId="0" borderId="61" xfId="0" applyNumberFormat="1" applyFont="1" applyBorder="1" applyAlignment="1">
      <alignment horizontal="left" vertical="center" wrapText="1"/>
    </xf>
    <xf numFmtId="49" fontId="22" fillId="3" borderId="58" xfId="0" applyNumberFormat="1" applyFont="1" applyFill="1" applyBorder="1" applyAlignment="1">
      <alignment horizontal="left" vertical="center" wrapText="1"/>
    </xf>
    <xf numFmtId="0" fontId="13" fillId="0" borderId="1" xfId="2" applyFont="1" applyBorder="1" applyAlignment="1">
      <alignment horizontal="left" vertical="center"/>
    </xf>
    <xf numFmtId="0" fontId="13" fillId="0" borderId="24" xfId="2" applyFont="1" applyBorder="1" applyAlignment="1">
      <alignment horizontal="left" vertical="center"/>
    </xf>
    <xf numFmtId="49" fontId="22" fillId="0" borderId="60" xfId="0" applyNumberFormat="1" applyFont="1" applyBorder="1" applyAlignment="1">
      <alignment horizontal="left" vertical="center"/>
    </xf>
    <xf numFmtId="49" fontId="22" fillId="3" borderId="55" xfId="0" applyNumberFormat="1" applyFont="1" applyFill="1" applyBorder="1" applyAlignment="1">
      <alignment horizontal="left" vertical="center"/>
    </xf>
    <xf numFmtId="178" fontId="4" fillId="0" borderId="19" xfId="1" applyNumberFormat="1" applyFont="1" applyBorder="1" applyAlignment="1">
      <alignment horizontal="left" vertical="center"/>
    </xf>
    <xf numFmtId="178" fontId="4" fillId="0" borderId="2" xfId="1" applyNumberFormat="1" applyFont="1" applyBorder="1" applyAlignment="1">
      <alignment horizontal="left" vertical="center"/>
    </xf>
    <xf numFmtId="178" fontId="4" fillId="0" borderId="3" xfId="1" applyNumberFormat="1" applyFont="1" applyBorder="1" applyAlignment="1">
      <alignment horizontal="left" vertical="center"/>
    </xf>
    <xf numFmtId="38" fontId="18" fillId="2" borderId="19" xfId="1" applyNumberFormat="1" applyFont="1" applyFill="1" applyBorder="1" applyAlignment="1" applyProtection="1">
      <alignment horizontal="right" vertical="center"/>
      <protection locked="0"/>
    </xf>
    <xf numFmtId="182" fontId="18" fillId="2" borderId="2" xfId="1" applyNumberFormat="1" applyFont="1" applyFill="1" applyBorder="1" applyAlignment="1" applyProtection="1">
      <alignment horizontal="right" vertical="center"/>
      <protection locked="0"/>
    </xf>
    <xf numFmtId="182" fontId="18" fillId="2" borderId="3" xfId="1" applyNumberFormat="1" applyFont="1" applyFill="1" applyBorder="1" applyAlignment="1" applyProtection="1">
      <alignment horizontal="right" vertical="center"/>
      <protection locked="0"/>
    </xf>
    <xf numFmtId="178" fontId="4" fillId="0" borderId="9" xfId="1" applyNumberFormat="1" applyFont="1" applyBorder="1" applyAlignment="1">
      <alignment horizontal="left" vertical="center"/>
    </xf>
    <xf numFmtId="178" fontId="4" fillId="0" borderId="5" xfId="1" applyNumberFormat="1" applyFont="1" applyBorder="1" applyAlignment="1">
      <alignment horizontal="left" vertical="center"/>
    </xf>
    <xf numFmtId="178" fontId="4" fillId="0" borderId="6" xfId="1" applyNumberFormat="1" applyFont="1" applyBorder="1" applyAlignment="1">
      <alignment horizontal="left" vertical="center"/>
    </xf>
    <xf numFmtId="38" fontId="18" fillId="2" borderId="9" xfId="1" applyNumberFormat="1" applyFont="1" applyFill="1" applyBorder="1" applyAlignment="1" applyProtection="1">
      <alignment horizontal="right" vertical="center"/>
      <protection locked="0"/>
    </xf>
    <xf numFmtId="182" fontId="18" fillId="2" borderId="5" xfId="1" applyNumberFormat="1" applyFont="1" applyFill="1" applyBorder="1" applyAlignment="1" applyProtection="1">
      <alignment horizontal="right" vertical="center"/>
      <protection locked="0"/>
    </xf>
    <xf numFmtId="182" fontId="18" fillId="2" borderId="6" xfId="1" applyNumberFormat="1" applyFont="1" applyFill="1" applyBorder="1" applyAlignment="1" applyProtection="1">
      <alignment horizontal="right" vertical="center"/>
      <protection locked="0"/>
    </xf>
    <xf numFmtId="182" fontId="4" fillId="0" borderId="9" xfId="1" applyNumberFormat="1" applyFont="1" applyBorder="1" applyAlignment="1">
      <alignment horizontal="left" vertical="center"/>
    </xf>
    <xf numFmtId="182" fontId="4" fillId="0" borderId="5" xfId="1" applyNumberFormat="1" applyFont="1" applyBorder="1" applyAlignment="1">
      <alignment horizontal="left" vertical="center"/>
    </xf>
    <xf numFmtId="182" fontId="4" fillId="0" borderId="6" xfId="1" applyNumberFormat="1" applyFont="1" applyBorder="1" applyAlignment="1">
      <alignment horizontal="left" vertical="center"/>
    </xf>
    <xf numFmtId="38" fontId="4" fillId="0" borderId="9" xfId="1" applyNumberFormat="1" applyFont="1" applyBorder="1" applyAlignment="1">
      <alignment horizontal="right" vertical="center"/>
    </xf>
    <xf numFmtId="182" fontId="4" fillId="0" borderId="5" xfId="1" applyNumberFormat="1" applyFont="1" applyBorder="1" applyAlignment="1">
      <alignment horizontal="right" vertical="center"/>
    </xf>
    <xf numFmtId="182" fontId="4" fillId="0" borderId="6" xfId="1" applyNumberFormat="1" applyFont="1" applyBorder="1" applyAlignment="1">
      <alignment horizontal="right" vertical="center"/>
    </xf>
    <xf numFmtId="178" fontId="18" fillId="0" borderId="22" xfId="1" applyNumberFormat="1" applyFont="1" applyBorder="1" applyAlignment="1">
      <alignment horizontal="left" vertical="center"/>
    </xf>
    <xf numFmtId="178" fontId="4" fillId="0" borderId="7" xfId="1" applyNumberFormat="1" applyFont="1" applyBorder="1" applyAlignment="1">
      <alignment horizontal="left" vertical="center"/>
    </xf>
    <xf numFmtId="178" fontId="4" fillId="0" borderId="8" xfId="1" applyNumberFormat="1" applyFont="1" applyBorder="1" applyAlignment="1">
      <alignment horizontal="left" vertical="center"/>
    </xf>
    <xf numFmtId="38" fontId="18" fillId="2" borderId="22" xfId="1" applyNumberFormat="1" applyFont="1" applyFill="1" applyBorder="1" applyAlignment="1" applyProtection="1">
      <alignment horizontal="right" vertical="center"/>
      <protection locked="0"/>
    </xf>
    <xf numFmtId="182" fontId="18" fillId="2" borderId="7" xfId="1" applyNumberFormat="1" applyFont="1" applyFill="1" applyBorder="1" applyAlignment="1" applyProtection="1">
      <alignment horizontal="right" vertical="center"/>
      <protection locked="0"/>
    </xf>
    <xf numFmtId="182" fontId="18" fillId="2" borderId="8" xfId="1" applyNumberFormat="1" applyFont="1" applyFill="1" applyBorder="1" applyAlignment="1" applyProtection="1">
      <alignment horizontal="right" vertical="center"/>
      <protection locked="0"/>
    </xf>
    <xf numFmtId="49" fontId="18" fillId="2" borderId="40" xfId="2" quotePrefix="1" applyNumberFormat="1" applyFont="1" applyFill="1" applyBorder="1" applyAlignment="1" applyProtection="1">
      <alignment horizontal="left" vertical="center" wrapText="1"/>
      <protection locked="0"/>
    </xf>
    <xf numFmtId="0" fontId="18" fillId="2" borderId="41" xfId="2" quotePrefix="1" applyFont="1" applyFill="1" applyBorder="1" applyAlignment="1" applyProtection="1">
      <alignment horizontal="left" vertical="center" wrapText="1"/>
      <protection locked="0"/>
    </xf>
    <xf numFmtId="0" fontId="18" fillId="2" borderId="7" xfId="2" quotePrefix="1" applyFont="1" applyFill="1" applyBorder="1" applyAlignment="1" applyProtection="1">
      <alignment horizontal="left" vertical="center" wrapText="1"/>
      <protection locked="0"/>
    </xf>
    <xf numFmtId="49" fontId="18" fillId="2" borderId="33" xfId="2" applyNumberFormat="1" applyFont="1" applyFill="1" applyBorder="1" applyAlignment="1" applyProtection="1">
      <alignment horizontal="left" vertical="center" wrapText="1"/>
      <protection locked="0"/>
    </xf>
    <xf numFmtId="49" fontId="18" fillId="2" borderId="2" xfId="2" applyNumberFormat="1" applyFont="1" applyFill="1" applyBorder="1" applyAlignment="1" applyProtection="1">
      <alignment horizontal="left" vertical="center" wrapText="1"/>
      <protection locked="0"/>
    </xf>
    <xf numFmtId="49" fontId="18" fillId="2" borderId="34" xfId="2" applyNumberFormat="1" applyFont="1" applyFill="1" applyBorder="1" applyAlignment="1" applyProtection="1">
      <alignment horizontal="left" vertical="center" wrapText="1"/>
      <protection locked="0"/>
    </xf>
    <xf numFmtId="49" fontId="13" fillId="0" borderId="1" xfId="0" applyNumberFormat="1" applyFont="1" applyBorder="1" applyAlignment="1">
      <alignment horizontal="left" vertical="center"/>
    </xf>
    <xf numFmtId="49" fontId="13" fillId="3" borderId="24" xfId="0" applyNumberFormat="1" applyFont="1" applyFill="1" applyBorder="1" applyAlignment="1">
      <alignment horizontal="left" vertical="center"/>
    </xf>
    <xf numFmtId="49" fontId="13" fillId="3" borderId="17" xfId="0" applyNumberFormat="1" applyFont="1" applyFill="1" applyBorder="1" applyAlignment="1">
      <alignment horizontal="left" vertical="center"/>
    </xf>
    <xf numFmtId="49" fontId="18" fillId="0" borderId="61" xfId="2" applyNumberFormat="1" applyFont="1" applyBorder="1" applyAlignment="1">
      <alignment horizontal="center" vertical="center" wrapText="1"/>
    </xf>
    <xf numFmtId="49" fontId="18" fillId="0" borderId="57" xfId="2" applyNumberFormat="1" applyFont="1" applyBorder="1" applyAlignment="1">
      <alignment horizontal="center" vertical="center" wrapText="1"/>
    </xf>
    <xf numFmtId="49" fontId="18" fillId="0" borderId="58" xfId="2" applyNumberFormat="1" applyFont="1" applyBorder="1" applyAlignment="1">
      <alignment horizontal="center" vertical="center" wrapText="1"/>
    </xf>
    <xf numFmtId="38" fontId="18" fillId="2" borderId="33" xfId="0" applyNumberFormat="1" applyFont="1" applyFill="1" applyBorder="1" applyAlignment="1" applyProtection="1">
      <alignment horizontal="right" vertical="center"/>
      <protection locked="0"/>
    </xf>
    <xf numFmtId="0" fontId="18" fillId="2" borderId="2" xfId="0" applyFont="1" applyFill="1" applyBorder="1" applyAlignment="1" applyProtection="1">
      <alignment horizontal="right" vertical="center"/>
      <protection locked="0"/>
    </xf>
    <xf numFmtId="0" fontId="18" fillId="2" borderId="34" xfId="0" applyFont="1" applyFill="1" applyBorder="1" applyAlignment="1" applyProtection="1">
      <alignment horizontal="right" vertical="center"/>
      <protection locked="0"/>
    </xf>
    <xf numFmtId="0" fontId="26" fillId="0" borderId="10" xfId="0" applyFont="1" applyBorder="1" applyAlignment="1">
      <alignment horizontal="left" vertical="center" wrapText="1"/>
    </xf>
    <xf numFmtId="49" fontId="26" fillId="0" borderId="10" xfId="0" applyNumberFormat="1" applyFont="1" applyBorder="1" applyAlignment="1">
      <alignment horizontal="left" vertical="center" wrapText="1"/>
    </xf>
    <xf numFmtId="14" fontId="26" fillId="0" borderId="10" xfId="0" applyNumberFormat="1" applyFont="1" applyBorder="1" applyAlignment="1">
      <alignment horizontal="left" vertical="center" wrapText="1"/>
    </xf>
    <xf numFmtId="38" fontId="26" fillId="0" borderId="10" xfId="0" applyNumberFormat="1" applyFont="1" applyBorder="1" applyAlignment="1">
      <alignment horizontal="left" vertical="center" wrapText="1"/>
    </xf>
    <xf numFmtId="49" fontId="18" fillId="0" borderId="61" xfId="2" applyNumberFormat="1" applyFont="1" applyBorder="1" applyAlignment="1">
      <alignment horizontal="left" vertical="center" wrapText="1"/>
    </xf>
    <xf numFmtId="0" fontId="18" fillId="0" borderId="1" xfId="2" applyFont="1" applyBorder="1" applyAlignment="1">
      <alignment horizontal="left" vertical="center" wrapText="1"/>
    </xf>
    <xf numFmtId="14" fontId="18" fillId="2" borderId="3" xfId="2" applyNumberFormat="1" applyFont="1" applyFill="1" applyBorder="1" applyAlignment="1" applyProtection="1">
      <alignment horizontal="left" vertical="center" wrapText="1"/>
      <protection locked="0"/>
    </xf>
    <xf numFmtId="49" fontId="18" fillId="2" borderId="33" xfId="2" quotePrefix="1" applyNumberFormat="1" applyFont="1" applyFill="1" applyBorder="1" applyAlignment="1" applyProtection="1">
      <alignment horizontal="left" vertical="center" wrapText="1"/>
      <protection locked="0"/>
    </xf>
    <xf numFmtId="0" fontId="18" fillId="2" borderId="2" xfId="2" quotePrefix="1" applyFont="1" applyFill="1" applyBorder="1" applyAlignment="1" applyProtection="1">
      <alignment horizontal="left" vertical="center" wrapText="1"/>
      <protection locked="0"/>
    </xf>
    <xf numFmtId="0" fontId="18" fillId="2" borderId="34" xfId="2" quotePrefix="1" applyFont="1" applyFill="1" applyBorder="1" applyAlignment="1" applyProtection="1">
      <alignment horizontal="left" vertical="center" wrapText="1"/>
      <protection locked="0"/>
    </xf>
    <xf numFmtId="14" fontId="18" fillId="2" borderId="33" xfId="2" applyNumberFormat="1" applyFont="1" applyFill="1" applyBorder="1" applyAlignment="1" applyProtection="1">
      <alignment horizontal="left" vertical="center"/>
      <protection locked="0"/>
    </xf>
    <xf numFmtId="49" fontId="18" fillId="2" borderId="34" xfId="2" applyNumberFormat="1" applyFont="1" applyFill="1" applyBorder="1" applyAlignment="1" applyProtection="1">
      <alignment horizontal="left" vertical="center"/>
      <protection locked="0"/>
    </xf>
    <xf numFmtId="49" fontId="18" fillId="2" borderId="61" xfId="2" applyNumberFormat="1" applyFont="1" applyFill="1" applyBorder="1" applyAlignment="1" applyProtection="1">
      <alignment horizontal="left" vertical="center"/>
      <protection locked="0"/>
    </xf>
    <xf numFmtId="0" fontId="18" fillId="2" borderId="57" xfId="2" applyFont="1" applyFill="1" applyBorder="1" applyAlignment="1" applyProtection="1">
      <alignment horizontal="left" vertical="center"/>
      <protection locked="0"/>
    </xf>
    <xf numFmtId="0" fontId="18" fillId="2" borderId="1" xfId="2" applyFont="1" applyFill="1" applyBorder="1" applyAlignment="1" applyProtection="1">
      <alignment horizontal="left" vertical="center"/>
      <protection locked="0"/>
    </xf>
    <xf numFmtId="49" fontId="18" fillId="0" borderId="61" xfId="1" applyNumberFormat="1" applyFont="1" applyBorder="1" applyAlignment="1">
      <alignment horizontal="left" vertical="center" wrapText="1"/>
    </xf>
    <xf numFmtId="178" fontId="18" fillId="0" borderId="58" xfId="1" applyNumberFormat="1" applyFont="1" applyBorder="1" applyAlignment="1">
      <alignment horizontal="left" vertical="center" wrapText="1"/>
    </xf>
    <xf numFmtId="0" fontId="18" fillId="0" borderId="57" xfId="2" applyFont="1" applyBorder="1" applyAlignment="1">
      <alignment horizontal="left" vertical="center" wrapText="1"/>
    </xf>
    <xf numFmtId="0" fontId="18" fillId="0" borderId="58" xfId="2" applyFont="1" applyBorder="1" applyAlignment="1">
      <alignment horizontal="left" vertical="center" wrapText="1"/>
    </xf>
    <xf numFmtId="49" fontId="18" fillId="0" borderId="57" xfId="1" applyNumberFormat="1" applyFont="1" applyBorder="1" applyAlignment="1">
      <alignment horizontal="left" vertical="center" wrapText="1"/>
    </xf>
    <xf numFmtId="49" fontId="18" fillId="0" borderId="58" xfId="1" applyNumberFormat="1" applyFont="1" applyBorder="1" applyAlignment="1">
      <alignment horizontal="left" vertical="center" wrapText="1"/>
    </xf>
    <xf numFmtId="49" fontId="18" fillId="0" borderId="61" xfId="1" applyNumberFormat="1" applyFont="1" applyBorder="1" applyAlignment="1">
      <alignment horizontal="left" vertical="center"/>
    </xf>
    <xf numFmtId="49" fontId="18" fillId="0" borderId="58" xfId="1" applyNumberFormat="1" applyFont="1" applyBorder="1" applyAlignment="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0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1FF"/>
      <color rgb="FF000000"/>
      <color rgb="FFA6A6A6"/>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413"/>
  <sheetViews>
    <sheetView showGridLines="0" tabSelected="1" topLeftCell="B1" zoomScaleNormal="100" workbookViewId="0">
      <selection activeCell="B1" sqref="B1"/>
    </sheetView>
  </sheetViews>
  <sheetFormatPr defaultColWidth="9" defaultRowHeight="13.5" x14ac:dyDescent="0.15"/>
  <cols>
    <col min="1" max="1" width="9" style="110" hidden="1" customWidth="1"/>
    <col min="2" max="3" width="1.625" style="14" customWidth="1"/>
    <col min="4" max="4" width="5.625" style="14" customWidth="1"/>
    <col min="5" max="5" width="3.875" style="14" customWidth="1"/>
    <col min="6" max="6" width="8.75" style="14" customWidth="1"/>
    <col min="7" max="7" width="5" style="14" customWidth="1"/>
    <col min="8" max="8" width="5.625" style="14" customWidth="1"/>
    <col min="9" max="9" width="1.625" style="14" customWidth="1"/>
    <col min="10" max="10" width="5" style="14" customWidth="1"/>
    <col min="11" max="11" width="7.875" style="14" customWidth="1"/>
    <col min="12" max="12" width="1.625" style="14" customWidth="1"/>
    <col min="13" max="13" width="7.25" style="14" customWidth="1"/>
    <col min="14" max="14" width="7.5" style="14" customWidth="1"/>
    <col min="15" max="15" width="8.875" style="14" customWidth="1"/>
    <col min="16" max="16" width="10" style="14" customWidth="1"/>
    <col min="17" max="17" width="4.625" style="14" customWidth="1"/>
    <col min="18" max="18" width="5.125" style="14" customWidth="1"/>
    <col min="19" max="19" width="8.625" style="14" customWidth="1"/>
    <col min="20" max="21" width="7" style="14" customWidth="1"/>
    <col min="22" max="22" width="5.5" style="14" customWidth="1"/>
    <col min="23" max="23" width="7.5" style="14" customWidth="1"/>
    <col min="24" max="24" width="6.375" style="14" customWidth="1"/>
    <col min="25" max="25" width="21.5" style="14" customWidth="1"/>
    <col min="26" max="26" width="2.625" style="14" customWidth="1"/>
    <col min="27" max="27" width="3.625" style="14" customWidth="1"/>
    <col min="28" max="16384" width="9" style="14"/>
  </cols>
  <sheetData>
    <row r="1" spans="1:27" ht="30" customHeight="1" x14ac:dyDescent="0.15">
      <c r="A1" s="12" t="s">
        <v>427</v>
      </c>
      <c r="B1" s="12"/>
      <c r="C1" s="13" t="s">
        <v>349</v>
      </c>
      <c r="D1" s="13"/>
      <c r="U1" s="15"/>
      <c r="V1" s="15"/>
      <c r="W1" s="372" t="s">
        <v>437</v>
      </c>
      <c r="X1" s="373"/>
      <c r="Y1" s="373"/>
      <c r="Z1" s="373"/>
      <c r="AA1" s="16"/>
    </row>
    <row r="2" spans="1:27" ht="15" hidden="1" customHeight="1" x14ac:dyDescent="0.15">
      <c r="A2" s="12" t="s">
        <v>3</v>
      </c>
      <c r="B2" s="12"/>
      <c r="C2" s="17"/>
      <c r="D2" s="17"/>
      <c r="E2" s="17"/>
      <c r="F2" s="17"/>
      <c r="G2" s="17"/>
      <c r="H2" s="17"/>
      <c r="AA2" s="16"/>
    </row>
    <row r="3" spans="1:27" ht="30" customHeight="1" x14ac:dyDescent="0.15">
      <c r="A3" s="18" t="s">
        <v>438</v>
      </c>
      <c r="B3" s="18"/>
      <c r="C3" s="14" t="s">
        <v>445</v>
      </c>
      <c r="AA3" s="16"/>
    </row>
    <row r="4" spans="1:27" ht="5.25" customHeight="1" x14ac:dyDescent="0.15">
      <c r="A4" s="18"/>
      <c r="B4" s="18"/>
      <c r="C4" s="19"/>
      <c r="D4" s="20"/>
      <c r="E4" s="20"/>
      <c r="F4" s="20"/>
      <c r="G4" s="20"/>
      <c r="H4" s="20"/>
      <c r="I4" s="20"/>
      <c r="J4" s="20"/>
      <c r="K4" s="20"/>
      <c r="L4" s="20"/>
      <c r="M4" s="20"/>
      <c r="N4" s="20"/>
      <c r="O4" s="20"/>
      <c r="P4" s="20"/>
      <c r="Q4" s="20"/>
      <c r="R4" s="20"/>
      <c r="S4" s="20"/>
      <c r="T4" s="20"/>
      <c r="U4" s="20"/>
      <c r="V4" s="20"/>
      <c r="W4" s="20"/>
      <c r="X4" s="20"/>
      <c r="Y4" s="20"/>
      <c r="Z4" s="21"/>
      <c r="AA4" s="16"/>
    </row>
    <row r="5" spans="1:27" ht="15" customHeight="1" x14ac:dyDescent="0.15">
      <c r="A5" s="18"/>
      <c r="B5" s="22"/>
      <c r="C5" s="23" t="s">
        <v>426</v>
      </c>
      <c r="D5" s="24"/>
      <c r="E5" s="24"/>
      <c r="F5" s="24"/>
      <c r="G5" s="24"/>
      <c r="H5" s="24"/>
      <c r="I5" s="24"/>
      <c r="J5" s="24"/>
      <c r="K5" s="24"/>
      <c r="L5" s="24"/>
      <c r="M5" s="24"/>
      <c r="N5" s="24"/>
      <c r="O5" s="24"/>
      <c r="P5" s="24"/>
      <c r="Q5" s="24"/>
      <c r="R5" s="24"/>
      <c r="S5" s="24"/>
      <c r="T5" s="24"/>
      <c r="U5" s="24"/>
      <c r="V5" s="24"/>
      <c r="W5" s="24"/>
      <c r="X5" s="24"/>
      <c r="Y5" s="24"/>
      <c r="Z5" s="25"/>
    </row>
    <row r="6" spans="1:27" ht="15" customHeight="1" x14ac:dyDescent="0.15">
      <c r="A6" s="18"/>
      <c r="B6" s="18"/>
      <c r="C6" s="23" t="s">
        <v>0</v>
      </c>
      <c r="D6" s="24"/>
      <c r="E6" s="24"/>
      <c r="F6" s="24"/>
      <c r="G6" s="24"/>
      <c r="H6" s="24"/>
      <c r="I6" s="24"/>
      <c r="J6" s="24"/>
      <c r="K6" s="24"/>
      <c r="L6" s="24"/>
      <c r="M6" s="24"/>
      <c r="N6" s="24"/>
      <c r="O6" s="24"/>
      <c r="P6" s="24"/>
      <c r="Q6" s="24"/>
      <c r="R6" s="24"/>
      <c r="S6" s="24"/>
      <c r="T6" s="24"/>
      <c r="U6" s="24"/>
      <c r="V6" s="24"/>
      <c r="W6" s="24"/>
      <c r="X6" s="24"/>
      <c r="Y6" s="24"/>
      <c r="Z6" s="25"/>
    </row>
    <row r="7" spans="1:27" ht="20.100000000000001" customHeight="1" x14ac:dyDescent="0.15">
      <c r="A7" s="18"/>
      <c r="B7" s="18"/>
      <c r="C7" s="26" t="s">
        <v>1</v>
      </c>
      <c r="D7" s="27"/>
      <c r="E7" s="27"/>
      <c r="F7" s="27"/>
      <c r="G7" s="27"/>
      <c r="H7" s="27"/>
      <c r="I7" s="27"/>
      <c r="J7" s="27"/>
      <c r="K7" s="27"/>
      <c r="L7" s="27"/>
      <c r="M7" s="27"/>
      <c r="N7" s="27"/>
      <c r="O7" s="27"/>
      <c r="P7" s="27"/>
      <c r="Q7" s="27"/>
      <c r="R7" s="27"/>
      <c r="S7" s="27"/>
      <c r="T7" s="27"/>
      <c r="U7" s="27"/>
      <c r="V7" s="27"/>
      <c r="W7" s="27"/>
      <c r="X7" s="27"/>
      <c r="Y7" s="27"/>
      <c r="Z7" s="28"/>
    </row>
    <row r="8" spans="1:27" ht="30" customHeight="1" x14ac:dyDescent="0.15">
      <c r="A8" s="18"/>
      <c r="B8" s="18"/>
    </row>
    <row r="9" spans="1:27" ht="20.100000000000001" customHeight="1" x14ac:dyDescent="0.15">
      <c r="A9" s="18"/>
      <c r="B9" s="18"/>
      <c r="C9" s="295" t="s">
        <v>394</v>
      </c>
      <c r="D9" s="296"/>
      <c r="E9" s="296"/>
      <c r="F9" s="296"/>
      <c r="G9" s="296"/>
      <c r="H9" s="374"/>
      <c r="I9" s="29"/>
      <c r="J9" s="30"/>
      <c r="K9" s="30"/>
      <c r="L9" s="30"/>
    </row>
    <row r="10" spans="1:27" ht="20.100000000000001" customHeight="1" x14ac:dyDescent="0.15">
      <c r="A10" s="18"/>
      <c r="B10" s="18"/>
      <c r="C10" s="31"/>
      <c r="D10" s="32"/>
      <c r="E10" s="32"/>
      <c r="F10" s="32"/>
      <c r="G10" s="32"/>
      <c r="H10" s="32"/>
      <c r="I10" s="32"/>
      <c r="J10" s="32"/>
      <c r="K10" s="32"/>
      <c r="L10" s="32"/>
      <c r="M10" s="33"/>
      <c r="N10" s="33"/>
      <c r="O10" s="33"/>
      <c r="P10" s="33"/>
      <c r="Q10" s="34"/>
      <c r="R10" s="33"/>
      <c r="S10" s="33"/>
      <c r="T10" s="33"/>
      <c r="U10" s="33"/>
      <c r="V10" s="33"/>
      <c r="W10" s="33"/>
      <c r="X10" s="33"/>
      <c r="Y10" s="34"/>
      <c r="Z10" s="35"/>
    </row>
    <row r="11" spans="1:27" ht="20.100000000000001" customHeight="1" x14ac:dyDescent="0.15">
      <c r="A11" s="18">
        <f>IF(TRIM($I11)="", 1001, 0)</f>
        <v>1001</v>
      </c>
      <c r="B11" s="18"/>
      <c r="C11" s="31"/>
      <c r="D11" s="36">
        <v>1</v>
      </c>
      <c r="E11" s="14" t="s">
        <v>350</v>
      </c>
      <c r="I11" s="173"/>
      <c r="J11" s="173"/>
      <c r="K11" s="173"/>
      <c r="L11" s="173"/>
      <c r="M11" s="173"/>
      <c r="N11" s="37"/>
      <c r="O11" s="37"/>
      <c r="P11" s="37"/>
      <c r="Q11" s="37"/>
      <c r="R11" s="37"/>
      <c r="S11" s="37"/>
      <c r="T11" s="37"/>
      <c r="U11" s="37"/>
      <c r="V11" s="16"/>
      <c r="W11" s="16"/>
      <c r="Z11" s="38"/>
    </row>
    <row r="12" spans="1:27" ht="140.1" customHeight="1" x14ac:dyDescent="0.15">
      <c r="A12" s="18"/>
      <c r="B12" s="18"/>
      <c r="C12" s="39"/>
      <c r="D12" s="36"/>
      <c r="E12" s="40"/>
      <c r="F12" s="41"/>
      <c r="G12" s="42"/>
      <c r="H12" s="42"/>
      <c r="I12" s="43"/>
      <c r="J12" s="457" t="s">
        <v>351</v>
      </c>
      <c r="K12" s="458"/>
      <c r="L12" s="458"/>
      <c r="M12" s="458"/>
      <c r="N12" s="458"/>
      <c r="O12" s="458"/>
      <c r="P12" s="458"/>
      <c r="Q12" s="458"/>
      <c r="R12" s="458"/>
      <c r="S12" s="458"/>
      <c r="T12" s="458"/>
      <c r="U12" s="458"/>
      <c r="V12" s="458"/>
      <c r="W12" s="458"/>
      <c r="X12" s="458"/>
      <c r="Y12" s="458"/>
      <c r="Z12" s="38"/>
    </row>
    <row r="13" spans="1:27" ht="20.100000000000001" customHeight="1" x14ac:dyDescent="0.15">
      <c r="A13" s="18">
        <f>IF(TRIM($I13)="", 1001, 0)</f>
        <v>1001</v>
      </c>
      <c r="B13" s="18"/>
      <c r="C13" s="31"/>
      <c r="D13" s="36">
        <v>2</v>
      </c>
      <c r="E13" s="14" t="s">
        <v>352</v>
      </c>
      <c r="I13" s="173"/>
      <c r="J13" s="173"/>
      <c r="K13" s="173"/>
      <c r="L13" s="173"/>
      <c r="M13" s="173"/>
      <c r="N13" s="37"/>
      <c r="O13" s="44"/>
      <c r="P13" s="45"/>
      <c r="Q13" s="45"/>
      <c r="R13" s="45"/>
      <c r="S13" s="46"/>
      <c r="T13" s="46"/>
      <c r="U13" s="46"/>
      <c r="V13" s="46"/>
      <c r="W13" s="46"/>
      <c r="X13" s="46"/>
      <c r="Y13" s="44"/>
      <c r="Z13" s="38"/>
    </row>
    <row r="14" spans="1:27" ht="30" customHeight="1" x14ac:dyDescent="0.15">
      <c r="A14" s="18"/>
      <c r="B14" s="18"/>
      <c r="C14" s="39"/>
      <c r="D14" s="36"/>
      <c r="E14" s="40"/>
      <c r="F14" s="41"/>
      <c r="G14" s="42"/>
      <c r="H14" s="42"/>
      <c r="I14" s="43"/>
      <c r="J14" s="457" t="s">
        <v>353</v>
      </c>
      <c r="K14" s="458"/>
      <c r="L14" s="458"/>
      <c r="M14" s="458"/>
      <c r="N14" s="458"/>
      <c r="O14" s="458"/>
      <c r="P14" s="458"/>
      <c r="Q14" s="458"/>
      <c r="R14" s="458"/>
      <c r="S14" s="458"/>
      <c r="T14" s="458"/>
      <c r="U14" s="458"/>
      <c r="V14" s="458"/>
      <c r="W14" s="458"/>
      <c r="X14" s="458"/>
      <c r="Y14" s="458"/>
      <c r="Z14" s="38"/>
    </row>
    <row r="15" spans="1:27" ht="20.100000000000001" customHeight="1" x14ac:dyDescent="0.15">
      <c r="A15" s="18">
        <f>IF(TRIM($I15)="", 1001, 0)</f>
        <v>1001</v>
      </c>
      <c r="B15" s="18"/>
      <c r="C15" s="31"/>
      <c r="D15" s="36">
        <v>3</v>
      </c>
      <c r="E15" s="16" t="s">
        <v>404</v>
      </c>
      <c r="F15" s="47"/>
      <c r="G15" s="47"/>
      <c r="H15" s="47"/>
      <c r="I15" s="173"/>
      <c r="J15" s="173"/>
      <c r="K15" s="173"/>
      <c r="L15" s="173"/>
      <c r="M15" s="173"/>
      <c r="N15" s="37"/>
      <c r="O15" s="37"/>
      <c r="P15" s="37"/>
      <c r="Q15" s="37"/>
      <c r="R15" s="37"/>
      <c r="S15" s="37"/>
      <c r="T15" s="37"/>
      <c r="U15" s="37"/>
      <c r="V15" s="37"/>
      <c r="W15" s="37"/>
      <c r="X15" s="37"/>
      <c r="Y15" s="37"/>
      <c r="Z15" s="48"/>
    </row>
    <row r="16" spans="1:27" ht="39.950000000000003" customHeight="1" x14ac:dyDescent="0.15">
      <c r="A16" s="18"/>
      <c r="B16" s="18"/>
      <c r="C16" s="49"/>
      <c r="D16" s="50"/>
      <c r="E16" s="51"/>
      <c r="F16" s="51"/>
      <c r="G16" s="51"/>
      <c r="H16" s="51"/>
      <c r="I16" s="52"/>
      <c r="J16" s="169" t="s">
        <v>4</v>
      </c>
      <c r="K16" s="169"/>
      <c r="L16" s="169"/>
      <c r="M16" s="169"/>
      <c r="N16" s="169"/>
      <c r="O16" s="169"/>
      <c r="P16" s="169"/>
      <c r="Q16" s="169"/>
      <c r="R16" s="169"/>
      <c r="S16" s="169"/>
      <c r="T16" s="169"/>
      <c r="U16" s="169"/>
      <c r="V16" s="169"/>
      <c r="W16" s="169"/>
      <c r="X16" s="169"/>
      <c r="Y16" s="169"/>
      <c r="Z16" s="53"/>
    </row>
    <row r="17" spans="1:26" ht="30" customHeight="1" x14ac:dyDescent="0.15">
      <c r="A17" s="18"/>
      <c r="B17" s="18"/>
      <c r="C17" s="16"/>
      <c r="D17" s="16"/>
      <c r="E17" s="16"/>
      <c r="F17" s="16"/>
      <c r="G17" s="16"/>
      <c r="H17" s="16"/>
      <c r="I17" s="16"/>
      <c r="J17" s="44"/>
      <c r="K17" s="44"/>
      <c r="L17" s="54"/>
      <c r="M17" s="44"/>
      <c r="N17" s="46"/>
      <c r="O17" s="44"/>
      <c r="P17" s="45"/>
      <c r="Q17" s="45"/>
      <c r="R17" s="45"/>
      <c r="S17" s="46"/>
      <c r="T17" s="46"/>
      <c r="U17" s="46"/>
      <c r="V17" s="46"/>
      <c r="W17" s="46"/>
      <c r="X17" s="46"/>
      <c r="Y17" s="44"/>
      <c r="Z17" s="16"/>
    </row>
    <row r="18" spans="1:26" ht="20.100000000000001" customHeight="1" x14ac:dyDescent="0.15">
      <c r="A18" s="18"/>
      <c r="B18" s="18"/>
      <c r="C18" s="295" t="s">
        <v>8</v>
      </c>
      <c r="D18" s="296"/>
      <c r="E18" s="296"/>
      <c r="F18" s="296"/>
      <c r="G18" s="296"/>
      <c r="H18" s="374"/>
    </row>
    <row r="19" spans="1:26" ht="15" customHeight="1" x14ac:dyDescent="0.15">
      <c r="A19" s="18"/>
      <c r="B19" s="18"/>
      <c r="C19" s="31"/>
      <c r="D19" s="47"/>
      <c r="E19" s="47"/>
      <c r="F19" s="47"/>
      <c r="G19" s="47"/>
      <c r="H19" s="47"/>
      <c r="I19" s="33"/>
      <c r="J19" s="33"/>
      <c r="K19" s="33"/>
      <c r="L19" s="33"/>
      <c r="M19" s="33"/>
      <c r="N19" s="33"/>
      <c r="O19" s="33"/>
      <c r="P19" s="33"/>
      <c r="Q19" s="33"/>
      <c r="R19" s="33"/>
      <c r="S19" s="33"/>
      <c r="T19" s="33"/>
      <c r="U19" s="33"/>
      <c r="V19" s="33"/>
      <c r="W19" s="33"/>
      <c r="X19" s="33"/>
      <c r="Y19" s="33"/>
      <c r="Z19" s="55"/>
    </row>
    <row r="20" spans="1:26" ht="20.100000000000001" customHeight="1" x14ac:dyDescent="0.15">
      <c r="A20" s="18">
        <f>IF(TRIM($I20)="", 1001, 0)</f>
        <v>1001</v>
      </c>
      <c r="B20" s="18"/>
      <c r="C20" s="39"/>
      <c r="D20" s="36">
        <v>1</v>
      </c>
      <c r="E20" s="14" t="s">
        <v>9</v>
      </c>
      <c r="I20" s="378"/>
      <c r="J20" s="379"/>
      <c r="K20" s="379"/>
      <c r="L20" s="379"/>
      <c r="M20" s="379"/>
      <c r="N20" s="16"/>
      <c r="O20" s="16"/>
      <c r="P20" s="16"/>
      <c r="Q20" s="16"/>
      <c r="R20" s="16"/>
      <c r="S20" s="16"/>
      <c r="T20" s="16"/>
      <c r="U20" s="16"/>
      <c r="V20" s="16"/>
      <c r="W20" s="16"/>
      <c r="X20" s="16"/>
      <c r="Y20" s="16"/>
      <c r="Z20" s="48"/>
    </row>
    <row r="21" spans="1:26" ht="20.100000000000001" customHeight="1" x14ac:dyDescent="0.15">
      <c r="A21" s="18"/>
      <c r="B21" s="18"/>
      <c r="C21" s="39"/>
      <c r="D21" s="36"/>
      <c r="E21" s="16"/>
      <c r="F21" s="16"/>
      <c r="G21" s="16"/>
      <c r="H21" s="16"/>
      <c r="I21" s="56"/>
      <c r="J21" s="57" t="s">
        <v>415</v>
      </c>
      <c r="K21" s="58"/>
      <c r="L21" s="58"/>
      <c r="M21" s="58"/>
      <c r="N21" s="58"/>
      <c r="O21" s="58"/>
      <c r="P21" s="58"/>
      <c r="Q21" s="58"/>
      <c r="R21" s="58"/>
      <c r="S21" s="58"/>
      <c r="T21" s="58"/>
      <c r="U21" s="58"/>
      <c r="V21" s="58"/>
      <c r="W21" s="58"/>
      <c r="X21" s="58"/>
      <c r="Y21" s="58"/>
      <c r="Z21" s="48"/>
    </row>
    <row r="22" spans="1:26" ht="20.100000000000001" customHeight="1" x14ac:dyDescent="0.15">
      <c r="A22" s="18">
        <f>IF(AND(TRIM($I22)&lt;&gt;"", OR(ISERROR(FIND("@"&amp;LEFT($I22,3)&amp;"@", 都道府県3))=FALSE, ISERROR(FIND("@"&amp;LEFT($I22,4)&amp;"@",都道府県4))=FALSE))=FALSE, 1001, 0)</f>
        <v>1001</v>
      </c>
      <c r="B22" s="18"/>
      <c r="C22" s="39"/>
      <c r="D22" s="36">
        <v>2</v>
      </c>
      <c r="E22" s="14" t="s">
        <v>10</v>
      </c>
      <c r="I22" s="171"/>
      <c r="J22" s="171"/>
      <c r="K22" s="171"/>
      <c r="L22" s="171"/>
      <c r="M22" s="171"/>
      <c r="N22" s="171"/>
      <c r="O22" s="171"/>
      <c r="P22" s="171"/>
      <c r="Q22" s="172"/>
      <c r="R22" s="171"/>
      <c r="S22" s="171"/>
      <c r="T22" s="171"/>
      <c r="U22" s="171"/>
      <c r="V22" s="171"/>
      <c r="W22" s="171"/>
      <c r="X22" s="171"/>
      <c r="Y22" s="171"/>
      <c r="Z22" s="48"/>
    </row>
    <row r="23" spans="1:26" ht="20.100000000000001" customHeight="1" x14ac:dyDescent="0.15">
      <c r="A23" s="18"/>
      <c r="B23" s="18"/>
      <c r="C23" s="39"/>
      <c r="D23" s="36"/>
      <c r="E23" s="16"/>
      <c r="F23" s="16"/>
      <c r="G23" s="16"/>
      <c r="H23" s="16"/>
      <c r="I23" s="56"/>
      <c r="J23" s="57" t="s">
        <v>416</v>
      </c>
      <c r="K23" s="58"/>
      <c r="L23" s="58"/>
      <c r="M23" s="58"/>
      <c r="N23" s="58"/>
      <c r="O23" s="58"/>
      <c r="P23" s="58"/>
      <c r="Q23" s="58"/>
      <c r="R23" s="58"/>
      <c r="S23" s="58"/>
      <c r="T23" s="58"/>
      <c r="U23" s="58"/>
      <c r="V23" s="58"/>
      <c r="W23" s="58"/>
      <c r="X23" s="58"/>
      <c r="Y23" s="58"/>
      <c r="Z23" s="48"/>
    </row>
    <row r="24" spans="1:26" ht="20.100000000000001" customHeight="1" x14ac:dyDescent="0.15">
      <c r="A24" s="18">
        <f>IF(TRIM($I24)="", 1001, 0)</f>
        <v>1001</v>
      </c>
      <c r="B24" s="18"/>
      <c r="C24" s="39"/>
      <c r="D24" s="36">
        <v>3</v>
      </c>
      <c r="E24" s="14" t="s">
        <v>12</v>
      </c>
      <c r="I24" s="173"/>
      <c r="J24" s="173"/>
      <c r="K24" s="173"/>
      <c r="L24" s="173"/>
      <c r="M24" s="173"/>
      <c r="N24" s="173"/>
      <c r="O24" s="173"/>
      <c r="P24" s="173"/>
      <c r="Q24" s="375"/>
      <c r="R24" s="173"/>
      <c r="S24" s="173"/>
      <c r="T24" s="173"/>
      <c r="U24" s="173"/>
      <c r="V24" s="173"/>
      <c r="W24" s="173"/>
      <c r="X24" s="173"/>
      <c r="Y24" s="173"/>
      <c r="Z24" s="48"/>
    </row>
    <row r="25" spans="1:26" ht="20.100000000000001" customHeight="1" x14ac:dyDescent="0.15">
      <c r="A25" s="18"/>
      <c r="B25" s="18"/>
      <c r="C25" s="59"/>
      <c r="D25" s="16"/>
      <c r="E25" s="16"/>
      <c r="F25" s="16"/>
      <c r="G25" s="16"/>
      <c r="H25" s="16"/>
      <c r="I25" s="56"/>
      <c r="J25" s="57" t="s">
        <v>51</v>
      </c>
      <c r="K25" s="58"/>
      <c r="L25" s="58"/>
      <c r="M25" s="58"/>
      <c r="N25" s="58"/>
      <c r="O25" s="58"/>
      <c r="P25" s="58"/>
      <c r="Q25" s="58"/>
      <c r="R25" s="58"/>
      <c r="S25" s="58"/>
      <c r="T25" s="58"/>
      <c r="U25" s="58"/>
      <c r="V25" s="58"/>
      <c r="W25" s="58"/>
      <c r="X25" s="58"/>
      <c r="Y25" s="58"/>
      <c r="Z25" s="48"/>
    </row>
    <row r="26" spans="1:26" ht="20.100000000000001" customHeight="1" x14ac:dyDescent="0.15">
      <c r="A26" s="18">
        <f>IF(TRIM($I26)="", 1001, 0)</f>
        <v>1001</v>
      </c>
      <c r="B26" s="18"/>
      <c r="C26" s="39"/>
      <c r="D26" s="36">
        <v>4</v>
      </c>
      <c r="E26" s="14" t="s">
        <v>13</v>
      </c>
      <c r="I26" s="173"/>
      <c r="J26" s="173"/>
      <c r="K26" s="173"/>
      <c r="L26" s="173"/>
      <c r="M26" s="173"/>
      <c r="N26" s="173"/>
      <c r="O26" s="173"/>
      <c r="P26" s="173"/>
      <c r="Q26" s="375"/>
      <c r="R26" s="173"/>
      <c r="S26" s="173"/>
      <c r="T26" s="173"/>
      <c r="U26" s="173"/>
      <c r="V26" s="173"/>
      <c r="W26" s="173"/>
      <c r="X26" s="173"/>
      <c r="Y26" s="173"/>
      <c r="Z26" s="48"/>
    </row>
    <row r="27" spans="1:26" ht="20.100000000000001" customHeight="1" x14ac:dyDescent="0.15">
      <c r="A27" s="18"/>
      <c r="B27" s="18"/>
      <c r="C27" s="59"/>
      <c r="D27" s="16"/>
      <c r="E27" s="16"/>
      <c r="F27" s="16"/>
      <c r="G27" s="16"/>
      <c r="H27" s="16"/>
      <c r="I27" s="56"/>
      <c r="J27" s="57" t="s">
        <v>417</v>
      </c>
      <c r="K27" s="58"/>
      <c r="L27" s="58"/>
      <c r="M27" s="58"/>
      <c r="N27" s="58"/>
      <c r="O27" s="58"/>
      <c r="P27" s="58"/>
      <c r="Q27" s="60"/>
      <c r="R27" s="58"/>
      <c r="S27" s="58"/>
      <c r="T27" s="58"/>
      <c r="U27" s="58"/>
      <c r="V27" s="58"/>
      <c r="W27" s="58"/>
      <c r="X27" s="58"/>
      <c r="Y27" s="58"/>
      <c r="Z27" s="61"/>
    </row>
    <row r="28" spans="1:26" ht="20.100000000000001" customHeight="1" x14ac:dyDescent="0.15">
      <c r="A28" s="18">
        <f>IF(TRIM($I28)="", 1001, 0)</f>
        <v>1001</v>
      </c>
      <c r="B28" s="18"/>
      <c r="C28" s="39"/>
      <c r="D28" s="36">
        <v>5</v>
      </c>
      <c r="E28" s="14" t="s">
        <v>14</v>
      </c>
      <c r="I28" s="173"/>
      <c r="J28" s="173"/>
      <c r="K28" s="173"/>
      <c r="L28" s="173"/>
      <c r="M28" s="173"/>
      <c r="N28" s="173"/>
      <c r="O28" s="173"/>
      <c r="P28" s="173"/>
      <c r="Q28" s="173"/>
      <c r="R28" s="173"/>
      <c r="S28" s="173"/>
      <c r="T28" s="173"/>
      <c r="U28" s="173"/>
      <c r="V28" s="173"/>
      <c r="W28" s="173"/>
      <c r="X28" s="173"/>
      <c r="Y28" s="173"/>
      <c r="Z28" s="48"/>
    </row>
    <row r="29" spans="1:26" ht="30" customHeight="1" x14ac:dyDescent="0.15">
      <c r="A29" s="18"/>
      <c r="B29" s="18"/>
      <c r="C29" s="59"/>
      <c r="D29" s="16"/>
      <c r="E29" s="16"/>
      <c r="F29" s="16"/>
      <c r="G29" s="16"/>
      <c r="H29" s="16"/>
      <c r="I29" s="56"/>
      <c r="J29" s="376" t="s">
        <v>418</v>
      </c>
      <c r="K29" s="376"/>
      <c r="L29" s="376"/>
      <c r="M29" s="376"/>
      <c r="N29" s="376"/>
      <c r="O29" s="376"/>
      <c r="P29" s="376"/>
      <c r="Q29" s="376"/>
      <c r="R29" s="376"/>
      <c r="S29" s="376"/>
      <c r="T29" s="376"/>
      <c r="U29" s="376"/>
      <c r="V29" s="376"/>
      <c r="W29" s="376"/>
      <c r="X29" s="376"/>
      <c r="Y29" s="376"/>
      <c r="Z29" s="61"/>
    </row>
    <row r="30" spans="1:26" ht="20.100000000000001" customHeight="1" x14ac:dyDescent="0.15">
      <c r="A30" s="18">
        <f>IF(OR(TRIM($I30)="", NOT(OR(IFERROR(SEARCH(" ",$I30),0)&gt;0, IFERROR(SEARCH("　",$I30),0)&gt;0))), 1001, 0)</f>
        <v>1001</v>
      </c>
      <c r="B30" s="18"/>
      <c r="C30" s="39"/>
      <c r="D30" s="36">
        <v>6</v>
      </c>
      <c r="E30" s="14" t="s">
        <v>15</v>
      </c>
      <c r="I30" s="173"/>
      <c r="J30" s="173"/>
      <c r="K30" s="173"/>
      <c r="L30" s="173"/>
      <c r="M30" s="173"/>
      <c r="N30" s="173"/>
      <c r="O30" s="173"/>
      <c r="P30" s="173"/>
      <c r="Q30" s="173"/>
      <c r="R30" s="173"/>
      <c r="S30" s="173"/>
      <c r="T30" s="173"/>
      <c r="U30" s="173"/>
      <c r="V30" s="173"/>
      <c r="W30" s="173"/>
      <c r="X30" s="173"/>
      <c r="Y30" s="173"/>
      <c r="Z30" s="48"/>
    </row>
    <row r="31" spans="1:26" ht="20.100000000000001" customHeight="1" x14ac:dyDescent="0.15">
      <c r="A31" s="18"/>
      <c r="B31" s="18"/>
      <c r="C31" s="59"/>
      <c r="D31" s="16"/>
      <c r="E31" s="16"/>
      <c r="F31" s="16"/>
      <c r="G31" s="16"/>
      <c r="H31" s="16"/>
      <c r="I31" s="62"/>
      <c r="J31" s="57" t="s">
        <v>419</v>
      </c>
      <c r="K31" s="57"/>
      <c r="L31" s="57"/>
      <c r="M31" s="57"/>
      <c r="N31" s="57"/>
      <c r="O31" s="57"/>
      <c r="P31" s="57"/>
      <c r="Q31" s="57"/>
      <c r="R31" s="57"/>
      <c r="S31" s="57"/>
      <c r="T31" s="57"/>
      <c r="U31" s="57"/>
      <c r="V31" s="57"/>
      <c r="W31" s="57"/>
      <c r="X31" s="57"/>
      <c r="Y31" s="57"/>
      <c r="Z31" s="61"/>
    </row>
    <row r="32" spans="1:26" ht="20.100000000000001" customHeight="1" x14ac:dyDescent="0.15">
      <c r="A32" s="18">
        <f>IF(OR(TRIM($I32)="", NOT(OR(IFERROR(SEARCH(" ",$I32),0)&gt;0, IFERROR(SEARCH("　",$I32),0)&gt;0))), 1001, 0)</f>
        <v>1001</v>
      </c>
      <c r="B32" s="18"/>
      <c r="C32" s="39"/>
      <c r="D32" s="36">
        <v>7</v>
      </c>
      <c r="E32" s="14" t="s">
        <v>16</v>
      </c>
      <c r="I32" s="173"/>
      <c r="J32" s="173"/>
      <c r="K32" s="173"/>
      <c r="L32" s="173"/>
      <c r="M32" s="173"/>
      <c r="N32" s="173"/>
      <c r="O32" s="173"/>
      <c r="P32" s="173"/>
      <c r="Q32" s="173"/>
      <c r="R32" s="173"/>
      <c r="S32" s="173"/>
      <c r="T32" s="173"/>
      <c r="U32" s="173"/>
      <c r="V32" s="173"/>
      <c r="W32" s="173"/>
      <c r="X32" s="173"/>
      <c r="Y32" s="173"/>
      <c r="Z32" s="48"/>
    </row>
    <row r="33" spans="1:27" ht="20.100000000000001" customHeight="1" x14ac:dyDescent="0.15">
      <c r="A33" s="18"/>
      <c r="B33" s="18"/>
      <c r="C33" s="59"/>
      <c r="D33" s="16"/>
      <c r="E33" s="16"/>
      <c r="F33" s="16"/>
      <c r="G33" s="16"/>
      <c r="H33" s="16"/>
      <c r="I33" s="62"/>
      <c r="J33" s="57" t="s">
        <v>420</v>
      </c>
      <c r="K33" s="57"/>
      <c r="L33" s="57"/>
      <c r="M33" s="57"/>
      <c r="N33" s="57"/>
      <c r="O33" s="57"/>
      <c r="P33" s="57"/>
      <c r="Q33" s="57"/>
      <c r="R33" s="57"/>
      <c r="S33" s="57"/>
      <c r="T33" s="57"/>
      <c r="U33" s="57"/>
      <c r="V33" s="57"/>
      <c r="W33" s="57"/>
      <c r="X33" s="57"/>
      <c r="Y33" s="57"/>
      <c r="Z33" s="48"/>
    </row>
    <row r="34" spans="1:27" ht="20.100000000000001" customHeight="1" x14ac:dyDescent="0.15">
      <c r="A34" s="18">
        <f>IF(NOT(AND(TRIM($I34)&lt;&gt;"",ISNUMBER(VALUE(SUBSTITUTE($I34,"-",""))), IFERROR(SEARCH("-",$I34),0)&gt;0)), 1001, 0)</f>
        <v>1001</v>
      </c>
      <c r="B34" s="18"/>
      <c r="C34" s="39"/>
      <c r="D34" s="36">
        <v>8</v>
      </c>
      <c r="E34" s="14" t="s">
        <v>17</v>
      </c>
      <c r="I34" s="173"/>
      <c r="J34" s="173"/>
      <c r="K34" s="173"/>
      <c r="L34" s="173"/>
      <c r="M34" s="173"/>
      <c r="O34" s="63" t="s">
        <v>18</v>
      </c>
      <c r="P34" s="1"/>
      <c r="Q34" s="14" t="s">
        <v>19</v>
      </c>
      <c r="Y34" s="58"/>
      <c r="Z34" s="48"/>
    </row>
    <row r="35" spans="1:27" ht="20.100000000000001" customHeight="1" x14ac:dyDescent="0.15">
      <c r="A35" s="18"/>
      <c r="B35" s="18"/>
      <c r="C35" s="59"/>
      <c r="D35" s="16"/>
      <c r="E35" s="16"/>
      <c r="F35" s="16"/>
      <c r="G35" s="16"/>
      <c r="H35" s="16"/>
      <c r="I35" s="56"/>
      <c r="J35" s="57" t="s">
        <v>20</v>
      </c>
      <c r="K35" s="58"/>
      <c r="L35" s="58"/>
      <c r="M35" s="58"/>
      <c r="N35" s="58"/>
      <c r="O35" s="58"/>
      <c r="P35" s="58"/>
      <c r="Q35" s="58"/>
      <c r="R35" s="58"/>
      <c r="S35" s="58"/>
      <c r="T35" s="58"/>
      <c r="U35" s="58"/>
      <c r="V35" s="58"/>
      <c r="W35" s="58"/>
      <c r="X35" s="58"/>
      <c r="Y35" s="58"/>
      <c r="Z35" s="48"/>
    </row>
    <row r="36" spans="1:27" ht="20.100000000000001" customHeight="1" x14ac:dyDescent="0.15">
      <c r="A36" s="18">
        <f>IF(AND(TRIM($I36)&lt;&gt;"", NOT(AND(ISNUMBER(VALUE(SUBSTITUTE($I36,"-",""))), IFERROR(SEARCH("-",$I36),0)&gt;0))), 1001, 0)</f>
        <v>0</v>
      </c>
      <c r="B36" s="18"/>
      <c r="C36" s="39"/>
      <c r="D36" s="36">
        <v>9</v>
      </c>
      <c r="E36" s="14" t="s">
        <v>21</v>
      </c>
      <c r="I36" s="173"/>
      <c r="J36" s="173"/>
      <c r="K36" s="173"/>
      <c r="L36" s="173"/>
      <c r="M36" s="173"/>
      <c r="N36" s="58"/>
      <c r="O36" s="58"/>
      <c r="P36" s="58"/>
      <c r="Q36" s="58"/>
      <c r="R36" s="58"/>
      <c r="S36" s="58"/>
      <c r="T36" s="58"/>
      <c r="U36" s="58"/>
      <c r="V36" s="58"/>
      <c r="W36" s="58"/>
      <c r="X36" s="58"/>
      <c r="Y36" s="58"/>
      <c r="Z36" s="48"/>
    </row>
    <row r="37" spans="1:27" ht="20.100000000000001" customHeight="1" x14ac:dyDescent="0.15">
      <c r="A37" s="18"/>
      <c r="B37" s="18"/>
      <c r="C37" s="59"/>
      <c r="D37" s="16"/>
      <c r="E37" s="16"/>
      <c r="F37" s="16"/>
      <c r="G37" s="16"/>
      <c r="H37" s="16"/>
      <c r="I37" s="56"/>
      <c r="J37" s="57" t="s">
        <v>20</v>
      </c>
      <c r="K37" s="58"/>
      <c r="L37" s="58"/>
      <c r="M37" s="58"/>
      <c r="N37" s="58"/>
      <c r="O37" s="58"/>
      <c r="P37" s="58"/>
      <c r="Q37" s="58"/>
      <c r="R37" s="58"/>
      <c r="S37" s="58"/>
      <c r="T37" s="58"/>
      <c r="U37" s="58"/>
      <c r="V37" s="58"/>
      <c r="W37" s="58"/>
      <c r="X37" s="58"/>
      <c r="Y37" s="58"/>
      <c r="Z37" s="48"/>
    </row>
    <row r="38" spans="1:27" ht="20.100000000000001" customHeight="1" x14ac:dyDescent="0.15">
      <c r="A38" s="18">
        <f>IF(NOT(AND(TRIM($I38)&lt;&gt;"", IFERROR(SEARCH("@",$I38),0)&gt;0)), 1001, 0)</f>
        <v>1001</v>
      </c>
      <c r="B38" s="18"/>
      <c r="C38" s="59"/>
      <c r="D38" s="36">
        <v>10</v>
      </c>
      <c r="E38" s="14" t="s">
        <v>22</v>
      </c>
      <c r="I38" s="173"/>
      <c r="J38" s="173"/>
      <c r="K38" s="173"/>
      <c r="L38" s="173"/>
      <c r="M38" s="173"/>
      <c r="N38" s="173"/>
      <c r="O38" s="173"/>
      <c r="P38" s="173"/>
      <c r="Q38" s="377"/>
      <c r="R38" s="173"/>
      <c r="S38" s="173"/>
      <c r="T38" s="173"/>
      <c r="U38" s="173"/>
      <c r="V38" s="173"/>
      <c r="W38" s="173"/>
      <c r="X38" s="173"/>
      <c r="Y38" s="173"/>
      <c r="Z38" s="48"/>
    </row>
    <row r="39" spans="1:27" ht="20.100000000000001" customHeight="1" x14ac:dyDescent="0.15">
      <c r="A39" s="18"/>
      <c r="B39" s="18"/>
      <c r="C39" s="59"/>
      <c r="D39" s="36"/>
      <c r="I39" s="56"/>
      <c r="J39" s="64" t="s">
        <v>413</v>
      </c>
      <c r="K39" s="65"/>
      <c r="L39" s="57"/>
      <c r="M39" s="57"/>
      <c r="N39" s="57"/>
      <c r="O39" s="57"/>
      <c r="P39" s="57"/>
      <c r="Q39" s="66"/>
      <c r="R39" s="57"/>
      <c r="S39" s="57"/>
      <c r="T39" s="57"/>
      <c r="U39" s="57"/>
      <c r="V39" s="57"/>
      <c r="W39" s="57"/>
      <c r="X39" s="57"/>
      <c r="Y39" s="57"/>
      <c r="Z39" s="16"/>
      <c r="AA39" s="67"/>
    </row>
    <row r="40" spans="1:27" ht="20.100000000000001" customHeight="1" x14ac:dyDescent="0.15">
      <c r="A40" s="18">
        <f>IF(AND($I40&lt;&gt;"一致する", $I40&lt;&gt;"一致しない"), 1001, 0)</f>
        <v>0</v>
      </c>
      <c r="B40" s="18"/>
      <c r="C40" s="39"/>
      <c r="D40" s="36">
        <v>11</v>
      </c>
      <c r="E40" s="14" t="s">
        <v>23</v>
      </c>
      <c r="I40" s="173" t="s">
        <v>24</v>
      </c>
      <c r="J40" s="173"/>
      <c r="K40" s="173"/>
      <c r="L40" s="173"/>
      <c r="M40" s="173"/>
      <c r="N40" s="16"/>
      <c r="O40" s="16"/>
      <c r="P40" s="16"/>
      <c r="Q40" s="16"/>
      <c r="R40" s="16"/>
      <c r="S40" s="16"/>
      <c r="T40" s="16"/>
      <c r="U40" s="16"/>
      <c r="V40" s="16"/>
      <c r="W40" s="16"/>
      <c r="X40" s="16"/>
      <c r="Y40" s="16"/>
      <c r="Z40" s="48"/>
      <c r="AA40" s="16"/>
    </row>
    <row r="41" spans="1:27" ht="20.100000000000001" customHeight="1" x14ac:dyDescent="0.15">
      <c r="A41" s="18"/>
      <c r="B41" s="18"/>
      <c r="C41" s="59"/>
      <c r="D41" s="16"/>
      <c r="E41" s="16"/>
      <c r="F41" s="16"/>
      <c r="G41" s="16"/>
      <c r="H41" s="16"/>
      <c r="I41" s="62"/>
      <c r="J41" s="68" t="s">
        <v>48</v>
      </c>
      <c r="K41" s="57"/>
      <c r="L41" s="57"/>
      <c r="M41" s="57"/>
      <c r="N41" s="57"/>
      <c r="O41" s="57"/>
      <c r="P41" s="57"/>
      <c r="Q41" s="57"/>
      <c r="R41" s="57"/>
      <c r="S41" s="57"/>
      <c r="T41" s="57"/>
      <c r="U41" s="57"/>
      <c r="V41" s="57"/>
      <c r="W41" s="57"/>
      <c r="X41" s="57"/>
      <c r="Y41" s="57"/>
      <c r="Z41" s="69"/>
      <c r="AA41" s="16"/>
    </row>
    <row r="42" spans="1:27" ht="20.100000000000001" customHeight="1" x14ac:dyDescent="0.15">
      <c r="A42" s="18"/>
      <c r="B42" s="18"/>
      <c r="C42" s="70"/>
      <c r="D42" s="52"/>
      <c r="E42" s="52"/>
      <c r="F42" s="52"/>
      <c r="G42" s="52"/>
      <c r="H42" s="52"/>
      <c r="I42" s="71"/>
      <c r="J42" s="71"/>
      <c r="K42" s="72"/>
      <c r="L42" s="71"/>
      <c r="M42" s="71"/>
      <c r="N42" s="71"/>
      <c r="O42" s="71"/>
      <c r="P42" s="71"/>
      <c r="Q42" s="71"/>
      <c r="R42" s="71"/>
      <c r="S42" s="71"/>
      <c r="T42" s="71"/>
      <c r="U42" s="71"/>
      <c r="V42" s="71"/>
      <c r="W42" s="71"/>
      <c r="X42" s="71"/>
      <c r="Y42" s="71"/>
      <c r="Z42" s="53"/>
    </row>
    <row r="43" spans="1:27" ht="15" customHeight="1" x14ac:dyDescent="0.15">
      <c r="A43" s="18"/>
      <c r="B43" s="18"/>
      <c r="C43" s="16"/>
      <c r="D43" s="16"/>
      <c r="E43" s="16"/>
      <c r="F43" s="16"/>
      <c r="G43" s="16"/>
      <c r="H43" s="16"/>
      <c r="I43" s="73"/>
      <c r="J43" s="44"/>
      <c r="K43" s="44"/>
      <c r="L43" s="44"/>
      <c r="M43" s="44"/>
      <c r="N43" s="44"/>
      <c r="O43" s="44"/>
      <c r="P43" s="44"/>
      <c r="Q43" s="44"/>
      <c r="R43" s="44"/>
      <c r="S43" s="44"/>
      <c r="T43" s="44"/>
      <c r="U43" s="44"/>
      <c r="V43" s="44"/>
      <c r="W43" s="44"/>
      <c r="X43" s="44"/>
      <c r="Y43" s="44"/>
      <c r="Z43" s="16"/>
    </row>
    <row r="44" spans="1:27" ht="15.75" hidden="1" customHeight="1" x14ac:dyDescent="0.15">
      <c r="A44" s="18"/>
      <c r="B44" s="18"/>
      <c r="C44" s="16"/>
      <c r="D44" s="16"/>
      <c r="E44" s="16"/>
      <c r="F44" s="16"/>
      <c r="G44" s="16"/>
      <c r="H44" s="16"/>
      <c r="I44" s="44"/>
      <c r="J44" s="16"/>
      <c r="K44" s="16"/>
      <c r="L44" s="16"/>
      <c r="M44" s="16"/>
      <c r="N44" s="16"/>
      <c r="O44" s="16"/>
      <c r="P44" s="16"/>
      <c r="Q44" s="16"/>
      <c r="R44" s="16"/>
      <c r="S44" s="16"/>
      <c r="T44" s="16"/>
      <c r="U44" s="16"/>
      <c r="V44" s="16"/>
      <c r="W44" s="16"/>
      <c r="X44" s="16"/>
      <c r="Y44" s="16"/>
      <c r="Z44" s="16"/>
    </row>
    <row r="45" spans="1:27" ht="15.75" hidden="1" customHeight="1" x14ac:dyDescent="0.15">
      <c r="A45" s="18"/>
      <c r="B45" s="18"/>
      <c r="C45" s="16"/>
      <c r="D45" s="16"/>
      <c r="E45" s="16"/>
      <c r="F45" s="16"/>
      <c r="G45" s="16"/>
      <c r="H45" s="16"/>
      <c r="I45" s="44"/>
      <c r="J45" s="16"/>
      <c r="K45" s="16"/>
      <c r="L45" s="16"/>
      <c r="M45" s="16"/>
      <c r="N45" s="16"/>
      <c r="O45" s="16"/>
      <c r="P45" s="16"/>
      <c r="Q45" s="16"/>
      <c r="R45" s="16"/>
      <c r="S45" s="16"/>
      <c r="T45" s="16"/>
      <c r="U45" s="16"/>
      <c r="V45" s="16"/>
      <c r="W45" s="16"/>
      <c r="X45" s="16"/>
      <c r="Y45" s="16"/>
      <c r="Z45" s="16"/>
    </row>
    <row r="46" spans="1:27" ht="15.75" hidden="1" customHeight="1" x14ac:dyDescent="0.15">
      <c r="A46" s="18"/>
      <c r="B46" s="18"/>
      <c r="C46" s="16"/>
      <c r="D46" s="16"/>
      <c r="E46" s="16"/>
      <c r="F46" s="16"/>
      <c r="G46" s="16"/>
      <c r="H46" s="16"/>
      <c r="I46" s="44"/>
      <c r="J46" s="16"/>
      <c r="K46" s="16"/>
      <c r="L46" s="16"/>
      <c r="M46" s="16"/>
      <c r="N46" s="16"/>
      <c r="O46" s="16"/>
      <c r="P46" s="16"/>
      <c r="Q46" s="16"/>
      <c r="R46" s="16"/>
      <c r="S46" s="16"/>
      <c r="T46" s="16"/>
      <c r="U46" s="16"/>
      <c r="V46" s="16"/>
      <c r="W46" s="16"/>
      <c r="X46" s="16"/>
      <c r="Y46" s="16"/>
      <c r="Z46" s="16"/>
    </row>
    <row r="47" spans="1:27" ht="15.75" hidden="1" customHeight="1" x14ac:dyDescent="0.15">
      <c r="A47" s="18"/>
      <c r="B47" s="18"/>
      <c r="C47" s="16"/>
      <c r="D47" s="16"/>
      <c r="E47" s="16"/>
      <c r="F47" s="16"/>
      <c r="G47" s="16"/>
      <c r="H47" s="16"/>
      <c r="I47" s="44"/>
      <c r="J47" s="16"/>
      <c r="K47" s="16"/>
      <c r="L47" s="16"/>
      <c r="M47" s="16"/>
      <c r="N47" s="16"/>
      <c r="O47" s="16"/>
      <c r="P47" s="16"/>
      <c r="Q47" s="16"/>
      <c r="R47" s="16"/>
      <c r="S47" s="16"/>
      <c r="T47" s="16"/>
      <c r="U47" s="16"/>
      <c r="V47" s="16"/>
      <c r="W47" s="16"/>
      <c r="X47" s="16"/>
      <c r="Y47" s="16"/>
      <c r="Z47" s="16"/>
    </row>
    <row r="48" spans="1:27" ht="15.75" hidden="1" customHeight="1" x14ac:dyDescent="0.15">
      <c r="A48" s="18"/>
      <c r="B48" s="18"/>
      <c r="C48" s="16"/>
      <c r="D48" s="16"/>
      <c r="E48" s="16"/>
      <c r="F48" s="16"/>
      <c r="G48" s="16"/>
      <c r="H48" s="16"/>
      <c r="I48" s="44"/>
      <c r="J48" s="16"/>
      <c r="K48" s="16"/>
      <c r="L48" s="16"/>
      <c r="M48" s="16"/>
      <c r="N48" s="16"/>
      <c r="O48" s="16"/>
      <c r="P48" s="16"/>
      <c r="Q48" s="16"/>
      <c r="R48" s="16"/>
      <c r="S48" s="16"/>
      <c r="T48" s="16"/>
      <c r="U48" s="16"/>
      <c r="V48" s="16"/>
      <c r="W48" s="16"/>
      <c r="X48" s="16"/>
      <c r="Y48" s="16"/>
      <c r="Z48" s="16"/>
    </row>
    <row r="49" spans="1:26" ht="15.75" hidden="1" customHeight="1" x14ac:dyDescent="0.15">
      <c r="A49" s="18"/>
      <c r="B49" s="18"/>
      <c r="C49" s="16"/>
      <c r="D49" s="16"/>
      <c r="E49" s="16"/>
      <c r="F49" s="16"/>
      <c r="G49" s="16"/>
      <c r="H49" s="16"/>
      <c r="I49" s="44"/>
      <c r="J49" s="16"/>
      <c r="K49" s="16"/>
      <c r="L49" s="16"/>
      <c r="M49" s="16"/>
      <c r="N49" s="16"/>
      <c r="O49" s="16"/>
      <c r="P49" s="16"/>
      <c r="Q49" s="16"/>
      <c r="R49" s="16"/>
      <c r="S49" s="16"/>
      <c r="T49" s="16"/>
      <c r="U49" s="16"/>
      <c r="V49" s="16"/>
      <c r="W49" s="16"/>
      <c r="X49" s="16"/>
      <c r="Y49" s="16"/>
      <c r="Z49" s="16"/>
    </row>
    <row r="50" spans="1:26" ht="15.75" hidden="1" customHeight="1" x14ac:dyDescent="0.15">
      <c r="A50" s="18"/>
      <c r="B50" s="18"/>
      <c r="C50" s="16"/>
      <c r="D50" s="16"/>
      <c r="E50" s="16"/>
      <c r="F50" s="16"/>
      <c r="G50" s="16"/>
      <c r="H50" s="16"/>
      <c r="I50" s="44"/>
      <c r="J50" s="16"/>
      <c r="K50" s="16"/>
      <c r="L50" s="16"/>
      <c r="M50" s="16"/>
      <c r="N50" s="16"/>
      <c r="O50" s="16"/>
      <c r="P50" s="16"/>
      <c r="Q50" s="16"/>
      <c r="R50" s="16"/>
      <c r="S50" s="16"/>
      <c r="T50" s="16"/>
      <c r="U50" s="16"/>
      <c r="V50" s="16"/>
      <c r="W50" s="16"/>
      <c r="X50" s="16"/>
      <c r="Y50" s="16"/>
      <c r="Z50" s="16"/>
    </row>
    <row r="51" spans="1:26" ht="15.75" hidden="1" customHeight="1" x14ac:dyDescent="0.15">
      <c r="A51" s="18"/>
      <c r="B51" s="18"/>
      <c r="C51" s="16"/>
      <c r="D51" s="16"/>
      <c r="E51" s="16"/>
      <c r="F51" s="16"/>
      <c r="G51" s="16"/>
      <c r="H51" s="16"/>
      <c r="I51" s="44"/>
      <c r="J51" s="16"/>
      <c r="K51" s="16"/>
      <c r="L51" s="16"/>
      <c r="M51" s="16"/>
      <c r="N51" s="16"/>
      <c r="O51" s="16"/>
      <c r="P51" s="16"/>
      <c r="Q51" s="16"/>
      <c r="R51" s="16"/>
      <c r="S51" s="16"/>
      <c r="T51" s="16"/>
      <c r="U51" s="16"/>
      <c r="V51" s="16"/>
      <c r="W51" s="16"/>
      <c r="X51" s="16"/>
      <c r="Y51" s="16"/>
      <c r="Z51" s="16"/>
    </row>
    <row r="52" spans="1:26" ht="15.75" hidden="1" customHeight="1" x14ac:dyDescent="0.15">
      <c r="A52" s="18"/>
      <c r="B52" s="18"/>
      <c r="C52" s="16"/>
      <c r="D52" s="16"/>
      <c r="E52" s="16"/>
      <c r="F52" s="16"/>
      <c r="G52" s="16"/>
      <c r="H52" s="16"/>
      <c r="I52" s="44"/>
      <c r="J52" s="16"/>
      <c r="K52" s="16"/>
      <c r="L52" s="16"/>
      <c r="M52" s="16"/>
      <c r="N52" s="16"/>
      <c r="O52" s="16"/>
      <c r="P52" s="16"/>
      <c r="Q52" s="16"/>
      <c r="R52" s="16"/>
      <c r="S52" s="16"/>
      <c r="T52" s="16"/>
      <c r="U52" s="16"/>
      <c r="V52" s="16"/>
      <c r="W52" s="16"/>
      <c r="X52" s="16"/>
      <c r="Y52" s="16"/>
      <c r="Z52" s="16"/>
    </row>
    <row r="53" spans="1:26" ht="15.75" hidden="1" customHeight="1" x14ac:dyDescent="0.15">
      <c r="A53" s="18"/>
      <c r="B53" s="18"/>
      <c r="C53" s="16"/>
      <c r="D53" s="16"/>
      <c r="E53" s="16"/>
      <c r="F53" s="16"/>
      <c r="G53" s="16"/>
      <c r="H53" s="16"/>
      <c r="I53" s="44"/>
      <c r="J53" s="16"/>
      <c r="K53" s="16"/>
      <c r="L53" s="16"/>
      <c r="M53" s="16"/>
      <c r="N53" s="16"/>
      <c r="O53" s="16"/>
      <c r="P53" s="16"/>
      <c r="Q53" s="16"/>
      <c r="R53" s="16"/>
      <c r="S53" s="16"/>
      <c r="T53" s="16"/>
      <c r="U53" s="16"/>
      <c r="V53" s="16"/>
      <c r="W53" s="16"/>
      <c r="X53" s="16"/>
      <c r="Y53" s="16"/>
      <c r="Z53" s="16"/>
    </row>
    <row r="54" spans="1:26" ht="15.75" hidden="1" customHeight="1" x14ac:dyDescent="0.15">
      <c r="A54" s="18"/>
      <c r="B54" s="18"/>
      <c r="C54" s="16"/>
      <c r="D54" s="16"/>
      <c r="E54" s="16"/>
      <c r="F54" s="16"/>
      <c r="G54" s="16"/>
      <c r="H54" s="16"/>
      <c r="I54" s="44"/>
      <c r="J54" s="16"/>
      <c r="K54" s="16"/>
      <c r="L54" s="16"/>
      <c r="M54" s="16"/>
      <c r="N54" s="16"/>
      <c r="O54" s="16"/>
      <c r="P54" s="16"/>
      <c r="Q54" s="16"/>
      <c r="R54" s="16"/>
      <c r="S54" s="16"/>
      <c r="T54" s="16"/>
      <c r="U54" s="16"/>
      <c r="V54" s="16"/>
      <c r="W54" s="16"/>
      <c r="X54" s="16"/>
      <c r="Y54" s="16"/>
      <c r="Z54" s="16"/>
    </row>
    <row r="55" spans="1:26" ht="15.75" hidden="1" customHeight="1" x14ac:dyDescent="0.15">
      <c r="A55" s="18"/>
      <c r="B55" s="18"/>
      <c r="C55" s="16"/>
      <c r="D55" s="16"/>
      <c r="E55" s="16"/>
      <c r="F55" s="16"/>
      <c r="G55" s="16"/>
      <c r="H55" s="16"/>
      <c r="I55" s="44"/>
      <c r="J55" s="16"/>
      <c r="K55" s="16"/>
      <c r="L55" s="16"/>
      <c r="M55" s="16"/>
      <c r="N55" s="16"/>
      <c r="O55" s="16"/>
      <c r="P55" s="16"/>
      <c r="Q55" s="16"/>
      <c r="R55" s="16"/>
      <c r="S55" s="16"/>
      <c r="T55" s="16"/>
      <c r="U55" s="16"/>
      <c r="V55" s="16"/>
      <c r="W55" s="16"/>
      <c r="X55" s="16"/>
      <c r="Y55" s="16"/>
      <c r="Z55" s="16"/>
    </row>
    <row r="56" spans="1:26" ht="15.75" hidden="1" customHeight="1" x14ac:dyDescent="0.15">
      <c r="A56" s="18"/>
      <c r="B56" s="18"/>
      <c r="C56" s="16"/>
      <c r="D56" s="16"/>
      <c r="E56" s="16"/>
      <c r="F56" s="16"/>
      <c r="G56" s="16"/>
      <c r="H56" s="16"/>
      <c r="I56" s="44"/>
      <c r="J56" s="16"/>
      <c r="K56" s="16"/>
      <c r="L56" s="16"/>
      <c r="M56" s="16"/>
      <c r="N56" s="16"/>
      <c r="O56" s="16"/>
      <c r="P56" s="16"/>
      <c r="Q56" s="16"/>
      <c r="R56" s="16"/>
      <c r="S56" s="16"/>
      <c r="T56" s="16"/>
      <c r="U56" s="16"/>
      <c r="V56" s="16"/>
      <c r="W56" s="16"/>
      <c r="X56" s="16"/>
      <c r="Y56" s="16"/>
      <c r="Z56" s="16"/>
    </row>
    <row r="57" spans="1:26" ht="15.75" hidden="1" customHeight="1" x14ac:dyDescent="0.15">
      <c r="A57" s="18"/>
      <c r="B57" s="18"/>
      <c r="C57" s="16"/>
      <c r="D57" s="16"/>
      <c r="E57" s="16"/>
      <c r="F57" s="16"/>
      <c r="G57" s="16"/>
      <c r="H57" s="16"/>
      <c r="I57" s="44"/>
      <c r="J57" s="16"/>
      <c r="K57" s="16"/>
      <c r="L57" s="16"/>
      <c r="M57" s="16"/>
      <c r="N57" s="16"/>
      <c r="O57" s="16"/>
      <c r="P57" s="16"/>
      <c r="Q57" s="16"/>
      <c r="R57" s="16"/>
      <c r="S57" s="16"/>
      <c r="T57" s="16"/>
      <c r="U57" s="16"/>
      <c r="V57" s="16"/>
      <c r="W57" s="16"/>
      <c r="X57" s="16"/>
      <c r="Y57" s="16"/>
      <c r="Z57" s="16"/>
    </row>
    <row r="58" spans="1:26" ht="15.75" hidden="1" customHeight="1" x14ac:dyDescent="0.15">
      <c r="A58" s="18"/>
      <c r="B58" s="18"/>
      <c r="C58" s="16"/>
      <c r="D58" s="16"/>
      <c r="E58" s="16"/>
      <c r="F58" s="16"/>
      <c r="G58" s="16"/>
      <c r="H58" s="16"/>
      <c r="I58" s="44"/>
      <c r="J58" s="16"/>
      <c r="K58" s="16"/>
      <c r="L58" s="16"/>
      <c r="M58" s="16"/>
      <c r="N58" s="16"/>
      <c r="O58" s="16"/>
      <c r="P58" s="16"/>
      <c r="Q58" s="16"/>
      <c r="R58" s="16"/>
      <c r="S58" s="16"/>
      <c r="T58" s="16"/>
      <c r="U58" s="16"/>
      <c r="V58" s="16"/>
      <c r="W58" s="16"/>
      <c r="X58" s="16"/>
      <c r="Y58" s="16"/>
      <c r="Z58" s="16"/>
    </row>
    <row r="59" spans="1:26" ht="15" customHeight="1" x14ac:dyDescent="0.15">
      <c r="A59" s="18"/>
      <c r="B59" s="18"/>
      <c r="C59" s="16"/>
      <c r="D59" s="16"/>
      <c r="E59" s="16"/>
      <c r="F59" s="16"/>
      <c r="G59" s="16"/>
      <c r="H59" s="16"/>
      <c r="I59" s="44"/>
      <c r="J59" s="16"/>
      <c r="K59" s="16"/>
      <c r="L59" s="16"/>
      <c r="M59" s="16"/>
      <c r="N59" s="16"/>
      <c r="O59" s="16"/>
      <c r="P59" s="16"/>
      <c r="Q59" s="16"/>
      <c r="R59" s="16"/>
      <c r="S59" s="16"/>
      <c r="T59" s="16"/>
      <c r="U59" s="16"/>
      <c r="V59" s="16"/>
      <c r="W59" s="16"/>
      <c r="X59" s="16"/>
      <c r="Y59" s="16"/>
      <c r="Z59" s="16"/>
    </row>
    <row r="60" spans="1:26" ht="20.100000000000001" customHeight="1" x14ac:dyDescent="0.15">
      <c r="A60" s="18"/>
      <c r="B60" s="18"/>
      <c r="C60" s="295" t="s">
        <v>25</v>
      </c>
      <c r="D60" s="296"/>
      <c r="E60" s="296"/>
      <c r="F60" s="296"/>
      <c r="G60" s="296"/>
      <c r="H60" s="374"/>
      <c r="I60" s="74"/>
    </row>
    <row r="61" spans="1:26" ht="15" customHeight="1" x14ac:dyDescent="0.15">
      <c r="A61" s="18"/>
      <c r="B61" s="18"/>
      <c r="C61" s="31"/>
      <c r="D61" s="47"/>
      <c r="E61" s="47"/>
      <c r="F61" s="47"/>
      <c r="G61" s="47"/>
      <c r="H61" s="47"/>
      <c r="I61" s="33"/>
      <c r="J61" s="33"/>
      <c r="K61" s="33"/>
      <c r="L61" s="33"/>
      <c r="M61" s="33"/>
      <c r="N61" s="33"/>
      <c r="O61" s="33"/>
      <c r="P61" s="33"/>
      <c r="Q61" s="33"/>
      <c r="R61" s="33"/>
      <c r="S61" s="33"/>
      <c r="T61" s="33"/>
      <c r="U61" s="33"/>
      <c r="V61" s="33"/>
      <c r="W61" s="33"/>
      <c r="X61" s="33"/>
      <c r="Y61" s="33"/>
      <c r="Z61" s="55"/>
    </row>
    <row r="62" spans="1:26" ht="30" customHeight="1" x14ac:dyDescent="0.15">
      <c r="A62" s="18"/>
      <c r="B62" s="18"/>
      <c r="C62" s="31"/>
      <c r="D62" s="170" t="s">
        <v>440</v>
      </c>
      <c r="E62" s="170"/>
      <c r="F62" s="170"/>
      <c r="G62" s="170"/>
      <c r="H62" s="170"/>
      <c r="I62" s="170"/>
      <c r="J62" s="170"/>
      <c r="K62" s="170"/>
      <c r="L62" s="170"/>
      <c r="M62" s="170"/>
      <c r="N62" s="170"/>
      <c r="O62" s="170"/>
      <c r="P62" s="170"/>
      <c r="Q62" s="170"/>
      <c r="R62" s="170"/>
      <c r="S62" s="170"/>
      <c r="T62" s="170"/>
      <c r="U62" s="170"/>
      <c r="V62" s="170"/>
      <c r="W62" s="170"/>
      <c r="X62" s="170"/>
      <c r="Y62" s="170"/>
      <c r="Z62" s="48"/>
    </row>
    <row r="63" spans="1:26" ht="20.100000000000001" customHeight="1" x14ac:dyDescent="0.15">
      <c r="A63" s="18">
        <f>IF(AND($I63&lt;&gt;"しない", $I63&lt;&gt;"する"), 1001, 0)</f>
        <v>1001</v>
      </c>
      <c r="B63" s="18"/>
      <c r="C63" s="39"/>
      <c r="D63" s="36">
        <v>1</v>
      </c>
      <c r="E63" s="16" t="s">
        <v>26</v>
      </c>
      <c r="F63" s="16"/>
      <c r="G63" s="16"/>
      <c r="H63" s="16"/>
      <c r="I63" s="173"/>
      <c r="J63" s="173"/>
      <c r="K63" s="173"/>
      <c r="L63" s="173"/>
      <c r="M63" s="173"/>
      <c r="N63" s="16"/>
      <c r="O63" s="16"/>
      <c r="P63" s="16"/>
      <c r="Q63" s="16"/>
      <c r="R63" s="16"/>
      <c r="S63" s="16"/>
      <c r="T63" s="16"/>
      <c r="U63" s="16"/>
      <c r="V63" s="16"/>
      <c r="W63" s="16"/>
      <c r="X63" s="16"/>
      <c r="Y63" s="16"/>
      <c r="Z63" s="48"/>
    </row>
    <row r="64" spans="1:26" ht="20.100000000000001" customHeight="1" x14ac:dyDescent="0.15">
      <c r="A64" s="18"/>
      <c r="B64" s="18"/>
      <c r="C64" s="39"/>
      <c r="D64" s="16"/>
      <c r="E64" s="16"/>
      <c r="F64" s="16"/>
      <c r="G64" s="16"/>
      <c r="H64" s="16"/>
      <c r="I64" s="62"/>
      <c r="J64" s="57" t="s">
        <v>4</v>
      </c>
      <c r="K64" s="58"/>
      <c r="L64" s="58"/>
      <c r="M64" s="58"/>
      <c r="N64" s="58"/>
      <c r="O64" s="58"/>
      <c r="P64" s="58"/>
      <c r="Q64" s="58"/>
      <c r="R64" s="58"/>
      <c r="S64" s="58"/>
      <c r="T64" s="58"/>
      <c r="U64" s="58"/>
      <c r="V64" s="58"/>
      <c r="W64" s="58"/>
      <c r="X64" s="58"/>
      <c r="Y64" s="58"/>
      <c r="Z64" s="48"/>
    </row>
    <row r="65" spans="1:26" ht="20.100000000000001" hidden="1" customHeight="1" x14ac:dyDescent="0.15">
      <c r="A65" s="18"/>
      <c r="B65" s="18"/>
      <c r="C65" s="39"/>
      <c r="D65" s="16"/>
      <c r="E65" s="16"/>
      <c r="F65" s="16"/>
      <c r="G65" s="16"/>
      <c r="H65" s="16"/>
      <c r="I65" s="62"/>
      <c r="J65" s="58"/>
      <c r="K65" s="58"/>
      <c r="L65" s="58"/>
      <c r="M65" s="58"/>
      <c r="N65" s="58"/>
      <c r="O65" s="58"/>
      <c r="P65" s="58"/>
      <c r="Q65" s="58"/>
      <c r="R65" s="58"/>
      <c r="S65" s="58"/>
      <c r="T65" s="58"/>
      <c r="U65" s="58"/>
      <c r="V65" s="58"/>
      <c r="W65" s="58"/>
      <c r="X65" s="58"/>
      <c r="Y65" s="58"/>
      <c r="Z65" s="48"/>
    </row>
    <row r="66" spans="1:26" ht="20.100000000000001" hidden="1" customHeight="1" x14ac:dyDescent="0.15">
      <c r="A66" s="18"/>
      <c r="B66" s="18"/>
      <c r="C66" s="39"/>
      <c r="D66" s="16"/>
      <c r="E66" s="16"/>
      <c r="F66" s="16"/>
      <c r="G66" s="16"/>
      <c r="H66" s="16"/>
      <c r="I66" s="62"/>
      <c r="J66" s="58"/>
      <c r="K66" s="58"/>
      <c r="L66" s="58"/>
      <c r="M66" s="58"/>
      <c r="N66" s="58"/>
      <c r="O66" s="58"/>
      <c r="P66" s="58"/>
      <c r="Q66" s="58"/>
      <c r="R66" s="58"/>
      <c r="S66" s="58"/>
      <c r="T66" s="58"/>
      <c r="U66" s="58"/>
      <c r="V66" s="58"/>
      <c r="W66" s="58"/>
      <c r="X66" s="58"/>
      <c r="Y66" s="58"/>
      <c r="Z66" s="48"/>
    </row>
    <row r="67" spans="1:26" ht="20.100000000000001" hidden="1" customHeight="1" x14ac:dyDescent="0.15">
      <c r="A67" s="18"/>
      <c r="B67" s="18"/>
      <c r="C67" s="39"/>
      <c r="D67" s="16"/>
      <c r="E67" s="16"/>
      <c r="F67" s="16"/>
      <c r="G67" s="16"/>
      <c r="H67" s="16"/>
      <c r="I67" s="62"/>
      <c r="J67" s="58"/>
      <c r="K67" s="58"/>
      <c r="L67" s="58"/>
      <c r="M67" s="58"/>
      <c r="N67" s="58"/>
      <c r="O67" s="58"/>
      <c r="P67" s="58"/>
      <c r="Q67" s="58"/>
      <c r="R67" s="58"/>
      <c r="S67" s="58"/>
      <c r="T67" s="58"/>
      <c r="U67" s="58"/>
      <c r="V67" s="58"/>
      <c r="W67" s="58"/>
      <c r="X67" s="58"/>
      <c r="Y67" s="58"/>
      <c r="Z67" s="48"/>
    </row>
    <row r="68" spans="1:26" ht="20.100000000000001" hidden="1" customHeight="1" x14ac:dyDescent="0.15">
      <c r="A68" s="18"/>
      <c r="B68" s="18"/>
      <c r="C68" s="39"/>
      <c r="D68" s="16"/>
      <c r="E68" s="16"/>
      <c r="F68" s="16"/>
      <c r="G68" s="16"/>
      <c r="H68" s="16"/>
      <c r="I68" s="62"/>
      <c r="J68" s="58"/>
      <c r="K68" s="58"/>
      <c r="L68" s="58"/>
      <c r="M68" s="58"/>
      <c r="N68" s="58"/>
      <c r="O68" s="58"/>
      <c r="P68" s="58"/>
      <c r="Q68" s="58"/>
      <c r="R68" s="58"/>
      <c r="S68" s="58"/>
      <c r="T68" s="58"/>
      <c r="U68" s="58"/>
      <c r="V68" s="58"/>
      <c r="W68" s="58"/>
      <c r="X68" s="58"/>
      <c r="Y68" s="58"/>
      <c r="Z68" s="48"/>
    </row>
    <row r="69" spans="1:26" ht="20.100000000000001" customHeight="1" x14ac:dyDescent="0.15">
      <c r="A69" s="18">
        <f>IF(OR(AND($I63="する",TRIM($I69)=""),AND($I63="しない",NOT(ISBLANK($I69)))), 1001, 0)</f>
        <v>0</v>
      </c>
      <c r="B69" s="18"/>
      <c r="C69" s="39"/>
      <c r="D69" s="36">
        <v>2</v>
      </c>
      <c r="E69" s="14" t="s">
        <v>9</v>
      </c>
      <c r="I69" s="378"/>
      <c r="J69" s="379"/>
      <c r="K69" s="379"/>
      <c r="L69" s="379"/>
      <c r="M69" s="379"/>
      <c r="N69" s="16"/>
      <c r="O69" s="16"/>
      <c r="P69" s="16"/>
      <c r="Q69" s="16"/>
      <c r="R69" s="16"/>
      <c r="S69" s="16"/>
      <c r="T69" s="16"/>
      <c r="U69" s="16"/>
      <c r="V69" s="16"/>
      <c r="W69" s="16"/>
      <c r="X69" s="16"/>
      <c r="Y69" s="16"/>
      <c r="Z69" s="48"/>
    </row>
    <row r="70" spans="1:26" ht="20.100000000000001" customHeight="1" x14ac:dyDescent="0.15">
      <c r="A70" s="18"/>
      <c r="B70" s="18"/>
      <c r="C70" s="39"/>
      <c r="D70" s="36"/>
      <c r="E70" s="16"/>
      <c r="F70" s="16"/>
      <c r="G70" s="16"/>
      <c r="H70" s="16"/>
      <c r="I70" s="56"/>
      <c r="J70" s="57" t="s">
        <v>415</v>
      </c>
      <c r="K70" s="58"/>
      <c r="L70" s="58"/>
      <c r="M70" s="58"/>
      <c r="N70" s="58"/>
      <c r="O70" s="58"/>
      <c r="P70" s="58"/>
      <c r="Q70" s="58"/>
      <c r="R70" s="58"/>
      <c r="S70" s="58"/>
      <c r="T70" s="58"/>
      <c r="U70" s="58"/>
      <c r="V70" s="58"/>
      <c r="W70" s="58"/>
      <c r="X70" s="58"/>
      <c r="Y70" s="58"/>
      <c r="Z70" s="48"/>
    </row>
    <row r="71" spans="1:26" ht="20.100000000000001" customHeight="1" x14ac:dyDescent="0.15">
      <c r="A71" s="18">
        <f>IF(OR(AND($I63="する",AND($I71&lt;&gt;"", OR(ISERROR(FIND("@"&amp;LEFT($I71,3)&amp;"@", 都道府県3))=FALSE, ISERROR(FIND("@"&amp;LEFT($I71,4)&amp;"@",都道府県4))=FALSE))=FALSE),AND($I63="しない",NOT(ISBLANK($I71)))), 1001, 0)</f>
        <v>0</v>
      </c>
      <c r="B71" s="18"/>
      <c r="C71" s="39"/>
      <c r="D71" s="36">
        <v>3</v>
      </c>
      <c r="E71" s="14" t="s">
        <v>10</v>
      </c>
      <c r="I71" s="171"/>
      <c r="J71" s="171"/>
      <c r="K71" s="171"/>
      <c r="L71" s="171"/>
      <c r="M71" s="171"/>
      <c r="N71" s="171"/>
      <c r="O71" s="171"/>
      <c r="P71" s="171"/>
      <c r="Q71" s="172"/>
      <c r="R71" s="171"/>
      <c r="S71" s="171"/>
      <c r="T71" s="171"/>
      <c r="U71" s="171"/>
      <c r="V71" s="171"/>
      <c r="W71" s="171"/>
      <c r="X71" s="171"/>
      <c r="Y71" s="171"/>
      <c r="Z71" s="48"/>
    </row>
    <row r="72" spans="1:26" ht="20.100000000000001" customHeight="1" x14ac:dyDescent="0.15">
      <c r="A72" s="18"/>
      <c r="B72" s="18"/>
      <c r="C72" s="39"/>
      <c r="D72" s="36"/>
      <c r="E72" s="16"/>
      <c r="F72" s="16"/>
      <c r="G72" s="16"/>
      <c r="H72" s="16"/>
      <c r="I72" s="56"/>
      <c r="J72" s="57" t="s">
        <v>416</v>
      </c>
      <c r="K72" s="58"/>
      <c r="L72" s="58"/>
      <c r="M72" s="58"/>
      <c r="N72" s="58"/>
      <c r="O72" s="58"/>
      <c r="P72" s="58"/>
      <c r="Q72" s="58"/>
      <c r="R72" s="58"/>
      <c r="S72" s="58"/>
      <c r="T72" s="58"/>
      <c r="U72" s="58"/>
      <c r="V72" s="58"/>
      <c r="W72" s="58"/>
      <c r="X72" s="58"/>
      <c r="Y72" s="58"/>
      <c r="Z72" s="48"/>
    </row>
    <row r="73" spans="1:26" ht="20.100000000000001" customHeight="1" x14ac:dyDescent="0.15">
      <c r="A73" s="18">
        <f>IF(OR(AND($I63="する",TRIM($I73)=""),AND($I63="しない",NOT(ISBLANK($I73)))), 1001, 0)</f>
        <v>0</v>
      </c>
      <c r="B73" s="18"/>
      <c r="C73" s="39"/>
      <c r="D73" s="36">
        <v>4</v>
      </c>
      <c r="E73" s="14" t="s">
        <v>12</v>
      </c>
      <c r="I73" s="173"/>
      <c r="J73" s="173"/>
      <c r="K73" s="173"/>
      <c r="L73" s="173"/>
      <c r="M73" s="173"/>
      <c r="N73" s="173"/>
      <c r="O73" s="173"/>
      <c r="P73" s="173"/>
      <c r="Q73" s="375"/>
      <c r="R73" s="173"/>
      <c r="S73" s="173"/>
      <c r="T73" s="173"/>
      <c r="U73" s="173"/>
      <c r="V73" s="173"/>
      <c r="W73" s="173"/>
      <c r="X73" s="173"/>
      <c r="Y73" s="173"/>
      <c r="Z73" s="48"/>
    </row>
    <row r="74" spans="1:26" ht="30" customHeight="1" x14ac:dyDescent="0.15">
      <c r="A74" s="18"/>
      <c r="B74" s="18"/>
      <c r="C74" s="59"/>
      <c r="D74" s="16"/>
      <c r="I74" s="56"/>
      <c r="J74" s="376" t="s">
        <v>421</v>
      </c>
      <c r="K74" s="376"/>
      <c r="L74" s="376"/>
      <c r="M74" s="376"/>
      <c r="N74" s="376"/>
      <c r="O74" s="376"/>
      <c r="P74" s="376"/>
      <c r="Q74" s="376"/>
      <c r="R74" s="376"/>
      <c r="S74" s="376"/>
      <c r="T74" s="376"/>
      <c r="U74" s="376"/>
      <c r="V74" s="376"/>
      <c r="W74" s="376"/>
      <c r="X74" s="376"/>
      <c r="Y74" s="376"/>
      <c r="Z74" s="48"/>
    </row>
    <row r="75" spans="1:26" ht="20.100000000000001" customHeight="1" x14ac:dyDescent="0.15">
      <c r="A75" s="18">
        <f>IF(OR(AND($I63="する",TRIM($I75)=""),AND($I63="しない",NOT(ISBLANK($I75)))), 1001, 0)</f>
        <v>0</v>
      </c>
      <c r="B75" s="18"/>
      <c r="C75" s="39"/>
      <c r="D75" s="36">
        <v>5</v>
      </c>
      <c r="E75" s="14" t="s">
        <v>13</v>
      </c>
      <c r="I75" s="173"/>
      <c r="J75" s="173"/>
      <c r="K75" s="173"/>
      <c r="L75" s="173"/>
      <c r="M75" s="173"/>
      <c r="N75" s="173"/>
      <c r="O75" s="173"/>
      <c r="P75" s="173"/>
      <c r="Q75" s="173"/>
      <c r="R75" s="173"/>
      <c r="S75" s="173"/>
      <c r="T75" s="173"/>
      <c r="U75" s="173"/>
      <c r="V75" s="173"/>
      <c r="W75" s="173"/>
      <c r="X75" s="173"/>
      <c r="Y75" s="173"/>
      <c r="Z75" s="48"/>
    </row>
    <row r="76" spans="1:26" ht="30" customHeight="1" x14ac:dyDescent="0.15">
      <c r="A76" s="18"/>
      <c r="B76" s="18"/>
      <c r="C76" s="59"/>
      <c r="D76" s="16"/>
      <c r="E76" s="16"/>
      <c r="F76" s="16"/>
      <c r="G76" s="16"/>
      <c r="H76" s="16"/>
      <c r="I76" s="56"/>
      <c r="J76" s="376" t="s">
        <v>422</v>
      </c>
      <c r="K76" s="376"/>
      <c r="L76" s="376"/>
      <c r="M76" s="376"/>
      <c r="N76" s="376"/>
      <c r="O76" s="376"/>
      <c r="P76" s="376"/>
      <c r="Q76" s="376"/>
      <c r="R76" s="376"/>
      <c r="S76" s="376"/>
      <c r="T76" s="376"/>
      <c r="U76" s="376"/>
      <c r="V76" s="376"/>
      <c r="W76" s="376"/>
      <c r="X76" s="376"/>
      <c r="Y76" s="376"/>
      <c r="Z76" s="48"/>
    </row>
    <row r="77" spans="1:26" ht="20.100000000000001" customHeight="1" x14ac:dyDescent="0.15">
      <c r="A77" s="18">
        <f>IF(OR(AND($I63="する",TRIM($I77)=""),AND($I63="しない",NOT(ISBLANK($I77)))), 1001, 0)</f>
        <v>0</v>
      </c>
      <c r="B77" s="18"/>
      <c r="C77" s="39"/>
      <c r="D77" s="36">
        <v>6</v>
      </c>
      <c r="E77" s="14" t="s">
        <v>27</v>
      </c>
      <c r="I77" s="173"/>
      <c r="J77" s="173"/>
      <c r="K77" s="173"/>
      <c r="L77" s="173"/>
      <c r="M77" s="173"/>
      <c r="N77" s="173"/>
      <c r="O77" s="173"/>
      <c r="P77" s="173"/>
      <c r="Q77" s="173"/>
      <c r="R77" s="173"/>
      <c r="S77" s="173"/>
      <c r="T77" s="173"/>
      <c r="U77" s="173"/>
      <c r="V77" s="173"/>
      <c r="W77" s="173"/>
      <c r="X77" s="173"/>
      <c r="Y77" s="173"/>
      <c r="Z77" s="48"/>
    </row>
    <row r="78" spans="1:26" ht="20.100000000000001" customHeight="1" x14ac:dyDescent="0.15">
      <c r="A78" s="18"/>
      <c r="B78" s="18"/>
      <c r="C78" s="59"/>
      <c r="D78" s="16"/>
      <c r="E78" s="16"/>
      <c r="F78" s="16"/>
      <c r="G78" s="16"/>
      <c r="H78" s="16"/>
      <c r="I78" s="56"/>
      <c r="J78" s="68" t="s">
        <v>28</v>
      </c>
      <c r="K78" s="58"/>
      <c r="L78" s="58"/>
      <c r="M78" s="58"/>
      <c r="N78" s="58"/>
      <c r="O78" s="58"/>
      <c r="P78" s="58"/>
      <c r="Q78" s="58"/>
      <c r="R78" s="58"/>
      <c r="S78" s="58"/>
      <c r="T78" s="58"/>
      <c r="U78" s="58"/>
      <c r="V78" s="58"/>
      <c r="W78" s="58"/>
      <c r="X78" s="58"/>
      <c r="Y78" s="58"/>
      <c r="Z78" s="48"/>
    </row>
    <row r="79" spans="1:26" ht="20.100000000000001" customHeight="1" x14ac:dyDescent="0.15">
      <c r="A79" s="18">
        <f>IF(OR(AND($I63="する",OR(TRIM($I79)="", NOT(OR(IFERROR(SEARCH(" ",$I79),0)&gt;0, IFERROR(SEARCH("　",$I79),0)&gt;0)))),AND($I63="しない",NOT(ISBLANK($I79)))), 1001, 0)</f>
        <v>0</v>
      </c>
      <c r="B79" s="18"/>
      <c r="C79" s="39"/>
      <c r="D79" s="36">
        <v>7</v>
      </c>
      <c r="E79" s="14" t="s">
        <v>29</v>
      </c>
      <c r="I79" s="173"/>
      <c r="J79" s="173"/>
      <c r="K79" s="173"/>
      <c r="L79" s="173"/>
      <c r="M79" s="173"/>
      <c r="N79" s="173"/>
      <c r="O79" s="173"/>
      <c r="P79" s="173"/>
      <c r="Q79" s="173"/>
      <c r="R79" s="173"/>
      <c r="S79" s="173"/>
      <c r="T79" s="173"/>
      <c r="U79" s="173"/>
      <c r="V79" s="173"/>
      <c r="W79" s="173"/>
      <c r="X79" s="173"/>
      <c r="Y79" s="173"/>
      <c r="Z79" s="48"/>
    </row>
    <row r="80" spans="1:26" ht="20.100000000000001" customHeight="1" x14ac:dyDescent="0.15">
      <c r="A80" s="18"/>
      <c r="B80" s="18"/>
      <c r="C80" s="59"/>
      <c r="D80" s="16"/>
      <c r="E80" s="75" t="s">
        <v>30</v>
      </c>
      <c r="F80" s="16"/>
      <c r="G80" s="16"/>
      <c r="H80" s="16"/>
      <c r="I80" s="62"/>
      <c r="J80" s="57" t="s">
        <v>419</v>
      </c>
      <c r="K80" s="57"/>
      <c r="L80" s="57"/>
      <c r="M80" s="57"/>
      <c r="N80" s="57"/>
      <c r="O80" s="57"/>
      <c r="P80" s="57"/>
      <c r="Q80" s="57"/>
      <c r="R80" s="57"/>
      <c r="S80" s="57"/>
      <c r="T80" s="57"/>
      <c r="U80" s="57"/>
      <c r="V80" s="57"/>
      <c r="W80" s="57"/>
      <c r="X80" s="57"/>
      <c r="Y80" s="57"/>
      <c r="Z80" s="48"/>
    </row>
    <row r="81" spans="1:27" ht="20.100000000000001" customHeight="1" x14ac:dyDescent="0.15">
      <c r="A81" s="18">
        <f>IF(OR(AND($I63="する",OR(TRIM($I81)="", NOT(OR(IFERROR(SEARCH(" ",$I81),0)&gt;0, IFERROR(SEARCH("　",$I81),0)&gt;0)))),AND($I63="しない",NOT(ISBLANK($I81)))), 1001, 0)</f>
        <v>0</v>
      </c>
      <c r="B81" s="18"/>
      <c r="C81" s="39"/>
      <c r="D81" s="36">
        <v>8</v>
      </c>
      <c r="E81" s="14" t="s">
        <v>29</v>
      </c>
      <c r="I81" s="173"/>
      <c r="J81" s="173"/>
      <c r="K81" s="173"/>
      <c r="L81" s="173"/>
      <c r="M81" s="173"/>
      <c r="N81" s="173"/>
      <c r="O81" s="173"/>
      <c r="P81" s="173"/>
      <c r="Q81" s="173"/>
      <c r="R81" s="173"/>
      <c r="S81" s="173"/>
      <c r="T81" s="173"/>
      <c r="U81" s="173"/>
      <c r="V81" s="173"/>
      <c r="W81" s="173"/>
      <c r="X81" s="173"/>
      <c r="Y81" s="173"/>
      <c r="Z81" s="48"/>
    </row>
    <row r="82" spans="1:27" ht="20.100000000000001" customHeight="1" x14ac:dyDescent="0.15">
      <c r="A82" s="18"/>
      <c r="B82" s="18"/>
      <c r="C82" s="59"/>
      <c r="D82" s="16"/>
      <c r="E82" s="16"/>
      <c r="F82" s="16"/>
      <c r="G82" s="16"/>
      <c r="H82" s="16"/>
      <c r="I82" s="62"/>
      <c r="J82" s="57" t="s">
        <v>420</v>
      </c>
      <c r="K82" s="57"/>
      <c r="L82" s="57"/>
      <c r="M82" s="57"/>
      <c r="N82" s="57"/>
      <c r="O82" s="57"/>
      <c r="P82" s="57"/>
      <c r="Q82" s="57"/>
      <c r="R82" s="57"/>
      <c r="S82" s="57"/>
      <c r="T82" s="57"/>
      <c r="U82" s="57"/>
      <c r="V82" s="57"/>
      <c r="W82" s="57"/>
      <c r="X82" s="57"/>
      <c r="Y82" s="57"/>
      <c r="Z82" s="48"/>
    </row>
    <row r="83" spans="1:27" ht="20.100000000000001" customHeight="1" x14ac:dyDescent="0.15">
      <c r="A83" s="18">
        <f>IF(OR(AND($I63="する",NOT(AND(TRIM($I83)&lt;&gt;"",ISNUMBER(VALUE(SUBSTITUTE($I83,"-",""))),IFERROR(SEARCH("-",$I83),0)&gt;0))), AND($I63="しない",NOT(ISBLANK($I83)))), 1001, 0)</f>
        <v>0</v>
      </c>
      <c r="B83" s="18"/>
      <c r="C83" s="39"/>
      <c r="D83" s="36">
        <v>9</v>
      </c>
      <c r="E83" s="14" t="s">
        <v>17</v>
      </c>
      <c r="I83" s="173"/>
      <c r="J83" s="173"/>
      <c r="K83" s="173"/>
      <c r="L83" s="173"/>
      <c r="M83" s="173"/>
      <c r="O83" s="63" t="s">
        <v>18</v>
      </c>
      <c r="P83" s="1"/>
      <c r="Q83" s="14" t="s">
        <v>19</v>
      </c>
      <c r="Y83" s="58"/>
      <c r="Z83" s="48"/>
    </row>
    <row r="84" spans="1:27" ht="20.100000000000001" customHeight="1" x14ac:dyDescent="0.15">
      <c r="A84" s="18">
        <f>IF(AND($I63="しない",NOT(ISBLANK($P83))), 1001, 0)</f>
        <v>0</v>
      </c>
      <c r="B84" s="18"/>
      <c r="C84" s="59"/>
      <c r="D84" s="16"/>
      <c r="E84" s="16"/>
      <c r="F84" s="16"/>
      <c r="G84" s="16"/>
      <c r="H84" s="16"/>
      <c r="I84" s="56"/>
      <c r="J84" s="57" t="s">
        <v>20</v>
      </c>
      <c r="K84" s="58"/>
      <c r="L84" s="58"/>
      <c r="M84" s="58"/>
      <c r="N84" s="58"/>
      <c r="O84" s="58"/>
      <c r="P84" s="58"/>
      <c r="Q84" s="58"/>
      <c r="R84" s="58"/>
      <c r="S84" s="58"/>
      <c r="T84" s="58"/>
      <c r="U84" s="58"/>
      <c r="V84" s="58"/>
      <c r="W84" s="58"/>
      <c r="X84" s="58"/>
      <c r="Y84" s="58"/>
      <c r="Z84" s="48"/>
    </row>
    <row r="85" spans="1:27" ht="20.100000000000001" customHeight="1" x14ac:dyDescent="0.15">
      <c r="A85" s="18">
        <f>IF(OR(AND($I63="する",AND(TRIM($I85)&lt;&gt;"",NOT(AND(ISNUMBER(VALUE(SUBSTITUTE($I85,"-",""))),IFERROR(SEARCH("-",$I85),0)&gt;0)))), AND($I63="しない",NOT(ISBLANK($I85)))), 1001, 0)</f>
        <v>0</v>
      </c>
      <c r="B85" s="18"/>
      <c r="C85" s="39"/>
      <c r="D85" s="36">
        <v>10</v>
      </c>
      <c r="E85" s="14" t="s">
        <v>21</v>
      </c>
      <c r="I85" s="173"/>
      <c r="J85" s="173"/>
      <c r="K85" s="173"/>
      <c r="L85" s="173"/>
      <c r="M85" s="173"/>
      <c r="N85" s="58"/>
      <c r="O85" s="58"/>
      <c r="P85" s="58"/>
      <c r="Q85" s="58"/>
      <c r="R85" s="58"/>
      <c r="S85" s="58"/>
      <c r="T85" s="58"/>
      <c r="U85" s="58"/>
      <c r="V85" s="58"/>
      <c r="W85" s="58"/>
      <c r="X85" s="58"/>
      <c r="Y85" s="58"/>
      <c r="Z85" s="48"/>
    </row>
    <row r="86" spans="1:27" ht="20.100000000000001" customHeight="1" x14ac:dyDescent="0.15">
      <c r="A86" s="18"/>
      <c r="B86" s="18"/>
      <c r="C86" s="59"/>
      <c r="D86" s="16"/>
      <c r="E86" s="16"/>
      <c r="F86" s="16"/>
      <c r="G86" s="16"/>
      <c r="H86" s="16"/>
      <c r="I86" s="56"/>
      <c r="J86" s="57" t="s">
        <v>20</v>
      </c>
      <c r="K86" s="58"/>
      <c r="L86" s="58"/>
      <c r="M86" s="58"/>
      <c r="N86" s="58"/>
      <c r="O86" s="58"/>
      <c r="P86" s="58"/>
      <c r="Q86" s="58"/>
      <c r="R86" s="58"/>
      <c r="S86" s="58"/>
      <c r="T86" s="58"/>
      <c r="U86" s="58"/>
      <c r="V86" s="58"/>
      <c r="W86" s="58"/>
      <c r="X86" s="58"/>
      <c r="Y86" s="58"/>
      <c r="Z86" s="48"/>
    </row>
    <row r="87" spans="1:27" ht="20.100000000000001" customHeight="1" x14ac:dyDescent="0.15">
      <c r="A87" s="18">
        <f>IF(OR(AND($I63="する",OR(TRIM($I87)="", NOT(IFERROR(SEARCH("@",$I87),0)&gt;0))),AND($I63="しない",NOT(ISBLANK($I87)))), 1001, 0)</f>
        <v>0</v>
      </c>
      <c r="B87" s="18"/>
      <c r="C87" s="59"/>
      <c r="D87" s="36">
        <v>11</v>
      </c>
      <c r="E87" s="14" t="s">
        <v>22</v>
      </c>
      <c r="I87" s="173"/>
      <c r="J87" s="173"/>
      <c r="K87" s="173"/>
      <c r="L87" s="173"/>
      <c r="M87" s="173"/>
      <c r="N87" s="173"/>
      <c r="O87" s="173"/>
      <c r="P87" s="173"/>
      <c r="Q87" s="377"/>
      <c r="R87" s="173"/>
      <c r="S87" s="173"/>
      <c r="T87" s="173"/>
      <c r="U87" s="173"/>
      <c r="V87" s="173"/>
      <c r="W87" s="173"/>
      <c r="X87" s="173"/>
      <c r="Y87" s="173"/>
      <c r="Z87" s="48"/>
    </row>
    <row r="88" spans="1:27" ht="20.100000000000001" customHeight="1" x14ac:dyDescent="0.15">
      <c r="A88" s="18"/>
      <c r="B88" s="18"/>
      <c r="C88" s="59"/>
      <c r="D88" s="36"/>
      <c r="I88" s="56"/>
      <c r="J88" s="64" t="s">
        <v>413</v>
      </c>
      <c r="K88" s="76"/>
      <c r="L88" s="58"/>
      <c r="M88" s="58"/>
      <c r="N88" s="58"/>
      <c r="O88" s="58"/>
      <c r="P88" s="58"/>
      <c r="Q88" s="77"/>
      <c r="R88" s="58"/>
      <c r="S88" s="58"/>
      <c r="T88" s="58"/>
      <c r="U88" s="58"/>
      <c r="V88" s="58"/>
      <c r="W88" s="58"/>
      <c r="X88" s="58"/>
      <c r="Y88" s="58"/>
      <c r="Z88" s="16"/>
      <c r="AA88" s="67"/>
    </row>
    <row r="89" spans="1:27" ht="20.100000000000001" customHeight="1" x14ac:dyDescent="0.15">
      <c r="A89" s="18"/>
      <c r="B89" s="18"/>
      <c r="C89" s="70"/>
      <c r="D89" s="52"/>
      <c r="E89" s="52"/>
      <c r="F89" s="52"/>
      <c r="G89" s="52"/>
      <c r="H89" s="52"/>
      <c r="I89" s="78"/>
      <c r="J89" s="79"/>
      <c r="K89" s="80"/>
      <c r="L89" s="79"/>
      <c r="M89" s="79"/>
      <c r="N89" s="79"/>
      <c r="O89" s="79"/>
      <c r="P89" s="79"/>
      <c r="Q89" s="81"/>
      <c r="R89" s="79"/>
      <c r="S89" s="79"/>
      <c r="T89" s="79"/>
      <c r="U89" s="79"/>
      <c r="V89" s="79"/>
      <c r="W89" s="79"/>
      <c r="X89" s="79"/>
      <c r="Y89" s="79"/>
      <c r="Z89" s="52"/>
      <c r="AA89" s="67"/>
    </row>
    <row r="90" spans="1:27" ht="20.100000000000001" customHeight="1" x14ac:dyDescent="0.15">
      <c r="A90" s="18"/>
      <c r="B90" s="18"/>
      <c r="C90" s="16"/>
      <c r="D90" s="16"/>
      <c r="E90" s="16"/>
      <c r="F90" s="16"/>
      <c r="G90" s="16"/>
      <c r="H90" s="16"/>
      <c r="I90" s="73"/>
      <c r="J90" s="16"/>
      <c r="K90" s="82"/>
      <c r="L90" s="16"/>
      <c r="M90" s="16"/>
      <c r="N90" s="16"/>
      <c r="O90" s="16"/>
      <c r="P90" s="16"/>
      <c r="Q90" s="16"/>
      <c r="R90" s="16"/>
      <c r="S90" s="16"/>
      <c r="T90" s="16"/>
      <c r="U90" s="16"/>
      <c r="V90" s="16"/>
      <c r="W90" s="16"/>
      <c r="X90" s="16"/>
      <c r="Y90" s="16"/>
      <c r="Z90" s="16"/>
    </row>
    <row r="91" spans="1:27" ht="15.75" hidden="1" customHeight="1" x14ac:dyDescent="0.15">
      <c r="A91" s="18"/>
      <c r="B91" s="18"/>
      <c r="C91" s="16"/>
      <c r="D91" s="16"/>
      <c r="E91" s="16"/>
      <c r="F91" s="16"/>
      <c r="G91" s="16"/>
      <c r="H91" s="16"/>
      <c r="I91" s="73"/>
      <c r="J91" s="16"/>
      <c r="K91" s="82"/>
      <c r="L91" s="16"/>
      <c r="M91" s="16"/>
      <c r="N91" s="16"/>
      <c r="O91" s="16"/>
      <c r="P91" s="16"/>
      <c r="Q91" s="16"/>
      <c r="R91" s="16"/>
      <c r="S91" s="16"/>
      <c r="T91" s="16"/>
      <c r="U91" s="16"/>
      <c r="V91" s="16"/>
      <c r="W91" s="16"/>
      <c r="X91" s="16"/>
      <c r="Y91" s="16"/>
      <c r="Z91" s="16"/>
    </row>
    <row r="92" spans="1:27" ht="15.75" hidden="1" customHeight="1" x14ac:dyDescent="0.15">
      <c r="A92" s="18"/>
      <c r="B92" s="18"/>
      <c r="C92" s="16"/>
      <c r="D92" s="16"/>
      <c r="E92" s="16"/>
      <c r="F92" s="16"/>
      <c r="G92" s="16"/>
      <c r="H92" s="16"/>
      <c r="I92" s="73"/>
      <c r="J92" s="16"/>
      <c r="K92" s="82"/>
      <c r="L92" s="16"/>
      <c r="M92" s="16"/>
      <c r="N92" s="16"/>
      <c r="O92" s="16"/>
      <c r="P92" s="16"/>
      <c r="Q92" s="16"/>
      <c r="R92" s="16"/>
      <c r="S92" s="16"/>
      <c r="T92" s="16"/>
      <c r="U92" s="16"/>
      <c r="V92" s="16"/>
      <c r="W92" s="16"/>
      <c r="X92" s="16"/>
      <c r="Y92" s="16"/>
      <c r="Z92" s="16"/>
    </row>
    <row r="93" spans="1:27" ht="15.75" hidden="1" customHeight="1" x14ac:dyDescent="0.15">
      <c r="A93" s="18"/>
      <c r="B93" s="18"/>
      <c r="C93" s="16"/>
      <c r="D93" s="16"/>
      <c r="E93" s="16"/>
      <c r="F93" s="16"/>
      <c r="G93" s="16"/>
      <c r="H93" s="16"/>
      <c r="I93" s="73"/>
      <c r="J93" s="16"/>
      <c r="K93" s="82"/>
      <c r="L93" s="16"/>
      <c r="M93" s="16"/>
      <c r="N93" s="16"/>
      <c r="O93" s="16"/>
      <c r="P93" s="16"/>
      <c r="Q93" s="16"/>
      <c r="R93" s="16"/>
      <c r="S93" s="16"/>
      <c r="T93" s="16"/>
      <c r="U93" s="16"/>
      <c r="V93" s="16"/>
      <c r="W93" s="16"/>
      <c r="X93" s="16"/>
      <c r="Y93" s="16"/>
      <c r="Z93" s="16"/>
    </row>
    <row r="94" spans="1:27" ht="15.75" hidden="1" customHeight="1" x14ac:dyDescent="0.15">
      <c r="A94" s="18"/>
      <c r="B94" s="18"/>
      <c r="C94" s="16"/>
      <c r="D94" s="16"/>
      <c r="E94" s="16"/>
      <c r="F94" s="16"/>
      <c r="G94" s="16"/>
      <c r="H94" s="16"/>
      <c r="I94" s="73"/>
      <c r="J94" s="16"/>
      <c r="K94" s="82"/>
      <c r="L94" s="16"/>
      <c r="M94" s="16"/>
      <c r="N94" s="16"/>
      <c r="O94" s="16"/>
      <c r="P94" s="16"/>
      <c r="Q94" s="16"/>
      <c r="R94" s="16"/>
      <c r="S94" s="16"/>
      <c r="T94" s="16"/>
      <c r="U94" s="16"/>
      <c r="V94" s="16"/>
      <c r="W94" s="16"/>
      <c r="X94" s="16"/>
      <c r="Y94" s="16"/>
      <c r="Z94" s="16"/>
    </row>
    <row r="95" spans="1:27" ht="15.75" hidden="1" customHeight="1" x14ac:dyDescent="0.15">
      <c r="A95" s="18"/>
      <c r="B95" s="18"/>
      <c r="C95" s="16"/>
      <c r="D95" s="16"/>
      <c r="E95" s="16"/>
      <c r="F95" s="16"/>
      <c r="G95" s="16"/>
      <c r="H95" s="16"/>
      <c r="I95" s="73"/>
      <c r="J95" s="16"/>
      <c r="K95" s="82"/>
      <c r="L95" s="16"/>
      <c r="M95" s="16"/>
      <c r="N95" s="16"/>
      <c r="O95" s="16"/>
      <c r="P95" s="16"/>
      <c r="Q95" s="16"/>
      <c r="R95" s="16"/>
      <c r="S95" s="16"/>
      <c r="T95" s="16"/>
      <c r="U95" s="16"/>
      <c r="V95" s="16"/>
      <c r="W95" s="16"/>
      <c r="X95" s="16"/>
      <c r="Y95" s="16"/>
      <c r="Z95" s="16"/>
    </row>
    <row r="96" spans="1:27" ht="15.75" hidden="1" customHeight="1" x14ac:dyDescent="0.15">
      <c r="A96" s="18"/>
      <c r="B96" s="18"/>
      <c r="C96" s="16"/>
      <c r="D96" s="16"/>
      <c r="E96" s="16"/>
      <c r="F96" s="16"/>
      <c r="G96" s="16"/>
      <c r="H96" s="16"/>
      <c r="I96" s="73"/>
      <c r="J96" s="16"/>
      <c r="K96" s="82"/>
      <c r="L96" s="16"/>
      <c r="M96" s="16"/>
      <c r="N96" s="16"/>
      <c r="O96" s="16"/>
      <c r="P96" s="16"/>
      <c r="Q96" s="16"/>
      <c r="R96" s="16"/>
      <c r="S96" s="16"/>
      <c r="T96" s="16"/>
      <c r="U96" s="16"/>
      <c r="V96" s="16"/>
      <c r="W96" s="16"/>
      <c r="X96" s="16"/>
      <c r="Y96" s="16"/>
      <c r="Z96" s="16"/>
    </row>
    <row r="97" spans="1:26" ht="15.75" hidden="1" customHeight="1" x14ac:dyDescent="0.15">
      <c r="A97" s="18"/>
      <c r="B97" s="18"/>
      <c r="C97" s="16"/>
      <c r="D97" s="16"/>
      <c r="E97" s="16"/>
      <c r="F97" s="16"/>
      <c r="G97" s="16"/>
      <c r="H97" s="16"/>
      <c r="I97" s="73"/>
      <c r="J97" s="16"/>
      <c r="K97" s="82"/>
      <c r="L97" s="16"/>
      <c r="M97" s="16"/>
      <c r="N97" s="16"/>
      <c r="O97" s="16"/>
      <c r="P97" s="16"/>
      <c r="Q97" s="16"/>
      <c r="R97" s="16"/>
      <c r="S97" s="16"/>
      <c r="T97" s="16"/>
      <c r="U97" s="16"/>
      <c r="V97" s="16"/>
      <c r="W97" s="16"/>
      <c r="X97" s="16"/>
      <c r="Y97" s="16"/>
      <c r="Z97" s="16"/>
    </row>
    <row r="98" spans="1:26" ht="15.75" hidden="1" customHeight="1" x14ac:dyDescent="0.15">
      <c r="A98" s="18"/>
      <c r="B98" s="18"/>
      <c r="C98" s="16"/>
      <c r="D98" s="16"/>
      <c r="E98" s="16"/>
      <c r="F98" s="16"/>
      <c r="G98" s="16"/>
      <c r="H98" s="16"/>
      <c r="I98" s="73"/>
      <c r="J98" s="16"/>
      <c r="K98" s="82"/>
      <c r="L98" s="16"/>
      <c r="M98" s="16"/>
      <c r="N98" s="16"/>
      <c r="O98" s="16"/>
      <c r="P98" s="16"/>
      <c r="Q98" s="16"/>
      <c r="R98" s="16"/>
      <c r="S98" s="16"/>
      <c r="T98" s="16"/>
      <c r="U98" s="16"/>
      <c r="V98" s="16"/>
      <c r="W98" s="16"/>
      <c r="X98" s="16"/>
      <c r="Y98" s="16"/>
      <c r="Z98" s="16"/>
    </row>
    <row r="99" spans="1:26" ht="15.75" hidden="1" customHeight="1" x14ac:dyDescent="0.15">
      <c r="A99" s="18"/>
      <c r="B99" s="18"/>
      <c r="C99" s="16"/>
      <c r="D99" s="16"/>
      <c r="E99" s="16"/>
      <c r="F99" s="16"/>
      <c r="G99" s="16"/>
      <c r="H99" s="16"/>
      <c r="I99" s="73"/>
      <c r="J99" s="16"/>
      <c r="K99" s="82"/>
      <c r="L99" s="16"/>
      <c r="M99" s="16"/>
      <c r="N99" s="16"/>
      <c r="O99" s="16"/>
      <c r="P99" s="16"/>
      <c r="Q99" s="16"/>
      <c r="R99" s="16"/>
      <c r="S99" s="16"/>
      <c r="T99" s="16"/>
      <c r="U99" s="16"/>
      <c r="V99" s="16"/>
      <c r="W99" s="16"/>
      <c r="X99" s="16"/>
      <c r="Y99" s="16"/>
      <c r="Z99" s="16"/>
    </row>
    <row r="100" spans="1:26" ht="15.75" hidden="1" customHeight="1" x14ac:dyDescent="0.15">
      <c r="A100" s="18"/>
      <c r="B100" s="18"/>
      <c r="C100" s="16"/>
      <c r="D100" s="16"/>
      <c r="E100" s="16"/>
      <c r="F100" s="16"/>
      <c r="G100" s="16"/>
      <c r="H100" s="16"/>
      <c r="I100" s="73"/>
      <c r="J100" s="16"/>
      <c r="K100" s="82"/>
      <c r="L100" s="16"/>
      <c r="M100" s="16"/>
      <c r="N100" s="16"/>
      <c r="O100" s="16"/>
      <c r="P100" s="16"/>
      <c r="Q100" s="16"/>
      <c r="R100" s="16"/>
      <c r="S100" s="16"/>
      <c r="T100" s="16"/>
      <c r="U100" s="16"/>
      <c r="V100" s="16"/>
      <c r="W100" s="16"/>
      <c r="X100" s="16"/>
      <c r="Y100" s="16"/>
      <c r="Z100" s="16"/>
    </row>
    <row r="101" spans="1:26" ht="15.75" hidden="1" customHeight="1" x14ac:dyDescent="0.15">
      <c r="A101" s="18"/>
      <c r="B101" s="18"/>
      <c r="C101" s="16"/>
      <c r="D101" s="16"/>
      <c r="E101" s="16"/>
      <c r="F101" s="16"/>
      <c r="G101" s="16"/>
      <c r="H101" s="16"/>
      <c r="I101" s="73"/>
      <c r="J101" s="16"/>
      <c r="K101" s="82"/>
      <c r="L101" s="16"/>
      <c r="M101" s="16"/>
      <c r="N101" s="16"/>
      <c r="O101" s="16"/>
      <c r="P101" s="16"/>
      <c r="Q101" s="16"/>
      <c r="R101" s="16"/>
      <c r="S101" s="16"/>
      <c r="T101" s="16"/>
      <c r="U101" s="16"/>
      <c r="V101" s="16"/>
      <c r="W101" s="16"/>
      <c r="X101" s="16"/>
      <c r="Y101" s="16"/>
      <c r="Z101" s="16"/>
    </row>
    <row r="102" spans="1:26" ht="15.75" hidden="1" customHeight="1" x14ac:dyDescent="0.15">
      <c r="A102" s="18"/>
      <c r="B102" s="18"/>
      <c r="C102" s="16"/>
      <c r="D102" s="16"/>
      <c r="E102" s="16"/>
      <c r="F102" s="16"/>
      <c r="G102" s="16"/>
      <c r="H102" s="16"/>
      <c r="I102" s="73"/>
      <c r="J102" s="16"/>
      <c r="K102" s="82"/>
      <c r="L102" s="16"/>
      <c r="M102" s="16"/>
      <c r="N102" s="16"/>
      <c r="O102" s="16"/>
      <c r="P102" s="16"/>
      <c r="Q102" s="16"/>
      <c r="R102" s="16"/>
      <c r="S102" s="16"/>
      <c r="T102" s="16"/>
      <c r="U102" s="16"/>
      <c r="V102" s="16"/>
      <c r="W102" s="16"/>
      <c r="X102" s="16"/>
      <c r="Y102" s="16"/>
      <c r="Z102" s="16"/>
    </row>
    <row r="103" spans="1:26" ht="15.75" hidden="1" customHeight="1" x14ac:dyDescent="0.15">
      <c r="A103" s="18"/>
      <c r="B103" s="18"/>
      <c r="C103" s="16"/>
      <c r="D103" s="16"/>
      <c r="E103" s="16"/>
      <c r="F103" s="16"/>
      <c r="G103" s="16"/>
      <c r="H103" s="16"/>
      <c r="I103" s="73"/>
      <c r="J103" s="16"/>
      <c r="K103" s="82"/>
      <c r="L103" s="16"/>
      <c r="M103" s="16"/>
      <c r="N103" s="16"/>
      <c r="O103" s="16"/>
      <c r="P103" s="16"/>
      <c r="Q103" s="16"/>
      <c r="R103" s="16"/>
      <c r="S103" s="16"/>
      <c r="T103" s="16"/>
      <c r="U103" s="16"/>
      <c r="V103" s="16"/>
      <c r="W103" s="16"/>
      <c r="X103" s="16"/>
      <c r="Y103" s="16"/>
      <c r="Z103" s="16"/>
    </row>
    <row r="104" spans="1:26" ht="15.75" hidden="1" customHeight="1" x14ac:dyDescent="0.15">
      <c r="A104" s="18"/>
      <c r="B104" s="18"/>
      <c r="C104" s="16"/>
      <c r="D104" s="16"/>
      <c r="E104" s="16"/>
      <c r="F104" s="16"/>
      <c r="G104" s="16"/>
      <c r="H104" s="16"/>
      <c r="I104" s="73"/>
      <c r="J104" s="16"/>
      <c r="K104" s="82"/>
      <c r="L104" s="16"/>
      <c r="M104" s="16"/>
      <c r="N104" s="16"/>
      <c r="O104" s="16"/>
      <c r="P104" s="16"/>
      <c r="Q104" s="16"/>
      <c r="R104" s="16"/>
      <c r="S104" s="16"/>
      <c r="T104" s="16"/>
      <c r="U104" s="16"/>
      <c r="V104" s="16"/>
      <c r="W104" s="16"/>
      <c r="X104" s="16"/>
      <c r="Y104" s="16"/>
      <c r="Z104" s="16"/>
    </row>
    <row r="105" spans="1:26" ht="15.75" hidden="1" customHeight="1" x14ac:dyDescent="0.15">
      <c r="A105" s="18"/>
      <c r="B105" s="18"/>
      <c r="C105" s="16"/>
      <c r="D105" s="16"/>
      <c r="E105" s="16"/>
      <c r="F105" s="16"/>
      <c r="G105" s="16"/>
      <c r="H105" s="16"/>
      <c r="I105" s="73"/>
      <c r="J105" s="16"/>
      <c r="K105" s="82"/>
      <c r="L105" s="16"/>
      <c r="M105" s="16"/>
      <c r="N105" s="16"/>
      <c r="O105" s="16"/>
      <c r="P105" s="16"/>
      <c r="Q105" s="16"/>
      <c r="R105" s="16"/>
      <c r="S105" s="16"/>
      <c r="T105" s="16"/>
      <c r="U105" s="16"/>
      <c r="V105" s="16"/>
      <c r="W105" s="16"/>
      <c r="X105" s="16"/>
      <c r="Y105" s="16"/>
      <c r="Z105" s="16"/>
    </row>
    <row r="106" spans="1:26" ht="15.75" hidden="1" customHeight="1" x14ac:dyDescent="0.15">
      <c r="A106" s="18"/>
      <c r="B106" s="18"/>
      <c r="C106" s="16"/>
      <c r="D106" s="16"/>
      <c r="E106" s="16"/>
      <c r="F106" s="16"/>
      <c r="G106" s="16"/>
      <c r="H106" s="16"/>
      <c r="I106" s="73"/>
      <c r="J106" s="16"/>
      <c r="K106" s="82"/>
      <c r="L106" s="16"/>
      <c r="M106" s="16"/>
      <c r="N106" s="16"/>
      <c r="O106" s="16"/>
      <c r="P106" s="16"/>
      <c r="Q106" s="16"/>
      <c r="R106" s="16"/>
      <c r="S106" s="16"/>
      <c r="T106" s="16"/>
      <c r="U106" s="16"/>
      <c r="V106" s="16"/>
      <c r="W106" s="16"/>
      <c r="X106" s="16"/>
      <c r="Y106" s="16"/>
      <c r="Z106" s="16"/>
    </row>
    <row r="107" spans="1:26" ht="15.75" hidden="1" customHeight="1" x14ac:dyDescent="0.15">
      <c r="A107" s="18"/>
      <c r="B107" s="18"/>
      <c r="C107" s="16"/>
      <c r="D107" s="16"/>
      <c r="E107" s="16"/>
      <c r="F107" s="16"/>
      <c r="G107" s="16"/>
      <c r="H107" s="16"/>
      <c r="I107" s="73"/>
      <c r="J107" s="16"/>
      <c r="K107" s="82"/>
      <c r="L107" s="16"/>
      <c r="M107" s="16"/>
      <c r="N107" s="16"/>
      <c r="O107" s="16"/>
      <c r="P107" s="16"/>
      <c r="Q107" s="16"/>
      <c r="R107" s="16"/>
      <c r="S107" s="16"/>
      <c r="T107" s="16"/>
      <c r="U107" s="16"/>
      <c r="V107" s="16"/>
      <c r="W107" s="16"/>
      <c r="X107" s="16"/>
      <c r="Y107" s="16"/>
      <c r="Z107" s="16"/>
    </row>
    <row r="108" spans="1:26" ht="20.100000000000001" customHeight="1" x14ac:dyDescent="0.15">
      <c r="A108" s="18"/>
      <c r="B108" s="18"/>
      <c r="C108" s="16"/>
      <c r="D108" s="16"/>
      <c r="E108" s="16"/>
      <c r="F108" s="16"/>
      <c r="G108" s="16"/>
      <c r="H108" s="16"/>
      <c r="I108" s="73"/>
      <c r="J108" s="16"/>
      <c r="K108" s="82"/>
      <c r="L108" s="16"/>
      <c r="M108" s="16"/>
      <c r="N108" s="16"/>
      <c r="O108" s="16"/>
      <c r="P108" s="16"/>
      <c r="Q108" s="16"/>
      <c r="R108" s="16"/>
      <c r="S108" s="16"/>
      <c r="T108" s="16"/>
      <c r="U108" s="16"/>
      <c r="V108" s="16"/>
      <c r="W108" s="16"/>
      <c r="X108" s="16"/>
      <c r="Y108" s="16"/>
      <c r="Z108" s="16"/>
    </row>
    <row r="109" spans="1:26" ht="20.100000000000001" customHeight="1" x14ac:dyDescent="0.15">
      <c r="A109" s="18"/>
      <c r="B109" s="18"/>
      <c r="C109" s="295" t="s">
        <v>31</v>
      </c>
      <c r="D109" s="296"/>
      <c r="E109" s="296"/>
      <c r="F109" s="296"/>
      <c r="G109" s="296"/>
      <c r="H109" s="374"/>
      <c r="Q109" s="83"/>
    </row>
    <row r="110" spans="1:26" ht="15" customHeight="1" x14ac:dyDescent="0.15">
      <c r="A110" s="18"/>
      <c r="B110" s="18"/>
      <c r="C110" s="84"/>
      <c r="D110" s="85"/>
      <c r="E110" s="85"/>
      <c r="F110" s="85"/>
      <c r="G110" s="85"/>
      <c r="H110" s="85"/>
      <c r="I110" s="86"/>
      <c r="J110" s="33"/>
      <c r="K110" s="86"/>
      <c r="L110" s="33"/>
      <c r="M110" s="33"/>
      <c r="N110" s="33"/>
      <c r="O110" s="33"/>
      <c r="P110" s="33"/>
      <c r="Q110" s="87"/>
      <c r="R110" s="33"/>
      <c r="S110" s="33"/>
      <c r="T110" s="33"/>
      <c r="U110" s="33"/>
      <c r="V110" s="33"/>
      <c r="W110" s="33"/>
      <c r="X110" s="33"/>
      <c r="Y110" s="33"/>
      <c r="Z110" s="55"/>
    </row>
    <row r="111" spans="1:26" ht="30" customHeight="1" x14ac:dyDescent="0.15">
      <c r="A111" s="18"/>
      <c r="B111" s="18"/>
      <c r="C111" s="84"/>
      <c r="D111" s="382" t="s">
        <v>50</v>
      </c>
      <c r="E111" s="382"/>
      <c r="F111" s="382"/>
      <c r="G111" s="382"/>
      <c r="H111" s="382"/>
      <c r="I111" s="382"/>
      <c r="J111" s="382"/>
      <c r="K111" s="382"/>
      <c r="L111" s="382"/>
      <c r="M111" s="382"/>
      <c r="N111" s="382"/>
      <c r="O111" s="382"/>
      <c r="P111" s="382"/>
      <c r="Q111" s="382"/>
      <c r="R111" s="382"/>
      <c r="S111" s="382"/>
      <c r="T111" s="382"/>
      <c r="U111" s="382"/>
      <c r="V111" s="382"/>
      <c r="W111" s="382"/>
      <c r="X111" s="382"/>
      <c r="Y111" s="382"/>
      <c r="Z111" s="48"/>
    </row>
    <row r="112" spans="1:26" ht="20.100000000000001" customHeight="1" x14ac:dyDescent="0.15">
      <c r="A112" s="18"/>
      <c r="B112" s="18"/>
      <c r="C112" s="39"/>
      <c r="D112" s="36">
        <v>1</v>
      </c>
      <c r="E112" s="14" t="s">
        <v>32</v>
      </c>
      <c r="I112" s="173"/>
      <c r="J112" s="173"/>
      <c r="K112" s="173"/>
      <c r="L112" s="173"/>
      <c r="M112" s="173"/>
      <c r="N112" s="173"/>
      <c r="O112" s="173"/>
      <c r="P112" s="173"/>
      <c r="Q112" s="383"/>
      <c r="R112" s="173"/>
      <c r="S112" s="173"/>
      <c r="T112" s="173"/>
      <c r="U112" s="173"/>
      <c r="V112" s="173"/>
      <c r="W112" s="173"/>
      <c r="X112" s="173"/>
      <c r="Y112" s="173"/>
      <c r="Z112" s="48"/>
    </row>
    <row r="113" spans="1:26" ht="20.100000000000001" customHeight="1" x14ac:dyDescent="0.15">
      <c r="A113" s="18"/>
      <c r="B113" s="18"/>
      <c r="C113" s="39"/>
      <c r="D113" s="36"/>
      <c r="E113" s="16"/>
      <c r="F113" s="16"/>
      <c r="G113" s="16"/>
      <c r="H113" s="16"/>
      <c r="I113" s="62"/>
      <c r="J113" s="57" t="s">
        <v>33</v>
      </c>
      <c r="K113" s="76"/>
      <c r="L113" s="58"/>
      <c r="M113" s="58"/>
      <c r="N113" s="58"/>
      <c r="O113" s="58"/>
      <c r="P113" s="58"/>
      <c r="Q113" s="88"/>
      <c r="R113" s="58"/>
      <c r="S113" s="58"/>
      <c r="T113" s="58"/>
      <c r="U113" s="58"/>
      <c r="V113" s="58"/>
      <c r="W113" s="58"/>
      <c r="X113" s="58"/>
      <c r="Y113" s="58"/>
      <c r="Z113" s="48"/>
    </row>
    <row r="114" spans="1:26" ht="20.100000000000001" customHeight="1" x14ac:dyDescent="0.15">
      <c r="A114" s="18">
        <f>IF(AND(TRIM($I114)&lt;&gt;"", NOT(OR(IFERROR(SEARCH(" ",$I114),0)&gt;0, IFERROR(SEARCH("　",$I114),0)&gt;0))), 1001, 0)</f>
        <v>0</v>
      </c>
      <c r="B114" s="18"/>
      <c r="C114" s="39"/>
      <c r="D114" s="36">
        <f>D112+1</f>
        <v>2</v>
      </c>
      <c r="E114" s="14" t="s">
        <v>34</v>
      </c>
      <c r="I114" s="173"/>
      <c r="J114" s="173"/>
      <c r="K114" s="173"/>
      <c r="L114" s="173"/>
      <c r="M114" s="173"/>
      <c r="N114" s="173"/>
      <c r="O114" s="173"/>
      <c r="P114" s="173"/>
      <c r="Q114" s="173"/>
      <c r="R114" s="173"/>
      <c r="S114" s="173"/>
      <c r="T114" s="173"/>
      <c r="U114" s="173"/>
      <c r="V114" s="173"/>
      <c r="W114" s="173"/>
      <c r="X114" s="173"/>
      <c r="Y114" s="173"/>
      <c r="Z114" s="48"/>
    </row>
    <row r="115" spans="1:26" ht="20.100000000000001" customHeight="1" x14ac:dyDescent="0.15">
      <c r="A115" s="18"/>
      <c r="B115" s="18"/>
      <c r="C115" s="39"/>
      <c r="D115" s="36"/>
      <c r="E115" s="16"/>
      <c r="F115" s="16"/>
      <c r="G115" s="16"/>
      <c r="H115" s="16"/>
      <c r="I115" s="62"/>
      <c r="J115" s="57" t="s">
        <v>419</v>
      </c>
      <c r="K115" s="57"/>
      <c r="L115" s="57"/>
      <c r="M115" s="57"/>
      <c r="N115" s="57"/>
      <c r="O115" s="57"/>
      <c r="P115" s="57"/>
      <c r="Q115" s="57"/>
      <c r="R115" s="57"/>
      <c r="S115" s="57"/>
      <c r="T115" s="57"/>
      <c r="U115" s="57"/>
      <c r="V115" s="57"/>
      <c r="W115" s="57"/>
      <c r="X115" s="57"/>
      <c r="Y115" s="57"/>
      <c r="Z115" s="48"/>
    </row>
    <row r="116" spans="1:26" ht="20.100000000000001" customHeight="1" x14ac:dyDescent="0.15">
      <c r="A116" s="18">
        <f>IF(AND(TRIM($I116)&lt;&gt;"", NOT(OR(IFERROR(SEARCH(" ",$I116),0)&gt;0, IFERROR(SEARCH("　",$I116),0)&gt;0))), 1001, 0)</f>
        <v>0</v>
      </c>
      <c r="B116" s="18"/>
      <c r="C116" s="39"/>
      <c r="D116" s="36">
        <f>D114+1</f>
        <v>3</v>
      </c>
      <c r="E116" s="14" t="s">
        <v>35</v>
      </c>
      <c r="I116" s="173"/>
      <c r="J116" s="173"/>
      <c r="K116" s="173"/>
      <c r="L116" s="173"/>
      <c r="M116" s="173"/>
      <c r="N116" s="173"/>
      <c r="O116" s="173"/>
      <c r="P116" s="173"/>
      <c r="Q116" s="173"/>
      <c r="R116" s="173"/>
      <c r="S116" s="173"/>
      <c r="T116" s="173"/>
      <c r="U116" s="173"/>
      <c r="V116" s="173"/>
      <c r="W116" s="173"/>
      <c r="X116" s="173"/>
      <c r="Y116" s="173"/>
      <c r="Z116" s="48"/>
    </row>
    <row r="117" spans="1:26" ht="20.100000000000001" customHeight="1" x14ac:dyDescent="0.15">
      <c r="A117" s="18"/>
      <c r="B117" s="18"/>
      <c r="C117" s="39"/>
      <c r="D117" s="16"/>
      <c r="E117" s="16"/>
      <c r="F117" s="16"/>
      <c r="G117" s="16"/>
      <c r="H117" s="16"/>
      <c r="I117" s="62"/>
      <c r="J117" s="57" t="s">
        <v>420</v>
      </c>
      <c r="K117" s="57"/>
      <c r="L117" s="57"/>
      <c r="M117" s="57"/>
      <c r="N117" s="57"/>
      <c r="O117" s="57"/>
      <c r="P117" s="57"/>
      <c r="Q117" s="57"/>
      <c r="R117" s="57"/>
      <c r="S117" s="57"/>
      <c r="T117" s="57"/>
      <c r="U117" s="57"/>
      <c r="V117" s="57"/>
      <c r="W117" s="57"/>
      <c r="X117" s="57"/>
      <c r="Y117" s="57"/>
      <c r="Z117" s="48"/>
    </row>
    <row r="118" spans="1:26" ht="20.100000000000001" customHeight="1" x14ac:dyDescent="0.15">
      <c r="A118" s="18"/>
      <c r="B118" s="18"/>
      <c r="C118" s="39"/>
      <c r="D118" s="36">
        <f>D116+1</f>
        <v>4</v>
      </c>
      <c r="E118" s="14" t="s">
        <v>9</v>
      </c>
      <c r="I118" s="378"/>
      <c r="J118" s="379"/>
      <c r="K118" s="379"/>
      <c r="L118" s="379"/>
      <c r="M118" s="379"/>
      <c r="N118" s="16"/>
      <c r="O118" s="16"/>
      <c r="P118" s="16"/>
      <c r="Q118" s="16"/>
      <c r="R118" s="16"/>
      <c r="S118" s="16"/>
      <c r="T118" s="16"/>
      <c r="U118" s="16"/>
      <c r="V118" s="16"/>
      <c r="W118" s="16"/>
      <c r="X118" s="16"/>
      <c r="Y118" s="16"/>
      <c r="Z118" s="48"/>
    </row>
    <row r="119" spans="1:26" ht="20.100000000000001" customHeight="1" x14ac:dyDescent="0.15">
      <c r="A119" s="18"/>
      <c r="B119" s="18"/>
      <c r="C119" s="39"/>
      <c r="D119" s="36"/>
      <c r="E119" s="16"/>
      <c r="F119" s="16"/>
      <c r="G119" s="16"/>
      <c r="H119" s="16"/>
      <c r="I119" s="56"/>
      <c r="J119" s="57" t="s">
        <v>423</v>
      </c>
      <c r="K119" s="58"/>
      <c r="L119" s="58"/>
      <c r="M119" s="58"/>
      <c r="N119" s="58"/>
      <c r="O119" s="58"/>
      <c r="P119" s="58"/>
      <c r="Q119" s="58"/>
      <c r="R119" s="58"/>
      <c r="S119" s="58"/>
      <c r="T119" s="58"/>
      <c r="U119" s="58"/>
      <c r="V119" s="58"/>
      <c r="W119" s="58"/>
      <c r="X119" s="58"/>
      <c r="Y119" s="58"/>
      <c r="Z119" s="48"/>
    </row>
    <row r="120" spans="1:26" ht="20.100000000000001" customHeight="1" x14ac:dyDescent="0.15">
      <c r="A120" s="18">
        <f>IF(AND(TRIM($I120)&lt;&gt;"", AND(OR(ISERROR(FIND("@"&amp;LEFT($I120,3)&amp;"@", 都道府県3))=FALSE, ISERROR(FIND("@"&amp;LEFT($I120,4)&amp;"@",都道府県4))=FALSE))=FALSE), 1001, 0)</f>
        <v>0</v>
      </c>
      <c r="B120" s="18"/>
      <c r="C120" s="39"/>
      <c r="D120" s="36">
        <f>D118+1</f>
        <v>5</v>
      </c>
      <c r="E120" s="14" t="s">
        <v>10</v>
      </c>
      <c r="I120" s="171"/>
      <c r="J120" s="171"/>
      <c r="K120" s="171"/>
      <c r="L120" s="171"/>
      <c r="M120" s="171"/>
      <c r="N120" s="171"/>
      <c r="O120" s="171"/>
      <c r="P120" s="171"/>
      <c r="Q120" s="172"/>
      <c r="R120" s="171"/>
      <c r="S120" s="171"/>
      <c r="T120" s="171"/>
      <c r="U120" s="171"/>
      <c r="V120" s="171"/>
      <c r="W120" s="171"/>
      <c r="X120" s="171"/>
      <c r="Y120" s="171"/>
      <c r="Z120" s="48"/>
    </row>
    <row r="121" spans="1:26" ht="20.100000000000001" customHeight="1" x14ac:dyDescent="0.15">
      <c r="A121" s="18"/>
      <c r="B121" s="18"/>
      <c r="C121" s="39"/>
      <c r="D121" s="36"/>
      <c r="E121" s="16"/>
      <c r="F121" s="16"/>
      <c r="G121" s="16"/>
      <c r="H121" s="16"/>
      <c r="I121" s="56"/>
      <c r="J121" s="57" t="s">
        <v>36</v>
      </c>
      <c r="K121" s="58"/>
      <c r="L121" s="58"/>
      <c r="M121" s="58"/>
      <c r="N121" s="58"/>
      <c r="O121" s="58"/>
      <c r="P121" s="58"/>
      <c r="Q121" s="58"/>
      <c r="R121" s="58"/>
      <c r="S121" s="58"/>
      <c r="T121" s="58"/>
      <c r="U121" s="58"/>
      <c r="V121" s="58"/>
      <c r="W121" s="58"/>
      <c r="X121" s="58"/>
      <c r="Y121" s="58"/>
      <c r="Z121" s="48"/>
    </row>
    <row r="122" spans="1:26" ht="20.100000000000001" customHeight="1" x14ac:dyDescent="0.15">
      <c r="A122" s="18">
        <f>IF(AND(TRIM($I122)&lt;&gt;"", NOT(AND(ISNUMBER(VALUE(SUBSTITUTE($I122,"-",""))), IFERROR(SEARCH("-",$I122),0)&gt;0))), 1001, 0)</f>
        <v>0</v>
      </c>
      <c r="B122" s="18"/>
      <c r="C122" s="39"/>
      <c r="D122" s="36">
        <f>D120+1</f>
        <v>6</v>
      </c>
      <c r="E122" s="14" t="s">
        <v>17</v>
      </c>
      <c r="I122" s="173"/>
      <c r="J122" s="173"/>
      <c r="K122" s="173"/>
      <c r="L122" s="173"/>
      <c r="M122" s="173"/>
      <c r="O122" s="63" t="s">
        <v>18</v>
      </c>
      <c r="P122" s="1"/>
      <c r="Q122" s="14" t="s">
        <v>19</v>
      </c>
      <c r="Y122" s="58"/>
      <c r="Z122" s="48"/>
    </row>
    <row r="123" spans="1:26" ht="20.100000000000001" customHeight="1" x14ac:dyDescent="0.15">
      <c r="A123" s="18"/>
      <c r="B123" s="18"/>
      <c r="C123" s="59"/>
      <c r="D123" s="16"/>
      <c r="E123" s="16"/>
      <c r="F123" s="16"/>
      <c r="G123" s="16"/>
      <c r="H123" s="16"/>
      <c r="I123" s="56"/>
      <c r="J123" s="57" t="s">
        <v>37</v>
      </c>
      <c r="K123" s="58"/>
      <c r="L123" s="58"/>
      <c r="M123" s="58"/>
      <c r="N123" s="58"/>
      <c r="O123" s="58"/>
      <c r="P123" s="58"/>
      <c r="Q123" s="58"/>
      <c r="R123" s="58"/>
      <c r="S123" s="58"/>
      <c r="T123" s="58"/>
      <c r="U123" s="58"/>
      <c r="V123" s="58"/>
      <c r="W123" s="58"/>
      <c r="X123" s="58"/>
      <c r="Y123" s="58"/>
      <c r="Z123" s="48"/>
    </row>
    <row r="124" spans="1:26" ht="20.100000000000001" customHeight="1" x14ac:dyDescent="0.15">
      <c r="A124" s="18">
        <f>IF(AND(TRIM($I124)&lt;&gt;"", NOT(AND(ISNUMBER(VALUE(SUBSTITUTE($I124,"-",""))), IFERROR(SEARCH("-",$I124),0)&gt;0))), 1001, 0)</f>
        <v>0</v>
      </c>
      <c r="B124" s="18"/>
      <c r="C124" s="39"/>
      <c r="D124" s="36">
        <f>D122+1</f>
        <v>7</v>
      </c>
      <c r="E124" s="14" t="s">
        <v>21</v>
      </c>
      <c r="I124" s="173"/>
      <c r="J124" s="173"/>
      <c r="K124" s="173"/>
      <c r="L124" s="173"/>
      <c r="M124" s="173"/>
      <c r="N124" s="58"/>
      <c r="O124" s="58"/>
      <c r="P124" s="58"/>
      <c r="Q124" s="58"/>
      <c r="R124" s="58"/>
      <c r="S124" s="58"/>
      <c r="T124" s="58"/>
      <c r="U124" s="58"/>
      <c r="V124" s="58"/>
      <c r="W124" s="58"/>
      <c r="X124" s="58"/>
      <c r="Y124" s="58"/>
      <c r="Z124" s="48"/>
    </row>
    <row r="125" spans="1:26" ht="20.100000000000001" customHeight="1" x14ac:dyDescent="0.15">
      <c r="A125" s="18"/>
      <c r="B125" s="18"/>
      <c r="C125" s="59"/>
      <c r="D125" s="16"/>
      <c r="E125" s="16"/>
      <c r="F125" s="16"/>
      <c r="G125" s="16"/>
      <c r="H125" s="16"/>
      <c r="I125" s="56"/>
      <c r="J125" s="57" t="s">
        <v>37</v>
      </c>
      <c r="K125" s="58"/>
      <c r="L125" s="58"/>
      <c r="M125" s="58"/>
      <c r="N125" s="58"/>
      <c r="O125" s="58"/>
      <c r="P125" s="58"/>
      <c r="Q125" s="58"/>
      <c r="R125" s="58"/>
      <c r="S125" s="58"/>
      <c r="T125" s="58"/>
      <c r="U125" s="58"/>
      <c r="V125" s="58"/>
      <c r="W125" s="58"/>
      <c r="X125" s="58"/>
      <c r="Y125" s="58"/>
      <c r="Z125" s="48"/>
    </row>
    <row r="126" spans="1:26" ht="20.100000000000001" customHeight="1" x14ac:dyDescent="0.15">
      <c r="A126" s="18">
        <f>IF(AND(TRIM($I126)&lt;&gt;"", NOT(IFERROR(SEARCH("@",$I126),0)&gt;0)), 1001, 0)</f>
        <v>0</v>
      </c>
      <c r="B126" s="18"/>
      <c r="C126" s="39"/>
      <c r="D126" s="36">
        <f>D124+1</f>
        <v>8</v>
      </c>
      <c r="E126" s="14" t="s">
        <v>22</v>
      </c>
      <c r="I126" s="173"/>
      <c r="J126" s="173"/>
      <c r="K126" s="173"/>
      <c r="L126" s="173"/>
      <c r="M126" s="173"/>
      <c r="N126" s="173"/>
      <c r="O126" s="173"/>
      <c r="P126" s="173"/>
      <c r="Q126" s="377"/>
      <c r="R126" s="173"/>
      <c r="S126" s="173"/>
      <c r="T126" s="173"/>
      <c r="U126" s="173"/>
      <c r="V126" s="173"/>
      <c r="W126" s="173"/>
      <c r="X126" s="173"/>
      <c r="Y126" s="173"/>
      <c r="Z126" s="48"/>
    </row>
    <row r="127" spans="1:26" ht="20.100000000000001" customHeight="1" x14ac:dyDescent="0.15">
      <c r="A127" s="18"/>
      <c r="B127" s="18"/>
      <c r="C127" s="59"/>
      <c r="D127" s="16"/>
      <c r="E127" s="16"/>
      <c r="F127" s="16"/>
      <c r="G127" s="16"/>
      <c r="H127" s="16"/>
      <c r="I127" s="56"/>
      <c r="J127" s="64" t="s">
        <v>414</v>
      </c>
      <c r="K127" s="76"/>
      <c r="L127" s="58"/>
      <c r="M127" s="58"/>
      <c r="N127" s="58"/>
      <c r="O127" s="58"/>
      <c r="P127" s="58"/>
      <c r="Q127" s="77"/>
      <c r="R127" s="58"/>
      <c r="S127" s="58"/>
      <c r="T127" s="58"/>
      <c r="U127" s="58"/>
      <c r="V127" s="58"/>
      <c r="W127" s="58"/>
      <c r="X127" s="58"/>
      <c r="Y127" s="58"/>
      <c r="Z127" s="48"/>
    </row>
    <row r="128" spans="1:26" ht="20.100000000000001" customHeight="1" x14ac:dyDescent="0.15">
      <c r="A128" s="18"/>
      <c r="B128" s="18"/>
      <c r="C128" s="70"/>
      <c r="D128" s="52"/>
      <c r="E128" s="52"/>
      <c r="F128" s="52"/>
      <c r="G128" s="52"/>
      <c r="H128" s="52"/>
      <c r="I128" s="72"/>
      <c r="J128" s="71"/>
      <c r="K128" s="72"/>
      <c r="L128" s="71"/>
      <c r="M128" s="71"/>
      <c r="N128" s="71"/>
      <c r="O128" s="71"/>
      <c r="P128" s="71"/>
      <c r="Q128" s="89"/>
      <c r="R128" s="71"/>
      <c r="S128" s="71"/>
      <c r="T128" s="71"/>
      <c r="U128" s="71"/>
      <c r="V128" s="71"/>
      <c r="W128" s="71"/>
      <c r="X128" s="71"/>
      <c r="Y128" s="71"/>
      <c r="Z128" s="53"/>
    </row>
    <row r="129" spans="1:26" ht="20.100000000000001" customHeight="1" x14ac:dyDescent="0.15">
      <c r="A129" s="18"/>
      <c r="B129" s="18"/>
      <c r="C129" s="16"/>
      <c r="D129" s="16"/>
      <c r="E129" s="16"/>
      <c r="F129" s="16"/>
      <c r="G129" s="16"/>
      <c r="H129" s="16"/>
      <c r="I129" s="44"/>
      <c r="J129" s="44"/>
      <c r="K129" s="44"/>
      <c r="L129" s="44"/>
      <c r="M129" s="44"/>
      <c r="N129" s="44"/>
      <c r="O129" s="44"/>
      <c r="P129" s="44"/>
      <c r="Q129" s="45"/>
      <c r="R129" s="44"/>
      <c r="S129" s="44"/>
      <c r="T129" s="44"/>
      <c r="U129" s="44"/>
      <c r="V129" s="44"/>
      <c r="W129" s="44"/>
      <c r="X129" s="44"/>
      <c r="Y129" s="44"/>
      <c r="Z129" s="16"/>
    </row>
    <row r="130" spans="1:26" ht="15.75" hidden="1" customHeight="1" x14ac:dyDescent="0.15">
      <c r="A130" s="18"/>
      <c r="B130" s="18"/>
      <c r="C130" s="16"/>
      <c r="D130" s="16"/>
      <c r="E130" s="16"/>
      <c r="F130" s="16"/>
      <c r="G130" s="16"/>
      <c r="H130" s="16"/>
      <c r="I130" s="44"/>
      <c r="J130" s="44"/>
      <c r="K130" s="44"/>
      <c r="L130" s="44"/>
      <c r="M130" s="44"/>
      <c r="N130" s="44"/>
      <c r="O130" s="44"/>
      <c r="P130" s="44"/>
      <c r="Q130" s="45"/>
      <c r="R130" s="44"/>
      <c r="S130" s="44"/>
      <c r="T130" s="44"/>
      <c r="U130" s="44"/>
      <c r="V130" s="44"/>
      <c r="W130" s="44"/>
      <c r="X130" s="44"/>
      <c r="Y130" s="44"/>
      <c r="Z130" s="16"/>
    </row>
    <row r="131" spans="1:26" ht="15.75" hidden="1" customHeight="1" x14ac:dyDescent="0.15">
      <c r="A131" s="18"/>
      <c r="B131" s="18"/>
      <c r="C131" s="16"/>
      <c r="D131" s="16"/>
      <c r="E131" s="16"/>
      <c r="F131" s="16"/>
      <c r="G131" s="16"/>
      <c r="H131" s="16"/>
      <c r="I131" s="44"/>
      <c r="J131" s="44"/>
      <c r="K131" s="44"/>
      <c r="L131" s="44"/>
      <c r="M131" s="44"/>
      <c r="N131" s="44"/>
      <c r="O131" s="44"/>
      <c r="P131" s="44"/>
      <c r="Q131" s="45"/>
      <c r="R131" s="44"/>
      <c r="S131" s="44"/>
      <c r="T131" s="44"/>
      <c r="U131" s="44"/>
      <c r="V131" s="44"/>
      <c r="W131" s="44"/>
      <c r="X131" s="44"/>
      <c r="Y131" s="44"/>
      <c r="Z131" s="16"/>
    </row>
    <row r="132" spans="1:26" ht="15.75" hidden="1" customHeight="1" x14ac:dyDescent="0.15">
      <c r="A132" s="18"/>
      <c r="B132" s="18"/>
      <c r="C132" s="16"/>
      <c r="D132" s="16"/>
      <c r="E132" s="16"/>
      <c r="F132" s="16"/>
      <c r="G132" s="16"/>
      <c r="H132" s="16"/>
      <c r="I132" s="44"/>
      <c r="J132" s="44"/>
      <c r="K132" s="44"/>
      <c r="L132" s="44"/>
      <c r="M132" s="44"/>
      <c r="N132" s="44"/>
      <c r="O132" s="44"/>
      <c r="P132" s="44"/>
      <c r="Q132" s="45"/>
      <c r="R132" s="44"/>
      <c r="S132" s="44"/>
      <c r="T132" s="44"/>
      <c r="U132" s="44"/>
      <c r="V132" s="44"/>
      <c r="W132" s="44"/>
      <c r="X132" s="44"/>
      <c r="Y132" s="44"/>
      <c r="Z132" s="16"/>
    </row>
    <row r="133" spans="1:26" ht="15.75" hidden="1" customHeight="1" x14ac:dyDescent="0.15">
      <c r="A133" s="18"/>
      <c r="B133" s="18"/>
      <c r="C133" s="16"/>
      <c r="D133" s="16"/>
      <c r="E133" s="16"/>
      <c r="F133" s="16"/>
      <c r="G133" s="16"/>
      <c r="H133" s="16"/>
      <c r="I133" s="44"/>
      <c r="J133" s="44"/>
      <c r="K133" s="44"/>
      <c r="L133" s="44"/>
      <c r="M133" s="44"/>
      <c r="N133" s="44"/>
      <c r="O133" s="44"/>
      <c r="P133" s="44"/>
      <c r="Q133" s="45"/>
      <c r="R133" s="44"/>
      <c r="S133" s="44"/>
      <c r="T133" s="44"/>
      <c r="U133" s="44"/>
      <c r="V133" s="44"/>
      <c r="W133" s="44"/>
      <c r="X133" s="44"/>
      <c r="Y133" s="44"/>
      <c r="Z133" s="16"/>
    </row>
    <row r="134" spans="1:26" ht="15.75" hidden="1" customHeight="1" x14ac:dyDescent="0.15">
      <c r="A134" s="18"/>
      <c r="B134" s="18"/>
      <c r="C134" s="16"/>
      <c r="D134" s="16"/>
      <c r="E134" s="16"/>
      <c r="F134" s="16"/>
      <c r="G134" s="16"/>
      <c r="H134" s="16"/>
      <c r="I134" s="44"/>
      <c r="J134" s="44"/>
      <c r="K134" s="44"/>
      <c r="L134" s="44"/>
      <c r="M134" s="44"/>
      <c r="N134" s="44"/>
      <c r="O134" s="44"/>
      <c r="P134" s="44"/>
      <c r="Q134" s="45"/>
      <c r="R134" s="44"/>
      <c r="S134" s="44"/>
      <c r="T134" s="44"/>
      <c r="U134" s="44"/>
      <c r="V134" s="44"/>
      <c r="W134" s="44"/>
      <c r="X134" s="44"/>
      <c r="Y134" s="44"/>
      <c r="Z134" s="16"/>
    </row>
    <row r="135" spans="1:26" ht="15.75" hidden="1" customHeight="1" x14ac:dyDescent="0.15">
      <c r="A135" s="18"/>
      <c r="B135" s="18"/>
      <c r="C135" s="16"/>
      <c r="D135" s="16"/>
      <c r="E135" s="16"/>
      <c r="F135" s="16"/>
      <c r="G135" s="16"/>
      <c r="H135" s="16"/>
      <c r="I135" s="44"/>
      <c r="J135" s="44"/>
      <c r="K135" s="44"/>
      <c r="L135" s="44"/>
      <c r="M135" s="44"/>
      <c r="N135" s="44"/>
      <c r="O135" s="44"/>
      <c r="P135" s="44"/>
      <c r="Q135" s="45"/>
      <c r="R135" s="44"/>
      <c r="S135" s="44"/>
      <c r="T135" s="44"/>
      <c r="U135" s="44"/>
      <c r="V135" s="44"/>
      <c r="W135" s="44"/>
      <c r="X135" s="44"/>
      <c r="Y135" s="44"/>
      <c r="Z135" s="16"/>
    </row>
    <row r="136" spans="1:26" ht="15.75" hidden="1" customHeight="1" x14ac:dyDescent="0.15">
      <c r="A136" s="18"/>
      <c r="B136" s="18"/>
      <c r="C136" s="16"/>
      <c r="D136" s="16"/>
      <c r="E136" s="16"/>
      <c r="F136" s="16"/>
      <c r="G136" s="16"/>
      <c r="H136" s="16"/>
      <c r="I136" s="44"/>
      <c r="J136" s="44"/>
      <c r="K136" s="44"/>
      <c r="L136" s="44"/>
      <c r="M136" s="44"/>
      <c r="N136" s="44"/>
      <c r="O136" s="44"/>
      <c r="P136" s="44"/>
      <c r="Q136" s="45"/>
      <c r="R136" s="44"/>
      <c r="S136" s="44"/>
      <c r="T136" s="44"/>
      <c r="U136" s="44"/>
      <c r="V136" s="44"/>
      <c r="W136" s="44"/>
      <c r="X136" s="44"/>
      <c r="Y136" s="44"/>
      <c r="Z136" s="16"/>
    </row>
    <row r="137" spans="1:26" ht="15.75" hidden="1" customHeight="1" x14ac:dyDescent="0.15">
      <c r="A137" s="18"/>
      <c r="B137" s="18"/>
      <c r="C137" s="16"/>
      <c r="D137" s="16"/>
      <c r="E137" s="16"/>
      <c r="F137" s="16"/>
      <c r="G137" s="16"/>
      <c r="H137" s="16"/>
      <c r="I137" s="44"/>
      <c r="J137" s="44"/>
      <c r="K137" s="44"/>
      <c r="L137" s="44"/>
      <c r="M137" s="44"/>
      <c r="N137" s="44"/>
      <c r="O137" s="44"/>
      <c r="P137" s="44"/>
      <c r="Q137" s="45"/>
      <c r="R137" s="44"/>
      <c r="S137" s="44"/>
      <c r="T137" s="44"/>
      <c r="U137" s="44"/>
      <c r="V137" s="44"/>
      <c r="W137" s="44"/>
      <c r="X137" s="44"/>
      <c r="Y137" s="44"/>
      <c r="Z137" s="16"/>
    </row>
    <row r="138" spans="1:26" ht="15.75" hidden="1" customHeight="1" x14ac:dyDescent="0.15">
      <c r="A138" s="18"/>
      <c r="B138" s="18"/>
      <c r="C138" s="16"/>
      <c r="D138" s="16"/>
      <c r="E138" s="16"/>
      <c r="F138" s="16"/>
      <c r="G138" s="16"/>
      <c r="H138" s="16"/>
      <c r="I138" s="44"/>
      <c r="J138" s="44"/>
      <c r="K138" s="44"/>
      <c r="L138" s="44"/>
      <c r="M138" s="44"/>
      <c r="N138" s="44"/>
      <c r="O138" s="44"/>
      <c r="P138" s="44"/>
      <c r="Q138" s="45"/>
      <c r="R138" s="44"/>
      <c r="S138" s="44"/>
      <c r="T138" s="44"/>
      <c r="U138" s="44"/>
      <c r="V138" s="44"/>
      <c r="W138" s="44"/>
      <c r="X138" s="44"/>
      <c r="Y138" s="44"/>
      <c r="Z138" s="16"/>
    </row>
    <row r="139" spans="1:26" ht="15.75" hidden="1" customHeight="1" x14ac:dyDescent="0.15">
      <c r="A139" s="18"/>
      <c r="B139" s="18"/>
      <c r="C139" s="16"/>
      <c r="D139" s="16"/>
      <c r="E139" s="16"/>
      <c r="F139" s="16"/>
      <c r="G139" s="16"/>
      <c r="H139" s="16"/>
      <c r="I139" s="44"/>
      <c r="J139" s="44"/>
      <c r="K139" s="44"/>
      <c r="L139" s="44"/>
      <c r="M139" s="44"/>
      <c r="N139" s="44"/>
      <c r="O139" s="44"/>
      <c r="P139" s="44"/>
      <c r="Q139" s="45"/>
      <c r="R139" s="44"/>
      <c r="S139" s="44"/>
      <c r="T139" s="44"/>
      <c r="U139" s="44"/>
      <c r="V139" s="44"/>
      <c r="W139" s="44"/>
      <c r="X139" s="44"/>
      <c r="Y139" s="44"/>
      <c r="Z139" s="16"/>
    </row>
    <row r="140" spans="1:26" ht="15.75" hidden="1" customHeight="1" x14ac:dyDescent="0.15">
      <c r="A140" s="18"/>
      <c r="B140" s="18"/>
      <c r="C140" s="16"/>
      <c r="D140" s="16"/>
      <c r="E140" s="16"/>
      <c r="F140" s="16"/>
      <c r="G140" s="16"/>
      <c r="H140" s="16"/>
      <c r="I140" s="44"/>
      <c r="J140" s="44"/>
      <c r="K140" s="44"/>
      <c r="L140" s="44"/>
      <c r="M140" s="44"/>
      <c r="N140" s="44"/>
      <c r="O140" s="44"/>
      <c r="P140" s="44"/>
      <c r="Q140" s="45"/>
      <c r="R140" s="44"/>
      <c r="S140" s="44"/>
      <c r="T140" s="44"/>
      <c r="U140" s="44"/>
      <c r="V140" s="44"/>
      <c r="W140" s="44"/>
      <c r="X140" s="44"/>
      <c r="Y140" s="44"/>
      <c r="Z140" s="16"/>
    </row>
    <row r="141" spans="1:26" ht="15.75" hidden="1" customHeight="1" x14ac:dyDescent="0.15">
      <c r="A141" s="18"/>
      <c r="B141" s="18"/>
      <c r="C141" s="16"/>
      <c r="D141" s="16"/>
      <c r="E141" s="16"/>
      <c r="F141" s="16"/>
      <c r="G141" s="16"/>
      <c r="H141" s="16"/>
      <c r="I141" s="44"/>
      <c r="J141" s="44"/>
      <c r="K141" s="44"/>
      <c r="L141" s="44"/>
      <c r="M141" s="44"/>
      <c r="N141" s="44"/>
      <c r="O141" s="44"/>
      <c r="P141" s="44"/>
      <c r="Q141" s="45"/>
      <c r="R141" s="44"/>
      <c r="S141" s="44"/>
      <c r="T141" s="44"/>
      <c r="U141" s="44"/>
      <c r="V141" s="44"/>
      <c r="W141" s="44"/>
      <c r="X141" s="44"/>
      <c r="Y141" s="44"/>
      <c r="Z141" s="16"/>
    </row>
    <row r="142" spans="1:26" ht="15.75" hidden="1" customHeight="1" x14ac:dyDescent="0.15">
      <c r="A142" s="18"/>
      <c r="B142" s="18"/>
      <c r="C142" s="16"/>
      <c r="D142" s="16"/>
      <c r="E142" s="16"/>
      <c r="F142" s="16"/>
      <c r="G142" s="16"/>
      <c r="H142" s="16"/>
      <c r="I142" s="44"/>
      <c r="J142" s="44"/>
      <c r="K142" s="44"/>
      <c r="L142" s="44"/>
      <c r="M142" s="44"/>
      <c r="N142" s="44"/>
      <c r="O142" s="44"/>
      <c r="P142" s="44"/>
      <c r="Q142" s="45"/>
      <c r="R142" s="44"/>
      <c r="S142" s="44"/>
      <c r="T142" s="44"/>
      <c r="U142" s="44"/>
      <c r="V142" s="44"/>
      <c r="W142" s="44"/>
      <c r="X142" s="44"/>
      <c r="Y142" s="44"/>
      <c r="Z142" s="16"/>
    </row>
    <row r="143" spans="1:26" ht="15.75" hidden="1" customHeight="1" x14ac:dyDescent="0.15">
      <c r="A143" s="18"/>
      <c r="B143" s="18"/>
      <c r="C143" s="16"/>
      <c r="D143" s="16"/>
      <c r="E143" s="16"/>
      <c r="F143" s="16"/>
      <c r="G143" s="16"/>
      <c r="H143" s="16"/>
      <c r="I143" s="44"/>
      <c r="J143" s="44"/>
      <c r="K143" s="44"/>
      <c r="L143" s="44"/>
      <c r="M143" s="44"/>
      <c r="N143" s="44"/>
      <c r="O143" s="44"/>
      <c r="P143" s="44"/>
      <c r="Q143" s="45"/>
      <c r="R143" s="44"/>
      <c r="S143" s="44"/>
      <c r="T143" s="44"/>
      <c r="U143" s="44"/>
      <c r="V143" s="44"/>
      <c r="W143" s="44"/>
      <c r="X143" s="44"/>
      <c r="Y143" s="44"/>
      <c r="Z143" s="16"/>
    </row>
    <row r="144" spans="1:26" ht="15.75" hidden="1" customHeight="1" x14ac:dyDescent="0.15">
      <c r="A144" s="18"/>
      <c r="B144" s="18"/>
      <c r="C144" s="16"/>
      <c r="D144" s="16"/>
      <c r="E144" s="16"/>
      <c r="F144" s="16"/>
      <c r="G144" s="16"/>
      <c r="H144" s="16"/>
      <c r="I144" s="44"/>
      <c r="J144" s="44"/>
      <c r="K144" s="44"/>
      <c r="L144" s="44"/>
      <c r="M144" s="44"/>
      <c r="N144" s="44"/>
      <c r="O144" s="44"/>
      <c r="P144" s="44"/>
      <c r="Q144" s="45"/>
      <c r="R144" s="44"/>
      <c r="S144" s="44"/>
      <c r="T144" s="44"/>
      <c r="U144" s="44"/>
      <c r="V144" s="44"/>
      <c r="W144" s="44"/>
      <c r="X144" s="44"/>
      <c r="Y144" s="44"/>
      <c r="Z144" s="16"/>
    </row>
    <row r="145" spans="1:26" ht="15.75" hidden="1" customHeight="1" x14ac:dyDescent="0.15">
      <c r="A145" s="18"/>
      <c r="B145" s="18"/>
      <c r="C145" s="16"/>
      <c r="D145" s="16"/>
      <c r="E145" s="16"/>
      <c r="F145" s="16"/>
      <c r="G145" s="16"/>
      <c r="H145" s="16"/>
      <c r="I145" s="44"/>
      <c r="J145" s="44"/>
      <c r="K145" s="44"/>
      <c r="L145" s="44"/>
      <c r="M145" s="44"/>
      <c r="N145" s="44"/>
      <c r="O145" s="44"/>
      <c r="P145" s="44"/>
      <c r="Q145" s="45"/>
      <c r="R145" s="44"/>
      <c r="S145" s="44"/>
      <c r="T145" s="44"/>
      <c r="U145" s="44"/>
      <c r="V145" s="44"/>
      <c r="W145" s="44"/>
      <c r="X145" s="44"/>
      <c r="Y145" s="44"/>
      <c r="Z145" s="16"/>
    </row>
    <row r="146" spans="1:26" ht="15.75" hidden="1" customHeight="1" x14ac:dyDescent="0.15">
      <c r="A146" s="18"/>
      <c r="B146" s="18"/>
      <c r="C146" s="16"/>
      <c r="D146" s="16"/>
      <c r="E146" s="16"/>
      <c r="F146" s="16"/>
      <c r="G146" s="16"/>
      <c r="H146" s="16"/>
      <c r="I146" s="44"/>
      <c r="J146" s="44"/>
      <c r="K146" s="44"/>
      <c r="L146" s="44"/>
      <c r="M146" s="44"/>
      <c r="N146" s="44"/>
      <c r="O146" s="44"/>
      <c r="P146" s="44"/>
      <c r="Q146" s="45"/>
      <c r="R146" s="44"/>
      <c r="S146" s="44"/>
      <c r="T146" s="44"/>
      <c r="U146" s="44"/>
      <c r="V146" s="44"/>
      <c r="W146" s="44"/>
      <c r="X146" s="44"/>
      <c r="Y146" s="44"/>
      <c r="Z146" s="16"/>
    </row>
    <row r="147" spans="1:26" ht="15.75" hidden="1" customHeight="1" x14ac:dyDescent="0.15">
      <c r="A147" s="18"/>
      <c r="B147" s="18"/>
      <c r="C147" s="16"/>
      <c r="D147" s="16"/>
      <c r="E147" s="16"/>
      <c r="F147" s="16"/>
      <c r="G147" s="16"/>
      <c r="H147" s="16"/>
      <c r="I147" s="44"/>
      <c r="J147" s="44"/>
      <c r="K147" s="44"/>
      <c r="L147" s="44"/>
      <c r="M147" s="44"/>
      <c r="N147" s="44"/>
      <c r="O147" s="44"/>
      <c r="P147" s="44"/>
      <c r="Q147" s="45"/>
      <c r="R147" s="44"/>
      <c r="S147" s="44"/>
      <c r="T147" s="44"/>
      <c r="U147" s="44"/>
      <c r="V147" s="44"/>
      <c r="W147" s="44"/>
      <c r="X147" s="44"/>
      <c r="Y147" s="44"/>
      <c r="Z147" s="16"/>
    </row>
    <row r="148" spans="1:26" ht="15.75" hidden="1" customHeight="1" x14ac:dyDescent="0.15">
      <c r="A148" s="18"/>
      <c r="B148" s="18"/>
      <c r="C148" s="16"/>
      <c r="D148" s="16"/>
      <c r="E148" s="16"/>
      <c r="F148" s="16"/>
      <c r="G148" s="16"/>
      <c r="H148" s="16"/>
      <c r="I148" s="44"/>
      <c r="J148" s="44"/>
      <c r="K148" s="44"/>
      <c r="L148" s="44"/>
      <c r="M148" s="44"/>
      <c r="N148" s="44"/>
      <c r="O148" s="44"/>
      <c r="P148" s="44"/>
      <c r="Q148" s="45"/>
      <c r="R148" s="44"/>
      <c r="S148" s="44"/>
      <c r="T148" s="44"/>
      <c r="U148" s="44"/>
      <c r="V148" s="44"/>
      <c r="W148" s="44"/>
      <c r="X148" s="44"/>
      <c r="Y148" s="44"/>
      <c r="Z148" s="16"/>
    </row>
    <row r="149" spans="1:26" ht="20.100000000000001" customHeight="1" x14ac:dyDescent="0.15">
      <c r="A149" s="18"/>
      <c r="B149" s="18"/>
      <c r="C149" s="16"/>
      <c r="D149" s="16"/>
      <c r="E149" s="16"/>
      <c r="F149" s="16"/>
      <c r="G149" s="16"/>
      <c r="H149" s="16"/>
      <c r="I149" s="44"/>
      <c r="J149" s="16"/>
      <c r="K149" s="16"/>
      <c r="L149" s="16"/>
      <c r="M149" s="16"/>
      <c r="N149" s="16"/>
      <c r="O149" s="16"/>
      <c r="P149" s="16"/>
      <c r="Q149" s="90"/>
      <c r="R149" s="16"/>
      <c r="S149" s="16"/>
      <c r="T149" s="16"/>
      <c r="U149" s="16"/>
      <c r="V149" s="16"/>
      <c r="W149" s="16"/>
      <c r="X149" s="16"/>
      <c r="Y149" s="16"/>
      <c r="Z149" s="16"/>
    </row>
    <row r="150" spans="1:26" ht="20.100000000000001" customHeight="1" x14ac:dyDescent="0.15">
      <c r="A150" s="18"/>
      <c r="B150" s="18"/>
      <c r="C150" s="295" t="s">
        <v>38</v>
      </c>
      <c r="D150" s="296"/>
      <c r="E150" s="296"/>
      <c r="F150" s="296"/>
      <c r="G150" s="296"/>
      <c r="H150" s="374"/>
      <c r="I150" s="74"/>
      <c r="K150" s="74"/>
    </row>
    <row r="151" spans="1:26" ht="20.100000000000001" customHeight="1" x14ac:dyDescent="0.15">
      <c r="A151" s="18"/>
      <c r="B151" s="18"/>
      <c r="C151" s="31"/>
      <c r="D151" s="47"/>
      <c r="E151" s="47"/>
      <c r="F151" s="47"/>
      <c r="G151" s="47"/>
      <c r="H151" s="47"/>
      <c r="I151" s="33"/>
      <c r="J151" s="33"/>
      <c r="K151" s="33"/>
      <c r="L151" s="33"/>
      <c r="M151" s="33"/>
      <c r="N151" s="33"/>
      <c r="O151" s="33"/>
      <c r="P151" s="33"/>
      <c r="Q151" s="33"/>
      <c r="R151" s="33"/>
      <c r="S151" s="33"/>
      <c r="T151" s="33"/>
      <c r="U151" s="33"/>
      <c r="V151" s="33"/>
      <c r="W151" s="33"/>
      <c r="X151" s="33"/>
      <c r="Y151" s="33"/>
      <c r="Z151" s="55"/>
    </row>
    <row r="152" spans="1:26" ht="20.100000000000001" customHeight="1" x14ac:dyDescent="0.15">
      <c r="A152" s="18"/>
      <c r="B152" s="18"/>
      <c r="C152" s="31"/>
      <c r="D152" s="91" t="s">
        <v>39</v>
      </c>
      <c r="E152" s="32"/>
      <c r="F152" s="32"/>
      <c r="G152" s="32"/>
      <c r="H152" s="32"/>
      <c r="I152" s="32"/>
      <c r="J152" s="32"/>
      <c r="K152" s="32"/>
      <c r="L152" s="32"/>
      <c r="M152" s="32"/>
      <c r="N152" s="32"/>
      <c r="O152" s="32"/>
      <c r="P152" s="32"/>
      <c r="Q152" s="32"/>
      <c r="R152" s="32"/>
      <c r="S152" s="32"/>
      <c r="T152" s="32"/>
      <c r="U152" s="32"/>
      <c r="V152" s="32"/>
      <c r="W152" s="32"/>
      <c r="X152" s="58"/>
      <c r="Y152" s="16"/>
      <c r="Z152" s="48"/>
    </row>
    <row r="153" spans="1:26" ht="20.100000000000001" customHeight="1" x14ac:dyDescent="0.15">
      <c r="A153" s="18">
        <f>IF(AND($I153&lt;&gt;"しない", $I153&lt;&gt;"する"), 1001, 0)</f>
        <v>0</v>
      </c>
      <c r="B153" s="18"/>
      <c r="C153" s="39"/>
      <c r="D153" s="36">
        <v>1</v>
      </c>
      <c r="E153" s="16" t="s">
        <v>40</v>
      </c>
      <c r="F153" s="16"/>
      <c r="G153" s="16"/>
      <c r="H153" s="16"/>
      <c r="I153" s="173" t="s">
        <v>41</v>
      </c>
      <c r="J153" s="375"/>
      <c r="K153" s="375"/>
      <c r="L153" s="375"/>
      <c r="M153" s="375"/>
      <c r="N153" s="16"/>
      <c r="O153" s="16"/>
      <c r="P153" s="16"/>
      <c r="Q153" s="16"/>
      <c r="R153" s="16"/>
      <c r="S153" s="16"/>
      <c r="T153" s="16"/>
      <c r="U153" s="16"/>
      <c r="Z153" s="38"/>
    </row>
    <row r="154" spans="1:26" ht="20.100000000000001" customHeight="1" x14ac:dyDescent="0.15">
      <c r="A154" s="18"/>
      <c r="B154" s="18"/>
      <c r="C154" s="59"/>
      <c r="D154" s="16"/>
      <c r="E154" s="16"/>
      <c r="F154" s="16"/>
      <c r="G154" s="16"/>
      <c r="H154" s="16"/>
      <c r="I154" s="92"/>
      <c r="J154" s="57" t="s">
        <v>4</v>
      </c>
      <c r="K154" s="57"/>
      <c r="L154" s="57"/>
      <c r="M154" s="57"/>
      <c r="N154" s="57"/>
      <c r="O154" s="57"/>
      <c r="P154" s="57"/>
      <c r="Q154" s="57"/>
      <c r="R154" s="57"/>
      <c r="S154" s="57"/>
      <c r="T154" s="57"/>
      <c r="U154" s="16"/>
      <c r="Z154" s="38"/>
    </row>
    <row r="155" spans="1:26" ht="20.100000000000001" customHeight="1" x14ac:dyDescent="0.15">
      <c r="A155" s="18">
        <f>IF(AND($I153="する",OR(TRIM($I155)="", NOT(OR(IFERROR(SEARCH(" ",$I155),0)&gt;0, IFERROR(SEARCH("　",$I155),0)&gt;0)))), 1001, 0)</f>
        <v>0</v>
      </c>
      <c r="B155" s="18"/>
      <c r="C155" s="39"/>
      <c r="D155" s="36">
        <v>2</v>
      </c>
      <c r="E155" s="14" t="s">
        <v>34</v>
      </c>
      <c r="I155" s="173"/>
      <c r="J155" s="173"/>
      <c r="K155" s="173"/>
      <c r="L155" s="173"/>
      <c r="M155" s="173"/>
      <c r="N155" s="173"/>
      <c r="O155" s="173"/>
      <c r="P155" s="173"/>
      <c r="Q155" s="173"/>
      <c r="R155" s="173"/>
      <c r="S155" s="173"/>
      <c r="T155" s="173"/>
      <c r="U155" s="173"/>
      <c r="V155" s="173"/>
      <c r="W155" s="173"/>
      <c r="X155" s="173"/>
      <c r="Y155" s="173"/>
      <c r="Z155" s="48"/>
    </row>
    <row r="156" spans="1:26" ht="20.100000000000001" customHeight="1" x14ac:dyDescent="0.15">
      <c r="A156" s="18"/>
      <c r="B156" s="18"/>
      <c r="C156" s="39"/>
      <c r="D156" s="36"/>
      <c r="E156" s="16"/>
      <c r="F156" s="16"/>
      <c r="G156" s="16"/>
      <c r="H156" s="16"/>
      <c r="I156" s="62"/>
      <c r="J156" s="57" t="s">
        <v>419</v>
      </c>
      <c r="K156" s="57"/>
      <c r="L156" s="57"/>
      <c r="M156" s="57"/>
      <c r="N156" s="57"/>
      <c r="O156" s="57"/>
      <c r="P156" s="57"/>
      <c r="Q156" s="57"/>
      <c r="R156" s="57"/>
      <c r="S156" s="57"/>
      <c r="T156" s="57"/>
      <c r="U156" s="57"/>
      <c r="V156" s="57"/>
      <c r="W156" s="57"/>
      <c r="X156" s="57"/>
      <c r="Y156" s="57"/>
      <c r="Z156" s="48"/>
    </row>
    <row r="157" spans="1:26" ht="20.100000000000001" customHeight="1" x14ac:dyDescent="0.15">
      <c r="A157" s="18">
        <f>IF(AND($I153="する",OR(TRIM($I157)="", NOT(OR(IFERROR(SEARCH(" ",$I157),0)&gt;0, IFERROR(SEARCH("　",$I157),0)&gt;0)))), 1001, 0)</f>
        <v>0</v>
      </c>
      <c r="B157" s="18"/>
      <c r="C157" s="39"/>
      <c r="D157" s="36">
        <v>3</v>
      </c>
      <c r="E157" s="14" t="s">
        <v>35</v>
      </c>
      <c r="I157" s="173"/>
      <c r="J157" s="173"/>
      <c r="K157" s="173"/>
      <c r="L157" s="173"/>
      <c r="M157" s="173"/>
      <c r="N157" s="173"/>
      <c r="O157" s="173"/>
      <c r="P157" s="173"/>
      <c r="Q157" s="173"/>
      <c r="R157" s="173"/>
      <c r="S157" s="173"/>
      <c r="T157" s="173"/>
      <c r="U157" s="173"/>
      <c r="V157" s="173"/>
      <c r="W157" s="173"/>
      <c r="X157" s="173"/>
      <c r="Y157" s="173"/>
      <c r="Z157" s="48"/>
    </row>
    <row r="158" spans="1:26" ht="20.100000000000001" customHeight="1" x14ac:dyDescent="0.15">
      <c r="A158" s="18"/>
      <c r="B158" s="18"/>
      <c r="C158" s="59"/>
      <c r="D158" s="16"/>
      <c r="E158" s="16"/>
      <c r="F158" s="16"/>
      <c r="G158" s="16"/>
      <c r="H158" s="16"/>
      <c r="I158" s="62"/>
      <c r="J158" s="57" t="s">
        <v>420</v>
      </c>
      <c r="K158" s="57"/>
      <c r="L158" s="57"/>
      <c r="M158" s="57"/>
      <c r="N158" s="57"/>
      <c r="O158" s="57"/>
      <c r="P158" s="57"/>
      <c r="Q158" s="57"/>
      <c r="R158" s="57"/>
      <c r="S158" s="57"/>
      <c r="T158" s="57"/>
      <c r="U158" s="57"/>
      <c r="V158" s="57"/>
      <c r="W158" s="57"/>
      <c r="X158" s="57"/>
      <c r="Y158" s="57"/>
      <c r="Z158" s="48"/>
    </row>
    <row r="159" spans="1:26" ht="20.100000000000001" customHeight="1" x14ac:dyDescent="0.15">
      <c r="A159" s="18">
        <f>IF(AND($I153="する",OR(TRIM($I159)="", LEN($I159)&lt;&gt;8, NOT(ISNUMBER(VALUE(I159))), IFERROR(SEARCH("-", $I159),0)&gt;0)), 1001, 0)</f>
        <v>0</v>
      </c>
      <c r="B159" s="18"/>
      <c r="C159" s="39"/>
      <c r="D159" s="36">
        <v>4</v>
      </c>
      <c r="E159" s="14" t="s">
        <v>42</v>
      </c>
      <c r="I159" s="173"/>
      <c r="J159" s="173"/>
      <c r="K159" s="173"/>
      <c r="L159" s="173"/>
      <c r="M159" s="173"/>
      <c r="N159" s="16"/>
      <c r="O159" s="16"/>
      <c r="P159" s="16"/>
      <c r="Q159" s="16"/>
      <c r="R159" s="16"/>
      <c r="S159" s="16"/>
      <c r="T159" s="16"/>
      <c r="U159" s="16"/>
      <c r="V159" s="16"/>
      <c r="W159" s="16"/>
      <c r="X159" s="16"/>
      <c r="Y159" s="16"/>
      <c r="Z159" s="48"/>
    </row>
    <row r="160" spans="1:26" ht="20.100000000000001" customHeight="1" x14ac:dyDescent="0.15">
      <c r="A160" s="18"/>
      <c r="B160" s="18"/>
      <c r="C160" s="59"/>
      <c r="D160" s="16"/>
      <c r="E160" s="16"/>
      <c r="F160" s="16"/>
      <c r="G160" s="16"/>
      <c r="H160" s="16"/>
      <c r="I160" s="56"/>
      <c r="J160" s="57" t="s">
        <v>49</v>
      </c>
      <c r="K160" s="58"/>
      <c r="L160" s="58"/>
      <c r="M160" s="58"/>
      <c r="N160" s="58"/>
      <c r="O160" s="58"/>
      <c r="P160" s="58"/>
      <c r="Q160" s="58"/>
      <c r="R160" s="58"/>
      <c r="S160" s="58"/>
      <c r="T160" s="58"/>
      <c r="U160" s="58"/>
      <c r="V160" s="58"/>
      <c r="W160" s="58"/>
      <c r="X160" s="58"/>
      <c r="Y160" s="58"/>
      <c r="Z160" s="48"/>
    </row>
    <row r="161" spans="1:27" ht="20.100000000000001" customHeight="1" x14ac:dyDescent="0.15">
      <c r="A161" s="18">
        <f>IF(AND($I153="する",TRIM($I161)=""), 1001, 0)</f>
        <v>0</v>
      </c>
      <c r="B161" s="18"/>
      <c r="C161" s="39"/>
      <c r="D161" s="36">
        <v>5</v>
      </c>
      <c r="E161" s="14" t="s">
        <v>9</v>
      </c>
      <c r="I161" s="378"/>
      <c r="J161" s="379"/>
      <c r="K161" s="379"/>
      <c r="L161" s="379"/>
      <c r="M161" s="379"/>
      <c r="N161" s="16"/>
      <c r="O161" s="16"/>
      <c r="P161" s="16"/>
      <c r="Q161" s="16"/>
      <c r="R161" s="16"/>
      <c r="S161" s="16"/>
      <c r="T161" s="16"/>
      <c r="U161" s="16"/>
      <c r="V161" s="16"/>
      <c r="W161" s="16"/>
      <c r="X161" s="16"/>
      <c r="Y161" s="16"/>
      <c r="Z161" s="48"/>
    </row>
    <row r="162" spans="1:27" ht="20.100000000000001" customHeight="1" x14ac:dyDescent="0.15">
      <c r="A162" s="18"/>
      <c r="B162" s="18"/>
      <c r="C162" s="39"/>
      <c r="D162" s="36"/>
      <c r="E162" s="16"/>
      <c r="F162" s="16"/>
      <c r="G162" s="16"/>
      <c r="H162" s="16"/>
      <c r="I162" s="56"/>
      <c r="J162" s="57" t="s">
        <v>415</v>
      </c>
      <c r="K162" s="58"/>
      <c r="L162" s="58"/>
      <c r="M162" s="58"/>
      <c r="N162" s="58"/>
      <c r="O162" s="58"/>
      <c r="P162" s="58"/>
      <c r="Q162" s="58"/>
      <c r="R162" s="58"/>
      <c r="S162" s="58"/>
      <c r="T162" s="58"/>
      <c r="U162" s="58"/>
      <c r="V162" s="58"/>
      <c r="W162" s="58"/>
      <c r="X162" s="58"/>
      <c r="Y162" s="58"/>
      <c r="Z162" s="48"/>
    </row>
    <row r="163" spans="1:27" ht="20.100000000000001" customHeight="1" x14ac:dyDescent="0.15">
      <c r="A163" s="18">
        <f>IF(AND($I153="する",AND($I163&lt;&gt;"", OR(ISERROR(FIND("@"&amp;LEFT($I163,3)&amp;"@", 都道府県3))=FALSE, ISERROR(FIND("@"&amp;LEFT($I163,4)&amp;"@",都道府県4))=FALSE))=FALSE), 1001, 0)</f>
        <v>0</v>
      </c>
      <c r="B163" s="18"/>
      <c r="C163" s="39"/>
      <c r="D163" s="36">
        <v>6</v>
      </c>
      <c r="E163" s="14" t="s">
        <v>10</v>
      </c>
      <c r="I163" s="171"/>
      <c r="J163" s="171"/>
      <c r="K163" s="171"/>
      <c r="L163" s="171"/>
      <c r="M163" s="171"/>
      <c r="N163" s="171"/>
      <c r="O163" s="171"/>
      <c r="P163" s="171"/>
      <c r="Q163" s="172"/>
      <c r="R163" s="171"/>
      <c r="S163" s="171"/>
      <c r="T163" s="171"/>
      <c r="U163" s="171"/>
      <c r="V163" s="171"/>
      <c r="W163" s="171"/>
      <c r="X163" s="171"/>
      <c r="Y163" s="171"/>
      <c r="Z163" s="48"/>
    </row>
    <row r="164" spans="1:27" ht="20.100000000000001" customHeight="1" x14ac:dyDescent="0.15">
      <c r="A164" s="18"/>
      <c r="B164" s="18"/>
      <c r="C164" s="39"/>
      <c r="D164" s="36"/>
      <c r="E164" s="16"/>
      <c r="F164" s="16"/>
      <c r="G164" s="16"/>
      <c r="H164" s="16"/>
      <c r="I164" s="56"/>
      <c r="J164" s="57" t="s">
        <v>11</v>
      </c>
      <c r="K164" s="58"/>
      <c r="L164" s="58"/>
      <c r="M164" s="58"/>
      <c r="N164" s="58"/>
      <c r="O164" s="58"/>
      <c r="P164" s="58"/>
      <c r="Q164" s="58"/>
      <c r="R164" s="58"/>
      <c r="S164" s="58"/>
      <c r="T164" s="58"/>
      <c r="U164" s="58"/>
      <c r="V164" s="58"/>
      <c r="W164" s="58"/>
      <c r="X164" s="58"/>
      <c r="Y164" s="58"/>
      <c r="Z164" s="48"/>
    </row>
    <row r="165" spans="1:27" ht="20.100000000000001" customHeight="1" x14ac:dyDescent="0.15">
      <c r="A165" s="18">
        <f>IF(AND($I153="する",NOT(AND(TRIM($I165)&lt;&gt;"",ISNUMBER(VALUE(SUBSTITUTE($I165,"-",""))),IFERROR(SEARCH("-",$I165),0)&gt;0))), 1001, 0)</f>
        <v>0</v>
      </c>
      <c r="B165" s="18"/>
      <c r="C165" s="39"/>
      <c r="D165" s="36">
        <v>7</v>
      </c>
      <c r="E165" s="14" t="s">
        <v>17</v>
      </c>
      <c r="I165" s="173"/>
      <c r="J165" s="173"/>
      <c r="K165" s="173"/>
      <c r="L165" s="173"/>
      <c r="M165" s="173"/>
      <c r="Y165" s="58"/>
      <c r="Z165" s="48"/>
    </row>
    <row r="166" spans="1:27" ht="20.100000000000001" customHeight="1" x14ac:dyDescent="0.15">
      <c r="A166" s="18"/>
      <c r="B166" s="18"/>
      <c r="C166" s="59"/>
      <c r="D166" s="16"/>
      <c r="E166" s="16"/>
      <c r="F166" s="16"/>
      <c r="G166" s="16"/>
      <c r="H166" s="16"/>
      <c r="I166" s="56"/>
      <c r="J166" s="57" t="s">
        <v>20</v>
      </c>
      <c r="K166" s="58"/>
      <c r="L166" s="58"/>
      <c r="M166" s="58"/>
      <c r="N166" s="58"/>
      <c r="O166" s="58"/>
      <c r="P166" s="58"/>
      <c r="Q166" s="58"/>
      <c r="R166" s="58"/>
      <c r="S166" s="58"/>
      <c r="T166" s="58"/>
      <c r="U166" s="58"/>
      <c r="V166" s="58"/>
      <c r="W166" s="58"/>
      <c r="X166" s="58"/>
      <c r="Y166" s="58"/>
      <c r="Z166" s="48"/>
    </row>
    <row r="167" spans="1:27" ht="20.100000000000001" customHeight="1" x14ac:dyDescent="0.15">
      <c r="A167" s="18">
        <f>IF(AND($I153="する",AND(TRIM($I167)&lt;&gt;"",NOT(AND(ISNUMBER(VALUE(SUBSTITUTE($I167,"-",""))),IFERROR(SEARCH("-",$I167),0)&gt;0)))), 1001, 0)</f>
        <v>0</v>
      </c>
      <c r="B167" s="18"/>
      <c r="C167" s="39"/>
      <c r="D167" s="36">
        <v>8</v>
      </c>
      <c r="E167" s="14" t="s">
        <v>21</v>
      </c>
      <c r="I167" s="173"/>
      <c r="J167" s="173"/>
      <c r="K167" s="173"/>
      <c r="L167" s="173"/>
      <c r="M167" s="173"/>
      <c r="N167" s="58"/>
      <c r="O167" s="58"/>
      <c r="P167" s="58"/>
      <c r="Q167" s="58"/>
      <c r="R167" s="58"/>
      <c r="S167" s="58"/>
      <c r="T167" s="58"/>
      <c r="U167" s="58"/>
      <c r="V167" s="58"/>
      <c r="W167" s="58"/>
      <c r="X167" s="58"/>
      <c r="Y167" s="58"/>
      <c r="Z167" s="48"/>
    </row>
    <row r="168" spans="1:27" ht="20.100000000000001" customHeight="1" x14ac:dyDescent="0.15">
      <c r="A168" s="18"/>
      <c r="B168" s="18"/>
      <c r="C168" s="59"/>
      <c r="D168" s="16"/>
      <c r="E168" s="16"/>
      <c r="F168" s="16"/>
      <c r="G168" s="16"/>
      <c r="H168" s="16"/>
      <c r="I168" s="56"/>
      <c r="J168" s="57" t="s">
        <v>20</v>
      </c>
      <c r="K168" s="58"/>
      <c r="L168" s="58"/>
      <c r="M168" s="58"/>
      <c r="N168" s="58"/>
      <c r="O168" s="58"/>
      <c r="P168" s="58"/>
      <c r="Q168" s="58"/>
      <c r="R168" s="58"/>
      <c r="S168" s="58"/>
      <c r="T168" s="58"/>
      <c r="U168" s="58"/>
      <c r="V168" s="58"/>
      <c r="W168" s="58"/>
      <c r="X168" s="58"/>
      <c r="Y168" s="58"/>
      <c r="Z168" s="48"/>
    </row>
    <row r="169" spans="1:27" ht="20.100000000000001" customHeight="1" x14ac:dyDescent="0.15">
      <c r="A169" s="18">
        <f>IF(AND($I153="する",OR(TRIM($I169)="", NOT(IFERROR(SEARCH("@",$I169),0)&gt;0))), 1001, 0)</f>
        <v>0</v>
      </c>
      <c r="B169" s="18"/>
      <c r="C169" s="39"/>
      <c r="D169" s="36">
        <v>9</v>
      </c>
      <c r="E169" s="14" t="s">
        <v>22</v>
      </c>
      <c r="I169" s="173"/>
      <c r="J169" s="173"/>
      <c r="K169" s="173"/>
      <c r="L169" s="173"/>
      <c r="M169" s="173"/>
      <c r="N169" s="173"/>
      <c r="O169" s="173"/>
      <c r="P169" s="173"/>
      <c r="Q169" s="377"/>
      <c r="R169" s="173"/>
      <c r="S169" s="173"/>
      <c r="T169" s="173"/>
      <c r="U169" s="173"/>
      <c r="V169" s="173"/>
      <c r="W169" s="173"/>
      <c r="X169" s="173"/>
      <c r="Y169" s="173"/>
      <c r="Z169" s="48"/>
    </row>
    <row r="170" spans="1:27" ht="20.100000000000001" customHeight="1" x14ac:dyDescent="0.15">
      <c r="A170" s="18"/>
      <c r="B170" s="18"/>
      <c r="C170" s="59"/>
      <c r="D170" s="16"/>
      <c r="E170" s="16"/>
      <c r="F170" s="16"/>
      <c r="G170" s="16"/>
      <c r="H170" s="16"/>
      <c r="I170" s="56"/>
      <c r="J170" s="64" t="s">
        <v>413</v>
      </c>
      <c r="K170" s="76"/>
      <c r="L170" s="58"/>
      <c r="M170" s="58"/>
      <c r="N170" s="58"/>
      <c r="O170" s="58"/>
      <c r="P170" s="58"/>
      <c r="Q170" s="77"/>
      <c r="R170" s="58"/>
      <c r="S170" s="58"/>
      <c r="T170" s="58"/>
      <c r="U170" s="58"/>
      <c r="V170" s="58"/>
      <c r="W170" s="58"/>
      <c r="X170" s="58"/>
      <c r="Y170" s="58"/>
      <c r="Z170" s="48"/>
    </row>
    <row r="171" spans="1:27" ht="20.100000000000001" customHeight="1" x14ac:dyDescent="0.15">
      <c r="A171" s="18"/>
      <c r="B171" s="18"/>
      <c r="C171" s="70"/>
      <c r="D171" s="52"/>
      <c r="E171" s="52"/>
      <c r="F171" s="52"/>
      <c r="G171" s="52"/>
      <c r="H171" s="52"/>
      <c r="I171" s="71"/>
      <c r="J171" s="71"/>
      <c r="K171" s="72"/>
      <c r="L171" s="71"/>
      <c r="M171" s="71"/>
      <c r="N171" s="71"/>
      <c r="O171" s="71"/>
      <c r="P171" s="71"/>
      <c r="Q171" s="71"/>
      <c r="R171" s="71"/>
      <c r="S171" s="71"/>
      <c r="T171" s="71"/>
      <c r="U171" s="71"/>
      <c r="V171" s="71"/>
      <c r="W171" s="71"/>
      <c r="X171" s="71"/>
      <c r="Y171" s="93"/>
      <c r="Z171" s="53"/>
      <c r="AA171" s="83"/>
    </row>
    <row r="172" spans="1:27" ht="20.100000000000001" customHeight="1" x14ac:dyDescent="0.15">
      <c r="A172" s="18"/>
      <c r="B172" s="18"/>
      <c r="C172" s="16"/>
      <c r="D172" s="16"/>
      <c r="E172" s="16"/>
      <c r="F172" s="16"/>
      <c r="G172" s="16"/>
      <c r="H172" s="16"/>
      <c r="I172" s="44"/>
      <c r="J172" s="44"/>
      <c r="K172" s="44"/>
      <c r="L172" s="44"/>
      <c r="M172" s="44"/>
      <c r="N172" s="44"/>
      <c r="O172" s="44"/>
      <c r="P172" s="44"/>
      <c r="Q172" s="44"/>
      <c r="R172" s="44"/>
      <c r="S172" s="44"/>
      <c r="T172" s="44"/>
      <c r="U172" s="44"/>
      <c r="V172" s="44"/>
      <c r="W172" s="44"/>
      <c r="X172" s="44"/>
      <c r="Y172" s="46"/>
      <c r="Z172" s="16"/>
      <c r="AA172" s="83"/>
    </row>
    <row r="173" spans="1:27" ht="20.100000000000001" customHeight="1" x14ac:dyDescent="0.15">
      <c r="A173" s="18"/>
      <c r="B173" s="18"/>
      <c r="C173" s="16"/>
      <c r="D173" s="16"/>
      <c r="E173" s="16"/>
      <c r="F173" s="16"/>
      <c r="G173" s="16"/>
      <c r="H173" s="16"/>
      <c r="I173" s="94"/>
      <c r="J173" s="44"/>
      <c r="K173" s="44"/>
      <c r="L173" s="44"/>
      <c r="M173" s="44"/>
      <c r="N173" s="46"/>
      <c r="O173" s="44"/>
      <c r="P173" s="44"/>
      <c r="Q173" s="44"/>
      <c r="R173" s="46"/>
      <c r="S173" s="44"/>
      <c r="T173" s="44"/>
      <c r="U173" s="44"/>
      <c r="V173" s="44"/>
      <c r="W173" s="44"/>
      <c r="X173" s="44"/>
      <c r="Y173" s="44"/>
      <c r="Z173" s="44"/>
      <c r="AA173" s="44"/>
    </row>
    <row r="174" spans="1:27" ht="20.100000000000001" customHeight="1" x14ac:dyDescent="0.15">
      <c r="A174" s="18"/>
      <c r="B174" s="18"/>
      <c r="C174" s="295" t="s">
        <v>2</v>
      </c>
      <c r="D174" s="296"/>
      <c r="E174" s="296"/>
      <c r="F174" s="296"/>
      <c r="G174" s="296"/>
      <c r="H174" s="374"/>
      <c r="I174" s="95"/>
      <c r="J174" s="30"/>
      <c r="K174" s="30"/>
      <c r="L174" s="30"/>
      <c r="M174" s="30"/>
      <c r="N174" s="30"/>
      <c r="O174" s="30"/>
      <c r="P174" s="30"/>
      <c r="Q174" s="30"/>
      <c r="R174" s="30"/>
      <c r="S174" s="30"/>
      <c r="T174" s="30"/>
      <c r="U174" s="30"/>
      <c r="V174" s="30"/>
      <c r="W174" s="30"/>
      <c r="X174" s="30"/>
      <c r="Y174" s="30"/>
      <c r="Z174" s="30"/>
    </row>
    <row r="175" spans="1:27" ht="20.100000000000001" customHeight="1" x14ac:dyDescent="0.15">
      <c r="A175" s="18"/>
      <c r="B175" s="18"/>
      <c r="C175" s="96"/>
      <c r="D175" s="97"/>
      <c r="E175" s="97"/>
      <c r="F175" s="97"/>
      <c r="G175" s="97"/>
      <c r="H175" s="97"/>
      <c r="Z175" s="38"/>
      <c r="AA175" s="67"/>
    </row>
    <row r="176" spans="1:27" ht="20.100000000000001" hidden="1" customHeight="1" x14ac:dyDescent="0.15">
      <c r="A176" s="18"/>
      <c r="B176" s="18"/>
      <c r="C176" s="96"/>
      <c r="D176" s="97"/>
      <c r="E176" s="97"/>
      <c r="F176" s="97"/>
      <c r="G176" s="97"/>
      <c r="H176" s="97"/>
      <c r="Z176" s="38"/>
    </row>
    <row r="177" spans="1:27" ht="20.100000000000001" customHeight="1" x14ac:dyDescent="0.15">
      <c r="A177" s="18">
        <f>IF(TRIM($I177)="", 1001, 0)</f>
        <v>1001</v>
      </c>
      <c r="B177" s="18"/>
      <c r="C177" s="31"/>
      <c r="D177" s="36">
        <v>1</v>
      </c>
      <c r="E177" s="14" t="s">
        <v>52</v>
      </c>
      <c r="I177" s="380"/>
      <c r="J177" s="381"/>
      <c r="K177" s="381"/>
      <c r="L177" s="381"/>
      <c r="M177" s="381"/>
      <c r="N177" s="37" t="s">
        <v>5</v>
      </c>
      <c r="O177" s="37"/>
      <c r="P177" s="37"/>
      <c r="Q177" s="37"/>
      <c r="R177" s="37"/>
      <c r="S177" s="37"/>
      <c r="T177" s="37"/>
      <c r="U177" s="37"/>
      <c r="V177" s="16"/>
      <c r="W177" s="16"/>
      <c r="Z177" s="38"/>
    </row>
    <row r="178" spans="1:27" ht="20.100000000000001" customHeight="1" x14ac:dyDescent="0.15">
      <c r="A178" s="18"/>
      <c r="B178" s="18"/>
      <c r="C178" s="31"/>
      <c r="D178" s="98"/>
      <c r="E178" s="99"/>
      <c r="F178" s="99"/>
      <c r="G178" s="99"/>
      <c r="H178" s="37"/>
      <c r="I178" s="100"/>
      <c r="J178" s="57" t="s">
        <v>53</v>
      </c>
      <c r="K178" s="57"/>
      <c r="L178" s="57"/>
      <c r="M178" s="57"/>
      <c r="N178" s="57"/>
      <c r="O178" s="57"/>
      <c r="P178" s="57"/>
      <c r="Q178" s="57"/>
      <c r="R178" s="57"/>
      <c r="S178" s="57"/>
      <c r="T178" s="57"/>
      <c r="U178" s="57"/>
      <c r="V178" s="16"/>
      <c r="W178" s="16"/>
      <c r="Z178" s="38"/>
    </row>
    <row r="179" spans="1:27" ht="20.100000000000001" customHeight="1" x14ac:dyDescent="0.15">
      <c r="A179" s="18">
        <f>IF(TRIM($I179)="", 1001, 0)</f>
        <v>1001</v>
      </c>
      <c r="B179" s="18"/>
      <c r="C179" s="31"/>
      <c r="D179" s="36">
        <v>2</v>
      </c>
      <c r="E179" s="14" t="s">
        <v>54</v>
      </c>
      <c r="I179" s="173"/>
      <c r="J179" s="173"/>
      <c r="K179" s="173"/>
      <c r="L179" s="173"/>
      <c r="M179" s="173"/>
      <c r="N179" s="37"/>
      <c r="O179" s="37"/>
      <c r="P179" s="82"/>
      <c r="Q179" s="37"/>
      <c r="R179" s="37"/>
      <c r="S179" s="37"/>
      <c r="T179" s="37"/>
      <c r="U179" s="37"/>
      <c r="V179" s="16"/>
      <c r="W179" s="16"/>
      <c r="Z179" s="38"/>
    </row>
    <row r="180" spans="1:27" ht="20.100000000000001" customHeight="1" x14ac:dyDescent="0.15">
      <c r="A180" s="18"/>
      <c r="B180" s="18"/>
      <c r="C180" s="31"/>
      <c r="D180" s="98"/>
      <c r="E180" s="99"/>
      <c r="F180" s="99"/>
      <c r="G180" s="99"/>
      <c r="H180" s="37"/>
      <c r="I180" s="100"/>
      <c r="J180" s="57" t="s">
        <v>4</v>
      </c>
      <c r="K180" s="57"/>
      <c r="L180" s="57"/>
      <c r="M180" s="57"/>
      <c r="N180" s="57"/>
      <c r="O180" s="57"/>
      <c r="P180" s="57"/>
      <c r="Q180" s="57"/>
      <c r="R180" s="57"/>
      <c r="S180" s="57"/>
      <c r="T180" s="57"/>
      <c r="U180" s="57"/>
      <c r="V180" s="58"/>
      <c r="W180" s="58"/>
      <c r="Z180" s="38"/>
    </row>
    <row r="181" spans="1:27" ht="20.100000000000001" customHeight="1" x14ac:dyDescent="0.15">
      <c r="A181" s="18">
        <f>IF(TRIM($I181)="", 1001, 0)</f>
        <v>1001</v>
      </c>
      <c r="B181" s="18"/>
      <c r="C181" s="39"/>
      <c r="D181" s="36">
        <v>3</v>
      </c>
      <c r="E181" s="16" t="s">
        <v>55</v>
      </c>
      <c r="F181" s="16"/>
      <c r="I181" s="173"/>
      <c r="J181" s="173"/>
      <c r="K181" s="173"/>
      <c r="L181" s="173"/>
      <c r="M181" s="173"/>
      <c r="P181" s="101"/>
      <c r="Q181" s="102"/>
      <c r="R181" s="102"/>
      <c r="S181" s="102"/>
      <c r="T181" s="102"/>
      <c r="U181" s="102"/>
      <c r="V181" s="102"/>
      <c r="W181" s="102"/>
      <c r="X181" s="102"/>
      <c r="Y181" s="102"/>
      <c r="Z181" s="38"/>
    </row>
    <row r="182" spans="1:27" ht="20.100000000000001" customHeight="1" x14ac:dyDescent="0.15">
      <c r="A182" s="18"/>
      <c r="B182" s="18"/>
      <c r="C182" s="59"/>
      <c r="D182" s="16"/>
      <c r="E182" s="16"/>
      <c r="F182" s="16"/>
      <c r="G182" s="16"/>
      <c r="H182" s="16"/>
      <c r="I182" s="56"/>
      <c r="J182" s="57" t="s">
        <v>4</v>
      </c>
      <c r="K182" s="58"/>
      <c r="L182" s="58"/>
      <c r="M182" s="58"/>
      <c r="N182" s="58"/>
      <c r="O182" s="58"/>
      <c r="P182" s="58"/>
      <c r="Q182" s="58"/>
      <c r="R182" s="58"/>
      <c r="S182" s="58"/>
      <c r="T182" s="58"/>
      <c r="U182" s="58"/>
      <c r="V182" s="58"/>
      <c r="W182" s="58"/>
      <c r="X182" s="58"/>
      <c r="Y182" s="58"/>
      <c r="Z182" s="38"/>
    </row>
    <row r="183" spans="1:27" ht="20.100000000000001" customHeight="1" x14ac:dyDescent="0.15">
      <c r="A183" s="18">
        <f>IF(TRIM($I183)="", 1001, 0)</f>
        <v>1001</v>
      </c>
      <c r="B183" s="18"/>
      <c r="C183" s="59"/>
      <c r="D183" s="36">
        <v>4</v>
      </c>
      <c r="E183" s="16" t="s">
        <v>56</v>
      </c>
      <c r="F183" s="16"/>
      <c r="I183" s="370"/>
      <c r="J183" s="371"/>
      <c r="K183" s="371"/>
      <c r="L183" s="371"/>
      <c r="M183" s="371"/>
      <c r="N183" s="103" t="s">
        <v>57</v>
      </c>
      <c r="O183" s="58"/>
      <c r="P183" s="58"/>
      <c r="Q183" s="58"/>
      <c r="R183" s="58"/>
      <c r="S183" s="58"/>
      <c r="T183" s="58"/>
      <c r="U183" s="58"/>
      <c r="V183" s="58"/>
      <c r="W183" s="58"/>
      <c r="X183" s="58"/>
      <c r="Y183" s="58"/>
      <c r="Z183" s="38"/>
    </row>
    <row r="184" spans="1:27" ht="20.100000000000001" customHeight="1" x14ac:dyDescent="0.15">
      <c r="A184" s="18"/>
      <c r="B184" s="18"/>
      <c r="C184" s="59"/>
      <c r="D184" s="16"/>
      <c r="E184" s="16"/>
      <c r="F184" s="16"/>
      <c r="G184" s="16"/>
      <c r="H184" s="16"/>
      <c r="I184" s="56"/>
      <c r="J184" s="57" t="s">
        <v>58</v>
      </c>
      <c r="K184" s="57"/>
      <c r="L184" s="57"/>
      <c r="M184" s="57"/>
      <c r="N184" s="57"/>
      <c r="O184" s="57"/>
      <c r="P184" s="57"/>
      <c r="Q184" s="57"/>
      <c r="R184" s="57"/>
      <c r="S184" s="57"/>
      <c r="T184" s="57"/>
      <c r="U184" s="57"/>
      <c r="V184" s="57"/>
      <c r="W184" s="57"/>
      <c r="X184" s="57"/>
      <c r="Y184" s="57"/>
      <c r="Z184" s="38"/>
    </row>
    <row r="185" spans="1:27" ht="20.100000000000001" customHeight="1" x14ac:dyDescent="0.15">
      <c r="A185" s="18"/>
      <c r="B185" s="18"/>
      <c r="C185" s="39"/>
      <c r="D185" s="36">
        <v>5</v>
      </c>
      <c r="E185" s="14" t="s">
        <v>6</v>
      </c>
      <c r="I185" s="37"/>
      <c r="J185" s="37"/>
      <c r="K185" s="37"/>
      <c r="L185" s="37"/>
      <c r="M185" s="16"/>
      <c r="N185" s="16"/>
      <c r="O185" s="16"/>
      <c r="P185" s="16"/>
      <c r="Q185" s="16"/>
      <c r="R185" s="16"/>
      <c r="S185" s="16"/>
      <c r="T185" s="16"/>
      <c r="U185" s="16"/>
      <c r="V185" s="16"/>
      <c r="W185" s="16"/>
      <c r="X185" s="16"/>
      <c r="Z185" s="38"/>
    </row>
    <row r="186" spans="1:27" ht="20.100000000000001" customHeight="1" x14ac:dyDescent="0.15">
      <c r="A186" s="18">
        <f>IF(TRIM($I186)="", 1001, 0)</f>
        <v>1001</v>
      </c>
      <c r="B186" s="18"/>
      <c r="C186" s="39"/>
      <c r="E186" s="468" t="s">
        <v>43</v>
      </c>
      <c r="F186" s="469"/>
      <c r="G186" s="469"/>
      <c r="H186" s="470"/>
      <c r="I186" s="471"/>
      <c r="J186" s="472"/>
      <c r="K186" s="472"/>
      <c r="L186" s="472"/>
      <c r="M186" s="473"/>
      <c r="Y186" s="16"/>
      <c r="Z186" s="38"/>
    </row>
    <row r="187" spans="1:27" ht="20.100000000000001" customHeight="1" x14ac:dyDescent="0.15">
      <c r="A187" s="18">
        <f>IF(TRIM($I187)="", 1001, 0)</f>
        <v>1001</v>
      </c>
      <c r="B187" s="18"/>
      <c r="C187" s="39"/>
      <c r="D187" s="36"/>
      <c r="E187" s="474" t="s">
        <v>44</v>
      </c>
      <c r="F187" s="475"/>
      <c r="G187" s="475"/>
      <c r="H187" s="476"/>
      <c r="I187" s="477"/>
      <c r="J187" s="478"/>
      <c r="K187" s="478"/>
      <c r="L187" s="478"/>
      <c r="M187" s="479"/>
      <c r="Y187" s="16"/>
      <c r="Z187" s="38"/>
    </row>
    <row r="188" spans="1:27" ht="20.100000000000001" customHeight="1" x14ac:dyDescent="0.15">
      <c r="A188" s="18">
        <f>IF(TRIM($I188)="", 1001, 0)</f>
        <v>1001</v>
      </c>
      <c r="B188" s="18"/>
      <c r="C188" s="39"/>
      <c r="D188" s="36"/>
      <c r="E188" s="480" t="s">
        <v>45</v>
      </c>
      <c r="F188" s="481"/>
      <c r="G188" s="481"/>
      <c r="H188" s="482"/>
      <c r="I188" s="477"/>
      <c r="J188" s="478"/>
      <c r="K188" s="478"/>
      <c r="L188" s="478"/>
      <c r="M188" s="479"/>
      <c r="Y188" s="16"/>
      <c r="Z188" s="38"/>
    </row>
    <row r="189" spans="1:27" ht="20.100000000000001" customHeight="1" x14ac:dyDescent="0.15">
      <c r="A189" s="18"/>
      <c r="B189" s="18"/>
      <c r="C189" s="39"/>
      <c r="D189" s="36"/>
      <c r="E189" s="474" t="s">
        <v>46</v>
      </c>
      <c r="F189" s="475"/>
      <c r="G189" s="475"/>
      <c r="H189" s="476"/>
      <c r="I189" s="483">
        <f>I186+I187+I188</f>
        <v>0</v>
      </c>
      <c r="J189" s="484"/>
      <c r="K189" s="484"/>
      <c r="L189" s="484"/>
      <c r="M189" s="485"/>
      <c r="Y189" s="16"/>
      <c r="Z189" s="38"/>
    </row>
    <row r="190" spans="1:27" ht="20.100000000000001" customHeight="1" x14ac:dyDescent="0.15">
      <c r="A190" s="18">
        <f>IF(TRIM($I190)="", 1001, 0)</f>
        <v>1001</v>
      </c>
      <c r="B190" s="18"/>
      <c r="C190" s="39"/>
      <c r="D190" s="36"/>
      <c r="E190" s="486" t="s">
        <v>47</v>
      </c>
      <c r="F190" s="487"/>
      <c r="G190" s="487"/>
      <c r="H190" s="488"/>
      <c r="I190" s="489"/>
      <c r="J190" s="490"/>
      <c r="K190" s="490"/>
      <c r="L190" s="490"/>
      <c r="M190" s="491"/>
      <c r="Y190" s="16"/>
      <c r="Z190" s="38"/>
    </row>
    <row r="191" spans="1:27" ht="20.100000000000001" customHeight="1" x14ac:dyDescent="0.15">
      <c r="A191" s="18"/>
      <c r="B191" s="18"/>
      <c r="C191" s="70"/>
      <c r="D191" s="52"/>
      <c r="E191" s="52"/>
      <c r="F191" s="52"/>
      <c r="G191" s="52"/>
      <c r="H191" s="52"/>
      <c r="I191" s="52"/>
      <c r="J191" s="71"/>
      <c r="K191" s="71"/>
      <c r="L191" s="71"/>
      <c r="M191" s="89"/>
      <c r="N191" s="71"/>
      <c r="O191" s="71"/>
      <c r="P191" s="89"/>
      <c r="Q191" s="71"/>
      <c r="R191" s="71"/>
      <c r="S191" s="71"/>
      <c r="T191" s="71"/>
      <c r="U191" s="71"/>
      <c r="V191" s="71"/>
      <c r="W191" s="71"/>
      <c r="X191" s="71"/>
      <c r="Y191" s="71"/>
      <c r="Z191" s="104"/>
      <c r="AA191" s="59"/>
    </row>
    <row r="192" spans="1:27" ht="20.100000000000001" customHeight="1" x14ac:dyDescent="0.15">
      <c r="A192" s="18"/>
      <c r="B192" s="18"/>
      <c r="C192" s="16"/>
      <c r="D192" s="16"/>
      <c r="E192" s="16"/>
      <c r="F192" s="16"/>
      <c r="G192" s="16"/>
      <c r="H192" s="16"/>
      <c r="I192" s="16"/>
      <c r="J192" s="44"/>
      <c r="K192" s="44"/>
      <c r="L192" s="44"/>
      <c r="M192" s="45"/>
      <c r="N192" s="44"/>
      <c r="O192" s="44"/>
      <c r="P192" s="45"/>
      <c r="Q192" s="44"/>
      <c r="R192" s="44"/>
      <c r="S192" s="44"/>
      <c r="T192" s="44"/>
      <c r="U192" s="44"/>
      <c r="V192" s="44"/>
      <c r="W192" s="44"/>
      <c r="X192" s="44"/>
      <c r="Y192" s="44"/>
      <c r="Z192" s="44"/>
      <c r="AA192" s="44"/>
    </row>
    <row r="193" spans="1:27" ht="20.100000000000001" customHeight="1" x14ac:dyDescent="0.15">
      <c r="A193" s="18"/>
      <c r="B193" s="18"/>
      <c r="C193" s="16"/>
      <c r="D193" s="16"/>
      <c r="E193" s="16"/>
      <c r="F193" s="16"/>
      <c r="G193" s="16"/>
      <c r="H193" s="16"/>
      <c r="I193" s="44"/>
      <c r="J193" s="73"/>
      <c r="K193" s="73"/>
      <c r="L193" s="44"/>
      <c r="M193" s="44"/>
      <c r="N193" s="44"/>
      <c r="O193" s="44"/>
      <c r="P193" s="44"/>
      <c r="Q193" s="44"/>
      <c r="R193" s="44"/>
      <c r="S193" s="44"/>
      <c r="T193" s="44"/>
      <c r="U193" s="44"/>
      <c r="V193" s="44"/>
      <c r="W193" s="44"/>
      <c r="X193" s="44"/>
      <c r="Y193" s="46"/>
      <c r="Z193" s="16"/>
      <c r="AA193" s="83"/>
    </row>
    <row r="194" spans="1:27" ht="20.100000000000001" customHeight="1" x14ac:dyDescent="0.15">
      <c r="A194" s="18"/>
      <c r="B194" s="18"/>
      <c r="C194" s="295" t="s">
        <v>395</v>
      </c>
      <c r="D194" s="296"/>
      <c r="E194" s="296"/>
      <c r="F194" s="296"/>
      <c r="G194" s="296"/>
      <c r="H194" s="374"/>
      <c r="I194" s="29"/>
      <c r="J194" s="30"/>
      <c r="K194" s="30"/>
      <c r="L194" s="30"/>
    </row>
    <row r="195" spans="1:27" ht="20.100000000000001" customHeight="1" x14ac:dyDescent="0.15">
      <c r="A195" s="18"/>
      <c r="B195" s="18"/>
      <c r="C195" s="31"/>
      <c r="D195" s="32"/>
      <c r="E195" s="32"/>
      <c r="F195" s="32"/>
      <c r="G195" s="32"/>
      <c r="H195" s="32"/>
      <c r="I195" s="32"/>
      <c r="J195" s="32"/>
      <c r="K195" s="32"/>
      <c r="L195" s="32"/>
      <c r="M195" s="33"/>
      <c r="N195" s="33"/>
      <c r="O195" s="33"/>
      <c r="P195" s="33"/>
      <c r="Q195" s="34"/>
      <c r="R195" s="33"/>
      <c r="S195" s="33"/>
      <c r="T195" s="33"/>
      <c r="U195" s="33"/>
      <c r="V195" s="33"/>
      <c r="W195" s="33"/>
      <c r="X195" s="33"/>
      <c r="Y195" s="34"/>
      <c r="Z195" s="35"/>
    </row>
    <row r="196" spans="1:27" ht="39.950000000000003" customHeight="1" x14ac:dyDescent="0.15">
      <c r="A196" s="18"/>
      <c r="B196" s="18"/>
      <c r="C196" s="59"/>
      <c r="D196" s="167" t="s">
        <v>433</v>
      </c>
      <c r="E196" s="168"/>
      <c r="F196" s="168"/>
      <c r="G196" s="168"/>
      <c r="H196" s="168"/>
      <c r="I196" s="168"/>
      <c r="J196" s="168"/>
      <c r="K196" s="168"/>
      <c r="L196" s="168"/>
      <c r="M196" s="168"/>
      <c r="N196" s="168"/>
      <c r="O196" s="168"/>
      <c r="P196" s="168"/>
      <c r="Q196" s="168"/>
      <c r="R196" s="168"/>
      <c r="S196" s="168"/>
      <c r="T196" s="168"/>
      <c r="U196" s="168"/>
      <c r="V196" s="168"/>
      <c r="W196" s="168"/>
      <c r="X196" s="168"/>
      <c r="Y196" s="168"/>
      <c r="Z196" s="16"/>
      <c r="AA196" s="105"/>
    </row>
    <row r="197" spans="1:27" ht="20.100000000000001" customHeight="1" x14ac:dyDescent="0.15">
      <c r="A197" s="18">
        <f>IF(AND(TRIM(I197)&lt;&gt;"", OR(ISERROR(FIND("@"&amp;LEFT($I197,3)&amp;"@", 都道府県3))=FALSE, ISERROR(FIND("@"&amp;LEFT($I197,4)&amp;"@",都道府県4))=FALSE)=FALSE), 1001, 0)</f>
        <v>0</v>
      </c>
      <c r="B197" s="18"/>
      <c r="C197" s="39"/>
      <c r="D197" s="36">
        <v>1</v>
      </c>
      <c r="E197" s="14" t="s">
        <v>10</v>
      </c>
      <c r="I197" s="171"/>
      <c r="J197" s="171"/>
      <c r="K197" s="171"/>
      <c r="L197" s="171"/>
      <c r="M197" s="171"/>
      <c r="N197" s="171"/>
      <c r="O197" s="171"/>
      <c r="P197" s="171"/>
      <c r="Q197" s="172"/>
      <c r="R197" s="171"/>
      <c r="S197" s="171"/>
      <c r="T197" s="171"/>
      <c r="U197" s="171"/>
      <c r="V197" s="171"/>
      <c r="W197" s="171"/>
      <c r="X197" s="171"/>
      <c r="Y197" s="171"/>
      <c r="Z197" s="48"/>
    </row>
    <row r="198" spans="1:27" ht="20.100000000000001" customHeight="1" x14ac:dyDescent="0.15">
      <c r="A198" s="18"/>
      <c r="B198" s="18"/>
      <c r="C198" s="31"/>
      <c r="D198" s="32"/>
      <c r="E198" s="16"/>
      <c r="F198" s="32"/>
      <c r="G198" s="32"/>
      <c r="H198" s="32"/>
      <c r="I198" s="106"/>
      <c r="J198" s="107" t="s">
        <v>405</v>
      </c>
      <c r="K198" s="88"/>
      <c r="L198" s="88"/>
      <c r="M198" s="88"/>
      <c r="N198" s="16"/>
      <c r="O198" s="16"/>
      <c r="P198" s="16"/>
      <c r="Q198" s="108"/>
      <c r="R198" s="16"/>
      <c r="S198" s="16"/>
      <c r="T198" s="16"/>
      <c r="U198" s="16"/>
      <c r="V198" s="16"/>
      <c r="W198" s="16"/>
      <c r="X198" s="16"/>
      <c r="Y198" s="108"/>
      <c r="Z198" s="38"/>
    </row>
    <row r="199" spans="1:27" ht="20.100000000000001" customHeight="1" x14ac:dyDescent="0.15">
      <c r="A199" s="18"/>
      <c r="B199" s="18"/>
      <c r="C199" s="39"/>
      <c r="D199" s="36">
        <v>2</v>
      </c>
      <c r="E199" s="14" t="s">
        <v>406</v>
      </c>
      <c r="I199" s="173"/>
      <c r="J199" s="173"/>
      <c r="K199" s="173"/>
      <c r="L199" s="173"/>
      <c r="M199" s="173"/>
      <c r="N199" s="173"/>
      <c r="O199" s="173"/>
      <c r="P199" s="173"/>
      <c r="Q199" s="173"/>
      <c r="R199" s="173"/>
      <c r="S199" s="173"/>
      <c r="T199" s="173"/>
      <c r="U199" s="173"/>
      <c r="V199" s="173"/>
      <c r="W199" s="173"/>
      <c r="X199" s="173"/>
      <c r="Y199" s="173"/>
      <c r="Z199" s="48"/>
    </row>
    <row r="200" spans="1:27" ht="20.100000000000001" customHeight="1" x14ac:dyDescent="0.15">
      <c r="A200" s="18"/>
      <c r="B200" s="18"/>
      <c r="C200" s="59"/>
      <c r="D200" s="16"/>
      <c r="E200" s="16"/>
      <c r="F200" s="16"/>
      <c r="G200" s="16"/>
      <c r="H200" s="16"/>
      <c r="I200" s="56"/>
      <c r="J200" s="57" t="s">
        <v>411</v>
      </c>
      <c r="K200" s="57"/>
      <c r="L200" s="57"/>
      <c r="M200" s="57"/>
      <c r="N200" s="57"/>
      <c r="O200" s="57"/>
      <c r="P200" s="57"/>
      <c r="Q200" s="57"/>
      <c r="R200" s="57"/>
      <c r="S200" s="57"/>
      <c r="T200" s="57"/>
      <c r="U200" s="57"/>
      <c r="V200" s="57"/>
      <c r="W200" s="57"/>
      <c r="X200" s="57"/>
      <c r="Y200" s="57"/>
      <c r="Z200" s="48"/>
    </row>
    <row r="201" spans="1:27" ht="20.100000000000001" customHeight="1" x14ac:dyDescent="0.15">
      <c r="A201" s="18"/>
      <c r="B201" s="18"/>
      <c r="C201" s="70"/>
      <c r="D201" s="52"/>
      <c r="E201" s="52"/>
      <c r="F201" s="52"/>
      <c r="G201" s="52"/>
      <c r="H201" s="52"/>
      <c r="I201" s="78"/>
      <c r="J201" s="79"/>
      <c r="K201" s="80"/>
      <c r="L201" s="79"/>
      <c r="M201" s="79"/>
      <c r="N201" s="79"/>
      <c r="O201" s="79"/>
      <c r="P201" s="79"/>
      <c r="Q201" s="81"/>
      <c r="R201" s="79"/>
      <c r="S201" s="79"/>
      <c r="T201" s="79"/>
      <c r="U201" s="79"/>
      <c r="V201" s="79"/>
      <c r="W201" s="79"/>
      <c r="X201" s="79"/>
      <c r="Y201" s="79"/>
      <c r="Z201" s="52"/>
      <c r="AA201" s="105"/>
    </row>
    <row r="202" spans="1:27" ht="20.100000000000001" customHeight="1" x14ac:dyDescent="0.15">
      <c r="A202" s="18"/>
      <c r="B202" s="18"/>
      <c r="C202" s="16"/>
      <c r="D202" s="16"/>
      <c r="E202" s="16"/>
      <c r="F202" s="16"/>
      <c r="G202" s="16"/>
      <c r="H202" s="16"/>
      <c r="I202" s="16"/>
      <c r="J202" s="75"/>
      <c r="K202" s="75"/>
      <c r="L202" s="75"/>
      <c r="M202" s="75"/>
      <c r="N202" s="75"/>
      <c r="O202" s="75"/>
      <c r="P202" s="75"/>
      <c r="Q202" s="75"/>
      <c r="R202" s="75"/>
      <c r="S202" s="75"/>
      <c r="T202" s="75"/>
      <c r="U202" s="75"/>
      <c r="V202" s="75"/>
      <c r="W202" s="16"/>
    </row>
    <row r="203" spans="1:27" ht="20.100000000000001" customHeight="1" x14ac:dyDescent="0.15">
      <c r="A203" s="109"/>
      <c r="B203" s="18"/>
      <c r="C203" s="16"/>
      <c r="D203" s="16"/>
      <c r="E203" s="16"/>
      <c r="F203" s="16"/>
      <c r="G203" s="16"/>
      <c r="H203" s="16"/>
      <c r="I203" s="44"/>
      <c r="J203" s="16"/>
      <c r="K203" s="16"/>
      <c r="L203" s="82"/>
      <c r="M203" s="16"/>
      <c r="N203" s="16"/>
      <c r="O203" s="16"/>
      <c r="P203" s="16"/>
      <c r="Q203" s="16"/>
      <c r="R203" s="16"/>
      <c r="S203" s="16"/>
      <c r="T203" s="16"/>
      <c r="U203" s="16"/>
      <c r="V203" s="16"/>
      <c r="W203" s="16"/>
      <c r="X203" s="16"/>
      <c r="Y203" s="16"/>
      <c r="Z203" s="16"/>
    </row>
    <row r="204" spans="1:27" ht="20.100000000000001" customHeight="1" x14ac:dyDescent="0.15">
      <c r="A204" s="109"/>
      <c r="B204" s="18"/>
      <c r="C204" s="295" t="s">
        <v>354</v>
      </c>
      <c r="D204" s="296"/>
      <c r="E204" s="296"/>
      <c r="F204" s="296"/>
      <c r="G204" s="296"/>
      <c r="H204" s="296"/>
      <c r="I204" s="49"/>
      <c r="J204" s="30"/>
      <c r="L204" s="74"/>
    </row>
    <row r="205" spans="1:27" ht="20.100000000000001" customHeight="1" x14ac:dyDescent="0.15">
      <c r="A205" s="109"/>
      <c r="B205" s="18"/>
      <c r="C205" s="31"/>
      <c r="D205" s="47"/>
      <c r="E205" s="47"/>
      <c r="F205" s="47"/>
      <c r="G205" s="47"/>
      <c r="H205" s="47"/>
      <c r="I205" s="47"/>
      <c r="J205" s="33"/>
      <c r="K205" s="33"/>
      <c r="L205" s="86"/>
      <c r="M205" s="86"/>
      <c r="N205" s="33"/>
      <c r="O205" s="33"/>
      <c r="P205" s="33"/>
      <c r="Q205" s="33"/>
      <c r="R205" s="33"/>
      <c r="S205" s="33"/>
      <c r="T205" s="33"/>
      <c r="U205" s="33"/>
      <c r="V205" s="33"/>
      <c r="W205" s="33"/>
      <c r="X205" s="33"/>
      <c r="Y205" s="33"/>
      <c r="Z205" s="55"/>
    </row>
    <row r="206" spans="1:27" ht="90" customHeight="1" x14ac:dyDescent="0.15">
      <c r="A206" s="109"/>
      <c r="B206" s="18"/>
      <c r="C206" s="31"/>
      <c r="D206" s="170" t="s">
        <v>439</v>
      </c>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6"/>
      <c r="AA206" s="67"/>
    </row>
    <row r="207" spans="1:27" ht="20.100000000000001" customHeight="1" x14ac:dyDescent="0.15">
      <c r="A207" s="110">
        <f>IF(COUNTIF(P209:P384,"○")&lt;1, 1001, 0)</f>
        <v>1001</v>
      </c>
      <c r="B207" s="111"/>
      <c r="C207" s="67"/>
      <c r="D207" s="112" t="s">
        <v>59</v>
      </c>
      <c r="F207" s="32"/>
      <c r="G207" s="32"/>
      <c r="H207" s="32"/>
      <c r="I207" s="113"/>
      <c r="J207" s="32"/>
      <c r="K207" s="32"/>
      <c r="L207" s="32"/>
      <c r="M207" s="32"/>
      <c r="N207" s="32"/>
      <c r="AA207" s="67"/>
    </row>
    <row r="208" spans="1:27" ht="20.100000000000001" customHeight="1" x14ac:dyDescent="0.15">
      <c r="A208" s="110">
        <f>IF(COUNTIF(P209:P327,"○")&gt;10, 1001, 0)</f>
        <v>0</v>
      </c>
      <c r="B208" s="111"/>
      <c r="C208" s="67"/>
      <c r="D208" s="288" t="s">
        <v>60</v>
      </c>
      <c r="E208" s="212"/>
      <c r="F208" s="213"/>
      <c r="G208" s="228" t="s">
        <v>61</v>
      </c>
      <c r="H208" s="228"/>
      <c r="I208" s="228"/>
      <c r="J208" s="228"/>
      <c r="K208" s="228"/>
      <c r="L208" s="228"/>
      <c r="M208" s="228"/>
      <c r="N208" s="384"/>
      <c r="O208" s="114" t="s">
        <v>62</v>
      </c>
      <c r="P208" s="115" t="s">
        <v>7</v>
      </c>
      <c r="Q208" s="388" t="s">
        <v>364</v>
      </c>
      <c r="R208" s="389"/>
      <c r="S208" s="398" t="s">
        <v>401</v>
      </c>
      <c r="T208" s="399"/>
      <c r="U208" s="399"/>
      <c r="V208" s="399"/>
      <c r="W208" s="399"/>
      <c r="X208" s="399"/>
      <c r="Y208" s="400"/>
      <c r="AA208" s="67"/>
    </row>
    <row r="209" spans="1:27" ht="20.100000000000001" customHeight="1" x14ac:dyDescent="0.15">
      <c r="C209" s="67"/>
      <c r="D209" s="332">
        <v>1</v>
      </c>
      <c r="E209" s="390" t="s">
        <v>356</v>
      </c>
      <c r="F209" s="391"/>
      <c r="G209" s="396" t="s">
        <v>63</v>
      </c>
      <c r="H209" s="397"/>
      <c r="I209" s="397"/>
      <c r="J209" s="385" t="s">
        <v>64</v>
      </c>
      <c r="K209" s="386"/>
      <c r="L209" s="386"/>
      <c r="M209" s="386"/>
      <c r="N209" s="387"/>
      <c r="O209" s="116"/>
      <c r="P209" s="2"/>
      <c r="Q209" s="351"/>
      <c r="R209" s="352"/>
      <c r="S209" s="271"/>
      <c r="T209" s="272"/>
      <c r="U209" s="272"/>
      <c r="V209" s="272"/>
      <c r="W209" s="272"/>
      <c r="X209" s="272"/>
      <c r="Y209" s="273"/>
      <c r="AA209" s="67"/>
    </row>
    <row r="210" spans="1:27" ht="20.100000000000001" customHeight="1" x14ac:dyDescent="0.15">
      <c r="C210" s="67"/>
      <c r="D210" s="334"/>
      <c r="E210" s="392"/>
      <c r="F210" s="393"/>
      <c r="G210" s="328" t="s">
        <v>65</v>
      </c>
      <c r="H210" s="329"/>
      <c r="I210" s="329"/>
      <c r="J210" s="245" t="s">
        <v>66</v>
      </c>
      <c r="K210" s="246"/>
      <c r="L210" s="246"/>
      <c r="M210" s="246"/>
      <c r="N210" s="247"/>
      <c r="O210" s="119"/>
      <c r="P210" s="3"/>
      <c r="Q210" s="283"/>
      <c r="R210" s="284"/>
      <c r="S210" s="183"/>
      <c r="T210" s="184"/>
      <c r="U210" s="184"/>
      <c r="V210" s="184"/>
      <c r="W210" s="184"/>
      <c r="X210" s="184"/>
      <c r="Y210" s="185"/>
      <c r="AA210" s="67"/>
    </row>
    <row r="211" spans="1:27" ht="20.100000000000001" customHeight="1" x14ac:dyDescent="0.15">
      <c r="C211" s="67"/>
      <c r="D211" s="334"/>
      <c r="E211" s="392"/>
      <c r="F211" s="393"/>
      <c r="G211" s="328" t="s">
        <v>329</v>
      </c>
      <c r="H211" s="329"/>
      <c r="I211" s="329"/>
      <c r="J211" s="245" t="s">
        <v>67</v>
      </c>
      <c r="K211" s="246"/>
      <c r="L211" s="246"/>
      <c r="M211" s="246"/>
      <c r="N211" s="247"/>
      <c r="O211" s="119"/>
      <c r="P211" s="3"/>
      <c r="Q211" s="283"/>
      <c r="R211" s="284"/>
      <c r="S211" s="183"/>
      <c r="T211" s="184"/>
      <c r="U211" s="184"/>
      <c r="V211" s="184"/>
      <c r="W211" s="184"/>
      <c r="X211" s="184"/>
      <c r="Y211" s="185"/>
      <c r="AA211" s="67"/>
    </row>
    <row r="212" spans="1:27" ht="20.100000000000001" customHeight="1" x14ac:dyDescent="0.15">
      <c r="C212" s="67"/>
      <c r="D212" s="335"/>
      <c r="E212" s="394"/>
      <c r="F212" s="395"/>
      <c r="G212" s="179" t="s">
        <v>330</v>
      </c>
      <c r="H212" s="180"/>
      <c r="I212" s="180"/>
      <c r="J212" s="277" t="s">
        <v>68</v>
      </c>
      <c r="K212" s="226"/>
      <c r="L212" s="226"/>
      <c r="M212" s="226"/>
      <c r="N212" s="227"/>
      <c r="O212" s="120"/>
      <c r="P212" s="4"/>
      <c r="Q212" s="356"/>
      <c r="R212" s="357"/>
      <c r="S212" s="274"/>
      <c r="T212" s="275"/>
      <c r="U212" s="275"/>
      <c r="V212" s="275"/>
      <c r="W212" s="275"/>
      <c r="X212" s="275"/>
      <c r="Y212" s="276"/>
      <c r="AA212" s="67"/>
    </row>
    <row r="213" spans="1:27" ht="20.100000000000001" customHeight="1" x14ac:dyDescent="0.15">
      <c r="C213" s="67"/>
      <c r="D213" s="332">
        <v>2</v>
      </c>
      <c r="E213" s="390" t="s">
        <v>69</v>
      </c>
      <c r="F213" s="391"/>
      <c r="G213" s="330" t="s">
        <v>331</v>
      </c>
      <c r="H213" s="331"/>
      <c r="I213" s="331"/>
      <c r="J213" s="242" t="s">
        <v>70</v>
      </c>
      <c r="K213" s="243"/>
      <c r="L213" s="243"/>
      <c r="M213" s="243"/>
      <c r="N213" s="244"/>
      <c r="O213" s="116"/>
      <c r="P213" s="2"/>
      <c r="Q213" s="351"/>
      <c r="R213" s="352"/>
      <c r="S213" s="271"/>
      <c r="T213" s="272"/>
      <c r="U213" s="272"/>
      <c r="V213" s="272"/>
      <c r="W213" s="272"/>
      <c r="X213" s="272"/>
      <c r="Y213" s="273"/>
      <c r="AA213" s="67"/>
    </row>
    <row r="214" spans="1:27" ht="20.100000000000001" customHeight="1" x14ac:dyDescent="0.15">
      <c r="C214" s="67"/>
      <c r="D214" s="334"/>
      <c r="E214" s="392"/>
      <c r="F214" s="393"/>
      <c r="G214" s="328" t="s">
        <v>332</v>
      </c>
      <c r="H214" s="329"/>
      <c r="I214" s="329"/>
      <c r="J214" s="245" t="s">
        <v>71</v>
      </c>
      <c r="K214" s="246"/>
      <c r="L214" s="246"/>
      <c r="M214" s="246"/>
      <c r="N214" s="247"/>
      <c r="O214" s="119"/>
      <c r="P214" s="3"/>
      <c r="Q214" s="283"/>
      <c r="R214" s="284"/>
      <c r="S214" s="183"/>
      <c r="T214" s="184"/>
      <c r="U214" s="184"/>
      <c r="V214" s="184"/>
      <c r="W214" s="184"/>
      <c r="X214" s="184"/>
      <c r="Y214" s="185"/>
      <c r="AA214" s="67"/>
    </row>
    <row r="215" spans="1:27" ht="20.100000000000001" customHeight="1" x14ac:dyDescent="0.15">
      <c r="C215" s="67"/>
      <c r="D215" s="334"/>
      <c r="E215" s="392"/>
      <c r="F215" s="393"/>
      <c r="G215" s="328" t="s">
        <v>333</v>
      </c>
      <c r="H215" s="329"/>
      <c r="I215" s="329"/>
      <c r="J215" s="245" t="s">
        <v>72</v>
      </c>
      <c r="K215" s="246"/>
      <c r="L215" s="246"/>
      <c r="M215" s="246"/>
      <c r="N215" s="247"/>
      <c r="O215" s="119"/>
      <c r="P215" s="3"/>
      <c r="Q215" s="283"/>
      <c r="R215" s="284"/>
      <c r="S215" s="183"/>
      <c r="T215" s="184"/>
      <c r="U215" s="184"/>
      <c r="V215" s="184"/>
      <c r="W215" s="184"/>
      <c r="X215" s="184"/>
      <c r="Y215" s="185"/>
      <c r="AA215" s="67"/>
    </row>
    <row r="216" spans="1:27" ht="20.100000000000001" customHeight="1" x14ac:dyDescent="0.15">
      <c r="C216" s="67"/>
      <c r="D216" s="334"/>
      <c r="E216" s="392"/>
      <c r="F216" s="393"/>
      <c r="G216" s="328" t="s">
        <v>334</v>
      </c>
      <c r="H216" s="329"/>
      <c r="I216" s="329"/>
      <c r="J216" s="245" t="s">
        <v>73</v>
      </c>
      <c r="K216" s="246"/>
      <c r="L216" s="246"/>
      <c r="M216" s="246"/>
      <c r="N216" s="247"/>
      <c r="O216" s="119"/>
      <c r="P216" s="3"/>
      <c r="Q216" s="283"/>
      <c r="R216" s="284"/>
      <c r="S216" s="183"/>
      <c r="T216" s="184"/>
      <c r="U216" s="184"/>
      <c r="V216" s="184"/>
      <c r="W216" s="184"/>
      <c r="X216" s="184"/>
      <c r="Y216" s="185"/>
      <c r="AA216" s="67"/>
    </row>
    <row r="217" spans="1:27" ht="20.100000000000001" customHeight="1" x14ac:dyDescent="0.15">
      <c r="C217" s="67"/>
      <c r="D217" s="334"/>
      <c r="E217" s="392"/>
      <c r="F217" s="393"/>
      <c r="G217" s="328" t="s">
        <v>335</v>
      </c>
      <c r="H217" s="329"/>
      <c r="I217" s="329"/>
      <c r="J217" s="245" t="s">
        <v>74</v>
      </c>
      <c r="K217" s="246"/>
      <c r="L217" s="246"/>
      <c r="M217" s="246"/>
      <c r="N217" s="247"/>
      <c r="O217" s="119"/>
      <c r="P217" s="3"/>
      <c r="Q217" s="283"/>
      <c r="R217" s="284"/>
      <c r="S217" s="183"/>
      <c r="T217" s="184"/>
      <c r="U217" s="184"/>
      <c r="V217" s="184"/>
      <c r="W217" s="184"/>
      <c r="X217" s="184"/>
      <c r="Y217" s="185"/>
      <c r="AA217" s="67"/>
    </row>
    <row r="218" spans="1:27" ht="20.100000000000001" customHeight="1" x14ac:dyDescent="0.15">
      <c r="C218" s="67"/>
      <c r="D218" s="334"/>
      <c r="E218" s="392"/>
      <c r="F218" s="393"/>
      <c r="G218" s="328" t="s">
        <v>336</v>
      </c>
      <c r="H218" s="329"/>
      <c r="I218" s="329"/>
      <c r="J218" s="245" t="s">
        <v>75</v>
      </c>
      <c r="K218" s="246"/>
      <c r="L218" s="246"/>
      <c r="M218" s="246"/>
      <c r="N218" s="247"/>
      <c r="O218" s="119"/>
      <c r="P218" s="3"/>
      <c r="Q218" s="283"/>
      <c r="R218" s="284"/>
      <c r="S218" s="183"/>
      <c r="T218" s="184"/>
      <c r="U218" s="184"/>
      <c r="V218" s="184"/>
      <c r="W218" s="184"/>
      <c r="X218" s="184"/>
      <c r="Y218" s="185"/>
      <c r="AA218" s="67"/>
    </row>
    <row r="219" spans="1:27" ht="20.100000000000001" customHeight="1" x14ac:dyDescent="0.15">
      <c r="C219" s="67"/>
      <c r="D219" s="335"/>
      <c r="E219" s="394"/>
      <c r="F219" s="395"/>
      <c r="G219" s="179" t="s">
        <v>337</v>
      </c>
      <c r="H219" s="180"/>
      <c r="I219" s="180"/>
      <c r="J219" s="277" t="s">
        <v>76</v>
      </c>
      <c r="K219" s="226"/>
      <c r="L219" s="226"/>
      <c r="M219" s="226"/>
      <c r="N219" s="227"/>
      <c r="O219" s="120"/>
      <c r="P219" s="4"/>
      <c r="Q219" s="353"/>
      <c r="R219" s="354"/>
      <c r="S219" s="274"/>
      <c r="T219" s="275"/>
      <c r="U219" s="275"/>
      <c r="V219" s="275"/>
      <c r="W219" s="275"/>
      <c r="X219" s="275"/>
      <c r="Y219" s="276"/>
      <c r="AA219" s="67"/>
    </row>
    <row r="220" spans="1:27" ht="20.100000000000001" customHeight="1" x14ac:dyDescent="0.15">
      <c r="C220" s="67"/>
      <c r="D220" s="332">
        <v>3</v>
      </c>
      <c r="E220" s="390" t="s">
        <v>77</v>
      </c>
      <c r="F220" s="391"/>
      <c r="G220" s="339" t="s">
        <v>338</v>
      </c>
      <c r="H220" s="340"/>
      <c r="I220" s="341"/>
      <c r="J220" s="363" t="s">
        <v>383</v>
      </c>
      <c r="K220" s="367"/>
      <c r="L220" s="367"/>
      <c r="M220" s="367"/>
      <c r="N220" s="368"/>
      <c r="O220" s="429"/>
      <c r="P220" s="359"/>
      <c r="Q220" s="285"/>
      <c r="R220" s="286"/>
      <c r="S220" s="271"/>
      <c r="T220" s="272"/>
      <c r="U220" s="272"/>
      <c r="V220" s="272"/>
      <c r="W220" s="272"/>
      <c r="X220" s="272"/>
      <c r="Y220" s="273"/>
      <c r="AA220" s="67"/>
    </row>
    <row r="221" spans="1:27" ht="20.100000000000001" customHeight="1" x14ac:dyDescent="0.15">
      <c r="A221" s="110">
        <f>IF(OR(AND(P220&lt;&gt;"○",Q221="○"),AND(P220="○",Q221="○",TRIM(S221)="")), 1001, 0)</f>
        <v>0</v>
      </c>
      <c r="C221" s="67"/>
      <c r="D221" s="333"/>
      <c r="E221" s="392"/>
      <c r="F221" s="393"/>
      <c r="G221" s="342"/>
      <c r="H221" s="343"/>
      <c r="I221" s="344"/>
      <c r="J221" s="369"/>
      <c r="K221" s="411" t="s">
        <v>361</v>
      </c>
      <c r="L221" s="412"/>
      <c r="M221" s="412"/>
      <c r="N221" s="413"/>
      <c r="O221" s="430"/>
      <c r="P221" s="360"/>
      <c r="Q221" s="281"/>
      <c r="R221" s="428"/>
      <c r="S221" s="278"/>
      <c r="T221" s="279"/>
      <c r="U221" s="279"/>
      <c r="V221" s="279"/>
      <c r="W221" s="279"/>
      <c r="X221" s="279"/>
      <c r="Y221" s="280"/>
      <c r="AA221" s="67"/>
    </row>
    <row r="222" spans="1:27" ht="20.100000000000001" customHeight="1" x14ac:dyDescent="0.15">
      <c r="A222" s="110">
        <f>IF(OR(AND(P220&lt;&gt;"○",Q222="○"),AND(P220="○",Q222="○",TRIM(S222)="")), 1001, 0)</f>
        <v>0</v>
      </c>
      <c r="C222" s="67"/>
      <c r="D222" s="333"/>
      <c r="E222" s="392"/>
      <c r="F222" s="393"/>
      <c r="G222" s="342"/>
      <c r="H222" s="343"/>
      <c r="I222" s="344"/>
      <c r="J222" s="369"/>
      <c r="K222" s="411" t="s">
        <v>362</v>
      </c>
      <c r="L222" s="412"/>
      <c r="M222" s="412"/>
      <c r="N222" s="413"/>
      <c r="O222" s="430"/>
      <c r="P222" s="360"/>
      <c r="Q222" s="281"/>
      <c r="R222" s="428"/>
      <c r="S222" s="278"/>
      <c r="T222" s="279"/>
      <c r="U222" s="279"/>
      <c r="V222" s="279"/>
      <c r="W222" s="279"/>
      <c r="X222" s="279"/>
      <c r="Y222" s="280"/>
      <c r="AA222" s="67"/>
    </row>
    <row r="223" spans="1:27" ht="20.100000000000001" customHeight="1" x14ac:dyDescent="0.15">
      <c r="A223" s="110">
        <f>IF(OR(AND(P220&lt;&gt;"○",Q223="○"),AND(P220="○",Q223="○",TRIM(S223)="")), 1001, 0)</f>
        <v>0</v>
      </c>
      <c r="C223" s="67"/>
      <c r="D223" s="333"/>
      <c r="E223" s="392"/>
      <c r="F223" s="393"/>
      <c r="G223" s="342"/>
      <c r="H223" s="343"/>
      <c r="I223" s="344"/>
      <c r="J223" s="369"/>
      <c r="K223" s="411" t="s">
        <v>435</v>
      </c>
      <c r="L223" s="412"/>
      <c r="M223" s="412"/>
      <c r="N223" s="413"/>
      <c r="O223" s="430"/>
      <c r="P223" s="361"/>
      <c r="Q223" s="281"/>
      <c r="R223" s="428"/>
      <c r="S223" s="278"/>
      <c r="T223" s="279"/>
      <c r="U223" s="279"/>
      <c r="V223" s="279"/>
      <c r="W223" s="279"/>
      <c r="X223" s="279"/>
      <c r="Y223" s="280"/>
      <c r="AA223" s="67"/>
    </row>
    <row r="224" spans="1:27" ht="20.100000000000001" customHeight="1" x14ac:dyDescent="0.15">
      <c r="C224" s="67"/>
      <c r="D224" s="334"/>
      <c r="E224" s="392"/>
      <c r="F224" s="393"/>
      <c r="G224" s="328" t="s">
        <v>339</v>
      </c>
      <c r="H224" s="329"/>
      <c r="I224" s="329"/>
      <c r="J224" s="245" t="s">
        <v>78</v>
      </c>
      <c r="K224" s="246"/>
      <c r="L224" s="246"/>
      <c r="M224" s="246"/>
      <c r="N224" s="247"/>
      <c r="O224" s="119"/>
      <c r="P224" s="3"/>
      <c r="Q224" s="283"/>
      <c r="R224" s="284"/>
      <c r="S224" s="183"/>
      <c r="T224" s="184"/>
      <c r="U224" s="184"/>
      <c r="V224" s="184"/>
      <c r="W224" s="184"/>
      <c r="X224" s="184"/>
      <c r="Y224" s="185"/>
      <c r="AA224" s="67"/>
    </row>
    <row r="225" spans="1:27" ht="20.100000000000001" customHeight="1" x14ac:dyDescent="0.15">
      <c r="C225" s="67"/>
      <c r="D225" s="334"/>
      <c r="E225" s="392"/>
      <c r="F225" s="393"/>
      <c r="G225" s="328" t="s">
        <v>79</v>
      </c>
      <c r="H225" s="329"/>
      <c r="I225" s="329"/>
      <c r="J225" s="245" t="s">
        <v>80</v>
      </c>
      <c r="K225" s="246"/>
      <c r="L225" s="246"/>
      <c r="M225" s="246"/>
      <c r="N225" s="247"/>
      <c r="O225" s="119"/>
      <c r="P225" s="3"/>
      <c r="Q225" s="283"/>
      <c r="R225" s="284"/>
      <c r="S225" s="183"/>
      <c r="T225" s="184"/>
      <c r="U225" s="184"/>
      <c r="V225" s="184"/>
      <c r="W225" s="184"/>
      <c r="X225" s="184"/>
      <c r="Y225" s="185"/>
      <c r="AA225" s="67"/>
    </row>
    <row r="226" spans="1:27" ht="20.100000000000001" customHeight="1" x14ac:dyDescent="0.15">
      <c r="C226" s="67"/>
      <c r="D226" s="334"/>
      <c r="E226" s="392"/>
      <c r="F226" s="393"/>
      <c r="G226" s="328" t="s">
        <v>81</v>
      </c>
      <c r="H226" s="329"/>
      <c r="I226" s="329"/>
      <c r="J226" s="245" t="s">
        <v>82</v>
      </c>
      <c r="K226" s="246"/>
      <c r="L226" s="246"/>
      <c r="M226" s="246"/>
      <c r="N226" s="247"/>
      <c r="O226" s="119"/>
      <c r="P226" s="3"/>
      <c r="Q226" s="283"/>
      <c r="R226" s="284"/>
      <c r="S226" s="183"/>
      <c r="T226" s="184"/>
      <c r="U226" s="184"/>
      <c r="V226" s="184"/>
      <c r="W226" s="184"/>
      <c r="X226" s="184"/>
      <c r="Y226" s="185"/>
      <c r="AA226" s="67"/>
    </row>
    <row r="227" spans="1:27" ht="20.100000000000001" customHeight="1" x14ac:dyDescent="0.15">
      <c r="C227" s="67"/>
      <c r="D227" s="334"/>
      <c r="E227" s="392"/>
      <c r="F227" s="393"/>
      <c r="G227" s="328" t="s">
        <v>83</v>
      </c>
      <c r="H227" s="329"/>
      <c r="I227" s="329"/>
      <c r="J227" s="245" t="s">
        <v>84</v>
      </c>
      <c r="K227" s="246"/>
      <c r="L227" s="246"/>
      <c r="M227" s="246"/>
      <c r="N227" s="247"/>
      <c r="O227" s="119"/>
      <c r="P227" s="3"/>
      <c r="Q227" s="283"/>
      <c r="R227" s="284"/>
      <c r="S227" s="183"/>
      <c r="T227" s="184"/>
      <c r="U227" s="184"/>
      <c r="V227" s="184"/>
      <c r="W227" s="184"/>
      <c r="X227" s="184"/>
      <c r="Y227" s="185"/>
      <c r="AA227" s="67"/>
    </row>
    <row r="228" spans="1:27" ht="20.100000000000001" customHeight="1" x14ac:dyDescent="0.15">
      <c r="C228" s="67"/>
      <c r="D228" s="334"/>
      <c r="E228" s="392"/>
      <c r="F228" s="393"/>
      <c r="G228" s="328" t="s">
        <v>85</v>
      </c>
      <c r="H228" s="329"/>
      <c r="I228" s="329"/>
      <c r="J228" s="245" t="s">
        <v>86</v>
      </c>
      <c r="K228" s="246"/>
      <c r="L228" s="246"/>
      <c r="M228" s="246"/>
      <c r="N228" s="247"/>
      <c r="O228" s="119"/>
      <c r="P228" s="3"/>
      <c r="Q228" s="283"/>
      <c r="R228" s="284"/>
      <c r="S228" s="183"/>
      <c r="T228" s="184"/>
      <c r="U228" s="184"/>
      <c r="V228" s="184"/>
      <c r="W228" s="184"/>
      <c r="X228" s="184"/>
      <c r="Y228" s="185"/>
      <c r="AA228" s="67"/>
    </row>
    <row r="229" spans="1:27" ht="20.100000000000001" customHeight="1" x14ac:dyDescent="0.15">
      <c r="A229" s="110">
        <f>IF(AND(P229="○",TRIM(S229)=""), 1001, 0)</f>
        <v>0</v>
      </c>
      <c r="C229" s="67"/>
      <c r="D229" s="335"/>
      <c r="E229" s="394"/>
      <c r="F229" s="395"/>
      <c r="G229" s="179" t="s">
        <v>87</v>
      </c>
      <c r="H229" s="180"/>
      <c r="I229" s="180"/>
      <c r="J229" s="277" t="s">
        <v>88</v>
      </c>
      <c r="K229" s="226"/>
      <c r="L229" s="226"/>
      <c r="M229" s="226"/>
      <c r="N229" s="227"/>
      <c r="O229" s="120"/>
      <c r="P229" s="4"/>
      <c r="Q229" s="356"/>
      <c r="R229" s="357"/>
      <c r="S229" s="208"/>
      <c r="T229" s="209"/>
      <c r="U229" s="209"/>
      <c r="V229" s="209"/>
      <c r="W229" s="209"/>
      <c r="X229" s="209"/>
      <c r="Y229" s="210"/>
      <c r="AA229" s="67"/>
    </row>
    <row r="230" spans="1:27" ht="20.100000000000001" customHeight="1" x14ac:dyDescent="0.15">
      <c r="C230" s="67"/>
      <c r="D230" s="332">
        <v>4</v>
      </c>
      <c r="E230" s="390" t="s">
        <v>355</v>
      </c>
      <c r="F230" s="391"/>
      <c r="G230" s="330" t="s">
        <v>89</v>
      </c>
      <c r="H230" s="331"/>
      <c r="I230" s="331"/>
      <c r="J230" s="242" t="s">
        <v>90</v>
      </c>
      <c r="K230" s="243"/>
      <c r="L230" s="243"/>
      <c r="M230" s="243"/>
      <c r="N230" s="244"/>
      <c r="O230" s="116"/>
      <c r="P230" s="2"/>
      <c r="Q230" s="351"/>
      <c r="R230" s="352"/>
      <c r="S230" s="271"/>
      <c r="T230" s="272"/>
      <c r="U230" s="272"/>
      <c r="V230" s="272"/>
      <c r="W230" s="272"/>
      <c r="X230" s="272"/>
      <c r="Y230" s="273"/>
      <c r="AA230" s="67"/>
    </row>
    <row r="231" spans="1:27" ht="20.100000000000001" customHeight="1" x14ac:dyDescent="0.15">
      <c r="C231" s="67"/>
      <c r="D231" s="334"/>
      <c r="E231" s="392"/>
      <c r="F231" s="393"/>
      <c r="G231" s="328" t="s">
        <v>91</v>
      </c>
      <c r="H231" s="329"/>
      <c r="I231" s="329"/>
      <c r="J231" s="245" t="s">
        <v>92</v>
      </c>
      <c r="K231" s="246"/>
      <c r="L231" s="246"/>
      <c r="M231" s="246"/>
      <c r="N231" s="247"/>
      <c r="O231" s="119"/>
      <c r="P231" s="3"/>
      <c r="Q231" s="283"/>
      <c r="R231" s="284"/>
      <c r="S231" s="183"/>
      <c r="T231" s="184"/>
      <c r="U231" s="184"/>
      <c r="V231" s="184"/>
      <c r="W231" s="184"/>
      <c r="X231" s="184"/>
      <c r="Y231" s="185"/>
      <c r="AA231" s="67"/>
    </row>
    <row r="232" spans="1:27" ht="20.100000000000001" customHeight="1" x14ac:dyDescent="0.15">
      <c r="C232" s="67"/>
      <c r="D232" s="334"/>
      <c r="E232" s="392"/>
      <c r="F232" s="393"/>
      <c r="G232" s="328" t="s">
        <v>93</v>
      </c>
      <c r="H232" s="329"/>
      <c r="I232" s="329"/>
      <c r="J232" s="245" t="s">
        <v>94</v>
      </c>
      <c r="K232" s="246"/>
      <c r="L232" s="246"/>
      <c r="M232" s="246"/>
      <c r="N232" s="247"/>
      <c r="O232" s="119"/>
      <c r="P232" s="3"/>
      <c r="Q232" s="283"/>
      <c r="R232" s="284"/>
      <c r="S232" s="183"/>
      <c r="T232" s="184"/>
      <c r="U232" s="184"/>
      <c r="V232" s="184"/>
      <c r="W232" s="184"/>
      <c r="X232" s="184"/>
      <c r="Y232" s="185"/>
      <c r="AA232" s="67"/>
    </row>
    <row r="233" spans="1:27" ht="20.100000000000001" customHeight="1" x14ac:dyDescent="0.15">
      <c r="C233" s="67"/>
      <c r="D233" s="334"/>
      <c r="E233" s="392"/>
      <c r="F233" s="393"/>
      <c r="G233" s="328" t="s">
        <v>95</v>
      </c>
      <c r="H233" s="329"/>
      <c r="I233" s="329"/>
      <c r="J233" s="245" t="s">
        <v>96</v>
      </c>
      <c r="K233" s="246"/>
      <c r="L233" s="246"/>
      <c r="M233" s="246"/>
      <c r="N233" s="247"/>
      <c r="O233" s="119"/>
      <c r="P233" s="3"/>
      <c r="Q233" s="283"/>
      <c r="R233" s="284"/>
      <c r="S233" s="183"/>
      <c r="T233" s="184"/>
      <c r="U233" s="184"/>
      <c r="V233" s="184"/>
      <c r="W233" s="184"/>
      <c r="X233" s="184"/>
      <c r="Y233" s="185"/>
      <c r="AA233" s="67"/>
    </row>
    <row r="234" spans="1:27" ht="20.100000000000001" customHeight="1" x14ac:dyDescent="0.15">
      <c r="C234" s="67"/>
      <c r="D234" s="334"/>
      <c r="E234" s="392"/>
      <c r="F234" s="393"/>
      <c r="G234" s="328" t="s">
        <v>97</v>
      </c>
      <c r="H234" s="329"/>
      <c r="I234" s="329"/>
      <c r="J234" s="245" t="s">
        <v>98</v>
      </c>
      <c r="K234" s="246"/>
      <c r="L234" s="246"/>
      <c r="M234" s="246"/>
      <c r="N234" s="247"/>
      <c r="O234" s="119"/>
      <c r="P234" s="3"/>
      <c r="Q234" s="283"/>
      <c r="R234" s="284"/>
      <c r="S234" s="183"/>
      <c r="T234" s="184"/>
      <c r="U234" s="184"/>
      <c r="V234" s="184"/>
      <c r="W234" s="184"/>
      <c r="X234" s="184"/>
      <c r="Y234" s="185"/>
      <c r="AA234" s="67"/>
    </row>
    <row r="235" spans="1:27" ht="20.100000000000001" customHeight="1" x14ac:dyDescent="0.15">
      <c r="C235" s="67"/>
      <c r="D235" s="334"/>
      <c r="E235" s="392"/>
      <c r="F235" s="393"/>
      <c r="G235" s="328" t="s">
        <v>99</v>
      </c>
      <c r="H235" s="329"/>
      <c r="I235" s="329"/>
      <c r="J235" s="245" t="s">
        <v>100</v>
      </c>
      <c r="K235" s="246"/>
      <c r="L235" s="246"/>
      <c r="M235" s="246"/>
      <c r="N235" s="247"/>
      <c r="O235" s="119"/>
      <c r="P235" s="3"/>
      <c r="Q235" s="283"/>
      <c r="R235" s="284"/>
      <c r="S235" s="183"/>
      <c r="T235" s="184"/>
      <c r="U235" s="184"/>
      <c r="V235" s="184"/>
      <c r="W235" s="184"/>
      <c r="X235" s="184"/>
      <c r="Y235" s="185"/>
      <c r="AA235" s="67"/>
    </row>
    <row r="236" spans="1:27" ht="20.100000000000001" customHeight="1" x14ac:dyDescent="0.15">
      <c r="C236" s="67"/>
      <c r="D236" s="335"/>
      <c r="E236" s="394"/>
      <c r="F236" s="395"/>
      <c r="G236" s="179" t="s">
        <v>101</v>
      </c>
      <c r="H236" s="180"/>
      <c r="I236" s="180"/>
      <c r="J236" s="277" t="s">
        <v>102</v>
      </c>
      <c r="K236" s="226"/>
      <c r="L236" s="226"/>
      <c r="M236" s="226"/>
      <c r="N236" s="227"/>
      <c r="O236" s="120"/>
      <c r="P236" s="4"/>
      <c r="Q236" s="356"/>
      <c r="R236" s="357"/>
      <c r="S236" s="274"/>
      <c r="T236" s="275"/>
      <c r="U236" s="275"/>
      <c r="V236" s="275"/>
      <c r="W236" s="275"/>
      <c r="X236" s="275"/>
      <c r="Y236" s="276"/>
      <c r="AA236" s="67"/>
    </row>
    <row r="237" spans="1:27" ht="20.100000000000001" customHeight="1" x14ac:dyDescent="0.15">
      <c r="C237" s="67"/>
      <c r="D237" s="332">
        <v>5</v>
      </c>
      <c r="E237" s="390" t="s">
        <v>103</v>
      </c>
      <c r="F237" s="391"/>
      <c r="G237" s="330" t="s">
        <v>104</v>
      </c>
      <c r="H237" s="331"/>
      <c r="I237" s="331"/>
      <c r="J237" s="242" t="s">
        <v>105</v>
      </c>
      <c r="K237" s="243"/>
      <c r="L237" s="243"/>
      <c r="M237" s="243"/>
      <c r="N237" s="244"/>
      <c r="O237" s="116"/>
      <c r="P237" s="2"/>
      <c r="Q237" s="351"/>
      <c r="R237" s="352"/>
      <c r="S237" s="271"/>
      <c r="T237" s="272"/>
      <c r="U237" s="272"/>
      <c r="V237" s="272"/>
      <c r="W237" s="272"/>
      <c r="X237" s="272"/>
      <c r="Y237" s="273"/>
      <c r="AA237" s="67"/>
    </row>
    <row r="238" spans="1:27" ht="20.100000000000001" customHeight="1" x14ac:dyDescent="0.15">
      <c r="C238" s="67"/>
      <c r="D238" s="334"/>
      <c r="E238" s="392"/>
      <c r="F238" s="393"/>
      <c r="G238" s="328" t="s">
        <v>106</v>
      </c>
      <c r="H238" s="329"/>
      <c r="I238" s="329"/>
      <c r="J238" s="245" t="s">
        <v>107</v>
      </c>
      <c r="K238" s="246"/>
      <c r="L238" s="246"/>
      <c r="M238" s="246"/>
      <c r="N238" s="247"/>
      <c r="O238" s="119"/>
      <c r="P238" s="3"/>
      <c r="Q238" s="283"/>
      <c r="R238" s="284"/>
      <c r="S238" s="183"/>
      <c r="T238" s="184"/>
      <c r="U238" s="184"/>
      <c r="V238" s="184"/>
      <c r="W238" s="184"/>
      <c r="X238" s="184"/>
      <c r="Y238" s="185"/>
      <c r="AA238" s="67"/>
    </row>
    <row r="239" spans="1:27" ht="20.100000000000001" customHeight="1" x14ac:dyDescent="0.15">
      <c r="C239" s="67"/>
      <c r="D239" s="334"/>
      <c r="E239" s="392"/>
      <c r="F239" s="393"/>
      <c r="G239" s="328" t="s">
        <v>108</v>
      </c>
      <c r="H239" s="329"/>
      <c r="I239" s="329"/>
      <c r="J239" s="245" t="s">
        <v>109</v>
      </c>
      <c r="K239" s="246"/>
      <c r="L239" s="246"/>
      <c r="M239" s="246"/>
      <c r="N239" s="247"/>
      <c r="O239" s="119"/>
      <c r="P239" s="3"/>
      <c r="Q239" s="283"/>
      <c r="R239" s="284"/>
      <c r="S239" s="183"/>
      <c r="T239" s="184"/>
      <c r="U239" s="184"/>
      <c r="V239" s="184"/>
      <c r="W239" s="184"/>
      <c r="X239" s="184"/>
      <c r="Y239" s="185"/>
      <c r="AA239" s="67"/>
    </row>
    <row r="240" spans="1:27" ht="20.100000000000001" customHeight="1" x14ac:dyDescent="0.15">
      <c r="C240" s="67"/>
      <c r="D240" s="334"/>
      <c r="E240" s="392"/>
      <c r="F240" s="393"/>
      <c r="G240" s="328" t="s">
        <v>110</v>
      </c>
      <c r="H240" s="329"/>
      <c r="I240" s="329"/>
      <c r="J240" s="245" t="s">
        <v>111</v>
      </c>
      <c r="K240" s="246"/>
      <c r="L240" s="246"/>
      <c r="M240" s="246"/>
      <c r="N240" s="247"/>
      <c r="O240" s="119"/>
      <c r="P240" s="3"/>
      <c r="Q240" s="283"/>
      <c r="R240" s="284"/>
      <c r="S240" s="183"/>
      <c r="T240" s="184"/>
      <c r="U240" s="184"/>
      <c r="V240" s="184"/>
      <c r="W240" s="184"/>
      <c r="X240" s="184"/>
      <c r="Y240" s="185"/>
      <c r="AA240" s="67"/>
    </row>
    <row r="241" spans="1:27" ht="20.100000000000001" customHeight="1" x14ac:dyDescent="0.15">
      <c r="C241" s="67"/>
      <c r="D241" s="334"/>
      <c r="E241" s="392"/>
      <c r="F241" s="393"/>
      <c r="G241" s="328" t="s">
        <v>112</v>
      </c>
      <c r="H241" s="329"/>
      <c r="I241" s="329"/>
      <c r="J241" s="245" t="s">
        <v>113</v>
      </c>
      <c r="K241" s="246"/>
      <c r="L241" s="246"/>
      <c r="M241" s="246"/>
      <c r="N241" s="247"/>
      <c r="O241" s="119"/>
      <c r="P241" s="3"/>
      <c r="Q241" s="283"/>
      <c r="R241" s="284"/>
      <c r="S241" s="183"/>
      <c r="T241" s="184"/>
      <c r="U241" s="184"/>
      <c r="V241" s="184"/>
      <c r="W241" s="184"/>
      <c r="X241" s="184"/>
      <c r="Y241" s="185"/>
      <c r="AA241" s="67"/>
    </row>
    <row r="242" spans="1:27" ht="20.100000000000001" customHeight="1" x14ac:dyDescent="0.15">
      <c r="C242" s="67"/>
      <c r="D242" s="334"/>
      <c r="E242" s="392"/>
      <c r="F242" s="393"/>
      <c r="G242" s="328" t="s">
        <v>114</v>
      </c>
      <c r="H242" s="329"/>
      <c r="I242" s="329"/>
      <c r="J242" s="245" t="s">
        <v>115</v>
      </c>
      <c r="K242" s="246"/>
      <c r="L242" s="246"/>
      <c r="M242" s="246"/>
      <c r="N242" s="247"/>
      <c r="O242" s="119"/>
      <c r="P242" s="3"/>
      <c r="Q242" s="283"/>
      <c r="R242" s="284"/>
      <c r="S242" s="183"/>
      <c r="T242" s="184"/>
      <c r="U242" s="184"/>
      <c r="V242" s="184"/>
      <c r="W242" s="184"/>
      <c r="X242" s="184"/>
      <c r="Y242" s="185"/>
      <c r="AA242" s="67"/>
    </row>
    <row r="243" spans="1:27" ht="20.100000000000001" customHeight="1" x14ac:dyDescent="0.15">
      <c r="C243" s="67"/>
      <c r="D243" s="335"/>
      <c r="E243" s="394"/>
      <c r="F243" s="395"/>
      <c r="G243" s="179" t="s">
        <v>116</v>
      </c>
      <c r="H243" s="180"/>
      <c r="I243" s="180"/>
      <c r="J243" s="277" t="s">
        <v>117</v>
      </c>
      <c r="K243" s="226"/>
      <c r="L243" s="226"/>
      <c r="M243" s="226"/>
      <c r="N243" s="227"/>
      <c r="O243" s="120"/>
      <c r="P243" s="4"/>
      <c r="Q243" s="356"/>
      <c r="R243" s="357"/>
      <c r="S243" s="274"/>
      <c r="T243" s="275"/>
      <c r="U243" s="275"/>
      <c r="V243" s="275"/>
      <c r="W243" s="275"/>
      <c r="X243" s="275"/>
      <c r="Y243" s="276"/>
      <c r="AA243" s="67"/>
    </row>
    <row r="244" spans="1:27" ht="20.100000000000001" customHeight="1" x14ac:dyDescent="0.15">
      <c r="C244" s="67"/>
      <c r="D244" s="332">
        <v>6</v>
      </c>
      <c r="E244" s="390" t="s">
        <v>118</v>
      </c>
      <c r="F244" s="391"/>
      <c r="G244" s="330" t="s">
        <v>119</v>
      </c>
      <c r="H244" s="331"/>
      <c r="I244" s="331"/>
      <c r="J244" s="242" t="s">
        <v>120</v>
      </c>
      <c r="K244" s="243"/>
      <c r="L244" s="243"/>
      <c r="M244" s="243"/>
      <c r="N244" s="244"/>
      <c r="O244" s="116"/>
      <c r="P244" s="2"/>
      <c r="Q244" s="351"/>
      <c r="R244" s="352"/>
      <c r="S244" s="271"/>
      <c r="T244" s="272"/>
      <c r="U244" s="272"/>
      <c r="V244" s="272"/>
      <c r="W244" s="272"/>
      <c r="X244" s="272"/>
      <c r="Y244" s="273"/>
      <c r="AA244" s="67"/>
    </row>
    <row r="245" spans="1:27" ht="20.100000000000001" customHeight="1" x14ac:dyDescent="0.15">
      <c r="C245" s="67"/>
      <c r="D245" s="334"/>
      <c r="E245" s="392"/>
      <c r="F245" s="393"/>
      <c r="G245" s="328" t="s">
        <v>121</v>
      </c>
      <c r="H245" s="329"/>
      <c r="I245" s="329"/>
      <c r="J245" s="245" t="s">
        <v>122</v>
      </c>
      <c r="K245" s="246"/>
      <c r="L245" s="246"/>
      <c r="M245" s="246"/>
      <c r="N245" s="247"/>
      <c r="O245" s="119"/>
      <c r="P245" s="3"/>
      <c r="Q245" s="283"/>
      <c r="R245" s="284"/>
      <c r="S245" s="183"/>
      <c r="T245" s="184"/>
      <c r="U245" s="184"/>
      <c r="V245" s="184"/>
      <c r="W245" s="184"/>
      <c r="X245" s="184"/>
      <c r="Y245" s="185"/>
      <c r="AA245" s="67"/>
    </row>
    <row r="246" spans="1:27" ht="20.100000000000001" customHeight="1" x14ac:dyDescent="0.15">
      <c r="C246" s="67"/>
      <c r="D246" s="335"/>
      <c r="E246" s="394"/>
      <c r="F246" s="395"/>
      <c r="G246" s="179" t="s">
        <v>123</v>
      </c>
      <c r="H246" s="180"/>
      <c r="I246" s="180"/>
      <c r="J246" s="277" t="s">
        <v>124</v>
      </c>
      <c r="K246" s="226"/>
      <c r="L246" s="226"/>
      <c r="M246" s="226"/>
      <c r="N246" s="227"/>
      <c r="O246" s="120"/>
      <c r="P246" s="4"/>
      <c r="Q246" s="353"/>
      <c r="R246" s="354"/>
      <c r="S246" s="274"/>
      <c r="T246" s="275"/>
      <c r="U246" s="275"/>
      <c r="V246" s="275"/>
      <c r="W246" s="275"/>
      <c r="X246" s="275"/>
      <c r="Y246" s="276"/>
      <c r="AA246" s="67"/>
    </row>
    <row r="247" spans="1:27" ht="20.100000000000001" customHeight="1" x14ac:dyDescent="0.15">
      <c r="A247" s="110">
        <f>IF(AND(P247&lt;&gt;"○", COUNTIF(Q248:Q257,"○")&gt;0), 1001, 0)</f>
        <v>0</v>
      </c>
      <c r="C247" s="67"/>
      <c r="D247" s="332">
        <v>7</v>
      </c>
      <c r="E247" s="390" t="s">
        <v>340</v>
      </c>
      <c r="F247" s="391"/>
      <c r="G247" s="339" t="s">
        <v>125</v>
      </c>
      <c r="H247" s="340"/>
      <c r="I247" s="341"/>
      <c r="J247" s="363" t="s">
        <v>386</v>
      </c>
      <c r="K247" s="243"/>
      <c r="L247" s="243"/>
      <c r="M247" s="243"/>
      <c r="N247" s="244"/>
      <c r="O247" s="116"/>
      <c r="P247" s="359"/>
      <c r="Q247" s="355"/>
      <c r="R247" s="355"/>
      <c r="S247" s="440"/>
      <c r="T247" s="441"/>
      <c r="U247" s="441"/>
      <c r="V247" s="441"/>
      <c r="W247" s="441"/>
      <c r="X247" s="441"/>
      <c r="Y247" s="442"/>
      <c r="AA247" s="67"/>
    </row>
    <row r="248" spans="1:27" ht="20.100000000000001" customHeight="1" x14ac:dyDescent="0.15">
      <c r="C248" s="67"/>
      <c r="D248" s="333"/>
      <c r="E248" s="392"/>
      <c r="F248" s="393"/>
      <c r="G248" s="342"/>
      <c r="H248" s="343"/>
      <c r="I248" s="344"/>
      <c r="J248" s="337"/>
      <c r="K248" s="122" t="s">
        <v>365</v>
      </c>
      <c r="L248" s="122"/>
      <c r="M248" s="122"/>
      <c r="N248" s="123"/>
      <c r="O248" s="124"/>
      <c r="P248" s="360"/>
      <c r="Q248" s="281"/>
      <c r="R248" s="428"/>
      <c r="S248" s="435"/>
      <c r="T248" s="186"/>
      <c r="U248" s="186"/>
      <c r="V248" s="186"/>
      <c r="W248" s="186"/>
      <c r="X248" s="186"/>
      <c r="Y248" s="436"/>
      <c r="AA248" s="67"/>
    </row>
    <row r="249" spans="1:27" ht="20.100000000000001" customHeight="1" x14ac:dyDescent="0.15">
      <c r="C249" s="67"/>
      <c r="D249" s="333"/>
      <c r="E249" s="392"/>
      <c r="F249" s="393"/>
      <c r="G249" s="342"/>
      <c r="H249" s="343"/>
      <c r="I249" s="344"/>
      <c r="J249" s="337"/>
      <c r="K249" s="122" t="s">
        <v>366</v>
      </c>
      <c r="L249" s="122"/>
      <c r="M249" s="122"/>
      <c r="N249" s="123"/>
      <c r="O249" s="124"/>
      <c r="P249" s="360"/>
      <c r="Q249" s="281"/>
      <c r="R249" s="428"/>
      <c r="S249" s="435"/>
      <c r="T249" s="186"/>
      <c r="U249" s="186"/>
      <c r="V249" s="186"/>
      <c r="W249" s="186"/>
      <c r="X249" s="186"/>
      <c r="Y249" s="436"/>
      <c r="AA249" s="67"/>
    </row>
    <row r="250" spans="1:27" ht="20.100000000000001" customHeight="1" x14ac:dyDescent="0.15">
      <c r="C250" s="67"/>
      <c r="D250" s="333"/>
      <c r="E250" s="392"/>
      <c r="F250" s="393"/>
      <c r="G250" s="342"/>
      <c r="H250" s="343"/>
      <c r="I250" s="344"/>
      <c r="J250" s="337"/>
      <c r="K250" s="122" t="s">
        <v>367</v>
      </c>
      <c r="L250" s="122"/>
      <c r="M250" s="122"/>
      <c r="N250" s="123"/>
      <c r="O250" s="124"/>
      <c r="P250" s="360"/>
      <c r="Q250" s="281"/>
      <c r="R250" s="428"/>
      <c r="S250" s="435"/>
      <c r="T250" s="186"/>
      <c r="U250" s="186"/>
      <c r="V250" s="186"/>
      <c r="W250" s="186"/>
      <c r="X250" s="186"/>
      <c r="Y250" s="436"/>
      <c r="AA250" s="67"/>
    </row>
    <row r="251" spans="1:27" ht="20.100000000000001" customHeight="1" x14ac:dyDescent="0.15">
      <c r="C251" s="67"/>
      <c r="D251" s="333"/>
      <c r="E251" s="392"/>
      <c r="F251" s="393"/>
      <c r="G251" s="342"/>
      <c r="H251" s="343"/>
      <c r="I251" s="344"/>
      <c r="J251" s="337"/>
      <c r="K251" s="122" t="s">
        <v>368</v>
      </c>
      <c r="L251" s="122"/>
      <c r="M251" s="122"/>
      <c r="N251" s="123"/>
      <c r="O251" s="124"/>
      <c r="P251" s="360"/>
      <c r="Q251" s="281"/>
      <c r="R251" s="428"/>
      <c r="S251" s="435"/>
      <c r="T251" s="186"/>
      <c r="U251" s="186"/>
      <c r="V251" s="186"/>
      <c r="W251" s="186"/>
      <c r="X251" s="186"/>
      <c r="Y251" s="436"/>
      <c r="AA251" s="67"/>
    </row>
    <row r="252" spans="1:27" ht="20.100000000000001" customHeight="1" x14ac:dyDescent="0.15">
      <c r="C252" s="67"/>
      <c r="D252" s="333"/>
      <c r="E252" s="392"/>
      <c r="F252" s="393"/>
      <c r="G252" s="342"/>
      <c r="H252" s="343"/>
      <c r="I252" s="344"/>
      <c r="J252" s="337"/>
      <c r="K252" s="122" t="s">
        <v>369</v>
      </c>
      <c r="L252" s="122"/>
      <c r="M252" s="122"/>
      <c r="N252" s="123"/>
      <c r="O252" s="124"/>
      <c r="P252" s="360"/>
      <c r="Q252" s="281"/>
      <c r="R252" s="428"/>
      <c r="S252" s="435"/>
      <c r="T252" s="186"/>
      <c r="U252" s="186"/>
      <c r="V252" s="186"/>
      <c r="W252" s="186"/>
      <c r="X252" s="186"/>
      <c r="Y252" s="436"/>
      <c r="AA252" s="67"/>
    </row>
    <row r="253" spans="1:27" ht="20.100000000000001" customHeight="1" x14ac:dyDescent="0.15">
      <c r="C253" s="67"/>
      <c r="D253" s="333"/>
      <c r="E253" s="392"/>
      <c r="F253" s="393"/>
      <c r="G253" s="342"/>
      <c r="H253" s="343"/>
      <c r="I253" s="344"/>
      <c r="J253" s="337"/>
      <c r="K253" s="122" t="s">
        <v>370</v>
      </c>
      <c r="L253" s="122"/>
      <c r="M253" s="122"/>
      <c r="N253" s="123"/>
      <c r="O253" s="124"/>
      <c r="P253" s="360"/>
      <c r="Q253" s="281"/>
      <c r="R253" s="428"/>
      <c r="S253" s="435"/>
      <c r="T253" s="186"/>
      <c r="U253" s="186"/>
      <c r="V253" s="186"/>
      <c r="W253" s="186"/>
      <c r="X253" s="186"/>
      <c r="Y253" s="436"/>
      <c r="AA253" s="67"/>
    </row>
    <row r="254" spans="1:27" ht="20.100000000000001" customHeight="1" x14ac:dyDescent="0.15">
      <c r="C254" s="67"/>
      <c r="D254" s="333"/>
      <c r="E254" s="392"/>
      <c r="F254" s="393"/>
      <c r="G254" s="342"/>
      <c r="H254" s="343"/>
      <c r="I254" s="344"/>
      <c r="J254" s="337"/>
      <c r="K254" s="122" t="s">
        <v>371</v>
      </c>
      <c r="L254" s="122"/>
      <c r="M254" s="122"/>
      <c r="N254" s="123"/>
      <c r="O254" s="124"/>
      <c r="P254" s="360"/>
      <c r="Q254" s="281"/>
      <c r="R254" s="428"/>
      <c r="S254" s="435"/>
      <c r="T254" s="186"/>
      <c r="U254" s="186"/>
      <c r="V254" s="186"/>
      <c r="W254" s="186"/>
      <c r="X254" s="186"/>
      <c r="Y254" s="436"/>
      <c r="AA254" s="67"/>
    </row>
    <row r="255" spans="1:27" ht="20.100000000000001" customHeight="1" x14ac:dyDescent="0.15">
      <c r="C255" s="67"/>
      <c r="D255" s="333"/>
      <c r="E255" s="392"/>
      <c r="F255" s="393"/>
      <c r="G255" s="342"/>
      <c r="H255" s="343"/>
      <c r="I255" s="344"/>
      <c r="J255" s="337"/>
      <c r="K255" s="122" t="s">
        <v>436</v>
      </c>
      <c r="L255" s="122"/>
      <c r="M255" s="122"/>
      <c r="N255" s="123"/>
      <c r="O255" s="124"/>
      <c r="P255" s="360"/>
      <c r="Q255" s="281"/>
      <c r="R255" s="428"/>
      <c r="S255" s="435"/>
      <c r="T255" s="186"/>
      <c r="U255" s="186"/>
      <c r="V255" s="186"/>
      <c r="W255" s="186"/>
      <c r="X255" s="186"/>
      <c r="Y255" s="436"/>
      <c r="AA255" s="67"/>
    </row>
    <row r="256" spans="1:27" ht="20.100000000000001" customHeight="1" x14ac:dyDescent="0.15">
      <c r="C256" s="67"/>
      <c r="D256" s="333"/>
      <c r="E256" s="392"/>
      <c r="F256" s="393"/>
      <c r="G256" s="342"/>
      <c r="H256" s="343"/>
      <c r="I256" s="344"/>
      <c r="J256" s="337"/>
      <c r="K256" s="122" t="s">
        <v>372</v>
      </c>
      <c r="L256" s="122"/>
      <c r="M256" s="122"/>
      <c r="N256" s="123"/>
      <c r="O256" s="124"/>
      <c r="P256" s="360"/>
      <c r="Q256" s="281"/>
      <c r="R256" s="428"/>
      <c r="S256" s="435"/>
      <c r="T256" s="186"/>
      <c r="U256" s="186"/>
      <c r="V256" s="186"/>
      <c r="W256" s="186"/>
      <c r="X256" s="186"/>
      <c r="Y256" s="436"/>
      <c r="AA256" s="67"/>
    </row>
    <row r="257" spans="1:27" ht="20.100000000000001" customHeight="1" x14ac:dyDescent="0.15">
      <c r="C257" s="67"/>
      <c r="D257" s="333"/>
      <c r="E257" s="392"/>
      <c r="F257" s="393"/>
      <c r="G257" s="345"/>
      <c r="H257" s="346"/>
      <c r="I257" s="347"/>
      <c r="J257" s="338"/>
      <c r="K257" s="122" t="s">
        <v>373</v>
      </c>
      <c r="L257" s="122"/>
      <c r="M257" s="122"/>
      <c r="N257" s="123"/>
      <c r="O257" s="124"/>
      <c r="P257" s="361"/>
      <c r="Q257" s="281"/>
      <c r="R257" s="428"/>
      <c r="S257" s="437"/>
      <c r="T257" s="438"/>
      <c r="U257" s="438"/>
      <c r="V257" s="438"/>
      <c r="W257" s="438"/>
      <c r="X257" s="438"/>
      <c r="Y257" s="439"/>
      <c r="AA257" s="67"/>
    </row>
    <row r="258" spans="1:27" ht="20.100000000000001" customHeight="1" x14ac:dyDescent="0.15">
      <c r="C258" s="67"/>
      <c r="D258" s="334"/>
      <c r="E258" s="392"/>
      <c r="F258" s="393"/>
      <c r="G258" s="328" t="s">
        <v>126</v>
      </c>
      <c r="H258" s="329"/>
      <c r="I258" s="329"/>
      <c r="J258" s="245" t="s">
        <v>127</v>
      </c>
      <c r="K258" s="246"/>
      <c r="L258" s="246"/>
      <c r="M258" s="246"/>
      <c r="N258" s="247"/>
      <c r="O258" s="119"/>
      <c r="P258" s="3"/>
      <c r="Q258" s="283"/>
      <c r="R258" s="284"/>
      <c r="S258" s="183"/>
      <c r="T258" s="184"/>
      <c r="U258" s="184"/>
      <c r="V258" s="184"/>
      <c r="W258" s="184"/>
      <c r="X258" s="184"/>
      <c r="Y258" s="185"/>
      <c r="AA258" s="67"/>
    </row>
    <row r="259" spans="1:27" ht="20.100000000000001" customHeight="1" x14ac:dyDescent="0.15">
      <c r="A259" s="110">
        <f>IF(AND(P259&lt;&gt;"○", COUNTIF(Q260:Q269,"○")&gt;0), 1001, 0)</f>
        <v>0</v>
      </c>
      <c r="C259" s="67"/>
      <c r="D259" s="334"/>
      <c r="E259" s="392"/>
      <c r="F259" s="393"/>
      <c r="G259" s="364" t="s">
        <v>128</v>
      </c>
      <c r="H259" s="365"/>
      <c r="I259" s="366"/>
      <c r="J259" s="414" t="s">
        <v>387</v>
      </c>
      <c r="K259" s="246"/>
      <c r="L259" s="246"/>
      <c r="M259" s="246"/>
      <c r="N259" s="247"/>
      <c r="O259" s="119"/>
      <c r="P259" s="431"/>
      <c r="Q259" s="358"/>
      <c r="R259" s="358"/>
      <c r="S259" s="432"/>
      <c r="T259" s="433"/>
      <c r="U259" s="433"/>
      <c r="V259" s="433"/>
      <c r="W259" s="433"/>
      <c r="X259" s="433"/>
      <c r="Y259" s="434"/>
      <c r="AA259" s="67"/>
    </row>
    <row r="260" spans="1:27" ht="20.100000000000001" customHeight="1" x14ac:dyDescent="0.15">
      <c r="C260" s="67"/>
      <c r="D260" s="334"/>
      <c r="E260" s="392"/>
      <c r="F260" s="393"/>
      <c r="G260" s="342"/>
      <c r="H260" s="343"/>
      <c r="I260" s="344"/>
      <c r="J260" s="337"/>
      <c r="K260" s="122" t="s">
        <v>365</v>
      </c>
      <c r="L260" s="117"/>
      <c r="M260" s="117"/>
      <c r="N260" s="118"/>
      <c r="O260" s="119"/>
      <c r="P260" s="360"/>
      <c r="Q260" s="281"/>
      <c r="R260" s="428"/>
      <c r="S260" s="435"/>
      <c r="T260" s="186"/>
      <c r="U260" s="186"/>
      <c r="V260" s="186"/>
      <c r="W260" s="186"/>
      <c r="X260" s="186"/>
      <c r="Y260" s="436"/>
      <c r="AA260" s="67"/>
    </row>
    <row r="261" spans="1:27" ht="20.100000000000001" customHeight="1" x14ac:dyDescent="0.15">
      <c r="C261" s="67"/>
      <c r="D261" s="334"/>
      <c r="E261" s="392"/>
      <c r="F261" s="393"/>
      <c r="G261" s="342"/>
      <c r="H261" s="343"/>
      <c r="I261" s="344"/>
      <c r="J261" s="337"/>
      <c r="K261" s="122" t="s">
        <v>366</v>
      </c>
      <c r="L261" s="117"/>
      <c r="M261" s="117"/>
      <c r="N261" s="118"/>
      <c r="O261" s="119"/>
      <c r="P261" s="360"/>
      <c r="Q261" s="281"/>
      <c r="R261" s="428"/>
      <c r="S261" s="435"/>
      <c r="T261" s="186"/>
      <c r="U261" s="186"/>
      <c r="V261" s="186"/>
      <c r="W261" s="186"/>
      <c r="X261" s="186"/>
      <c r="Y261" s="436"/>
      <c r="AA261" s="67"/>
    </row>
    <row r="262" spans="1:27" ht="20.100000000000001" customHeight="1" x14ac:dyDescent="0.15">
      <c r="C262" s="67"/>
      <c r="D262" s="334"/>
      <c r="E262" s="392"/>
      <c r="F262" s="393"/>
      <c r="G262" s="342"/>
      <c r="H262" s="343"/>
      <c r="I262" s="344"/>
      <c r="J262" s="337"/>
      <c r="K262" s="122" t="s">
        <v>367</v>
      </c>
      <c r="L262" s="117"/>
      <c r="M262" s="117"/>
      <c r="N262" s="118"/>
      <c r="O262" s="119"/>
      <c r="P262" s="360"/>
      <c r="Q262" s="281"/>
      <c r="R262" s="428"/>
      <c r="S262" s="435"/>
      <c r="T262" s="186"/>
      <c r="U262" s="186"/>
      <c r="V262" s="186"/>
      <c r="W262" s="186"/>
      <c r="X262" s="186"/>
      <c r="Y262" s="436"/>
      <c r="AA262" s="67"/>
    </row>
    <row r="263" spans="1:27" ht="20.100000000000001" customHeight="1" x14ac:dyDescent="0.15">
      <c r="C263" s="67"/>
      <c r="D263" s="334"/>
      <c r="E263" s="392"/>
      <c r="F263" s="393"/>
      <c r="G263" s="342"/>
      <c r="H263" s="343"/>
      <c r="I263" s="344"/>
      <c r="J263" s="337"/>
      <c r="K263" s="122" t="s">
        <v>368</v>
      </c>
      <c r="L263" s="117"/>
      <c r="M263" s="117"/>
      <c r="N263" s="118"/>
      <c r="O263" s="119"/>
      <c r="P263" s="360"/>
      <c r="Q263" s="281"/>
      <c r="R263" s="428"/>
      <c r="S263" s="435"/>
      <c r="T263" s="186"/>
      <c r="U263" s="186"/>
      <c r="V263" s="186"/>
      <c r="W263" s="186"/>
      <c r="X263" s="186"/>
      <c r="Y263" s="436"/>
      <c r="AA263" s="67"/>
    </row>
    <row r="264" spans="1:27" ht="20.100000000000001" customHeight="1" x14ac:dyDescent="0.15">
      <c r="C264" s="67"/>
      <c r="D264" s="334"/>
      <c r="E264" s="392"/>
      <c r="F264" s="393"/>
      <c r="G264" s="342"/>
      <c r="H264" s="343"/>
      <c r="I264" s="344"/>
      <c r="J264" s="337"/>
      <c r="K264" s="122" t="s">
        <v>369</v>
      </c>
      <c r="L264" s="117"/>
      <c r="M264" s="117"/>
      <c r="N264" s="118"/>
      <c r="O264" s="119"/>
      <c r="P264" s="360"/>
      <c r="Q264" s="281"/>
      <c r="R264" s="428"/>
      <c r="S264" s="435"/>
      <c r="T264" s="186"/>
      <c r="U264" s="186"/>
      <c r="V264" s="186"/>
      <c r="W264" s="186"/>
      <c r="X264" s="186"/>
      <c r="Y264" s="436"/>
      <c r="AA264" s="67"/>
    </row>
    <row r="265" spans="1:27" ht="20.100000000000001" customHeight="1" x14ac:dyDescent="0.15">
      <c r="C265" s="67"/>
      <c r="D265" s="334"/>
      <c r="E265" s="392"/>
      <c r="F265" s="393"/>
      <c r="G265" s="342"/>
      <c r="H265" s="343"/>
      <c r="I265" s="344"/>
      <c r="J265" s="337"/>
      <c r="K265" s="122" t="s">
        <v>370</v>
      </c>
      <c r="L265" s="117"/>
      <c r="M265" s="117"/>
      <c r="N265" s="118"/>
      <c r="O265" s="119"/>
      <c r="P265" s="360"/>
      <c r="Q265" s="281"/>
      <c r="R265" s="428"/>
      <c r="S265" s="435"/>
      <c r="T265" s="186"/>
      <c r="U265" s="186"/>
      <c r="V265" s="186"/>
      <c r="W265" s="186"/>
      <c r="X265" s="186"/>
      <c r="Y265" s="436"/>
      <c r="AA265" s="67"/>
    </row>
    <row r="266" spans="1:27" ht="20.100000000000001" customHeight="1" x14ac:dyDescent="0.15">
      <c r="C266" s="67"/>
      <c r="D266" s="334"/>
      <c r="E266" s="392"/>
      <c r="F266" s="393"/>
      <c r="G266" s="342"/>
      <c r="H266" s="343"/>
      <c r="I266" s="344"/>
      <c r="J266" s="337"/>
      <c r="K266" s="122" t="s">
        <v>371</v>
      </c>
      <c r="L266" s="117"/>
      <c r="M266" s="117"/>
      <c r="N266" s="118"/>
      <c r="O266" s="119"/>
      <c r="P266" s="360"/>
      <c r="Q266" s="281"/>
      <c r="R266" s="428"/>
      <c r="S266" s="435"/>
      <c r="T266" s="186"/>
      <c r="U266" s="186"/>
      <c r="V266" s="186"/>
      <c r="W266" s="186"/>
      <c r="X266" s="186"/>
      <c r="Y266" s="436"/>
      <c r="AA266" s="67"/>
    </row>
    <row r="267" spans="1:27" ht="20.100000000000001" customHeight="1" x14ac:dyDescent="0.15">
      <c r="C267" s="67"/>
      <c r="D267" s="334"/>
      <c r="E267" s="392"/>
      <c r="F267" s="393"/>
      <c r="G267" s="342"/>
      <c r="H267" s="343"/>
      <c r="I267" s="344"/>
      <c r="J267" s="337"/>
      <c r="K267" s="122" t="s">
        <v>436</v>
      </c>
      <c r="L267" s="117"/>
      <c r="M267" s="117"/>
      <c r="N267" s="118"/>
      <c r="O267" s="119"/>
      <c r="P267" s="360"/>
      <c r="Q267" s="281"/>
      <c r="R267" s="428"/>
      <c r="S267" s="435"/>
      <c r="T267" s="186"/>
      <c r="U267" s="186"/>
      <c r="V267" s="186"/>
      <c r="W267" s="186"/>
      <c r="X267" s="186"/>
      <c r="Y267" s="436"/>
      <c r="AA267" s="67"/>
    </row>
    <row r="268" spans="1:27" ht="20.100000000000001" customHeight="1" x14ac:dyDescent="0.15">
      <c r="C268" s="67"/>
      <c r="D268" s="334"/>
      <c r="E268" s="392"/>
      <c r="F268" s="393"/>
      <c r="G268" s="342"/>
      <c r="H268" s="343"/>
      <c r="I268" s="344"/>
      <c r="J268" s="337"/>
      <c r="K268" s="122" t="s">
        <v>372</v>
      </c>
      <c r="L268" s="117"/>
      <c r="M268" s="117"/>
      <c r="N268" s="118"/>
      <c r="O268" s="119"/>
      <c r="P268" s="360"/>
      <c r="Q268" s="281"/>
      <c r="R268" s="428"/>
      <c r="S268" s="435"/>
      <c r="T268" s="186"/>
      <c r="U268" s="186"/>
      <c r="V268" s="186"/>
      <c r="W268" s="186"/>
      <c r="X268" s="186"/>
      <c r="Y268" s="436"/>
      <c r="AA268" s="67"/>
    </row>
    <row r="269" spans="1:27" ht="20.100000000000001" customHeight="1" x14ac:dyDescent="0.15">
      <c r="C269" s="67"/>
      <c r="D269" s="334"/>
      <c r="E269" s="392"/>
      <c r="F269" s="393"/>
      <c r="G269" s="345"/>
      <c r="H269" s="346"/>
      <c r="I269" s="347"/>
      <c r="J269" s="338"/>
      <c r="K269" s="122" t="s">
        <v>373</v>
      </c>
      <c r="L269" s="117"/>
      <c r="M269" s="117"/>
      <c r="N269" s="118"/>
      <c r="O269" s="119"/>
      <c r="P269" s="361"/>
      <c r="Q269" s="281"/>
      <c r="R269" s="428"/>
      <c r="S269" s="437"/>
      <c r="T269" s="438"/>
      <c r="U269" s="438"/>
      <c r="V269" s="438"/>
      <c r="W269" s="438"/>
      <c r="X269" s="438"/>
      <c r="Y269" s="439"/>
      <c r="AA269" s="67"/>
    </row>
    <row r="270" spans="1:27" ht="20.100000000000001" customHeight="1" x14ac:dyDescent="0.15">
      <c r="C270" s="67"/>
      <c r="D270" s="334"/>
      <c r="E270" s="392"/>
      <c r="F270" s="393"/>
      <c r="G270" s="328" t="s">
        <v>129</v>
      </c>
      <c r="H270" s="329"/>
      <c r="I270" s="329"/>
      <c r="J270" s="245" t="s">
        <v>130</v>
      </c>
      <c r="K270" s="246"/>
      <c r="L270" s="246"/>
      <c r="M270" s="246"/>
      <c r="N270" s="247"/>
      <c r="O270" s="119"/>
      <c r="P270" s="3"/>
      <c r="Q270" s="283"/>
      <c r="R270" s="284"/>
      <c r="S270" s="183"/>
      <c r="T270" s="184"/>
      <c r="U270" s="184"/>
      <c r="V270" s="184"/>
      <c r="W270" s="184"/>
      <c r="X270" s="184"/>
      <c r="Y270" s="185"/>
      <c r="AA270" s="67"/>
    </row>
    <row r="271" spans="1:27" ht="20.100000000000001" customHeight="1" x14ac:dyDescent="0.15">
      <c r="A271" s="110">
        <f>IF(AND(P271="○",TRIM(S271)=""), 1001, 0)</f>
        <v>0</v>
      </c>
      <c r="C271" s="67"/>
      <c r="D271" s="348"/>
      <c r="E271" s="394"/>
      <c r="F271" s="395"/>
      <c r="G271" s="349" t="s">
        <v>131</v>
      </c>
      <c r="H271" s="350"/>
      <c r="I271" s="350"/>
      <c r="J271" s="415" t="s">
        <v>399</v>
      </c>
      <c r="K271" s="416"/>
      <c r="L271" s="416"/>
      <c r="M271" s="416"/>
      <c r="N271" s="417"/>
      <c r="O271" s="125"/>
      <c r="P271" s="4"/>
      <c r="Q271" s="353"/>
      <c r="R271" s="354"/>
      <c r="S271" s="208"/>
      <c r="T271" s="209"/>
      <c r="U271" s="209"/>
      <c r="V271" s="209"/>
      <c r="W271" s="209"/>
      <c r="X271" s="209"/>
      <c r="Y271" s="210"/>
      <c r="AA271" s="67"/>
    </row>
    <row r="272" spans="1:27" ht="20.100000000000001" customHeight="1" x14ac:dyDescent="0.15">
      <c r="C272" s="67"/>
      <c r="D272" s="332">
        <v>8</v>
      </c>
      <c r="E272" s="390" t="s">
        <v>363</v>
      </c>
      <c r="F272" s="391"/>
      <c r="G272" s="330" t="s">
        <v>132</v>
      </c>
      <c r="H272" s="331"/>
      <c r="I272" s="331"/>
      <c r="J272" s="397" t="s">
        <v>133</v>
      </c>
      <c r="K272" s="397"/>
      <c r="L272" s="397"/>
      <c r="M272" s="397"/>
      <c r="N272" s="397"/>
      <c r="O272" s="126"/>
      <c r="P272" s="2"/>
      <c r="Q272" s="285"/>
      <c r="R272" s="286"/>
      <c r="S272" s="443"/>
      <c r="T272" s="444"/>
      <c r="U272" s="444"/>
      <c r="V272" s="444"/>
      <c r="W272" s="444"/>
      <c r="X272" s="444"/>
      <c r="Y272" s="445"/>
      <c r="AA272" s="67"/>
    </row>
    <row r="273" spans="1:27" ht="20.100000000000001" customHeight="1" x14ac:dyDescent="0.15">
      <c r="C273" s="67"/>
      <c r="D273" s="334"/>
      <c r="E273" s="392"/>
      <c r="F273" s="393"/>
      <c r="G273" s="328" t="s">
        <v>134</v>
      </c>
      <c r="H273" s="329"/>
      <c r="I273" s="329"/>
      <c r="J273" s="336" t="s">
        <v>135</v>
      </c>
      <c r="K273" s="336"/>
      <c r="L273" s="336"/>
      <c r="M273" s="336"/>
      <c r="N273" s="336"/>
      <c r="O273" s="127"/>
      <c r="P273" s="3"/>
      <c r="Q273" s="283"/>
      <c r="R273" s="284"/>
      <c r="S273" s="446"/>
      <c r="T273" s="447"/>
      <c r="U273" s="447"/>
      <c r="V273" s="447"/>
      <c r="W273" s="447"/>
      <c r="X273" s="447"/>
      <c r="Y273" s="448"/>
      <c r="AA273" s="67"/>
    </row>
    <row r="274" spans="1:27" ht="84.95" customHeight="1" x14ac:dyDescent="0.15">
      <c r="C274" s="67"/>
      <c r="D274" s="334"/>
      <c r="E274" s="392"/>
      <c r="F274" s="393"/>
      <c r="G274" s="328" t="s">
        <v>136</v>
      </c>
      <c r="H274" s="329"/>
      <c r="I274" s="329"/>
      <c r="J274" s="336" t="s">
        <v>137</v>
      </c>
      <c r="K274" s="336"/>
      <c r="L274" s="336"/>
      <c r="M274" s="336"/>
      <c r="N274" s="336"/>
      <c r="O274" s="128" t="s">
        <v>138</v>
      </c>
      <c r="P274" s="3"/>
      <c r="Q274" s="283"/>
      <c r="R274" s="284"/>
      <c r="S274" s="449" t="s">
        <v>139</v>
      </c>
      <c r="T274" s="450"/>
      <c r="U274" s="450"/>
      <c r="V274" s="450"/>
      <c r="W274" s="450"/>
      <c r="X274" s="450"/>
      <c r="Y274" s="451"/>
      <c r="AA274" s="67"/>
    </row>
    <row r="275" spans="1:27" ht="84.95" customHeight="1" x14ac:dyDescent="0.15">
      <c r="C275" s="67"/>
      <c r="D275" s="334"/>
      <c r="E275" s="392"/>
      <c r="F275" s="393"/>
      <c r="G275" s="328" t="s">
        <v>140</v>
      </c>
      <c r="H275" s="329"/>
      <c r="I275" s="329"/>
      <c r="J275" s="336" t="s">
        <v>141</v>
      </c>
      <c r="K275" s="336"/>
      <c r="L275" s="336"/>
      <c r="M275" s="336"/>
      <c r="N275" s="336"/>
      <c r="O275" s="128" t="s">
        <v>138</v>
      </c>
      <c r="P275" s="3"/>
      <c r="Q275" s="283"/>
      <c r="R275" s="284"/>
      <c r="S275" s="449" t="s">
        <v>139</v>
      </c>
      <c r="T275" s="450"/>
      <c r="U275" s="450"/>
      <c r="V275" s="450"/>
      <c r="W275" s="450"/>
      <c r="X275" s="450"/>
      <c r="Y275" s="451"/>
      <c r="AA275" s="67"/>
    </row>
    <row r="276" spans="1:27" ht="84.95" customHeight="1" x14ac:dyDescent="0.15">
      <c r="C276" s="67"/>
      <c r="D276" s="334"/>
      <c r="E276" s="392"/>
      <c r="F276" s="393"/>
      <c r="G276" s="328" t="s">
        <v>142</v>
      </c>
      <c r="H276" s="329"/>
      <c r="I276" s="329"/>
      <c r="J276" s="336" t="s">
        <v>143</v>
      </c>
      <c r="K276" s="336"/>
      <c r="L276" s="336"/>
      <c r="M276" s="336"/>
      <c r="N276" s="336"/>
      <c r="O276" s="128" t="s">
        <v>138</v>
      </c>
      <c r="P276" s="5"/>
      <c r="Q276" s="283"/>
      <c r="R276" s="284"/>
      <c r="S276" s="449" t="s">
        <v>139</v>
      </c>
      <c r="T276" s="450"/>
      <c r="U276" s="450"/>
      <c r="V276" s="450"/>
      <c r="W276" s="450"/>
      <c r="X276" s="450"/>
      <c r="Y276" s="451"/>
      <c r="AA276" s="67"/>
    </row>
    <row r="277" spans="1:27" ht="20.100000000000001" customHeight="1" x14ac:dyDescent="0.15">
      <c r="C277" s="67"/>
      <c r="D277" s="334"/>
      <c r="E277" s="392"/>
      <c r="F277" s="393"/>
      <c r="G277" s="328" t="s">
        <v>144</v>
      </c>
      <c r="H277" s="329"/>
      <c r="I277" s="329"/>
      <c r="J277" s="336" t="s">
        <v>145</v>
      </c>
      <c r="K277" s="336"/>
      <c r="L277" s="336"/>
      <c r="M277" s="336"/>
      <c r="N277" s="336"/>
      <c r="O277" s="127"/>
      <c r="P277" s="3"/>
      <c r="Q277" s="283"/>
      <c r="R277" s="284"/>
      <c r="S277" s="183"/>
      <c r="T277" s="184"/>
      <c r="U277" s="184"/>
      <c r="V277" s="184"/>
      <c r="W277" s="184"/>
      <c r="X277" s="184"/>
      <c r="Y277" s="185"/>
      <c r="AA277" s="67"/>
    </row>
    <row r="278" spans="1:27" ht="20.100000000000001" customHeight="1" x14ac:dyDescent="0.15">
      <c r="C278" s="67"/>
      <c r="D278" s="335"/>
      <c r="E278" s="394"/>
      <c r="F278" s="395"/>
      <c r="G278" s="179" t="s">
        <v>146</v>
      </c>
      <c r="H278" s="180"/>
      <c r="I278" s="180"/>
      <c r="J278" s="362" t="s">
        <v>147</v>
      </c>
      <c r="K278" s="362"/>
      <c r="L278" s="362"/>
      <c r="M278" s="362"/>
      <c r="N278" s="362"/>
      <c r="O278" s="129"/>
      <c r="P278" s="4"/>
      <c r="Q278" s="130"/>
      <c r="R278" s="131"/>
      <c r="S278" s="274"/>
      <c r="T278" s="275"/>
      <c r="U278" s="275"/>
      <c r="V278" s="275"/>
      <c r="W278" s="275"/>
      <c r="X278" s="275"/>
      <c r="Y278" s="276"/>
      <c r="AA278" s="67"/>
    </row>
    <row r="279" spans="1:27" ht="20.100000000000001" customHeight="1" x14ac:dyDescent="0.15">
      <c r="C279" s="67"/>
      <c r="D279" s="332">
        <v>9</v>
      </c>
      <c r="E279" s="390" t="s">
        <v>148</v>
      </c>
      <c r="F279" s="391"/>
      <c r="G279" s="330" t="s">
        <v>149</v>
      </c>
      <c r="H279" s="331"/>
      <c r="I279" s="331"/>
      <c r="J279" s="242" t="s">
        <v>150</v>
      </c>
      <c r="K279" s="243"/>
      <c r="L279" s="243"/>
      <c r="M279" s="243"/>
      <c r="N279" s="244"/>
      <c r="O279" s="126"/>
      <c r="P279" s="2"/>
      <c r="Q279" s="351"/>
      <c r="R279" s="352"/>
      <c r="S279" s="271"/>
      <c r="T279" s="272"/>
      <c r="U279" s="272"/>
      <c r="V279" s="272"/>
      <c r="W279" s="272"/>
      <c r="X279" s="272"/>
      <c r="Y279" s="273"/>
      <c r="AA279" s="67"/>
    </row>
    <row r="280" spans="1:27" ht="20.100000000000001" customHeight="1" x14ac:dyDescent="0.15">
      <c r="C280" s="67"/>
      <c r="D280" s="334"/>
      <c r="E280" s="392"/>
      <c r="F280" s="393"/>
      <c r="G280" s="328" t="s">
        <v>151</v>
      </c>
      <c r="H280" s="329"/>
      <c r="I280" s="329"/>
      <c r="J280" s="245" t="s">
        <v>152</v>
      </c>
      <c r="K280" s="246"/>
      <c r="L280" s="246"/>
      <c r="M280" s="246"/>
      <c r="N280" s="247"/>
      <c r="O280" s="127"/>
      <c r="P280" s="3"/>
      <c r="Q280" s="283"/>
      <c r="R280" s="284"/>
      <c r="S280" s="183"/>
      <c r="T280" s="184"/>
      <c r="U280" s="184"/>
      <c r="V280" s="184"/>
      <c r="W280" s="184"/>
      <c r="X280" s="184"/>
      <c r="Y280" s="185"/>
      <c r="AA280" s="67"/>
    </row>
    <row r="281" spans="1:27" ht="20.100000000000001" customHeight="1" x14ac:dyDescent="0.15">
      <c r="C281" s="67"/>
      <c r="D281" s="334"/>
      <c r="E281" s="392"/>
      <c r="F281" s="393"/>
      <c r="G281" s="328" t="s">
        <v>153</v>
      </c>
      <c r="H281" s="329"/>
      <c r="I281" s="329"/>
      <c r="J281" s="245" t="s">
        <v>154</v>
      </c>
      <c r="K281" s="246"/>
      <c r="L281" s="246"/>
      <c r="M281" s="246"/>
      <c r="N281" s="247"/>
      <c r="O281" s="127"/>
      <c r="P281" s="3"/>
      <c r="Q281" s="283"/>
      <c r="R281" s="284"/>
      <c r="S281" s="183"/>
      <c r="T281" s="184"/>
      <c r="U281" s="184"/>
      <c r="V281" s="184"/>
      <c r="W281" s="184"/>
      <c r="X281" s="184"/>
      <c r="Y281" s="185"/>
      <c r="AA281" s="67"/>
    </row>
    <row r="282" spans="1:27" ht="20.100000000000001" customHeight="1" x14ac:dyDescent="0.15">
      <c r="C282" s="67"/>
      <c r="D282" s="335"/>
      <c r="E282" s="394"/>
      <c r="F282" s="395"/>
      <c r="G282" s="179" t="s">
        <v>155</v>
      </c>
      <c r="H282" s="180"/>
      <c r="I282" s="180"/>
      <c r="J282" s="277" t="s">
        <v>156</v>
      </c>
      <c r="K282" s="226"/>
      <c r="L282" s="226"/>
      <c r="M282" s="226"/>
      <c r="N282" s="227"/>
      <c r="O282" s="129"/>
      <c r="P282" s="4"/>
      <c r="Q282" s="356"/>
      <c r="R282" s="357"/>
      <c r="S282" s="274"/>
      <c r="T282" s="275"/>
      <c r="U282" s="275"/>
      <c r="V282" s="275"/>
      <c r="W282" s="275"/>
      <c r="X282" s="275"/>
      <c r="Y282" s="276"/>
      <c r="AA282" s="67"/>
    </row>
    <row r="283" spans="1:27" ht="20.100000000000001" customHeight="1" x14ac:dyDescent="0.15">
      <c r="C283" s="67"/>
      <c r="D283" s="332">
        <v>10</v>
      </c>
      <c r="E283" s="390" t="s">
        <v>341</v>
      </c>
      <c r="F283" s="391"/>
      <c r="G283" s="330" t="s">
        <v>157</v>
      </c>
      <c r="H283" s="331"/>
      <c r="I283" s="331"/>
      <c r="J283" s="242" t="s">
        <v>158</v>
      </c>
      <c r="K283" s="243"/>
      <c r="L283" s="243"/>
      <c r="M283" s="243"/>
      <c r="N283" s="244"/>
      <c r="O283" s="126"/>
      <c r="P283" s="2"/>
      <c r="Q283" s="351"/>
      <c r="R283" s="352"/>
      <c r="S283" s="271"/>
      <c r="T283" s="272"/>
      <c r="U283" s="272"/>
      <c r="V283" s="272"/>
      <c r="W283" s="272"/>
      <c r="X283" s="272"/>
      <c r="Y283" s="273"/>
      <c r="AA283" s="67"/>
    </row>
    <row r="284" spans="1:27" ht="20.100000000000001" customHeight="1" x14ac:dyDescent="0.15">
      <c r="C284" s="67"/>
      <c r="D284" s="334"/>
      <c r="E284" s="392"/>
      <c r="F284" s="393"/>
      <c r="G284" s="328" t="s">
        <v>159</v>
      </c>
      <c r="H284" s="329"/>
      <c r="I284" s="329"/>
      <c r="J284" s="245" t="s">
        <v>160</v>
      </c>
      <c r="K284" s="246"/>
      <c r="L284" s="246"/>
      <c r="M284" s="246"/>
      <c r="N284" s="247"/>
      <c r="O284" s="127"/>
      <c r="P284" s="3"/>
      <c r="Q284" s="283"/>
      <c r="R284" s="284"/>
      <c r="S284" s="183"/>
      <c r="T284" s="184"/>
      <c r="U284" s="184"/>
      <c r="V284" s="184"/>
      <c r="W284" s="184"/>
      <c r="X284" s="184"/>
      <c r="Y284" s="185"/>
      <c r="AA284" s="67"/>
    </row>
    <row r="285" spans="1:27" ht="20.100000000000001" customHeight="1" x14ac:dyDescent="0.15">
      <c r="C285" s="67"/>
      <c r="D285" s="335"/>
      <c r="E285" s="394"/>
      <c r="F285" s="395"/>
      <c r="G285" s="179" t="s">
        <v>161</v>
      </c>
      <c r="H285" s="180"/>
      <c r="I285" s="180"/>
      <c r="J285" s="277" t="s">
        <v>162</v>
      </c>
      <c r="K285" s="226"/>
      <c r="L285" s="226"/>
      <c r="M285" s="226"/>
      <c r="N285" s="227"/>
      <c r="O285" s="129"/>
      <c r="P285" s="4"/>
      <c r="Q285" s="353"/>
      <c r="R285" s="354"/>
      <c r="S285" s="274"/>
      <c r="T285" s="275"/>
      <c r="U285" s="275"/>
      <c r="V285" s="275"/>
      <c r="W285" s="275"/>
      <c r="X285" s="275"/>
      <c r="Y285" s="276"/>
      <c r="AA285" s="67"/>
    </row>
    <row r="286" spans="1:27" ht="20.100000000000001" customHeight="1" x14ac:dyDescent="0.15">
      <c r="A286" s="110">
        <f>IF(AND(P286&lt;&gt;"○", COUNTIF(Q287:Q297,"○")&gt;0), 1001, 0)</f>
        <v>0</v>
      </c>
      <c r="C286" s="67"/>
      <c r="D286" s="332">
        <v>11</v>
      </c>
      <c r="E286" s="390" t="s">
        <v>357</v>
      </c>
      <c r="F286" s="391"/>
      <c r="G286" s="339" t="s">
        <v>163</v>
      </c>
      <c r="H286" s="340"/>
      <c r="I286" s="341"/>
      <c r="J286" s="363" t="s">
        <v>397</v>
      </c>
      <c r="K286" s="243"/>
      <c r="L286" s="243"/>
      <c r="M286" s="243"/>
      <c r="N286" s="244"/>
      <c r="O286" s="126"/>
      <c r="P286" s="359"/>
      <c r="Q286" s="355"/>
      <c r="R286" s="355"/>
      <c r="S286" s="440"/>
      <c r="T286" s="441"/>
      <c r="U286" s="441"/>
      <c r="V286" s="441"/>
      <c r="W286" s="441"/>
      <c r="X286" s="441"/>
      <c r="Y286" s="442"/>
      <c r="AA286" s="67"/>
    </row>
    <row r="287" spans="1:27" ht="20.100000000000001" customHeight="1" x14ac:dyDescent="0.15">
      <c r="C287" s="67"/>
      <c r="D287" s="333"/>
      <c r="E287" s="392"/>
      <c r="F287" s="393"/>
      <c r="G287" s="342"/>
      <c r="H287" s="343"/>
      <c r="I287" s="344"/>
      <c r="J287" s="337"/>
      <c r="K287" s="117" t="s">
        <v>374</v>
      </c>
      <c r="L287" s="117"/>
      <c r="M287" s="117"/>
      <c r="N287" s="118"/>
      <c r="O287" s="119"/>
      <c r="P287" s="360"/>
      <c r="Q287" s="281"/>
      <c r="R287" s="282"/>
      <c r="S287" s="435"/>
      <c r="T287" s="186"/>
      <c r="U287" s="186"/>
      <c r="V287" s="186"/>
      <c r="W287" s="186"/>
      <c r="X287" s="186"/>
      <c r="Y287" s="436"/>
      <c r="AA287" s="67"/>
    </row>
    <row r="288" spans="1:27" ht="20.100000000000001" customHeight="1" x14ac:dyDescent="0.15">
      <c r="C288" s="67"/>
      <c r="D288" s="333"/>
      <c r="E288" s="392"/>
      <c r="F288" s="393"/>
      <c r="G288" s="342"/>
      <c r="H288" s="343"/>
      <c r="I288" s="344"/>
      <c r="J288" s="337"/>
      <c r="K288" s="117" t="s">
        <v>375</v>
      </c>
      <c r="L288" s="117"/>
      <c r="M288" s="117"/>
      <c r="N288" s="118"/>
      <c r="O288" s="119"/>
      <c r="P288" s="360"/>
      <c r="Q288" s="281"/>
      <c r="R288" s="282"/>
      <c r="S288" s="435"/>
      <c r="T288" s="186"/>
      <c r="U288" s="186"/>
      <c r="V288" s="186"/>
      <c r="W288" s="186"/>
      <c r="X288" s="186"/>
      <c r="Y288" s="436"/>
      <c r="AA288" s="67"/>
    </row>
    <row r="289" spans="3:27" ht="20.100000000000001" customHeight="1" x14ac:dyDescent="0.15">
      <c r="C289" s="67"/>
      <c r="D289" s="333"/>
      <c r="E289" s="392"/>
      <c r="F289" s="393"/>
      <c r="G289" s="342"/>
      <c r="H289" s="343"/>
      <c r="I289" s="344"/>
      <c r="J289" s="337"/>
      <c r="K289" s="117" t="s">
        <v>396</v>
      </c>
      <c r="L289" s="117"/>
      <c r="M289" s="117"/>
      <c r="N289" s="118"/>
      <c r="O289" s="119"/>
      <c r="P289" s="360"/>
      <c r="Q289" s="281"/>
      <c r="R289" s="282"/>
      <c r="S289" s="435"/>
      <c r="T289" s="186"/>
      <c r="U289" s="186"/>
      <c r="V289" s="186"/>
      <c r="W289" s="186"/>
      <c r="X289" s="186"/>
      <c r="Y289" s="436"/>
      <c r="AA289" s="67"/>
    </row>
    <row r="290" spans="3:27" ht="20.100000000000001" customHeight="1" x14ac:dyDescent="0.15">
      <c r="C290" s="67"/>
      <c r="D290" s="333"/>
      <c r="E290" s="392"/>
      <c r="F290" s="393"/>
      <c r="G290" s="342"/>
      <c r="H290" s="343"/>
      <c r="I290" s="344"/>
      <c r="J290" s="337"/>
      <c r="K290" s="117" t="s">
        <v>366</v>
      </c>
      <c r="L290" s="117"/>
      <c r="M290" s="117"/>
      <c r="N290" s="118"/>
      <c r="O290" s="119"/>
      <c r="P290" s="360"/>
      <c r="Q290" s="281"/>
      <c r="R290" s="282"/>
      <c r="S290" s="435"/>
      <c r="T290" s="186"/>
      <c r="U290" s="186"/>
      <c r="V290" s="186"/>
      <c r="W290" s="186"/>
      <c r="X290" s="186"/>
      <c r="Y290" s="436"/>
      <c r="AA290" s="67"/>
    </row>
    <row r="291" spans="3:27" ht="20.100000000000001" customHeight="1" x14ac:dyDescent="0.15">
      <c r="C291" s="67"/>
      <c r="D291" s="333"/>
      <c r="E291" s="392"/>
      <c r="F291" s="393"/>
      <c r="G291" s="342"/>
      <c r="H291" s="343"/>
      <c r="I291" s="344"/>
      <c r="J291" s="337"/>
      <c r="K291" s="117" t="s">
        <v>376</v>
      </c>
      <c r="L291" s="117"/>
      <c r="M291" s="117"/>
      <c r="N291" s="118"/>
      <c r="O291" s="119"/>
      <c r="P291" s="360"/>
      <c r="Q291" s="281"/>
      <c r="R291" s="282"/>
      <c r="S291" s="435"/>
      <c r="T291" s="186"/>
      <c r="U291" s="186"/>
      <c r="V291" s="186"/>
      <c r="W291" s="186"/>
      <c r="X291" s="186"/>
      <c r="Y291" s="436"/>
      <c r="AA291" s="67"/>
    </row>
    <row r="292" spans="3:27" ht="20.100000000000001" customHeight="1" x14ac:dyDescent="0.15">
      <c r="C292" s="67"/>
      <c r="D292" s="333"/>
      <c r="E292" s="392"/>
      <c r="F292" s="393"/>
      <c r="G292" s="342"/>
      <c r="H292" s="343"/>
      <c r="I292" s="344"/>
      <c r="J292" s="337"/>
      <c r="K292" s="117" t="s">
        <v>377</v>
      </c>
      <c r="L292" s="117"/>
      <c r="M292" s="117"/>
      <c r="N292" s="118"/>
      <c r="O292" s="119"/>
      <c r="P292" s="360"/>
      <c r="Q292" s="281"/>
      <c r="R292" s="282"/>
      <c r="S292" s="435"/>
      <c r="T292" s="186"/>
      <c r="U292" s="186"/>
      <c r="V292" s="186"/>
      <c r="W292" s="186"/>
      <c r="X292" s="186"/>
      <c r="Y292" s="436"/>
      <c r="AA292" s="67"/>
    </row>
    <row r="293" spans="3:27" ht="20.100000000000001" customHeight="1" x14ac:dyDescent="0.15">
      <c r="C293" s="67"/>
      <c r="D293" s="333"/>
      <c r="E293" s="392"/>
      <c r="F293" s="393"/>
      <c r="G293" s="342"/>
      <c r="H293" s="343"/>
      <c r="I293" s="344"/>
      <c r="J293" s="337"/>
      <c r="K293" s="117" t="s">
        <v>378</v>
      </c>
      <c r="L293" s="117"/>
      <c r="M293" s="117"/>
      <c r="N293" s="118"/>
      <c r="O293" s="119"/>
      <c r="P293" s="360"/>
      <c r="Q293" s="281"/>
      <c r="R293" s="282"/>
      <c r="S293" s="435"/>
      <c r="T293" s="186"/>
      <c r="U293" s="186"/>
      <c r="V293" s="186"/>
      <c r="W293" s="186"/>
      <c r="X293" s="186"/>
      <c r="Y293" s="436"/>
      <c r="AA293" s="67"/>
    </row>
    <row r="294" spans="3:27" ht="20.100000000000001" customHeight="1" x14ac:dyDescent="0.15">
      <c r="C294" s="67"/>
      <c r="D294" s="333"/>
      <c r="E294" s="392"/>
      <c r="F294" s="393"/>
      <c r="G294" s="342"/>
      <c r="H294" s="343"/>
      <c r="I294" s="344"/>
      <c r="J294" s="337"/>
      <c r="K294" s="117" t="s">
        <v>379</v>
      </c>
      <c r="L294" s="117"/>
      <c r="M294" s="117"/>
      <c r="N294" s="118"/>
      <c r="O294" s="119"/>
      <c r="P294" s="360"/>
      <c r="Q294" s="281"/>
      <c r="R294" s="282"/>
      <c r="S294" s="435"/>
      <c r="T294" s="186"/>
      <c r="U294" s="186"/>
      <c r="V294" s="186"/>
      <c r="W294" s="186"/>
      <c r="X294" s="186"/>
      <c r="Y294" s="436"/>
      <c r="AA294" s="67"/>
    </row>
    <row r="295" spans="3:27" ht="20.100000000000001" customHeight="1" x14ac:dyDescent="0.15">
      <c r="C295" s="67"/>
      <c r="D295" s="333"/>
      <c r="E295" s="392"/>
      <c r="F295" s="393"/>
      <c r="G295" s="342"/>
      <c r="H295" s="343"/>
      <c r="I295" s="344"/>
      <c r="J295" s="337"/>
      <c r="K295" s="117" t="s">
        <v>380</v>
      </c>
      <c r="L295" s="117"/>
      <c r="M295" s="117"/>
      <c r="N295" s="118"/>
      <c r="O295" s="119"/>
      <c r="P295" s="360"/>
      <c r="Q295" s="281"/>
      <c r="R295" s="282"/>
      <c r="S295" s="435"/>
      <c r="T295" s="186"/>
      <c r="U295" s="186"/>
      <c r="V295" s="186"/>
      <c r="W295" s="186"/>
      <c r="X295" s="186"/>
      <c r="Y295" s="436"/>
      <c r="AA295" s="67"/>
    </row>
    <row r="296" spans="3:27" ht="20.100000000000001" customHeight="1" x14ac:dyDescent="0.15">
      <c r="C296" s="67"/>
      <c r="D296" s="333"/>
      <c r="E296" s="392"/>
      <c r="F296" s="393"/>
      <c r="G296" s="342"/>
      <c r="H296" s="343"/>
      <c r="I296" s="344"/>
      <c r="J296" s="337"/>
      <c r="K296" s="117" t="s">
        <v>381</v>
      </c>
      <c r="L296" s="117"/>
      <c r="M296" s="117"/>
      <c r="N296" s="118"/>
      <c r="O296" s="119"/>
      <c r="P296" s="360"/>
      <c r="Q296" s="281"/>
      <c r="R296" s="282"/>
      <c r="S296" s="435"/>
      <c r="T296" s="186"/>
      <c r="U296" s="186"/>
      <c r="V296" s="186"/>
      <c r="W296" s="186"/>
      <c r="X296" s="186"/>
      <c r="Y296" s="436"/>
      <c r="AA296" s="67"/>
    </row>
    <row r="297" spans="3:27" ht="20.100000000000001" customHeight="1" x14ac:dyDescent="0.15">
      <c r="C297" s="67"/>
      <c r="D297" s="333"/>
      <c r="E297" s="392"/>
      <c r="F297" s="393"/>
      <c r="G297" s="345"/>
      <c r="H297" s="346"/>
      <c r="I297" s="347"/>
      <c r="J297" s="338"/>
      <c r="K297" s="117" t="s">
        <v>382</v>
      </c>
      <c r="L297" s="117"/>
      <c r="M297" s="117"/>
      <c r="N297" s="118"/>
      <c r="O297" s="119"/>
      <c r="P297" s="361"/>
      <c r="Q297" s="281"/>
      <c r="R297" s="282"/>
      <c r="S297" s="437"/>
      <c r="T297" s="438"/>
      <c r="U297" s="438"/>
      <c r="V297" s="438"/>
      <c r="W297" s="438"/>
      <c r="X297" s="438"/>
      <c r="Y297" s="439"/>
      <c r="AA297" s="67"/>
    </row>
    <row r="298" spans="3:27" ht="20.100000000000001" customHeight="1" x14ac:dyDescent="0.15">
      <c r="C298" s="67"/>
      <c r="D298" s="334"/>
      <c r="E298" s="392"/>
      <c r="F298" s="393"/>
      <c r="G298" s="328" t="s">
        <v>164</v>
      </c>
      <c r="H298" s="329"/>
      <c r="I298" s="329"/>
      <c r="J298" s="245" t="s">
        <v>398</v>
      </c>
      <c r="K298" s="246"/>
      <c r="L298" s="246"/>
      <c r="M298" s="246"/>
      <c r="N298" s="247"/>
      <c r="O298" s="127"/>
      <c r="P298" s="3"/>
      <c r="Q298" s="358"/>
      <c r="R298" s="358"/>
      <c r="S298" s="183"/>
      <c r="T298" s="184"/>
      <c r="U298" s="184"/>
      <c r="V298" s="184"/>
      <c r="W298" s="184"/>
      <c r="X298" s="184"/>
      <c r="Y298" s="185"/>
      <c r="AA298" s="67"/>
    </row>
    <row r="299" spans="3:27" ht="20.100000000000001" customHeight="1" x14ac:dyDescent="0.15">
      <c r="C299" s="67"/>
      <c r="D299" s="334"/>
      <c r="E299" s="392"/>
      <c r="F299" s="393"/>
      <c r="G299" s="328" t="s">
        <v>165</v>
      </c>
      <c r="H299" s="329"/>
      <c r="I299" s="329"/>
      <c r="J299" s="245" t="s">
        <v>166</v>
      </c>
      <c r="K299" s="246"/>
      <c r="L299" s="246"/>
      <c r="M299" s="246"/>
      <c r="N299" s="247"/>
      <c r="O299" s="127"/>
      <c r="P299" s="3"/>
      <c r="Q299" s="283"/>
      <c r="R299" s="284"/>
      <c r="S299" s="183"/>
      <c r="T299" s="184"/>
      <c r="U299" s="184"/>
      <c r="V299" s="184"/>
      <c r="W299" s="184"/>
      <c r="X299" s="184"/>
      <c r="Y299" s="185"/>
      <c r="AA299" s="67"/>
    </row>
    <row r="300" spans="3:27" ht="20.100000000000001" customHeight="1" x14ac:dyDescent="0.15">
      <c r="C300" s="67"/>
      <c r="D300" s="334"/>
      <c r="E300" s="392"/>
      <c r="F300" s="393"/>
      <c r="G300" s="328" t="s">
        <v>167</v>
      </c>
      <c r="H300" s="329"/>
      <c r="I300" s="329"/>
      <c r="J300" s="245" t="s">
        <v>168</v>
      </c>
      <c r="K300" s="246"/>
      <c r="L300" s="246"/>
      <c r="M300" s="246"/>
      <c r="N300" s="247"/>
      <c r="O300" s="127"/>
      <c r="P300" s="3"/>
      <c r="Q300" s="283"/>
      <c r="R300" s="284"/>
      <c r="S300" s="183"/>
      <c r="T300" s="184"/>
      <c r="U300" s="184"/>
      <c r="V300" s="184"/>
      <c r="W300" s="184"/>
      <c r="X300" s="184"/>
      <c r="Y300" s="185"/>
      <c r="AA300" s="67"/>
    </row>
    <row r="301" spans="3:27" ht="20.100000000000001" customHeight="1" x14ac:dyDescent="0.15">
      <c r="C301" s="67"/>
      <c r="D301" s="334"/>
      <c r="E301" s="392"/>
      <c r="F301" s="393"/>
      <c r="G301" s="328" t="s">
        <v>169</v>
      </c>
      <c r="H301" s="329"/>
      <c r="I301" s="329"/>
      <c r="J301" s="245" t="s">
        <v>170</v>
      </c>
      <c r="K301" s="246"/>
      <c r="L301" s="246"/>
      <c r="M301" s="246"/>
      <c r="N301" s="247"/>
      <c r="O301" s="127"/>
      <c r="P301" s="3"/>
      <c r="Q301" s="283"/>
      <c r="R301" s="284"/>
      <c r="S301" s="183"/>
      <c r="T301" s="184"/>
      <c r="U301" s="184"/>
      <c r="V301" s="184"/>
      <c r="W301" s="184"/>
      <c r="X301" s="184"/>
      <c r="Y301" s="185"/>
      <c r="AA301" s="67"/>
    </row>
    <row r="302" spans="3:27" ht="20.100000000000001" customHeight="1" x14ac:dyDescent="0.15">
      <c r="C302" s="67"/>
      <c r="D302" s="334"/>
      <c r="E302" s="392"/>
      <c r="F302" s="393"/>
      <c r="G302" s="328" t="s">
        <v>171</v>
      </c>
      <c r="H302" s="329"/>
      <c r="I302" s="329"/>
      <c r="J302" s="245" t="s">
        <v>172</v>
      </c>
      <c r="K302" s="246"/>
      <c r="L302" s="246"/>
      <c r="M302" s="246"/>
      <c r="N302" s="247"/>
      <c r="O302" s="127"/>
      <c r="P302" s="3"/>
      <c r="Q302" s="283"/>
      <c r="R302" s="284"/>
      <c r="S302" s="183"/>
      <c r="T302" s="184"/>
      <c r="U302" s="184"/>
      <c r="V302" s="184"/>
      <c r="W302" s="184"/>
      <c r="X302" s="184"/>
      <c r="Y302" s="185"/>
      <c r="AA302" s="67"/>
    </row>
    <row r="303" spans="3:27" ht="20.100000000000001" customHeight="1" x14ac:dyDescent="0.15">
      <c r="C303" s="67"/>
      <c r="D303" s="335"/>
      <c r="E303" s="394"/>
      <c r="F303" s="395"/>
      <c r="G303" s="179" t="s">
        <v>173</v>
      </c>
      <c r="H303" s="180"/>
      <c r="I303" s="180"/>
      <c r="J303" s="277" t="s">
        <v>174</v>
      </c>
      <c r="K303" s="226"/>
      <c r="L303" s="226"/>
      <c r="M303" s="226"/>
      <c r="N303" s="227"/>
      <c r="O303" s="129"/>
      <c r="P303" s="4"/>
      <c r="Q303" s="356"/>
      <c r="R303" s="357"/>
      <c r="S303" s="274"/>
      <c r="T303" s="275"/>
      <c r="U303" s="275"/>
      <c r="V303" s="275"/>
      <c r="W303" s="275"/>
      <c r="X303" s="275"/>
      <c r="Y303" s="276"/>
      <c r="AA303" s="67"/>
    </row>
    <row r="304" spans="3:27" ht="20.100000000000001" customHeight="1" x14ac:dyDescent="0.15">
      <c r="C304" s="67"/>
      <c r="D304" s="332">
        <v>12</v>
      </c>
      <c r="E304" s="390" t="s">
        <v>175</v>
      </c>
      <c r="F304" s="391"/>
      <c r="G304" s="330" t="s">
        <v>176</v>
      </c>
      <c r="H304" s="331"/>
      <c r="I304" s="331"/>
      <c r="J304" s="242" t="s">
        <v>177</v>
      </c>
      <c r="K304" s="243"/>
      <c r="L304" s="243"/>
      <c r="M304" s="243"/>
      <c r="N304" s="244"/>
      <c r="O304" s="126"/>
      <c r="P304" s="2"/>
      <c r="Q304" s="351"/>
      <c r="R304" s="352"/>
      <c r="S304" s="271"/>
      <c r="T304" s="272"/>
      <c r="U304" s="272"/>
      <c r="V304" s="272"/>
      <c r="W304" s="272"/>
      <c r="X304" s="272"/>
      <c r="Y304" s="273"/>
      <c r="AA304" s="67"/>
    </row>
    <row r="305" spans="1:27" ht="20.100000000000001" customHeight="1" x14ac:dyDescent="0.15">
      <c r="C305" s="67"/>
      <c r="D305" s="334"/>
      <c r="E305" s="392"/>
      <c r="F305" s="393"/>
      <c r="G305" s="328" t="s">
        <v>178</v>
      </c>
      <c r="H305" s="329"/>
      <c r="I305" s="329"/>
      <c r="J305" s="245" t="s">
        <v>179</v>
      </c>
      <c r="K305" s="246"/>
      <c r="L305" s="246"/>
      <c r="M305" s="246"/>
      <c r="N305" s="247"/>
      <c r="O305" s="127"/>
      <c r="P305" s="3"/>
      <c r="Q305" s="283"/>
      <c r="R305" s="284"/>
      <c r="S305" s="183"/>
      <c r="T305" s="184"/>
      <c r="U305" s="184"/>
      <c r="V305" s="184"/>
      <c r="W305" s="184"/>
      <c r="X305" s="184"/>
      <c r="Y305" s="185"/>
      <c r="AA305" s="67"/>
    </row>
    <row r="306" spans="1:27" ht="20.100000000000001" customHeight="1" x14ac:dyDescent="0.15">
      <c r="A306" s="110">
        <f>IF(AND(P306="○",TRIM(S306)=""), 1001, 0)</f>
        <v>0</v>
      </c>
      <c r="C306" s="67"/>
      <c r="D306" s="335"/>
      <c r="E306" s="394"/>
      <c r="F306" s="395"/>
      <c r="G306" s="179" t="s">
        <v>180</v>
      </c>
      <c r="H306" s="180"/>
      <c r="I306" s="180"/>
      <c r="J306" s="277" t="s">
        <v>391</v>
      </c>
      <c r="K306" s="226"/>
      <c r="L306" s="226"/>
      <c r="M306" s="226"/>
      <c r="N306" s="227"/>
      <c r="O306" s="129"/>
      <c r="P306" s="4"/>
      <c r="Q306" s="353"/>
      <c r="R306" s="354"/>
      <c r="S306" s="208"/>
      <c r="T306" s="209"/>
      <c r="U306" s="209"/>
      <c r="V306" s="209"/>
      <c r="W306" s="209"/>
      <c r="X306" s="209"/>
      <c r="Y306" s="210"/>
      <c r="AA306" s="67"/>
    </row>
    <row r="307" spans="1:27" ht="20.100000000000001" customHeight="1" x14ac:dyDescent="0.15">
      <c r="C307" s="67"/>
      <c r="D307" s="332">
        <v>13</v>
      </c>
      <c r="E307" s="390" t="s">
        <v>181</v>
      </c>
      <c r="F307" s="391"/>
      <c r="G307" s="330" t="s">
        <v>182</v>
      </c>
      <c r="H307" s="331"/>
      <c r="I307" s="331"/>
      <c r="J307" s="242" t="s">
        <v>183</v>
      </c>
      <c r="K307" s="243"/>
      <c r="L307" s="243"/>
      <c r="M307" s="243"/>
      <c r="N307" s="244"/>
      <c r="O307" s="126"/>
      <c r="P307" s="2"/>
      <c r="Q307" s="285"/>
      <c r="R307" s="286"/>
      <c r="S307" s="271"/>
      <c r="T307" s="272"/>
      <c r="U307" s="272"/>
      <c r="V307" s="272"/>
      <c r="W307" s="272"/>
      <c r="X307" s="272"/>
      <c r="Y307" s="273"/>
      <c r="AA307" s="67"/>
    </row>
    <row r="308" spans="1:27" ht="20.100000000000001" customHeight="1" x14ac:dyDescent="0.15">
      <c r="C308" s="67"/>
      <c r="D308" s="334"/>
      <c r="E308" s="392"/>
      <c r="F308" s="393"/>
      <c r="G308" s="328" t="s">
        <v>184</v>
      </c>
      <c r="H308" s="329"/>
      <c r="I308" s="329"/>
      <c r="J308" s="245" t="s">
        <v>185</v>
      </c>
      <c r="K308" s="246"/>
      <c r="L308" s="246"/>
      <c r="M308" s="246"/>
      <c r="N308" s="247"/>
      <c r="O308" s="127"/>
      <c r="P308" s="3"/>
      <c r="Q308" s="283"/>
      <c r="R308" s="284"/>
      <c r="S308" s="183"/>
      <c r="T308" s="184"/>
      <c r="U308" s="184"/>
      <c r="V308" s="184"/>
      <c r="W308" s="184"/>
      <c r="X308" s="184"/>
      <c r="Y308" s="185"/>
      <c r="AA308" s="67"/>
    </row>
    <row r="309" spans="1:27" ht="20.100000000000001" customHeight="1" x14ac:dyDescent="0.15">
      <c r="C309" s="67"/>
      <c r="D309" s="335"/>
      <c r="E309" s="394"/>
      <c r="F309" s="395"/>
      <c r="G309" s="179" t="s">
        <v>186</v>
      </c>
      <c r="H309" s="180"/>
      <c r="I309" s="180"/>
      <c r="J309" s="277" t="s">
        <v>187</v>
      </c>
      <c r="K309" s="226"/>
      <c r="L309" s="226"/>
      <c r="M309" s="226"/>
      <c r="N309" s="227"/>
      <c r="O309" s="129"/>
      <c r="P309" s="4"/>
      <c r="Q309" s="353"/>
      <c r="R309" s="354"/>
      <c r="S309" s="274"/>
      <c r="T309" s="275"/>
      <c r="U309" s="275"/>
      <c r="V309" s="275"/>
      <c r="W309" s="275"/>
      <c r="X309" s="275"/>
      <c r="Y309" s="276"/>
      <c r="AA309" s="67"/>
    </row>
    <row r="310" spans="1:27" ht="20.100000000000001" customHeight="1" x14ac:dyDescent="0.15">
      <c r="C310" s="67"/>
      <c r="D310" s="332">
        <v>14</v>
      </c>
      <c r="E310" s="390" t="s">
        <v>188</v>
      </c>
      <c r="F310" s="391"/>
      <c r="G310" s="330" t="s">
        <v>189</v>
      </c>
      <c r="H310" s="331"/>
      <c r="I310" s="331"/>
      <c r="J310" s="242" t="s">
        <v>190</v>
      </c>
      <c r="K310" s="243"/>
      <c r="L310" s="243"/>
      <c r="M310" s="243"/>
      <c r="N310" s="244"/>
      <c r="O310" s="126"/>
      <c r="P310" s="2"/>
      <c r="Q310" s="285"/>
      <c r="R310" s="286"/>
      <c r="S310" s="271"/>
      <c r="T310" s="272"/>
      <c r="U310" s="272"/>
      <c r="V310" s="272"/>
      <c r="W310" s="272"/>
      <c r="X310" s="272"/>
      <c r="Y310" s="273"/>
      <c r="AA310" s="67"/>
    </row>
    <row r="311" spans="1:27" ht="20.100000000000001" customHeight="1" x14ac:dyDescent="0.15">
      <c r="C311" s="67"/>
      <c r="D311" s="335"/>
      <c r="E311" s="394"/>
      <c r="F311" s="395"/>
      <c r="G311" s="179" t="s">
        <v>191</v>
      </c>
      <c r="H311" s="180"/>
      <c r="I311" s="180"/>
      <c r="J311" s="277" t="s">
        <v>192</v>
      </c>
      <c r="K311" s="226"/>
      <c r="L311" s="226"/>
      <c r="M311" s="226"/>
      <c r="N311" s="227"/>
      <c r="O311" s="129"/>
      <c r="P311" s="4"/>
      <c r="Q311" s="356"/>
      <c r="R311" s="357"/>
      <c r="S311" s="274"/>
      <c r="T311" s="275"/>
      <c r="U311" s="275"/>
      <c r="V311" s="275"/>
      <c r="W311" s="275"/>
      <c r="X311" s="275"/>
      <c r="Y311" s="276"/>
      <c r="AA311" s="67"/>
    </row>
    <row r="312" spans="1:27" ht="20.100000000000001" customHeight="1" x14ac:dyDescent="0.15">
      <c r="C312" s="67"/>
      <c r="D312" s="332">
        <v>15</v>
      </c>
      <c r="E312" s="390" t="s">
        <v>193</v>
      </c>
      <c r="F312" s="391"/>
      <c r="G312" s="330" t="s">
        <v>194</v>
      </c>
      <c r="H312" s="331"/>
      <c r="I312" s="331"/>
      <c r="J312" s="242" t="s">
        <v>195</v>
      </c>
      <c r="K312" s="243"/>
      <c r="L312" s="243"/>
      <c r="M312" s="243"/>
      <c r="N312" s="244"/>
      <c r="O312" s="126"/>
      <c r="P312" s="2"/>
      <c r="Q312" s="351"/>
      <c r="R312" s="352"/>
      <c r="S312" s="271"/>
      <c r="T312" s="272"/>
      <c r="U312" s="272"/>
      <c r="V312" s="272"/>
      <c r="W312" s="272"/>
      <c r="X312" s="272"/>
      <c r="Y312" s="273"/>
      <c r="AA312" s="67"/>
    </row>
    <row r="313" spans="1:27" ht="20.100000000000001" customHeight="1" x14ac:dyDescent="0.15">
      <c r="C313" s="67"/>
      <c r="D313" s="334"/>
      <c r="E313" s="392"/>
      <c r="F313" s="393"/>
      <c r="G313" s="328" t="s">
        <v>196</v>
      </c>
      <c r="H313" s="329"/>
      <c r="I313" s="329"/>
      <c r="J313" s="245" t="s">
        <v>197</v>
      </c>
      <c r="K313" s="246"/>
      <c r="L313" s="246"/>
      <c r="M313" s="246"/>
      <c r="N313" s="247"/>
      <c r="O313" s="127"/>
      <c r="P313" s="3"/>
      <c r="Q313" s="283"/>
      <c r="R313" s="284"/>
      <c r="S313" s="183"/>
      <c r="T313" s="184"/>
      <c r="U313" s="184"/>
      <c r="V313" s="184"/>
      <c r="W313" s="184"/>
      <c r="X313" s="184"/>
      <c r="Y313" s="185"/>
      <c r="AA313" s="67"/>
    </row>
    <row r="314" spans="1:27" ht="20.100000000000001" customHeight="1" x14ac:dyDescent="0.15">
      <c r="C314" s="67"/>
      <c r="D314" s="334"/>
      <c r="E314" s="392"/>
      <c r="F314" s="393"/>
      <c r="G314" s="328" t="s">
        <v>198</v>
      </c>
      <c r="H314" s="329"/>
      <c r="I314" s="329"/>
      <c r="J314" s="245" t="s">
        <v>199</v>
      </c>
      <c r="K314" s="246"/>
      <c r="L314" s="246"/>
      <c r="M314" s="246"/>
      <c r="N314" s="247"/>
      <c r="O314" s="127"/>
      <c r="P314" s="3"/>
      <c r="Q314" s="283"/>
      <c r="R314" s="284"/>
      <c r="S314" s="183"/>
      <c r="T314" s="184"/>
      <c r="U314" s="184"/>
      <c r="V314" s="184"/>
      <c r="W314" s="184"/>
      <c r="X314" s="184"/>
      <c r="Y314" s="185"/>
      <c r="AA314" s="67"/>
    </row>
    <row r="315" spans="1:27" ht="20.100000000000001" customHeight="1" x14ac:dyDescent="0.15">
      <c r="C315" s="67"/>
      <c r="D315" s="334"/>
      <c r="E315" s="392"/>
      <c r="F315" s="393"/>
      <c r="G315" s="328" t="s">
        <v>200</v>
      </c>
      <c r="H315" s="329"/>
      <c r="I315" s="329"/>
      <c r="J315" s="245" t="s">
        <v>201</v>
      </c>
      <c r="K315" s="246"/>
      <c r="L315" s="246"/>
      <c r="M315" s="246"/>
      <c r="N315" s="247"/>
      <c r="O315" s="127"/>
      <c r="P315" s="3"/>
      <c r="Q315" s="283"/>
      <c r="R315" s="284"/>
      <c r="S315" s="183"/>
      <c r="T315" s="184"/>
      <c r="U315" s="184"/>
      <c r="V315" s="184"/>
      <c r="W315" s="184"/>
      <c r="X315" s="184"/>
      <c r="Y315" s="185"/>
      <c r="AA315" s="67"/>
    </row>
    <row r="316" spans="1:27" ht="20.100000000000001" customHeight="1" x14ac:dyDescent="0.15">
      <c r="C316" s="67"/>
      <c r="D316" s="334"/>
      <c r="E316" s="392"/>
      <c r="F316" s="393"/>
      <c r="G316" s="328" t="s">
        <v>202</v>
      </c>
      <c r="H316" s="329"/>
      <c r="I316" s="329"/>
      <c r="J316" s="245" t="s">
        <v>203</v>
      </c>
      <c r="K316" s="246"/>
      <c r="L316" s="246"/>
      <c r="M316" s="246"/>
      <c r="N316" s="247"/>
      <c r="O316" s="127"/>
      <c r="P316" s="3"/>
      <c r="Q316" s="283"/>
      <c r="R316" s="284"/>
      <c r="S316" s="183"/>
      <c r="T316" s="184"/>
      <c r="U316" s="184"/>
      <c r="V316" s="184"/>
      <c r="W316" s="184"/>
      <c r="X316" s="184"/>
      <c r="Y316" s="185"/>
      <c r="AA316" s="67"/>
    </row>
    <row r="317" spans="1:27" ht="20.100000000000001" customHeight="1" x14ac:dyDescent="0.15">
      <c r="C317" s="67"/>
      <c r="D317" s="334"/>
      <c r="E317" s="392"/>
      <c r="F317" s="393"/>
      <c r="G317" s="328" t="s">
        <v>204</v>
      </c>
      <c r="H317" s="329"/>
      <c r="I317" s="329"/>
      <c r="J317" s="245" t="s">
        <v>205</v>
      </c>
      <c r="K317" s="246"/>
      <c r="L317" s="246"/>
      <c r="M317" s="246"/>
      <c r="N317" s="247"/>
      <c r="O317" s="127"/>
      <c r="P317" s="3"/>
      <c r="Q317" s="283"/>
      <c r="R317" s="284"/>
      <c r="S317" s="183"/>
      <c r="T317" s="184"/>
      <c r="U317" s="184"/>
      <c r="V317" s="184"/>
      <c r="W317" s="184"/>
      <c r="X317" s="184"/>
      <c r="Y317" s="185"/>
      <c r="AA317" s="67"/>
    </row>
    <row r="318" spans="1:27" ht="20.100000000000001" customHeight="1" x14ac:dyDescent="0.15">
      <c r="C318" s="67"/>
      <c r="D318" s="334"/>
      <c r="E318" s="392"/>
      <c r="F318" s="393"/>
      <c r="G318" s="328" t="s">
        <v>206</v>
      </c>
      <c r="H318" s="329"/>
      <c r="I318" s="329"/>
      <c r="J318" s="245" t="s">
        <v>207</v>
      </c>
      <c r="K318" s="246"/>
      <c r="L318" s="246"/>
      <c r="M318" s="246"/>
      <c r="N318" s="247"/>
      <c r="O318" s="127"/>
      <c r="P318" s="3"/>
      <c r="Q318" s="358"/>
      <c r="R318" s="358"/>
      <c r="S318" s="183"/>
      <c r="T318" s="184"/>
      <c r="U318" s="184"/>
      <c r="V318" s="184"/>
      <c r="W318" s="184"/>
      <c r="X318" s="184"/>
      <c r="Y318" s="185"/>
      <c r="AA318" s="67"/>
    </row>
    <row r="319" spans="1:27" ht="20.100000000000001" customHeight="1" x14ac:dyDescent="0.15">
      <c r="C319" s="67"/>
      <c r="D319" s="334"/>
      <c r="E319" s="392"/>
      <c r="F319" s="393"/>
      <c r="G319" s="328" t="s">
        <v>208</v>
      </c>
      <c r="H319" s="329"/>
      <c r="I319" s="329"/>
      <c r="J319" s="245" t="s">
        <v>209</v>
      </c>
      <c r="K319" s="246"/>
      <c r="L319" s="246"/>
      <c r="M319" s="246"/>
      <c r="N319" s="247"/>
      <c r="O319" s="127"/>
      <c r="P319" s="3"/>
      <c r="Q319" s="358"/>
      <c r="R319" s="358"/>
      <c r="S319" s="183"/>
      <c r="T319" s="184"/>
      <c r="U319" s="184"/>
      <c r="V319" s="184"/>
      <c r="W319" s="184"/>
      <c r="X319" s="184"/>
      <c r="Y319" s="185"/>
      <c r="AA319" s="67"/>
    </row>
    <row r="320" spans="1:27" ht="20.100000000000001" customHeight="1" x14ac:dyDescent="0.15">
      <c r="A320" s="110">
        <f>IF(AND(P320="○",TRIM(S320)=""), 1001, 0)</f>
        <v>0</v>
      </c>
      <c r="C320" s="67"/>
      <c r="D320" s="335"/>
      <c r="E320" s="394"/>
      <c r="F320" s="395"/>
      <c r="G320" s="179" t="s">
        <v>210</v>
      </c>
      <c r="H320" s="180"/>
      <c r="I320" s="180"/>
      <c r="J320" s="277" t="s">
        <v>400</v>
      </c>
      <c r="K320" s="226"/>
      <c r="L320" s="226"/>
      <c r="M320" s="226"/>
      <c r="N320" s="227"/>
      <c r="O320" s="129"/>
      <c r="P320" s="4"/>
      <c r="Q320" s="452"/>
      <c r="R320" s="452"/>
      <c r="S320" s="208"/>
      <c r="T320" s="209"/>
      <c r="U320" s="209"/>
      <c r="V320" s="209"/>
      <c r="W320" s="209"/>
      <c r="X320" s="209"/>
      <c r="Y320" s="210"/>
      <c r="AA320" s="67"/>
    </row>
    <row r="321" spans="1:27" ht="20.100000000000001" customHeight="1" x14ac:dyDescent="0.15">
      <c r="C321" s="67"/>
      <c r="D321" s="332">
        <v>16</v>
      </c>
      <c r="E321" s="390" t="s">
        <v>390</v>
      </c>
      <c r="F321" s="391"/>
      <c r="G321" s="330" t="s">
        <v>211</v>
      </c>
      <c r="H321" s="331"/>
      <c r="I321" s="331"/>
      <c r="J321" s="242" t="s">
        <v>212</v>
      </c>
      <c r="K321" s="243"/>
      <c r="L321" s="243"/>
      <c r="M321" s="243"/>
      <c r="N321" s="244"/>
      <c r="O321" s="126"/>
      <c r="P321" s="2"/>
      <c r="Q321" s="355"/>
      <c r="R321" s="355"/>
      <c r="S321" s="271"/>
      <c r="T321" s="272"/>
      <c r="U321" s="272"/>
      <c r="V321" s="272"/>
      <c r="W321" s="272"/>
      <c r="X321" s="272"/>
      <c r="Y321" s="273"/>
      <c r="AA321" s="67"/>
    </row>
    <row r="322" spans="1:27" ht="20.100000000000001" customHeight="1" x14ac:dyDescent="0.15">
      <c r="C322" s="67"/>
      <c r="D322" s="334"/>
      <c r="E322" s="392"/>
      <c r="F322" s="393"/>
      <c r="G322" s="328" t="s">
        <v>213</v>
      </c>
      <c r="H322" s="329"/>
      <c r="I322" s="329"/>
      <c r="J322" s="245" t="s">
        <v>214</v>
      </c>
      <c r="K322" s="246"/>
      <c r="L322" s="246"/>
      <c r="M322" s="246"/>
      <c r="N322" s="247"/>
      <c r="O322" s="127"/>
      <c r="P322" s="3"/>
      <c r="Q322" s="358"/>
      <c r="R322" s="358"/>
      <c r="S322" s="183"/>
      <c r="T322" s="184"/>
      <c r="U322" s="184"/>
      <c r="V322" s="184"/>
      <c r="W322" s="184"/>
      <c r="X322" s="184"/>
      <c r="Y322" s="185"/>
      <c r="AA322" s="67"/>
    </row>
    <row r="323" spans="1:27" ht="20.100000000000001" customHeight="1" x14ac:dyDescent="0.15">
      <c r="C323" s="67"/>
      <c r="D323" s="334"/>
      <c r="E323" s="392"/>
      <c r="F323" s="393"/>
      <c r="G323" s="328" t="s">
        <v>215</v>
      </c>
      <c r="H323" s="329"/>
      <c r="I323" s="329"/>
      <c r="J323" s="245" t="s">
        <v>441</v>
      </c>
      <c r="K323" s="246"/>
      <c r="L323" s="246"/>
      <c r="M323" s="246"/>
      <c r="N323" s="247"/>
      <c r="O323" s="127"/>
      <c r="P323" s="3"/>
      <c r="Q323" s="358"/>
      <c r="R323" s="358"/>
      <c r="S323" s="183"/>
      <c r="T323" s="184"/>
      <c r="U323" s="184"/>
      <c r="V323" s="184"/>
      <c r="W323" s="184"/>
      <c r="X323" s="184"/>
      <c r="Y323" s="185"/>
      <c r="AA323" s="67"/>
    </row>
    <row r="324" spans="1:27" ht="20.100000000000001" customHeight="1" x14ac:dyDescent="0.15">
      <c r="C324" s="67"/>
      <c r="D324" s="334"/>
      <c r="E324" s="392"/>
      <c r="F324" s="393"/>
      <c r="G324" s="328" t="s">
        <v>216</v>
      </c>
      <c r="H324" s="329"/>
      <c r="I324" s="329"/>
      <c r="J324" s="245" t="s">
        <v>442</v>
      </c>
      <c r="K324" s="246"/>
      <c r="L324" s="246"/>
      <c r="M324" s="246"/>
      <c r="N324" s="247"/>
      <c r="O324" s="127"/>
      <c r="P324" s="3"/>
      <c r="Q324" s="358"/>
      <c r="R324" s="358"/>
      <c r="S324" s="183"/>
      <c r="T324" s="184"/>
      <c r="U324" s="184"/>
      <c r="V324" s="184"/>
      <c r="W324" s="184"/>
      <c r="X324" s="184"/>
      <c r="Y324" s="185"/>
      <c r="AA324" s="67"/>
    </row>
    <row r="325" spans="1:27" ht="20.100000000000001" customHeight="1" x14ac:dyDescent="0.15">
      <c r="C325" s="67"/>
      <c r="D325" s="334"/>
      <c r="E325" s="392"/>
      <c r="F325" s="393"/>
      <c r="G325" s="328" t="s">
        <v>428</v>
      </c>
      <c r="H325" s="329"/>
      <c r="I325" s="329"/>
      <c r="J325" s="245" t="s">
        <v>443</v>
      </c>
      <c r="K325" s="246"/>
      <c r="L325" s="246"/>
      <c r="M325" s="246"/>
      <c r="N325" s="247"/>
      <c r="O325" s="127"/>
      <c r="P325" s="3"/>
      <c r="Q325" s="358"/>
      <c r="R325" s="358"/>
      <c r="S325" s="183"/>
      <c r="T325" s="184"/>
      <c r="U325" s="184"/>
      <c r="V325" s="184"/>
      <c r="W325" s="184"/>
      <c r="X325" s="184"/>
      <c r="Y325" s="185"/>
      <c r="AA325" s="67"/>
    </row>
    <row r="326" spans="1:27" ht="20.100000000000001" customHeight="1" x14ac:dyDescent="0.15">
      <c r="C326" s="67"/>
      <c r="D326" s="334"/>
      <c r="E326" s="392"/>
      <c r="F326" s="393"/>
      <c r="G326" s="328" t="s">
        <v>429</v>
      </c>
      <c r="H326" s="329"/>
      <c r="I326" s="329"/>
      <c r="J326" s="245" t="s">
        <v>444</v>
      </c>
      <c r="K326" s="246"/>
      <c r="L326" s="246"/>
      <c r="M326" s="246"/>
      <c r="N326" s="247"/>
      <c r="O326" s="127"/>
      <c r="P326" s="3"/>
      <c r="Q326" s="358"/>
      <c r="R326" s="358"/>
      <c r="S326" s="183"/>
      <c r="T326" s="184"/>
      <c r="U326" s="184"/>
      <c r="V326" s="184"/>
      <c r="W326" s="184"/>
      <c r="X326" s="184"/>
      <c r="Y326" s="185"/>
      <c r="AA326" s="67"/>
    </row>
    <row r="327" spans="1:27" ht="30" customHeight="1" x14ac:dyDescent="0.15">
      <c r="A327" s="110">
        <f>IF(AND(P327="○",TRIM(S327)=""), 1001, 0)</f>
        <v>0</v>
      </c>
      <c r="C327" s="67"/>
      <c r="D327" s="335"/>
      <c r="E327" s="394"/>
      <c r="F327" s="395"/>
      <c r="G327" s="179" t="s">
        <v>430</v>
      </c>
      <c r="H327" s="180"/>
      <c r="I327" s="180"/>
      <c r="J327" s="225" t="s">
        <v>391</v>
      </c>
      <c r="K327" s="226"/>
      <c r="L327" s="226"/>
      <c r="M327" s="226"/>
      <c r="N327" s="227"/>
      <c r="O327" s="129"/>
      <c r="P327" s="4"/>
      <c r="Q327" s="456"/>
      <c r="R327" s="456"/>
      <c r="S327" s="208"/>
      <c r="T327" s="209"/>
      <c r="U327" s="209"/>
      <c r="V327" s="209"/>
      <c r="W327" s="209"/>
      <c r="X327" s="209"/>
      <c r="Y327" s="210"/>
      <c r="AA327" s="67"/>
    </row>
    <row r="328" spans="1:27" ht="20.100000000000001" customHeight="1" x14ac:dyDescent="0.15">
      <c r="C328" s="67"/>
      <c r="E328" s="132"/>
      <c r="S328" s="133"/>
      <c r="U328" s="186"/>
      <c r="V328" s="186"/>
      <c r="W328" s="186"/>
      <c r="X328" s="186"/>
      <c r="Y328" s="186"/>
      <c r="AA328" s="67"/>
    </row>
    <row r="329" spans="1:27" ht="20.100000000000001" customHeight="1" x14ac:dyDescent="0.15">
      <c r="C329" s="67"/>
      <c r="D329" s="17" t="s">
        <v>217</v>
      </c>
      <c r="S329" s="133"/>
      <c r="U329" s="186"/>
      <c r="V329" s="186"/>
      <c r="W329" s="186"/>
      <c r="X329" s="186"/>
      <c r="Y329" s="186"/>
      <c r="AA329" s="67"/>
    </row>
    <row r="330" spans="1:27" ht="20.100000000000001" customHeight="1" x14ac:dyDescent="0.15">
      <c r="A330" s="110">
        <f>IF(COUNTIF(P331:P360,"○")&gt;10, 1001, 0)</f>
        <v>0</v>
      </c>
      <c r="B330" s="111"/>
      <c r="C330" s="67"/>
      <c r="D330" s="288" t="s">
        <v>60</v>
      </c>
      <c r="E330" s="212"/>
      <c r="F330" s="213"/>
      <c r="G330" s="228" t="s">
        <v>61</v>
      </c>
      <c r="H330" s="228"/>
      <c r="I330" s="228"/>
      <c r="J330" s="228"/>
      <c r="K330" s="228"/>
      <c r="L330" s="228"/>
      <c r="M330" s="228"/>
      <c r="N330" s="229"/>
      <c r="O330" s="134" t="s">
        <v>62</v>
      </c>
      <c r="P330" s="135" t="s">
        <v>7</v>
      </c>
      <c r="Q330" s="212" t="s">
        <v>403</v>
      </c>
      <c r="R330" s="212"/>
      <c r="S330" s="212"/>
      <c r="T330" s="212"/>
      <c r="U330" s="212"/>
      <c r="V330" s="212"/>
      <c r="W330" s="212"/>
      <c r="X330" s="212"/>
      <c r="Y330" s="212"/>
      <c r="Z330" s="136"/>
      <c r="AA330" s="67"/>
    </row>
    <row r="331" spans="1:27" ht="45" customHeight="1" x14ac:dyDescent="0.15">
      <c r="C331" s="67"/>
      <c r="D331" s="137">
        <v>51</v>
      </c>
      <c r="E331" s="316" t="s">
        <v>218</v>
      </c>
      <c r="F331" s="418"/>
      <c r="G331" s="181" t="s">
        <v>219</v>
      </c>
      <c r="H331" s="182"/>
      <c r="I331" s="182"/>
      <c r="J331" s="230"/>
      <c r="K331" s="230"/>
      <c r="L331" s="230"/>
      <c r="M331" s="230"/>
      <c r="N331" s="231"/>
      <c r="O331" s="138" t="s">
        <v>138</v>
      </c>
      <c r="P331" s="6"/>
      <c r="Q331" s="424" t="s">
        <v>345</v>
      </c>
      <c r="R331" s="425"/>
      <c r="S331" s="425"/>
      <c r="T331" s="425"/>
      <c r="U331" s="425"/>
      <c r="V331" s="425"/>
      <c r="W331" s="425"/>
      <c r="X331" s="425"/>
      <c r="Y331" s="425"/>
      <c r="AA331" s="67"/>
    </row>
    <row r="332" spans="1:27" ht="60" customHeight="1" x14ac:dyDescent="0.15">
      <c r="C332" s="67"/>
      <c r="D332" s="318">
        <v>52</v>
      </c>
      <c r="E332" s="306" t="s">
        <v>220</v>
      </c>
      <c r="F332" s="307"/>
      <c r="G332" s="324" t="s">
        <v>221</v>
      </c>
      <c r="H332" s="325"/>
      <c r="I332" s="325"/>
      <c r="J332" s="191" t="s">
        <v>222</v>
      </c>
      <c r="K332" s="191"/>
      <c r="L332" s="191"/>
      <c r="M332" s="191"/>
      <c r="N332" s="232"/>
      <c r="O332" s="139" t="s">
        <v>138</v>
      </c>
      <c r="P332" s="2"/>
      <c r="Q332" s="192" t="s">
        <v>384</v>
      </c>
      <c r="R332" s="193"/>
      <c r="S332" s="193"/>
      <c r="T332" s="193"/>
      <c r="U332" s="193"/>
      <c r="V332" s="193"/>
      <c r="W332" s="193"/>
      <c r="X332" s="193"/>
      <c r="Y332" s="194"/>
      <c r="AA332" s="67"/>
    </row>
    <row r="333" spans="1:27" ht="20.100000000000001" customHeight="1" x14ac:dyDescent="0.15">
      <c r="C333" s="67"/>
      <c r="D333" s="319"/>
      <c r="E333" s="419"/>
      <c r="F333" s="420"/>
      <c r="G333" s="321" t="s">
        <v>223</v>
      </c>
      <c r="H333" s="250"/>
      <c r="I333" s="250"/>
      <c r="J333" s="256" t="s">
        <v>224</v>
      </c>
      <c r="K333" s="256"/>
      <c r="L333" s="256"/>
      <c r="M333" s="256"/>
      <c r="N333" s="257"/>
      <c r="O333" s="140"/>
      <c r="P333" s="3"/>
      <c r="Q333" s="214"/>
      <c r="R333" s="215"/>
      <c r="S333" s="215"/>
      <c r="T333" s="215"/>
      <c r="U333" s="215"/>
      <c r="V333" s="215"/>
      <c r="W333" s="215"/>
      <c r="X333" s="215"/>
      <c r="Y333" s="216"/>
      <c r="AA333" s="67"/>
    </row>
    <row r="334" spans="1:27" ht="45" customHeight="1" x14ac:dyDescent="0.15">
      <c r="C334" s="67"/>
      <c r="D334" s="319"/>
      <c r="E334" s="419"/>
      <c r="F334" s="420"/>
      <c r="G334" s="321" t="s">
        <v>225</v>
      </c>
      <c r="H334" s="250"/>
      <c r="I334" s="250"/>
      <c r="J334" s="256" t="s">
        <v>226</v>
      </c>
      <c r="K334" s="256"/>
      <c r="L334" s="256"/>
      <c r="M334" s="256"/>
      <c r="N334" s="257"/>
      <c r="O334" s="140" t="s">
        <v>138</v>
      </c>
      <c r="P334" s="3"/>
      <c r="Q334" s="214" t="s">
        <v>346</v>
      </c>
      <c r="R334" s="215"/>
      <c r="S334" s="215"/>
      <c r="T334" s="215"/>
      <c r="U334" s="215"/>
      <c r="V334" s="215"/>
      <c r="W334" s="215"/>
      <c r="X334" s="215"/>
      <c r="Y334" s="216"/>
      <c r="AA334" s="67"/>
    </row>
    <row r="335" spans="1:27" ht="20.100000000000001" customHeight="1" x14ac:dyDescent="0.15">
      <c r="A335" s="110">
        <f>IF(AND(P335="○",TRIM(Q335)=""), 1001, 0)</f>
        <v>0</v>
      </c>
      <c r="C335" s="67"/>
      <c r="D335" s="320"/>
      <c r="E335" s="308"/>
      <c r="F335" s="309"/>
      <c r="G335" s="322" t="s">
        <v>227</v>
      </c>
      <c r="H335" s="323"/>
      <c r="I335" s="323"/>
      <c r="J335" s="254" t="s">
        <v>402</v>
      </c>
      <c r="K335" s="254"/>
      <c r="L335" s="254"/>
      <c r="M335" s="254"/>
      <c r="N335" s="255"/>
      <c r="O335" s="141"/>
      <c r="P335" s="4"/>
      <c r="Q335" s="208"/>
      <c r="R335" s="209"/>
      <c r="S335" s="209"/>
      <c r="T335" s="209"/>
      <c r="U335" s="209"/>
      <c r="V335" s="209"/>
      <c r="W335" s="209"/>
      <c r="X335" s="209"/>
      <c r="Y335" s="210"/>
      <c r="AA335" s="67"/>
    </row>
    <row r="336" spans="1:27" ht="45" customHeight="1" x14ac:dyDescent="0.15">
      <c r="C336" s="67"/>
      <c r="D336" s="303">
        <v>53</v>
      </c>
      <c r="E336" s="306" t="s">
        <v>228</v>
      </c>
      <c r="F336" s="307"/>
      <c r="G336" s="324" t="s">
        <v>229</v>
      </c>
      <c r="H336" s="325"/>
      <c r="I336" s="325"/>
      <c r="J336" s="191" t="s">
        <v>230</v>
      </c>
      <c r="K336" s="191"/>
      <c r="L336" s="191"/>
      <c r="M336" s="191"/>
      <c r="N336" s="232"/>
      <c r="O336" s="139" t="s">
        <v>138</v>
      </c>
      <c r="P336" s="2"/>
      <c r="Q336" s="222" t="s">
        <v>231</v>
      </c>
      <c r="R336" s="223"/>
      <c r="S336" s="223"/>
      <c r="T336" s="223"/>
      <c r="U336" s="223"/>
      <c r="V336" s="223"/>
      <c r="W336" s="223"/>
      <c r="X336" s="223"/>
      <c r="Y336" s="224"/>
      <c r="AA336" s="67"/>
    </row>
    <row r="337" spans="1:27" ht="75" customHeight="1" x14ac:dyDescent="0.15">
      <c r="C337" s="67"/>
      <c r="D337" s="304"/>
      <c r="E337" s="308"/>
      <c r="F337" s="309"/>
      <c r="G337" s="322" t="s">
        <v>232</v>
      </c>
      <c r="H337" s="323"/>
      <c r="I337" s="323"/>
      <c r="J337" s="254" t="s">
        <v>233</v>
      </c>
      <c r="K337" s="254"/>
      <c r="L337" s="254"/>
      <c r="M337" s="254"/>
      <c r="N337" s="255"/>
      <c r="O337" s="141" t="s">
        <v>138</v>
      </c>
      <c r="P337" s="4"/>
      <c r="Q337" s="195" t="s">
        <v>385</v>
      </c>
      <c r="R337" s="196"/>
      <c r="S337" s="196"/>
      <c r="T337" s="196"/>
      <c r="U337" s="196"/>
      <c r="V337" s="196"/>
      <c r="W337" s="196"/>
      <c r="X337" s="196"/>
      <c r="Y337" s="197"/>
      <c r="AA337" s="67"/>
    </row>
    <row r="338" spans="1:27" ht="20.100000000000001" customHeight="1" x14ac:dyDescent="0.15">
      <c r="C338" s="67"/>
      <c r="D338" s="303">
        <v>54</v>
      </c>
      <c r="E338" s="306" t="s">
        <v>234</v>
      </c>
      <c r="F338" s="307"/>
      <c r="G338" s="324" t="s">
        <v>235</v>
      </c>
      <c r="H338" s="325"/>
      <c r="I338" s="325"/>
      <c r="J338" s="191" t="s">
        <v>236</v>
      </c>
      <c r="K338" s="191"/>
      <c r="L338" s="191"/>
      <c r="M338" s="191"/>
      <c r="N338" s="232"/>
      <c r="O338" s="139"/>
      <c r="P338" s="2"/>
      <c r="Q338" s="192"/>
      <c r="R338" s="193"/>
      <c r="S338" s="193"/>
      <c r="T338" s="193"/>
      <c r="U338" s="193"/>
      <c r="V338" s="193"/>
      <c r="W338" s="193"/>
      <c r="X338" s="193"/>
      <c r="Y338" s="194"/>
      <c r="AA338" s="67"/>
    </row>
    <row r="339" spans="1:27" ht="20.100000000000001" customHeight="1" x14ac:dyDescent="0.15">
      <c r="C339" s="67"/>
      <c r="D339" s="304"/>
      <c r="E339" s="308"/>
      <c r="F339" s="309"/>
      <c r="G339" s="302" t="s">
        <v>237</v>
      </c>
      <c r="H339" s="252"/>
      <c r="I339" s="252"/>
      <c r="J339" s="265" t="s">
        <v>238</v>
      </c>
      <c r="K339" s="265"/>
      <c r="L339" s="265"/>
      <c r="M339" s="265"/>
      <c r="N339" s="266"/>
      <c r="O339" s="144"/>
      <c r="P339" s="4"/>
      <c r="Q339" s="195"/>
      <c r="R339" s="196"/>
      <c r="S339" s="196"/>
      <c r="T339" s="196"/>
      <c r="U339" s="196"/>
      <c r="V339" s="196"/>
      <c r="W339" s="196"/>
      <c r="X339" s="196"/>
      <c r="Y339" s="197"/>
      <c r="AA339" s="67"/>
    </row>
    <row r="340" spans="1:27" ht="20.100000000000001" customHeight="1" x14ac:dyDescent="0.15">
      <c r="C340" s="67"/>
      <c r="D340" s="142">
        <v>55</v>
      </c>
      <c r="E340" s="316" t="s">
        <v>239</v>
      </c>
      <c r="F340" s="317"/>
      <c r="G340" s="181" t="s">
        <v>240</v>
      </c>
      <c r="H340" s="182"/>
      <c r="I340" s="182"/>
      <c r="J340" s="230"/>
      <c r="K340" s="230"/>
      <c r="L340" s="230"/>
      <c r="M340" s="230"/>
      <c r="N340" s="231"/>
      <c r="O340" s="138"/>
      <c r="P340" s="6"/>
      <c r="Q340" s="453"/>
      <c r="R340" s="454"/>
      <c r="S340" s="454"/>
      <c r="T340" s="454"/>
      <c r="U340" s="454"/>
      <c r="V340" s="454"/>
      <c r="W340" s="454"/>
      <c r="X340" s="454"/>
      <c r="Y340" s="455"/>
      <c r="AA340" s="67"/>
    </row>
    <row r="341" spans="1:27" ht="45" customHeight="1" x14ac:dyDescent="0.15">
      <c r="C341" s="67"/>
      <c r="D341" s="303">
        <v>56</v>
      </c>
      <c r="E341" s="310" t="s">
        <v>241</v>
      </c>
      <c r="F341" s="311"/>
      <c r="G341" s="190" t="s">
        <v>242</v>
      </c>
      <c r="H341" s="191"/>
      <c r="I341" s="191"/>
      <c r="J341" s="403" t="s">
        <v>243</v>
      </c>
      <c r="K341" s="403"/>
      <c r="L341" s="403"/>
      <c r="M341" s="403"/>
      <c r="N341" s="404"/>
      <c r="O341" s="139" t="s">
        <v>138</v>
      </c>
      <c r="P341" s="2"/>
      <c r="Q341" s="192" t="s">
        <v>244</v>
      </c>
      <c r="R341" s="193"/>
      <c r="S341" s="193"/>
      <c r="T341" s="193"/>
      <c r="U341" s="193"/>
      <c r="V341" s="193"/>
      <c r="W341" s="193"/>
      <c r="X341" s="193"/>
      <c r="Y341" s="194"/>
      <c r="AA341" s="67"/>
    </row>
    <row r="342" spans="1:27" ht="20.100000000000001" customHeight="1" x14ac:dyDescent="0.15">
      <c r="C342" s="67"/>
      <c r="D342" s="305"/>
      <c r="E342" s="312"/>
      <c r="F342" s="313"/>
      <c r="G342" s="326" t="s">
        <v>245</v>
      </c>
      <c r="H342" s="256"/>
      <c r="I342" s="256"/>
      <c r="J342" s="250" t="s">
        <v>246</v>
      </c>
      <c r="K342" s="250"/>
      <c r="L342" s="250"/>
      <c r="M342" s="250"/>
      <c r="N342" s="251"/>
      <c r="O342" s="140"/>
      <c r="P342" s="3"/>
      <c r="Q342" s="214"/>
      <c r="R342" s="215"/>
      <c r="S342" s="215"/>
      <c r="T342" s="215"/>
      <c r="U342" s="215"/>
      <c r="V342" s="215"/>
      <c r="W342" s="215"/>
      <c r="X342" s="215"/>
      <c r="Y342" s="216"/>
      <c r="AA342" s="67"/>
    </row>
    <row r="343" spans="1:27" ht="20.100000000000001" customHeight="1" x14ac:dyDescent="0.15">
      <c r="C343" s="67"/>
      <c r="D343" s="305"/>
      <c r="E343" s="312"/>
      <c r="F343" s="313"/>
      <c r="G343" s="326" t="s">
        <v>247</v>
      </c>
      <c r="H343" s="256"/>
      <c r="I343" s="256"/>
      <c r="J343" s="250" t="s">
        <v>248</v>
      </c>
      <c r="K343" s="250"/>
      <c r="L343" s="250"/>
      <c r="M343" s="250"/>
      <c r="N343" s="251"/>
      <c r="O343" s="140"/>
      <c r="P343" s="3"/>
      <c r="Q343" s="214"/>
      <c r="R343" s="215"/>
      <c r="S343" s="215"/>
      <c r="T343" s="215"/>
      <c r="U343" s="215"/>
      <c r="V343" s="215"/>
      <c r="W343" s="215"/>
      <c r="X343" s="215"/>
      <c r="Y343" s="216"/>
      <c r="AA343" s="67"/>
    </row>
    <row r="344" spans="1:27" ht="20.100000000000001" customHeight="1" x14ac:dyDescent="0.15">
      <c r="A344" s="110">
        <f>IF(AND(P344="○",TRIM(Q344)=""), 1001, 0)</f>
        <v>0</v>
      </c>
      <c r="C344" s="67"/>
      <c r="D344" s="304"/>
      <c r="E344" s="314"/>
      <c r="F344" s="315"/>
      <c r="G344" s="327" t="s">
        <v>249</v>
      </c>
      <c r="H344" s="265"/>
      <c r="I344" s="265"/>
      <c r="J344" s="252" t="s">
        <v>388</v>
      </c>
      <c r="K344" s="252"/>
      <c r="L344" s="252"/>
      <c r="M344" s="252"/>
      <c r="N344" s="253"/>
      <c r="O344" s="144"/>
      <c r="P344" s="4"/>
      <c r="Q344" s="208"/>
      <c r="R344" s="209"/>
      <c r="S344" s="209"/>
      <c r="T344" s="209"/>
      <c r="U344" s="209"/>
      <c r="V344" s="209"/>
      <c r="W344" s="209"/>
      <c r="X344" s="209"/>
      <c r="Y344" s="210"/>
      <c r="AA344" s="67"/>
    </row>
    <row r="345" spans="1:27" ht="45" customHeight="1" x14ac:dyDescent="0.15">
      <c r="C345" s="67"/>
      <c r="D345" s="146">
        <v>57</v>
      </c>
      <c r="E345" s="316" t="s">
        <v>250</v>
      </c>
      <c r="F345" s="317"/>
      <c r="G345" s="236" t="s">
        <v>251</v>
      </c>
      <c r="H345" s="237"/>
      <c r="I345" s="237"/>
      <c r="J345" s="248" t="s">
        <v>252</v>
      </c>
      <c r="K345" s="248"/>
      <c r="L345" s="248"/>
      <c r="M345" s="248"/>
      <c r="N345" s="249"/>
      <c r="O345" s="147"/>
      <c r="P345" s="6"/>
      <c r="Q345" s="258"/>
      <c r="R345" s="259"/>
      <c r="S345" s="259"/>
      <c r="T345" s="259"/>
      <c r="U345" s="259"/>
      <c r="V345" s="259"/>
      <c r="W345" s="259"/>
      <c r="X345" s="259"/>
      <c r="Y345" s="260"/>
      <c r="AA345" s="67"/>
    </row>
    <row r="346" spans="1:27" ht="45" customHeight="1" x14ac:dyDescent="0.15">
      <c r="C346" s="67"/>
      <c r="D346" s="146">
        <v>58</v>
      </c>
      <c r="E346" s="316" t="s">
        <v>253</v>
      </c>
      <c r="F346" s="317"/>
      <c r="G346" s="236" t="s">
        <v>254</v>
      </c>
      <c r="H346" s="237"/>
      <c r="I346" s="237"/>
      <c r="J346" s="248"/>
      <c r="K346" s="248"/>
      <c r="L346" s="248"/>
      <c r="M346" s="248"/>
      <c r="N346" s="249"/>
      <c r="O346" s="147" t="s">
        <v>138</v>
      </c>
      <c r="P346" s="6"/>
      <c r="Q346" s="219" t="s">
        <v>347</v>
      </c>
      <c r="R346" s="220"/>
      <c r="S346" s="220"/>
      <c r="T346" s="220"/>
      <c r="U346" s="220"/>
      <c r="V346" s="220"/>
      <c r="W346" s="220"/>
      <c r="X346" s="220"/>
      <c r="Y346" s="221"/>
      <c r="AA346" s="67"/>
    </row>
    <row r="347" spans="1:27" ht="20.100000000000001" customHeight="1" x14ac:dyDescent="0.15">
      <c r="C347" s="67"/>
      <c r="D347" s="146">
        <v>59</v>
      </c>
      <c r="E347" s="316" t="s">
        <v>255</v>
      </c>
      <c r="F347" s="317"/>
      <c r="G347" s="236" t="s">
        <v>256</v>
      </c>
      <c r="H347" s="237"/>
      <c r="I347" s="237"/>
      <c r="J347" s="269"/>
      <c r="K347" s="269"/>
      <c r="L347" s="269"/>
      <c r="M347" s="269"/>
      <c r="N347" s="270"/>
      <c r="O347" s="147"/>
      <c r="P347" s="6"/>
      <c r="Q347" s="258"/>
      <c r="R347" s="259"/>
      <c r="S347" s="259"/>
      <c r="T347" s="259"/>
      <c r="U347" s="259"/>
      <c r="V347" s="259"/>
      <c r="W347" s="259"/>
      <c r="X347" s="259"/>
      <c r="Y347" s="260"/>
      <c r="AA347" s="67"/>
    </row>
    <row r="348" spans="1:27" ht="20.100000000000001" customHeight="1" x14ac:dyDescent="0.15">
      <c r="C348" s="67"/>
      <c r="D348" s="142">
        <v>60</v>
      </c>
      <c r="E348" s="306" t="s">
        <v>257</v>
      </c>
      <c r="F348" s="421"/>
      <c r="G348" s="324" t="s">
        <v>258</v>
      </c>
      <c r="H348" s="325"/>
      <c r="I348" s="325"/>
      <c r="J348" s="191" t="s">
        <v>259</v>
      </c>
      <c r="K348" s="191"/>
      <c r="L348" s="191"/>
      <c r="M348" s="191"/>
      <c r="N348" s="232"/>
      <c r="O348" s="139"/>
      <c r="P348" s="2"/>
      <c r="Q348" s="222"/>
      <c r="R348" s="223"/>
      <c r="S348" s="223"/>
      <c r="T348" s="223"/>
      <c r="U348" s="223"/>
      <c r="V348" s="223"/>
      <c r="W348" s="223"/>
      <c r="X348" s="223"/>
      <c r="Y348" s="224"/>
      <c r="AA348" s="67"/>
    </row>
    <row r="349" spans="1:27" ht="20.100000000000001" customHeight="1" x14ac:dyDescent="0.15">
      <c r="C349" s="67"/>
      <c r="D349" s="145"/>
      <c r="E349" s="419"/>
      <c r="F349" s="423"/>
      <c r="G349" s="321" t="s">
        <v>260</v>
      </c>
      <c r="H349" s="250"/>
      <c r="I349" s="250"/>
      <c r="J349" s="256" t="s">
        <v>261</v>
      </c>
      <c r="K349" s="256"/>
      <c r="L349" s="256"/>
      <c r="M349" s="256"/>
      <c r="N349" s="257"/>
      <c r="O349" s="140"/>
      <c r="P349" s="3"/>
      <c r="Q349" s="214"/>
      <c r="R349" s="215"/>
      <c r="S349" s="215"/>
      <c r="T349" s="215"/>
      <c r="U349" s="215"/>
      <c r="V349" s="215"/>
      <c r="W349" s="215"/>
      <c r="X349" s="215"/>
      <c r="Y349" s="216"/>
      <c r="AA349" s="67"/>
    </row>
    <row r="350" spans="1:27" ht="20.100000000000001" customHeight="1" x14ac:dyDescent="0.15">
      <c r="C350" s="67"/>
      <c r="D350" s="145"/>
      <c r="E350" s="419"/>
      <c r="F350" s="423"/>
      <c r="G350" s="321" t="s">
        <v>262</v>
      </c>
      <c r="H350" s="250"/>
      <c r="I350" s="250"/>
      <c r="J350" s="256" t="s">
        <v>263</v>
      </c>
      <c r="K350" s="256"/>
      <c r="L350" s="256"/>
      <c r="M350" s="256"/>
      <c r="N350" s="257"/>
      <c r="O350" s="140"/>
      <c r="P350" s="3"/>
      <c r="Q350" s="214"/>
      <c r="R350" s="215"/>
      <c r="S350" s="215"/>
      <c r="T350" s="215"/>
      <c r="U350" s="215"/>
      <c r="V350" s="215"/>
      <c r="W350" s="215"/>
      <c r="X350" s="215"/>
      <c r="Y350" s="216"/>
      <c r="AA350" s="67"/>
    </row>
    <row r="351" spans="1:27" ht="20.100000000000001" customHeight="1" x14ac:dyDescent="0.15">
      <c r="C351" s="67"/>
      <c r="D351" s="145"/>
      <c r="E351" s="419"/>
      <c r="F351" s="423"/>
      <c r="G351" s="321" t="s">
        <v>264</v>
      </c>
      <c r="H351" s="250"/>
      <c r="I351" s="250"/>
      <c r="J351" s="256" t="s">
        <v>265</v>
      </c>
      <c r="K351" s="256"/>
      <c r="L351" s="256"/>
      <c r="M351" s="256"/>
      <c r="N351" s="257"/>
      <c r="O351" s="140"/>
      <c r="P351" s="3"/>
      <c r="Q351" s="214"/>
      <c r="R351" s="215"/>
      <c r="S351" s="215"/>
      <c r="T351" s="215"/>
      <c r="U351" s="215"/>
      <c r="V351" s="215"/>
      <c r="W351" s="215"/>
      <c r="X351" s="215"/>
      <c r="Y351" s="216"/>
      <c r="AA351" s="67"/>
    </row>
    <row r="352" spans="1:27" ht="20.100000000000001" customHeight="1" x14ac:dyDescent="0.15">
      <c r="A352" s="110">
        <f>IF(AND(P352="○",TRIM(Q352)=""), 1001, 0)</f>
        <v>0</v>
      </c>
      <c r="C352" s="67"/>
      <c r="D352" s="143"/>
      <c r="E352" s="308"/>
      <c r="F352" s="422"/>
      <c r="G352" s="302" t="s">
        <v>266</v>
      </c>
      <c r="H352" s="252"/>
      <c r="I352" s="252"/>
      <c r="J352" s="265" t="s">
        <v>388</v>
      </c>
      <c r="K352" s="265"/>
      <c r="L352" s="265"/>
      <c r="M352" s="265"/>
      <c r="N352" s="266"/>
      <c r="O352" s="144"/>
      <c r="P352" s="4"/>
      <c r="Q352" s="208"/>
      <c r="R352" s="209"/>
      <c r="S352" s="209"/>
      <c r="T352" s="209"/>
      <c r="U352" s="209"/>
      <c r="V352" s="209"/>
      <c r="W352" s="209"/>
      <c r="X352" s="209"/>
      <c r="Y352" s="210"/>
      <c r="AA352" s="67"/>
    </row>
    <row r="353" spans="1:27" ht="20.100000000000001" customHeight="1" x14ac:dyDescent="0.15">
      <c r="C353" s="67"/>
      <c r="D353" s="146">
        <v>61</v>
      </c>
      <c r="E353" s="316" t="s">
        <v>267</v>
      </c>
      <c r="F353" s="317"/>
      <c r="G353" s="236" t="s">
        <v>268</v>
      </c>
      <c r="H353" s="237"/>
      <c r="I353" s="237"/>
      <c r="J353" s="248"/>
      <c r="K353" s="248"/>
      <c r="L353" s="248"/>
      <c r="M353" s="248"/>
      <c r="N353" s="249"/>
      <c r="O353" s="147"/>
      <c r="P353" s="6"/>
      <c r="Q353" s="258"/>
      <c r="R353" s="259"/>
      <c r="S353" s="259"/>
      <c r="T353" s="259"/>
      <c r="U353" s="259"/>
      <c r="V353" s="259"/>
      <c r="W353" s="259"/>
      <c r="X353" s="259"/>
      <c r="Y353" s="260"/>
      <c r="AA353" s="67"/>
    </row>
    <row r="354" spans="1:27" ht="45" customHeight="1" x14ac:dyDescent="0.15">
      <c r="C354" s="67"/>
      <c r="D354" s="146">
        <v>62</v>
      </c>
      <c r="E354" s="316" t="s">
        <v>269</v>
      </c>
      <c r="F354" s="317"/>
      <c r="G354" s="236" t="s">
        <v>270</v>
      </c>
      <c r="H354" s="237"/>
      <c r="I354" s="237"/>
      <c r="J354" s="248" t="s">
        <v>431</v>
      </c>
      <c r="K354" s="248"/>
      <c r="L354" s="248"/>
      <c r="M354" s="248"/>
      <c r="N354" s="249"/>
      <c r="O354" s="147" t="s">
        <v>138</v>
      </c>
      <c r="P354" s="6"/>
      <c r="Q354" s="258" t="s">
        <v>271</v>
      </c>
      <c r="R354" s="259"/>
      <c r="S354" s="259"/>
      <c r="T354" s="259"/>
      <c r="U354" s="259"/>
      <c r="V354" s="259"/>
      <c r="W354" s="259"/>
      <c r="X354" s="259"/>
      <c r="Y354" s="260"/>
      <c r="AA354" s="67"/>
    </row>
    <row r="355" spans="1:27" ht="45" customHeight="1" x14ac:dyDescent="0.15">
      <c r="C355" s="67"/>
      <c r="D355" s="146">
        <v>63</v>
      </c>
      <c r="E355" s="316" t="s">
        <v>272</v>
      </c>
      <c r="F355" s="317"/>
      <c r="G355" s="236" t="s">
        <v>273</v>
      </c>
      <c r="H355" s="237"/>
      <c r="I355" s="237"/>
      <c r="J355" s="248"/>
      <c r="K355" s="248"/>
      <c r="L355" s="248"/>
      <c r="M355" s="248"/>
      <c r="N355" s="249"/>
      <c r="O355" s="147"/>
      <c r="P355" s="6"/>
      <c r="Q355" s="219"/>
      <c r="R355" s="220"/>
      <c r="S355" s="220"/>
      <c r="T355" s="220"/>
      <c r="U355" s="220"/>
      <c r="V355" s="220"/>
      <c r="W355" s="220"/>
      <c r="X355" s="220"/>
      <c r="Y355" s="221"/>
      <c r="AA355" s="67"/>
    </row>
    <row r="356" spans="1:27" ht="20.100000000000001" customHeight="1" x14ac:dyDescent="0.15">
      <c r="C356" s="67"/>
      <c r="D356" s="303">
        <v>64</v>
      </c>
      <c r="E356" s="306" t="s">
        <v>274</v>
      </c>
      <c r="F356" s="421"/>
      <c r="G356" s="324" t="s">
        <v>275</v>
      </c>
      <c r="H356" s="325"/>
      <c r="I356" s="325"/>
      <c r="J356" s="191" t="s">
        <v>276</v>
      </c>
      <c r="K356" s="191"/>
      <c r="L356" s="191"/>
      <c r="M356" s="191"/>
      <c r="N356" s="232"/>
      <c r="O356" s="139" t="s">
        <v>138</v>
      </c>
      <c r="P356" s="2"/>
      <c r="Q356" s="192" t="s">
        <v>277</v>
      </c>
      <c r="R356" s="193"/>
      <c r="S356" s="193"/>
      <c r="T356" s="193"/>
      <c r="U356" s="193"/>
      <c r="V356" s="193"/>
      <c r="W356" s="193"/>
      <c r="X356" s="193"/>
      <c r="Y356" s="194"/>
      <c r="AA356" s="67"/>
    </row>
    <row r="357" spans="1:27" ht="20.100000000000001" customHeight="1" x14ac:dyDescent="0.15">
      <c r="C357" s="67"/>
      <c r="D357" s="304"/>
      <c r="E357" s="308"/>
      <c r="F357" s="422"/>
      <c r="G357" s="302" t="s">
        <v>278</v>
      </c>
      <c r="H357" s="252"/>
      <c r="I357" s="252"/>
      <c r="J357" s="265" t="s">
        <v>279</v>
      </c>
      <c r="K357" s="265"/>
      <c r="L357" s="265"/>
      <c r="M357" s="265"/>
      <c r="N357" s="266"/>
      <c r="O357" s="144" t="s">
        <v>138</v>
      </c>
      <c r="P357" s="4"/>
      <c r="Q357" s="195" t="s">
        <v>280</v>
      </c>
      <c r="R357" s="196"/>
      <c r="S357" s="196"/>
      <c r="T357" s="196"/>
      <c r="U357" s="196"/>
      <c r="V357" s="196"/>
      <c r="W357" s="196"/>
      <c r="X357" s="196"/>
      <c r="Y357" s="197"/>
      <c r="AA357" s="67"/>
    </row>
    <row r="358" spans="1:27" ht="30" customHeight="1" x14ac:dyDescent="0.15">
      <c r="C358" s="67"/>
      <c r="D358" s="303">
        <v>65</v>
      </c>
      <c r="E358" s="306" t="s">
        <v>281</v>
      </c>
      <c r="F358" s="421"/>
      <c r="G358" s="324" t="s">
        <v>282</v>
      </c>
      <c r="H358" s="325"/>
      <c r="I358" s="325"/>
      <c r="J358" s="191" t="s">
        <v>283</v>
      </c>
      <c r="K358" s="191"/>
      <c r="L358" s="191"/>
      <c r="M358" s="191"/>
      <c r="N358" s="232"/>
      <c r="O358" s="139" t="s">
        <v>138</v>
      </c>
      <c r="P358" s="2"/>
      <c r="Q358" s="192" t="s">
        <v>284</v>
      </c>
      <c r="R358" s="193"/>
      <c r="S358" s="193"/>
      <c r="T358" s="193"/>
      <c r="U358" s="193"/>
      <c r="V358" s="193"/>
      <c r="W358" s="193"/>
      <c r="X358" s="193"/>
      <c r="Y358" s="194"/>
      <c r="AA358" s="67"/>
    </row>
    <row r="359" spans="1:27" ht="20.100000000000001" customHeight="1" x14ac:dyDescent="0.15">
      <c r="C359" s="67"/>
      <c r="D359" s="305"/>
      <c r="E359" s="419"/>
      <c r="F359" s="423"/>
      <c r="G359" s="321" t="s">
        <v>285</v>
      </c>
      <c r="H359" s="250"/>
      <c r="I359" s="250"/>
      <c r="J359" s="256" t="s">
        <v>286</v>
      </c>
      <c r="K359" s="256"/>
      <c r="L359" s="256"/>
      <c r="M359" s="256"/>
      <c r="N359" s="257"/>
      <c r="O359" s="140"/>
      <c r="P359" s="3"/>
      <c r="Q359" s="214"/>
      <c r="R359" s="215"/>
      <c r="S359" s="215"/>
      <c r="T359" s="215"/>
      <c r="U359" s="215"/>
      <c r="V359" s="215"/>
      <c r="W359" s="215"/>
      <c r="X359" s="215"/>
      <c r="Y359" s="216"/>
      <c r="AA359" s="67"/>
    </row>
    <row r="360" spans="1:27" ht="20.100000000000001" customHeight="1" x14ac:dyDescent="0.15">
      <c r="A360" s="110">
        <f>IF(AND(P360="○",TRIM(Q360)=""), 1001, 0)</f>
        <v>0</v>
      </c>
      <c r="C360" s="67"/>
      <c r="D360" s="304"/>
      <c r="E360" s="308"/>
      <c r="F360" s="422"/>
      <c r="G360" s="302" t="s">
        <v>287</v>
      </c>
      <c r="H360" s="252"/>
      <c r="I360" s="252"/>
      <c r="J360" s="265" t="s">
        <v>388</v>
      </c>
      <c r="K360" s="265"/>
      <c r="L360" s="265"/>
      <c r="M360" s="265"/>
      <c r="N360" s="266"/>
      <c r="O360" s="144"/>
      <c r="P360" s="4"/>
      <c r="Q360" s="208"/>
      <c r="R360" s="209"/>
      <c r="S360" s="209"/>
      <c r="T360" s="209"/>
      <c r="U360" s="209"/>
      <c r="V360" s="209"/>
      <c r="W360" s="209"/>
      <c r="X360" s="209"/>
      <c r="Y360" s="210"/>
      <c r="AA360" s="67"/>
    </row>
    <row r="361" spans="1:27" ht="20.100000000000001" customHeight="1" x14ac:dyDescent="0.15">
      <c r="C361" s="67"/>
      <c r="E361" s="132"/>
      <c r="N361" s="186"/>
      <c r="O361" s="186"/>
      <c r="P361" s="186"/>
      <c r="Q361" s="186"/>
      <c r="R361" s="186"/>
      <c r="S361" s="133"/>
      <c r="U361" s="186"/>
      <c r="V361" s="186"/>
      <c r="W361" s="186"/>
      <c r="X361" s="186"/>
      <c r="Y361" s="186"/>
      <c r="AA361" s="67"/>
    </row>
    <row r="362" spans="1:27" ht="20.100000000000001" customHeight="1" x14ac:dyDescent="0.15">
      <c r="C362" s="67"/>
      <c r="D362" s="148" t="s">
        <v>288</v>
      </c>
      <c r="N362" s="186"/>
      <c r="O362" s="186"/>
      <c r="P362" s="186"/>
      <c r="Q362" s="186"/>
      <c r="R362" s="186"/>
      <c r="S362" s="133"/>
      <c r="U362" s="186"/>
      <c r="V362" s="186"/>
      <c r="W362" s="186"/>
      <c r="X362" s="186"/>
      <c r="Y362" s="186"/>
      <c r="AA362" s="67"/>
    </row>
    <row r="363" spans="1:27" ht="20.100000000000001" customHeight="1" x14ac:dyDescent="0.15">
      <c r="A363" s="110">
        <f>IF(COUNTIF(P364:P372,"○")&gt;10, 1001, 0)</f>
        <v>0</v>
      </c>
      <c r="B363" s="111"/>
      <c r="C363" s="67"/>
      <c r="D363" s="288" t="s">
        <v>60</v>
      </c>
      <c r="E363" s="212"/>
      <c r="F363" s="213"/>
      <c r="G363" s="228" t="s">
        <v>61</v>
      </c>
      <c r="H363" s="228"/>
      <c r="I363" s="228"/>
      <c r="J363" s="228"/>
      <c r="K363" s="228"/>
      <c r="L363" s="228"/>
      <c r="M363" s="228"/>
      <c r="N363" s="229"/>
      <c r="O363" s="134" t="s">
        <v>62</v>
      </c>
      <c r="P363" s="115" t="s">
        <v>7</v>
      </c>
      <c r="Q363" s="212" t="s">
        <v>403</v>
      </c>
      <c r="R363" s="212"/>
      <c r="S363" s="212"/>
      <c r="T363" s="212"/>
      <c r="U363" s="212"/>
      <c r="V363" s="212"/>
      <c r="W363" s="212"/>
      <c r="X363" s="212"/>
      <c r="Y363" s="213"/>
      <c r="AA363" s="67"/>
    </row>
    <row r="364" spans="1:27" ht="45" customHeight="1" x14ac:dyDescent="0.15">
      <c r="C364" s="67"/>
      <c r="D364" s="142">
        <v>80</v>
      </c>
      <c r="E364" s="316" t="s">
        <v>289</v>
      </c>
      <c r="F364" s="317"/>
      <c r="G364" s="181" t="s">
        <v>290</v>
      </c>
      <c r="H364" s="182"/>
      <c r="I364" s="182"/>
      <c r="J364" s="264" t="s">
        <v>291</v>
      </c>
      <c r="K364" s="230"/>
      <c r="L364" s="230"/>
      <c r="M364" s="230"/>
      <c r="N364" s="231"/>
      <c r="O364" s="149" t="s">
        <v>138</v>
      </c>
      <c r="P364" s="7"/>
      <c r="Q364" s="424" t="s">
        <v>343</v>
      </c>
      <c r="R364" s="425"/>
      <c r="S364" s="425"/>
      <c r="T364" s="425"/>
      <c r="U364" s="425"/>
      <c r="V364" s="425"/>
      <c r="W364" s="425"/>
      <c r="X364" s="425"/>
      <c r="Y364" s="425"/>
      <c r="AA364" s="67"/>
    </row>
    <row r="365" spans="1:27" ht="45" customHeight="1" x14ac:dyDescent="0.15">
      <c r="C365" s="67"/>
      <c r="D365" s="146">
        <v>80</v>
      </c>
      <c r="E365" s="316" t="s">
        <v>292</v>
      </c>
      <c r="F365" s="317"/>
      <c r="G365" s="236" t="s">
        <v>293</v>
      </c>
      <c r="H365" s="237"/>
      <c r="I365" s="237"/>
      <c r="J365" s="233" t="s">
        <v>412</v>
      </c>
      <c r="K365" s="248"/>
      <c r="L365" s="248"/>
      <c r="M365" s="248"/>
      <c r="N365" s="249"/>
      <c r="O365" s="150" t="s">
        <v>138</v>
      </c>
      <c r="P365" s="8"/>
      <c r="Q365" s="424" t="s">
        <v>343</v>
      </c>
      <c r="R365" s="425"/>
      <c r="S365" s="425"/>
      <c r="T365" s="425"/>
      <c r="U365" s="425"/>
      <c r="V365" s="425"/>
      <c r="W365" s="425"/>
      <c r="X365" s="425"/>
      <c r="Y365" s="425"/>
      <c r="AA365" s="67"/>
    </row>
    <row r="366" spans="1:27" ht="45" customHeight="1" x14ac:dyDescent="0.15">
      <c r="C366" s="67"/>
      <c r="D366" s="145">
        <v>80</v>
      </c>
      <c r="E366" s="316" t="s">
        <v>294</v>
      </c>
      <c r="F366" s="317"/>
      <c r="G366" s="240" t="s">
        <v>295</v>
      </c>
      <c r="H366" s="241"/>
      <c r="I366" s="241"/>
      <c r="J366" s="261" t="s">
        <v>296</v>
      </c>
      <c r="K366" s="267"/>
      <c r="L366" s="267"/>
      <c r="M366" s="267"/>
      <c r="N366" s="268"/>
      <c r="O366" s="151" t="s">
        <v>138</v>
      </c>
      <c r="P366" s="9"/>
      <c r="Q366" s="424" t="s">
        <v>343</v>
      </c>
      <c r="R366" s="425"/>
      <c r="S366" s="425"/>
      <c r="T366" s="425"/>
      <c r="U366" s="425"/>
      <c r="V366" s="425"/>
      <c r="W366" s="425"/>
      <c r="X366" s="425"/>
      <c r="Y366" s="425"/>
      <c r="AA366" s="67"/>
    </row>
    <row r="367" spans="1:27" ht="45" customHeight="1" x14ac:dyDescent="0.15">
      <c r="C367" s="67"/>
      <c r="D367" s="146">
        <v>80</v>
      </c>
      <c r="E367" s="316" t="s">
        <v>297</v>
      </c>
      <c r="F367" s="317"/>
      <c r="G367" s="236" t="s">
        <v>298</v>
      </c>
      <c r="H367" s="237"/>
      <c r="I367" s="237"/>
      <c r="J367" s="233" t="s">
        <v>299</v>
      </c>
      <c r="K367" s="248"/>
      <c r="L367" s="248"/>
      <c r="M367" s="248"/>
      <c r="N367" s="249"/>
      <c r="O367" s="150" t="s">
        <v>138</v>
      </c>
      <c r="P367" s="8"/>
      <c r="Q367" s="424" t="s">
        <v>344</v>
      </c>
      <c r="R367" s="425"/>
      <c r="S367" s="425"/>
      <c r="T367" s="425"/>
      <c r="U367" s="425"/>
      <c r="V367" s="425"/>
      <c r="W367" s="425"/>
      <c r="X367" s="425"/>
      <c r="Y367" s="425"/>
      <c r="AA367" s="67"/>
    </row>
    <row r="368" spans="1:27" ht="20.100000000000001" customHeight="1" x14ac:dyDescent="0.15">
      <c r="C368" s="67"/>
      <c r="D368" s="145">
        <v>81</v>
      </c>
      <c r="E368" s="462" t="s">
        <v>300</v>
      </c>
      <c r="F368" s="463"/>
      <c r="G368" s="239" t="s">
        <v>301</v>
      </c>
      <c r="H368" s="234"/>
      <c r="I368" s="234"/>
      <c r="J368" s="261" t="s">
        <v>302</v>
      </c>
      <c r="K368" s="262"/>
      <c r="L368" s="262"/>
      <c r="M368" s="262"/>
      <c r="N368" s="263"/>
      <c r="O368" s="152"/>
      <c r="P368" s="9"/>
      <c r="Q368" s="424"/>
      <c r="R368" s="425"/>
      <c r="S368" s="425"/>
      <c r="T368" s="425"/>
      <c r="U368" s="425"/>
      <c r="V368" s="425"/>
      <c r="W368" s="425"/>
      <c r="X368" s="425"/>
      <c r="Y368" s="425"/>
      <c r="AA368" s="67"/>
    </row>
    <row r="369" spans="1:27" ht="45" customHeight="1" x14ac:dyDescent="0.15">
      <c r="C369" s="67"/>
      <c r="D369" s="146">
        <v>82</v>
      </c>
      <c r="E369" s="316" t="s">
        <v>303</v>
      </c>
      <c r="F369" s="418"/>
      <c r="G369" s="239" t="s">
        <v>304</v>
      </c>
      <c r="H369" s="234"/>
      <c r="I369" s="234"/>
      <c r="J369" s="233"/>
      <c r="K369" s="234"/>
      <c r="L369" s="234"/>
      <c r="M369" s="234"/>
      <c r="N369" s="235"/>
      <c r="O369" s="153"/>
      <c r="P369" s="8"/>
      <c r="Q369" s="424"/>
      <c r="R369" s="425"/>
      <c r="S369" s="425"/>
      <c r="T369" s="425"/>
      <c r="U369" s="425"/>
      <c r="V369" s="425"/>
      <c r="W369" s="425"/>
      <c r="X369" s="425"/>
      <c r="Y369" s="425"/>
      <c r="AA369" s="67"/>
    </row>
    <row r="370" spans="1:27" ht="30" customHeight="1" x14ac:dyDescent="0.15">
      <c r="C370" s="67"/>
      <c r="D370" s="146">
        <v>83</v>
      </c>
      <c r="E370" s="316" t="s">
        <v>305</v>
      </c>
      <c r="F370" s="418"/>
      <c r="G370" s="297" t="s">
        <v>306</v>
      </c>
      <c r="H370" s="298"/>
      <c r="I370" s="298"/>
      <c r="J370" s="261"/>
      <c r="K370" s="262"/>
      <c r="L370" s="262"/>
      <c r="M370" s="262"/>
      <c r="N370" s="263"/>
      <c r="O370" s="152"/>
      <c r="P370" s="9"/>
      <c r="Q370" s="424"/>
      <c r="R370" s="425"/>
      <c r="S370" s="425"/>
      <c r="T370" s="425"/>
      <c r="U370" s="425"/>
      <c r="V370" s="425"/>
      <c r="W370" s="425"/>
      <c r="X370" s="425"/>
      <c r="Y370" s="425"/>
      <c r="AA370" s="67"/>
    </row>
    <row r="371" spans="1:27" ht="20.100000000000001" customHeight="1" x14ac:dyDescent="0.15">
      <c r="C371" s="67"/>
      <c r="D371" s="146">
        <v>84</v>
      </c>
      <c r="E371" s="426" t="s">
        <v>307</v>
      </c>
      <c r="F371" s="427"/>
      <c r="G371" s="236" t="s">
        <v>308</v>
      </c>
      <c r="H371" s="299"/>
      <c r="I371" s="299"/>
      <c r="J371" s="401"/>
      <c r="K371" s="299"/>
      <c r="L371" s="299"/>
      <c r="M371" s="299"/>
      <c r="N371" s="402"/>
      <c r="O371" s="153"/>
      <c r="P371" s="8"/>
      <c r="Q371" s="424"/>
      <c r="R371" s="425"/>
      <c r="S371" s="425"/>
      <c r="T371" s="425"/>
      <c r="U371" s="425"/>
      <c r="V371" s="425"/>
      <c r="W371" s="425"/>
      <c r="X371" s="425"/>
      <c r="Y371" s="425"/>
      <c r="AA371" s="67"/>
    </row>
    <row r="372" spans="1:27" ht="20.100000000000001" customHeight="1" x14ac:dyDescent="0.15">
      <c r="C372" s="67"/>
      <c r="D372" s="143">
        <v>85</v>
      </c>
      <c r="E372" s="316" t="s">
        <v>309</v>
      </c>
      <c r="F372" s="418"/>
      <c r="G372" s="300" t="s">
        <v>310</v>
      </c>
      <c r="H372" s="301"/>
      <c r="I372" s="301"/>
      <c r="J372" s="466"/>
      <c r="K372" s="301"/>
      <c r="L372" s="301"/>
      <c r="M372" s="301"/>
      <c r="N372" s="467"/>
      <c r="O372" s="154"/>
      <c r="P372" s="10"/>
      <c r="Q372" s="424"/>
      <c r="R372" s="425"/>
      <c r="S372" s="425"/>
      <c r="T372" s="425"/>
      <c r="U372" s="425"/>
      <c r="V372" s="425"/>
      <c r="W372" s="425"/>
      <c r="X372" s="425"/>
      <c r="Y372" s="425"/>
      <c r="AA372" s="67"/>
    </row>
    <row r="373" spans="1:27" ht="20.100000000000001" customHeight="1" x14ac:dyDescent="0.15">
      <c r="C373" s="67"/>
      <c r="N373" s="186"/>
      <c r="O373" s="186"/>
      <c r="P373" s="186"/>
      <c r="Q373" s="186"/>
      <c r="R373" s="186"/>
      <c r="S373" s="133"/>
      <c r="U373" s="186"/>
      <c r="V373" s="186"/>
      <c r="W373" s="186"/>
      <c r="X373" s="186"/>
      <c r="Y373" s="186"/>
      <c r="AA373" s="67"/>
    </row>
    <row r="374" spans="1:27" ht="20.100000000000001" customHeight="1" x14ac:dyDescent="0.15">
      <c r="C374" s="67"/>
      <c r="D374" s="17" t="s">
        <v>311</v>
      </c>
      <c r="N374" s="186"/>
      <c r="O374" s="186"/>
      <c r="P374" s="186"/>
      <c r="Q374" s="186"/>
      <c r="R374" s="186"/>
      <c r="S374" s="133"/>
      <c r="U374" s="186"/>
      <c r="V374" s="186"/>
      <c r="W374" s="186"/>
      <c r="X374" s="186"/>
      <c r="Y374" s="186"/>
      <c r="AA374" s="67"/>
    </row>
    <row r="375" spans="1:27" ht="20.100000000000001" customHeight="1" x14ac:dyDescent="0.15">
      <c r="B375" s="111"/>
      <c r="C375" s="67"/>
      <c r="D375" s="155" t="s">
        <v>342</v>
      </c>
      <c r="F375" s="155"/>
      <c r="G375" s="155"/>
      <c r="H375" s="155"/>
      <c r="I375" s="155"/>
      <c r="J375" s="155"/>
      <c r="K375" s="155"/>
      <c r="L375" s="155"/>
      <c r="M375" s="155"/>
      <c r="N375" s="155"/>
      <c r="O375" s="155"/>
      <c r="P375" s="155"/>
      <c r="Q375" s="155"/>
      <c r="R375" s="155"/>
      <c r="S375" s="155"/>
      <c r="T375" s="155"/>
      <c r="U375" s="155"/>
      <c r="V375" s="155"/>
      <c r="W375" s="155"/>
      <c r="X375" s="155"/>
      <c r="Y375" s="155"/>
      <c r="AA375" s="67"/>
    </row>
    <row r="376" spans="1:27" ht="20.100000000000001" customHeight="1" x14ac:dyDescent="0.15">
      <c r="A376" s="110">
        <f>IF(COUNTIF(P377:P384,"○")&gt;10, 1001, 0)</f>
        <v>0</v>
      </c>
      <c r="B376" s="111"/>
      <c r="C376" s="67"/>
      <c r="D376" s="288" t="s">
        <v>60</v>
      </c>
      <c r="E376" s="212"/>
      <c r="F376" s="289"/>
      <c r="G376" s="228" t="s">
        <v>61</v>
      </c>
      <c r="H376" s="228"/>
      <c r="I376" s="228"/>
      <c r="J376" s="228"/>
      <c r="K376" s="228"/>
      <c r="L376" s="228"/>
      <c r="M376" s="228"/>
      <c r="N376" s="229"/>
      <c r="O376" s="134" t="s">
        <v>62</v>
      </c>
      <c r="P376" s="156" t="s">
        <v>7</v>
      </c>
      <c r="Q376" s="290" t="s">
        <v>403</v>
      </c>
      <c r="R376" s="212"/>
      <c r="S376" s="212"/>
      <c r="T376" s="212"/>
      <c r="U376" s="212"/>
      <c r="V376" s="212"/>
      <c r="W376" s="212"/>
      <c r="X376" s="212"/>
      <c r="Y376" s="213"/>
      <c r="AA376" s="67"/>
    </row>
    <row r="377" spans="1:27" ht="20.100000000000001" customHeight="1" x14ac:dyDescent="0.15">
      <c r="C377" s="67"/>
      <c r="D377" s="142">
        <v>90</v>
      </c>
      <c r="E377" s="316" t="s">
        <v>312</v>
      </c>
      <c r="F377" s="418"/>
      <c r="G377" s="217" t="s">
        <v>313</v>
      </c>
      <c r="H377" s="188"/>
      <c r="I377" s="238"/>
      <c r="J377" s="187"/>
      <c r="K377" s="188"/>
      <c r="L377" s="188"/>
      <c r="M377" s="188"/>
      <c r="N377" s="189"/>
      <c r="O377" s="151"/>
      <c r="P377" s="9"/>
      <c r="Q377" s="213"/>
      <c r="R377" s="291"/>
      <c r="S377" s="291"/>
      <c r="T377" s="291"/>
      <c r="U377" s="291"/>
      <c r="V377" s="291"/>
      <c r="W377" s="291"/>
      <c r="X377" s="291"/>
      <c r="Y377" s="291"/>
      <c r="AA377" s="67"/>
    </row>
    <row r="378" spans="1:27" ht="20.100000000000001" customHeight="1" x14ac:dyDescent="0.15">
      <c r="C378" s="67"/>
      <c r="D378" s="146">
        <v>91</v>
      </c>
      <c r="E378" s="316" t="s">
        <v>314</v>
      </c>
      <c r="F378" s="418"/>
      <c r="G378" s="217" t="s">
        <v>315</v>
      </c>
      <c r="H378" s="188"/>
      <c r="I378" s="238"/>
      <c r="J378" s="187"/>
      <c r="K378" s="188"/>
      <c r="L378" s="188"/>
      <c r="M378" s="188"/>
      <c r="N378" s="189"/>
      <c r="O378" s="150"/>
      <c r="P378" s="11"/>
      <c r="Q378" s="213"/>
      <c r="R378" s="291"/>
      <c r="S378" s="291"/>
      <c r="T378" s="291"/>
      <c r="U378" s="291"/>
      <c r="V378" s="291"/>
      <c r="W378" s="291"/>
      <c r="X378" s="291"/>
      <c r="Y378" s="291"/>
      <c r="AA378" s="67"/>
    </row>
    <row r="379" spans="1:27" ht="30" customHeight="1" x14ac:dyDescent="0.15">
      <c r="C379" s="67"/>
      <c r="D379" s="146">
        <v>92</v>
      </c>
      <c r="E379" s="316" t="s">
        <v>316</v>
      </c>
      <c r="F379" s="418"/>
      <c r="G379" s="217" t="s">
        <v>317</v>
      </c>
      <c r="H379" s="217"/>
      <c r="I379" s="236"/>
      <c r="J379" s="187"/>
      <c r="K379" s="217"/>
      <c r="L379" s="217"/>
      <c r="M379" s="217"/>
      <c r="N379" s="218"/>
      <c r="O379" s="150" t="s">
        <v>138</v>
      </c>
      <c r="P379" s="11"/>
      <c r="Q379" s="464" t="s">
        <v>318</v>
      </c>
      <c r="R379" s="465"/>
      <c r="S379" s="465"/>
      <c r="T379" s="465"/>
      <c r="U379" s="465"/>
      <c r="V379" s="465"/>
      <c r="W379" s="465"/>
      <c r="X379" s="465"/>
      <c r="Y379" s="465"/>
      <c r="AA379" s="67"/>
    </row>
    <row r="380" spans="1:27" ht="20.100000000000001" customHeight="1" x14ac:dyDescent="0.15">
      <c r="C380" s="67"/>
      <c r="D380" s="146">
        <v>93</v>
      </c>
      <c r="E380" s="316" t="s">
        <v>319</v>
      </c>
      <c r="F380" s="418"/>
      <c r="G380" s="292" t="s">
        <v>320</v>
      </c>
      <c r="H380" s="293"/>
      <c r="I380" s="294"/>
      <c r="J380" s="187"/>
      <c r="K380" s="188"/>
      <c r="L380" s="188"/>
      <c r="M380" s="188"/>
      <c r="N380" s="189"/>
      <c r="O380" s="150"/>
      <c r="P380" s="11"/>
      <c r="Q380" s="213"/>
      <c r="R380" s="291"/>
      <c r="S380" s="291"/>
      <c r="T380" s="291"/>
      <c r="U380" s="291"/>
      <c r="V380" s="291"/>
      <c r="W380" s="291"/>
      <c r="X380" s="291"/>
      <c r="Y380" s="291"/>
      <c r="AA380" s="67"/>
    </row>
    <row r="381" spans="1:27" ht="45" customHeight="1" x14ac:dyDescent="0.15">
      <c r="C381" s="67"/>
      <c r="D381" s="287">
        <v>94</v>
      </c>
      <c r="E381" s="306" t="s">
        <v>321</v>
      </c>
      <c r="F381" s="459"/>
      <c r="G381" s="292" t="s">
        <v>322</v>
      </c>
      <c r="H381" s="293"/>
      <c r="I381" s="294"/>
      <c r="J381" s="187" t="s">
        <v>323</v>
      </c>
      <c r="K381" s="188"/>
      <c r="L381" s="188"/>
      <c r="M381" s="188"/>
      <c r="N381" s="189"/>
      <c r="O381" s="150" t="s">
        <v>138</v>
      </c>
      <c r="P381" s="11"/>
      <c r="Q381" s="424" t="s">
        <v>432</v>
      </c>
      <c r="R381" s="465"/>
      <c r="S381" s="465"/>
      <c r="T381" s="465"/>
      <c r="U381" s="465"/>
      <c r="V381" s="465"/>
      <c r="W381" s="465"/>
      <c r="X381" s="465"/>
      <c r="Y381" s="465"/>
      <c r="AA381" s="67"/>
    </row>
    <row r="382" spans="1:27" ht="20.100000000000001" customHeight="1" x14ac:dyDescent="0.15">
      <c r="C382" s="67"/>
      <c r="D382" s="287"/>
      <c r="E382" s="460"/>
      <c r="F382" s="461"/>
      <c r="G382" s="292" t="s">
        <v>324</v>
      </c>
      <c r="H382" s="293"/>
      <c r="I382" s="294"/>
      <c r="J382" s="187" t="s">
        <v>325</v>
      </c>
      <c r="K382" s="188"/>
      <c r="L382" s="188"/>
      <c r="M382" s="188"/>
      <c r="N382" s="189"/>
      <c r="O382" s="150"/>
      <c r="P382" s="11"/>
      <c r="Q382" s="213"/>
      <c r="R382" s="291"/>
      <c r="S382" s="291"/>
      <c r="T382" s="291"/>
      <c r="U382" s="291"/>
      <c r="V382" s="291"/>
      <c r="W382" s="291"/>
      <c r="X382" s="291"/>
      <c r="Y382" s="291"/>
      <c r="AA382" s="67"/>
    </row>
    <row r="383" spans="1:27" ht="20.100000000000001" customHeight="1" x14ac:dyDescent="0.15">
      <c r="C383" s="67"/>
      <c r="D383" s="146">
        <v>95</v>
      </c>
      <c r="E383" s="316" t="s">
        <v>326</v>
      </c>
      <c r="F383" s="418"/>
      <c r="G383" s="217" t="s">
        <v>327</v>
      </c>
      <c r="H383" s="188"/>
      <c r="I383" s="238"/>
      <c r="J383" s="187"/>
      <c r="K383" s="188"/>
      <c r="L383" s="188"/>
      <c r="M383" s="188"/>
      <c r="N383" s="189"/>
      <c r="O383" s="150"/>
      <c r="P383" s="11"/>
      <c r="Q383" s="211"/>
      <c r="R383" s="212"/>
      <c r="S383" s="212"/>
      <c r="T383" s="212"/>
      <c r="U383" s="212"/>
      <c r="V383" s="212"/>
      <c r="W383" s="212"/>
      <c r="X383" s="212"/>
      <c r="Y383" s="213"/>
      <c r="AA383" s="67"/>
    </row>
    <row r="384" spans="1:27" ht="20.100000000000001" customHeight="1" x14ac:dyDescent="0.15">
      <c r="A384" s="110">
        <f>IF(AND(P384="○",TRIM(Q384)=""), 1001, 0)</f>
        <v>0</v>
      </c>
      <c r="C384" s="67"/>
      <c r="D384" s="146">
        <v>96</v>
      </c>
      <c r="E384" s="316" t="s">
        <v>389</v>
      </c>
      <c r="F384" s="418"/>
      <c r="G384" s="217" t="s">
        <v>328</v>
      </c>
      <c r="H384" s="188"/>
      <c r="I384" s="238"/>
      <c r="J384" s="498" t="s">
        <v>392</v>
      </c>
      <c r="K384" s="499"/>
      <c r="L384" s="499"/>
      <c r="M384" s="499"/>
      <c r="N384" s="500"/>
      <c r="O384" s="150"/>
      <c r="P384" s="11"/>
      <c r="Q384" s="519"/>
      <c r="R384" s="520"/>
      <c r="S384" s="520"/>
      <c r="T384" s="520"/>
      <c r="U384" s="520"/>
      <c r="V384" s="520"/>
      <c r="W384" s="520"/>
      <c r="X384" s="520"/>
      <c r="Y384" s="521"/>
      <c r="AA384" s="67"/>
    </row>
    <row r="385" spans="1:27" ht="20.100000000000001" customHeight="1" x14ac:dyDescent="0.15">
      <c r="C385" s="67"/>
      <c r="E385" s="132"/>
      <c r="I385" s="133"/>
      <c r="AA385" s="67"/>
    </row>
    <row r="386" spans="1:27" ht="20.100000000000001" customHeight="1" x14ac:dyDescent="0.15">
      <c r="C386" s="67"/>
      <c r="I386" s="157"/>
      <c r="AA386" s="67"/>
    </row>
    <row r="387" spans="1:27" ht="20.100000000000001" customHeight="1" x14ac:dyDescent="0.15">
      <c r="A387" s="110">
        <f>IF(TRIM($I387)="", 1001, 0)</f>
        <v>1001</v>
      </c>
      <c r="C387" s="67"/>
      <c r="D387" s="36">
        <v>99</v>
      </c>
      <c r="E387" s="14" t="s">
        <v>409</v>
      </c>
      <c r="I387" s="173"/>
      <c r="J387" s="173"/>
      <c r="K387" s="173"/>
      <c r="L387" s="173"/>
      <c r="M387" s="173"/>
      <c r="AA387" s="67"/>
    </row>
    <row r="388" spans="1:27" ht="45" customHeight="1" x14ac:dyDescent="0.15">
      <c r="C388" s="67"/>
      <c r="J388" s="457" t="s">
        <v>410</v>
      </c>
      <c r="K388" s="458"/>
      <c r="L388" s="458"/>
      <c r="M388" s="458"/>
      <c r="N388" s="458"/>
      <c r="O388" s="458"/>
      <c r="P388" s="458"/>
      <c r="Q388" s="458"/>
      <c r="R388" s="458"/>
      <c r="S388" s="458"/>
      <c r="T388" s="458"/>
      <c r="U388" s="458"/>
      <c r="V388" s="458"/>
      <c r="W388" s="458"/>
      <c r="X388" s="458"/>
      <c r="Y388" s="458"/>
      <c r="AA388" s="67"/>
    </row>
    <row r="389" spans="1:27" ht="20.100000000000001" customHeight="1" x14ac:dyDescent="0.15">
      <c r="C389" s="67"/>
      <c r="AA389" s="67"/>
    </row>
    <row r="390" spans="1:27" ht="20.100000000000001" customHeight="1" x14ac:dyDescent="0.15">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row>
    <row r="391" spans="1:27" ht="20.100000000000001" customHeight="1" x14ac:dyDescent="0.15"/>
    <row r="392" spans="1:27" ht="20.100000000000001" customHeight="1" x14ac:dyDescent="0.15">
      <c r="B392" s="18"/>
      <c r="C392" s="295" t="s">
        <v>393</v>
      </c>
      <c r="D392" s="296"/>
      <c r="E392" s="296"/>
      <c r="F392" s="296"/>
      <c r="G392" s="296"/>
      <c r="H392" s="296"/>
      <c r="I392" s="374"/>
      <c r="L392" s="74"/>
    </row>
    <row r="393" spans="1:27" ht="20.100000000000001" customHeight="1" x14ac:dyDescent="0.15">
      <c r="C393" s="96"/>
      <c r="D393" s="97"/>
      <c r="E393" s="158"/>
      <c r="F393" s="97"/>
      <c r="G393" s="158"/>
      <c r="H393" s="97"/>
      <c r="I393" s="97"/>
      <c r="J393" s="121"/>
      <c r="K393" s="121"/>
      <c r="L393" s="121"/>
      <c r="M393" s="159"/>
      <c r="N393" s="121"/>
      <c r="O393" s="160"/>
      <c r="P393" s="121"/>
      <c r="Q393" s="121"/>
      <c r="R393" s="121"/>
      <c r="S393" s="121"/>
      <c r="T393" s="121"/>
      <c r="U393" s="161"/>
      <c r="V393" s="121"/>
      <c r="W393" s="33"/>
      <c r="X393" s="162"/>
      <c r="Y393" s="33"/>
      <c r="Z393" s="33"/>
      <c r="AA393" s="67"/>
    </row>
    <row r="394" spans="1:27" ht="45" customHeight="1" x14ac:dyDescent="0.15">
      <c r="C394" s="31"/>
      <c r="D394" s="507" t="s">
        <v>408</v>
      </c>
      <c r="E394" s="508"/>
      <c r="F394" s="507"/>
      <c r="G394" s="508"/>
      <c r="H394" s="507"/>
      <c r="I394" s="507"/>
      <c r="J394" s="507"/>
      <c r="K394" s="507"/>
      <c r="L394" s="507"/>
      <c r="M394" s="509"/>
      <c r="N394" s="507"/>
      <c r="O394" s="508"/>
      <c r="P394" s="507"/>
      <c r="Q394" s="507"/>
      <c r="R394" s="507"/>
      <c r="S394" s="507"/>
      <c r="T394" s="507"/>
      <c r="U394" s="510"/>
      <c r="V394" s="507"/>
      <c r="W394" s="507"/>
      <c r="X394" s="508"/>
      <c r="Y394" s="507"/>
      <c r="AA394" s="67"/>
    </row>
    <row r="395" spans="1:27" ht="33" customHeight="1" x14ac:dyDescent="0.15">
      <c r="C395" s="67"/>
      <c r="D395" s="163"/>
      <c r="E395" s="522" t="s">
        <v>407</v>
      </c>
      <c r="F395" s="523"/>
      <c r="G395" s="522" t="s">
        <v>358</v>
      </c>
      <c r="H395" s="526"/>
      <c r="I395" s="526"/>
      <c r="J395" s="526"/>
      <c r="K395" s="526"/>
      <c r="L395" s="527"/>
      <c r="M395" s="528" t="s">
        <v>434</v>
      </c>
      <c r="N395" s="529"/>
      <c r="O395" s="511" t="s">
        <v>359</v>
      </c>
      <c r="P395" s="524"/>
      <c r="Q395" s="524"/>
      <c r="R395" s="524"/>
      <c r="S395" s="524"/>
      <c r="T395" s="525"/>
      <c r="U395" s="501" t="s">
        <v>348</v>
      </c>
      <c r="V395" s="502"/>
      <c r="W395" s="503"/>
      <c r="X395" s="511" t="s">
        <v>360</v>
      </c>
      <c r="Y395" s="512"/>
      <c r="AA395" s="67"/>
    </row>
    <row r="396" spans="1:27" ht="30" customHeight="1" x14ac:dyDescent="0.15">
      <c r="C396" s="67"/>
      <c r="D396" s="164">
        <v>1</v>
      </c>
      <c r="E396" s="514"/>
      <c r="F396" s="516"/>
      <c r="G396" s="514"/>
      <c r="H396" s="515"/>
      <c r="I396" s="515"/>
      <c r="J396" s="515"/>
      <c r="K396" s="515"/>
      <c r="L396" s="516"/>
      <c r="M396" s="517"/>
      <c r="N396" s="518"/>
      <c r="O396" s="495"/>
      <c r="P396" s="496"/>
      <c r="Q396" s="496"/>
      <c r="R396" s="496"/>
      <c r="S396" s="496"/>
      <c r="T396" s="497"/>
      <c r="U396" s="504"/>
      <c r="V396" s="505"/>
      <c r="W396" s="506"/>
      <c r="X396" s="495"/>
      <c r="Y396" s="513"/>
      <c r="AA396" s="67"/>
    </row>
    <row r="397" spans="1:27" ht="30" customHeight="1" x14ac:dyDescent="0.15">
      <c r="C397" s="67"/>
      <c r="D397" s="165">
        <f>D396+1</f>
        <v>2</v>
      </c>
      <c r="E397" s="405"/>
      <c r="F397" s="406"/>
      <c r="G397" s="405"/>
      <c r="H397" s="407"/>
      <c r="I397" s="407"/>
      <c r="J397" s="407"/>
      <c r="K397" s="407"/>
      <c r="L397" s="406"/>
      <c r="M397" s="177"/>
      <c r="N397" s="178"/>
      <c r="O397" s="174"/>
      <c r="P397" s="175"/>
      <c r="Q397" s="175"/>
      <c r="R397" s="175"/>
      <c r="S397" s="175"/>
      <c r="T397" s="176"/>
      <c r="U397" s="198"/>
      <c r="V397" s="199"/>
      <c r="W397" s="200"/>
      <c r="X397" s="174"/>
      <c r="Y397" s="201"/>
      <c r="AA397" s="67"/>
    </row>
    <row r="398" spans="1:27" ht="30" customHeight="1" x14ac:dyDescent="0.15">
      <c r="C398" s="67"/>
      <c r="D398" s="165">
        <f t="shared" ref="D398:D410" si="0">D397+1</f>
        <v>3</v>
      </c>
      <c r="E398" s="405"/>
      <c r="F398" s="406"/>
      <c r="G398" s="405"/>
      <c r="H398" s="407"/>
      <c r="I398" s="407"/>
      <c r="J398" s="407"/>
      <c r="K398" s="407"/>
      <c r="L398" s="406"/>
      <c r="M398" s="177"/>
      <c r="N398" s="178"/>
      <c r="O398" s="174"/>
      <c r="P398" s="175"/>
      <c r="Q398" s="175"/>
      <c r="R398" s="175"/>
      <c r="S398" s="175"/>
      <c r="T398" s="176"/>
      <c r="U398" s="198"/>
      <c r="V398" s="199"/>
      <c r="W398" s="200"/>
      <c r="X398" s="174"/>
      <c r="Y398" s="201"/>
      <c r="AA398" s="67"/>
    </row>
    <row r="399" spans="1:27" ht="30" customHeight="1" x14ac:dyDescent="0.15">
      <c r="C399" s="67"/>
      <c r="D399" s="165">
        <f t="shared" si="0"/>
        <v>4</v>
      </c>
      <c r="E399" s="405"/>
      <c r="F399" s="406"/>
      <c r="G399" s="405"/>
      <c r="H399" s="407"/>
      <c r="I399" s="407"/>
      <c r="J399" s="407"/>
      <c r="K399" s="407"/>
      <c r="L399" s="406"/>
      <c r="M399" s="177"/>
      <c r="N399" s="178"/>
      <c r="O399" s="174"/>
      <c r="P399" s="175"/>
      <c r="Q399" s="175"/>
      <c r="R399" s="175"/>
      <c r="S399" s="175"/>
      <c r="T399" s="176"/>
      <c r="U399" s="198"/>
      <c r="V399" s="199"/>
      <c r="W399" s="200"/>
      <c r="X399" s="174"/>
      <c r="Y399" s="201"/>
      <c r="AA399" s="67"/>
    </row>
    <row r="400" spans="1:27" ht="30" customHeight="1" x14ac:dyDescent="0.15">
      <c r="C400" s="67"/>
      <c r="D400" s="165">
        <f t="shared" si="0"/>
        <v>5</v>
      </c>
      <c r="E400" s="405"/>
      <c r="F400" s="406"/>
      <c r="G400" s="405"/>
      <c r="H400" s="407"/>
      <c r="I400" s="407"/>
      <c r="J400" s="407"/>
      <c r="K400" s="407"/>
      <c r="L400" s="406"/>
      <c r="M400" s="177"/>
      <c r="N400" s="178"/>
      <c r="O400" s="174"/>
      <c r="P400" s="175"/>
      <c r="Q400" s="175"/>
      <c r="R400" s="175"/>
      <c r="S400" s="175"/>
      <c r="T400" s="176"/>
      <c r="U400" s="198"/>
      <c r="V400" s="199"/>
      <c r="W400" s="200"/>
      <c r="X400" s="174"/>
      <c r="Y400" s="201"/>
      <c r="AA400" s="67"/>
    </row>
    <row r="401" spans="3:27" ht="30" customHeight="1" x14ac:dyDescent="0.15">
      <c r="C401" s="67"/>
      <c r="D401" s="165">
        <f t="shared" si="0"/>
        <v>6</v>
      </c>
      <c r="E401" s="405"/>
      <c r="F401" s="406"/>
      <c r="G401" s="405"/>
      <c r="H401" s="407"/>
      <c r="I401" s="407"/>
      <c r="J401" s="407"/>
      <c r="K401" s="407"/>
      <c r="L401" s="406"/>
      <c r="M401" s="177"/>
      <c r="N401" s="178"/>
      <c r="O401" s="174"/>
      <c r="P401" s="175"/>
      <c r="Q401" s="175"/>
      <c r="R401" s="175"/>
      <c r="S401" s="175"/>
      <c r="T401" s="176"/>
      <c r="U401" s="198"/>
      <c r="V401" s="199"/>
      <c r="W401" s="200"/>
      <c r="X401" s="174"/>
      <c r="Y401" s="201"/>
      <c r="AA401" s="67"/>
    </row>
    <row r="402" spans="3:27" ht="30" customHeight="1" x14ac:dyDescent="0.15">
      <c r="C402" s="67"/>
      <c r="D402" s="165">
        <f t="shared" si="0"/>
        <v>7</v>
      </c>
      <c r="E402" s="405"/>
      <c r="F402" s="406"/>
      <c r="G402" s="405"/>
      <c r="H402" s="407"/>
      <c r="I402" s="407"/>
      <c r="J402" s="407"/>
      <c r="K402" s="407"/>
      <c r="L402" s="406"/>
      <c r="M402" s="177"/>
      <c r="N402" s="178"/>
      <c r="O402" s="174"/>
      <c r="P402" s="175"/>
      <c r="Q402" s="175"/>
      <c r="R402" s="175"/>
      <c r="S402" s="175"/>
      <c r="T402" s="176"/>
      <c r="U402" s="198"/>
      <c r="V402" s="199"/>
      <c r="W402" s="200"/>
      <c r="X402" s="174"/>
      <c r="Y402" s="201"/>
      <c r="AA402" s="67"/>
    </row>
    <row r="403" spans="3:27" ht="30" customHeight="1" x14ac:dyDescent="0.15">
      <c r="C403" s="67"/>
      <c r="D403" s="165">
        <f t="shared" si="0"/>
        <v>8</v>
      </c>
      <c r="E403" s="405"/>
      <c r="F403" s="406"/>
      <c r="G403" s="405"/>
      <c r="H403" s="407"/>
      <c r="I403" s="407"/>
      <c r="J403" s="407"/>
      <c r="K403" s="407"/>
      <c r="L403" s="406"/>
      <c r="M403" s="177"/>
      <c r="N403" s="178"/>
      <c r="O403" s="174"/>
      <c r="P403" s="175"/>
      <c r="Q403" s="175"/>
      <c r="R403" s="175"/>
      <c r="S403" s="175"/>
      <c r="T403" s="176"/>
      <c r="U403" s="198"/>
      <c r="V403" s="199"/>
      <c r="W403" s="200"/>
      <c r="X403" s="174"/>
      <c r="Y403" s="201"/>
      <c r="AA403" s="67"/>
    </row>
    <row r="404" spans="3:27" ht="30" customHeight="1" x14ac:dyDescent="0.15">
      <c r="C404" s="67"/>
      <c r="D404" s="165">
        <f t="shared" si="0"/>
        <v>9</v>
      </c>
      <c r="E404" s="405"/>
      <c r="F404" s="406"/>
      <c r="G404" s="405"/>
      <c r="H404" s="407"/>
      <c r="I404" s="407"/>
      <c r="J404" s="407"/>
      <c r="K404" s="407"/>
      <c r="L404" s="406"/>
      <c r="M404" s="177"/>
      <c r="N404" s="178"/>
      <c r="O404" s="174"/>
      <c r="P404" s="175"/>
      <c r="Q404" s="175"/>
      <c r="R404" s="175"/>
      <c r="S404" s="175"/>
      <c r="T404" s="176"/>
      <c r="U404" s="198"/>
      <c r="V404" s="199"/>
      <c r="W404" s="200"/>
      <c r="X404" s="174"/>
      <c r="Y404" s="201"/>
      <c r="AA404" s="67"/>
    </row>
    <row r="405" spans="3:27" ht="30" customHeight="1" x14ac:dyDescent="0.15">
      <c r="C405" s="67"/>
      <c r="D405" s="165">
        <f t="shared" si="0"/>
        <v>10</v>
      </c>
      <c r="E405" s="405"/>
      <c r="F405" s="406"/>
      <c r="G405" s="405"/>
      <c r="H405" s="407"/>
      <c r="I405" s="407"/>
      <c r="J405" s="407"/>
      <c r="K405" s="407"/>
      <c r="L405" s="406"/>
      <c r="M405" s="177"/>
      <c r="N405" s="178"/>
      <c r="O405" s="174"/>
      <c r="P405" s="175"/>
      <c r="Q405" s="175"/>
      <c r="R405" s="175"/>
      <c r="S405" s="175"/>
      <c r="T405" s="176"/>
      <c r="U405" s="198"/>
      <c r="V405" s="199"/>
      <c r="W405" s="200"/>
      <c r="X405" s="174"/>
      <c r="Y405" s="201"/>
      <c r="AA405" s="67"/>
    </row>
    <row r="406" spans="3:27" ht="30" customHeight="1" x14ac:dyDescent="0.15">
      <c r="C406" s="67"/>
      <c r="D406" s="165">
        <f t="shared" si="0"/>
        <v>11</v>
      </c>
      <c r="E406" s="405"/>
      <c r="F406" s="406"/>
      <c r="G406" s="405"/>
      <c r="H406" s="407"/>
      <c r="I406" s="407"/>
      <c r="J406" s="407"/>
      <c r="K406" s="407"/>
      <c r="L406" s="406"/>
      <c r="M406" s="177"/>
      <c r="N406" s="178"/>
      <c r="O406" s="174"/>
      <c r="P406" s="175"/>
      <c r="Q406" s="175"/>
      <c r="R406" s="175"/>
      <c r="S406" s="175"/>
      <c r="T406" s="176"/>
      <c r="U406" s="198"/>
      <c r="V406" s="199"/>
      <c r="W406" s="200"/>
      <c r="X406" s="174"/>
      <c r="Y406" s="201"/>
      <c r="AA406" s="67"/>
    </row>
    <row r="407" spans="3:27" ht="30" customHeight="1" x14ac:dyDescent="0.15">
      <c r="C407" s="67"/>
      <c r="D407" s="165">
        <f t="shared" si="0"/>
        <v>12</v>
      </c>
      <c r="E407" s="405"/>
      <c r="F407" s="406"/>
      <c r="G407" s="405"/>
      <c r="H407" s="407"/>
      <c r="I407" s="407"/>
      <c r="J407" s="407"/>
      <c r="K407" s="407"/>
      <c r="L407" s="406"/>
      <c r="M407" s="177"/>
      <c r="N407" s="178"/>
      <c r="O407" s="174"/>
      <c r="P407" s="175"/>
      <c r="Q407" s="175"/>
      <c r="R407" s="175"/>
      <c r="S407" s="175"/>
      <c r="T407" s="176"/>
      <c r="U407" s="198"/>
      <c r="V407" s="199"/>
      <c r="W407" s="200"/>
      <c r="X407" s="174"/>
      <c r="Y407" s="201"/>
      <c r="AA407" s="67"/>
    </row>
    <row r="408" spans="3:27" ht="30" customHeight="1" x14ac:dyDescent="0.15">
      <c r="C408" s="67"/>
      <c r="D408" s="165">
        <f t="shared" si="0"/>
        <v>13</v>
      </c>
      <c r="E408" s="405"/>
      <c r="F408" s="406"/>
      <c r="G408" s="405"/>
      <c r="H408" s="407"/>
      <c r="I408" s="407"/>
      <c r="J408" s="407"/>
      <c r="K408" s="407"/>
      <c r="L408" s="406"/>
      <c r="M408" s="177"/>
      <c r="N408" s="178"/>
      <c r="O408" s="174"/>
      <c r="P408" s="175"/>
      <c r="Q408" s="175"/>
      <c r="R408" s="175"/>
      <c r="S408" s="175"/>
      <c r="T408" s="176"/>
      <c r="U408" s="198"/>
      <c r="V408" s="199"/>
      <c r="W408" s="200"/>
      <c r="X408" s="174"/>
      <c r="Y408" s="201"/>
      <c r="AA408" s="67"/>
    </row>
    <row r="409" spans="3:27" ht="30" customHeight="1" x14ac:dyDescent="0.15">
      <c r="C409" s="67"/>
      <c r="D409" s="165">
        <f t="shared" si="0"/>
        <v>14</v>
      </c>
      <c r="E409" s="405"/>
      <c r="F409" s="406"/>
      <c r="G409" s="405"/>
      <c r="H409" s="407"/>
      <c r="I409" s="407"/>
      <c r="J409" s="407"/>
      <c r="K409" s="407"/>
      <c r="L409" s="406"/>
      <c r="M409" s="177"/>
      <c r="N409" s="178"/>
      <c r="O409" s="174"/>
      <c r="P409" s="175"/>
      <c r="Q409" s="175"/>
      <c r="R409" s="175"/>
      <c r="S409" s="175"/>
      <c r="T409" s="176"/>
      <c r="U409" s="198"/>
      <c r="V409" s="199"/>
      <c r="W409" s="200"/>
      <c r="X409" s="174"/>
      <c r="Y409" s="201"/>
      <c r="AA409" s="67"/>
    </row>
    <row r="410" spans="3:27" ht="30" customHeight="1" x14ac:dyDescent="0.15">
      <c r="C410" s="67"/>
      <c r="D410" s="166">
        <f t="shared" si="0"/>
        <v>15</v>
      </c>
      <c r="E410" s="492"/>
      <c r="F410" s="493"/>
      <c r="G410" s="492"/>
      <c r="H410" s="494"/>
      <c r="I410" s="494"/>
      <c r="J410" s="494"/>
      <c r="K410" s="494"/>
      <c r="L410" s="493"/>
      <c r="M410" s="206"/>
      <c r="N410" s="207"/>
      <c r="O410" s="202"/>
      <c r="P410" s="203"/>
      <c r="Q410" s="203"/>
      <c r="R410" s="203"/>
      <c r="S410" s="203"/>
      <c r="T410" s="204"/>
      <c r="U410" s="408"/>
      <c r="V410" s="409"/>
      <c r="W410" s="410"/>
      <c r="X410" s="202"/>
      <c r="Y410" s="205"/>
      <c r="AA410" s="67"/>
    </row>
    <row r="411" spans="3:27" ht="20.100000000000001" customHeight="1" x14ac:dyDescent="0.15">
      <c r="C411" s="67"/>
      <c r="D411" s="155" t="str">
        <f>"*1 " &amp; 日付例 &amp; "　年月日を入力してください。"</f>
        <v>*1 例)2024/4/1、R6/4/1　年月日を入力してください。</v>
      </c>
      <c r="AA411" s="67"/>
    </row>
    <row r="412" spans="3:27" ht="20.100000000000001" customHeight="1" x14ac:dyDescent="0.15">
      <c r="C412" s="95"/>
      <c r="D412" s="30"/>
      <c r="E412" s="30"/>
      <c r="F412" s="30"/>
      <c r="G412" s="30"/>
      <c r="H412" s="30"/>
      <c r="I412" s="30"/>
      <c r="J412" s="30"/>
      <c r="K412" s="30"/>
      <c r="L412" s="30"/>
      <c r="M412" s="30"/>
      <c r="N412" s="30"/>
      <c r="O412" s="30"/>
      <c r="P412" s="30"/>
      <c r="Q412" s="30"/>
      <c r="R412" s="30"/>
      <c r="S412" s="30"/>
      <c r="T412" s="30"/>
      <c r="U412" s="30"/>
      <c r="AA412" s="67"/>
    </row>
    <row r="413" spans="3:27" ht="20.100000000000001" customHeight="1" x14ac:dyDescent="0.15">
      <c r="I413" s="133"/>
      <c r="V413" s="121"/>
      <c r="W413" s="121"/>
      <c r="X413" s="121"/>
      <c r="Y413" s="121"/>
      <c r="Z413" s="121"/>
    </row>
  </sheetData>
  <sheetProtection algorithmName="SHA-512" hashValue="VUX96/etgRbdpKur8PCbnLKHgRLVvTnKgdEYoftD5XWJ79K0brqJgEU0mzLrTA3lJFmOVf57oHOhcbgzd0TJ6Q==" saltValue="rpNTbW0vtYU9SvLsek4sqA==" spinCount="100000" sheet="1" objects="1" scenarios="1"/>
  <dataConsolidate/>
  <mergeCells count="799">
    <mergeCell ref="J29:Y29"/>
    <mergeCell ref="I15:M15"/>
    <mergeCell ref="S324:Y324"/>
    <mergeCell ref="S325:Y325"/>
    <mergeCell ref="G323:I323"/>
    <mergeCell ref="G324:I324"/>
    <mergeCell ref="G325:I325"/>
    <mergeCell ref="J323:N323"/>
    <mergeCell ref="J324:N324"/>
    <mergeCell ref="J325:N325"/>
    <mergeCell ref="Q323:R323"/>
    <mergeCell ref="Q324:R324"/>
    <mergeCell ref="Q325:R325"/>
    <mergeCell ref="Q221:R221"/>
    <mergeCell ref="Q222:R222"/>
    <mergeCell ref="Q223:R223"/>
    <mergeCell ref="Q233:R233"/>
    <mergeCell ref="Q234:R234"/>
    <mergeCell ref="G213:I213"/>
    <mergeCell ref="G214:I214"/>
    <mergeCell ref="G215:I215"/>
    <mergeCell ref="P247:P257"/>
    <mergeCell ref="Q235:R235"/>
    <mergeCell ref="Q236:R236"/>
    <mergeCell ref="Q237:R237"/>
    <mergeCell ref="E409:F409"/>
    <mergeCell ref="E405:F405"/>
    <mergeCell ref="E406:F406"/>
    <mergeCell ref="G403:L403"/>
    <mergeCell ref="G404:L404"/>
    <mergeCell ref="G405:L405"/>
    <mergeCell ref="G406:L406"/>
    <mergeCell ref="E407:F407"/>
    <mergeCell ref="E408:F408"/>
    <mergeCell ref="E403:F403"/>
    <mergeCell ref="E395:F395"/>
    <mergeCell ref="E396:F396"/>
    <mergeCell ref="E397:F397"/>
    <mergeCell ref="E398:F398"/>
    <mergeCell ref="O395:T395"/>
    <mergeCell ref="S323:Y323"/>
    <mergeCell ref="G383:I383"/>
    <mergeCell ref="G378:I378"/>
    <mergeCell ref="Q377:Y377"/>
    <mergeCell ref="U373:Y373"/>
    <mergeCell ref="G384:I384"/>
    <mergeCell ref="G395:L395"/>
    <mergeCell ref="M395:N395"/>
    <mergeCell ref="E410:F410"/>
    <mergeCell ref="G407:L407"/>
    <mergeCell ref="G408:L408"/>
    <mergeCell ref="G409:L409"/>
    <mergeCell ref="G410:L410"/>
    <mergeCell ref="E404:F404"/>
    <mergeCell ref="O396:T396"/>
    <mergeCell ref="J384:N384"/>
    <mergeCell ref="U395:W395"/>
    <mergeCell ref="U396:W396"/>
    <mergeCell ref="U397:W397"/>
    <mergeCell ref="U398:W398"/>
    <mergeCell ref="O397:T397"/>
    <mergeCell ref="O398:T398"/>
    <mergeCell ref="M398:N398"/>
    <mergeCell ref="D394:Y394"/>
    <mergeCell ref="X395:Y395"/>
    <mergeCell ref="X396:Y396"/>
    <mergeCell ref="X397:Y397"/>
    <mergeCell ref="G396:L396"/>
    <mergeCell ref="G397:L397"/>
    <mergeCell ref="M396:N396"/>
    <mergeCell ref="M397:N397"/>
    <mergeCell ref="Q384:Y384"/>
    <mergeCell ref="C9:H9"/>
    <mergeCell ref="I11:M11"/>
    <mergeCell ref="J12:Y12"/>
    <mergeCell ref="I13:M13"/>
    <mergeCell ref="J14:Y14"/>
    <mergeCell ref="C194:H194"/>
    <mergeCell ref="E186:H186"/>
    <mergeCell ref="I186:M186"/>
    <mergeCell ref="E187:H187"/>
    <mergeCell ref="I187:M187"/>
    <mergeCell ref="I155:Y155"/>
    <mergeCell ref="I157:Y157"/>
    <mergeCell ref="I159:M159"/>
    <mergeCell ref="I161:M161"/>
    <mergeCell ref="E188:H188"/>
    <mergeCell ref="I188:M188"/>
    <mergeCell ref="E189:H189"/>
    <mergeCell ref="I189:M189"/>
    <mergeCell ref="E190:H190"/>
    <mergeCell ref="I190:M190"/>
    <mergeCell ref="I114:Y114"/>
    <mergeCell ref="I116:Y116"/>
    <mergeCell ref="I118:M118"/>
    <mergeCell ref="I120:Y120"/>
    <mergeCell ref="J388:Y388"/>
    <mergeCell ref="E381:F382"/>
    <mergeCell ref="E364:F364"/>
    <mergeCell ref="E365:F365"/>
    <mergeCell ref="E366:F366"/>
    <mergeCell ref="E367:F367"/>
    <mergeCell ref="E368:F368"/>
    <mergeCell ref="E369:F369"/>
    <mergeCell ref="Q379:Y379"/>
    <mergeCell ref="Q380:Y380"/>
    <mergeCell ref="Q381:Y381"/>
    <mergeCell ref="J372:N372"/>
    <mergeCell ref="Q378:Y378"/>
    <mergeCell ref="Q370:Y370"/>
    <mergeCell ref="Q371:Y371"/>
    <mergeCell ref="Q372:Y372"/>
    <mergeCell ref="E370:F370"/>
    <mergeCell ref="E377:F377"/>
    <mergeCell ref="E378:F378"/>
    <mergeCell ref="E379:F379"/>
    <mergeCell ref="E380:F380"/>
    <mergeCell ref="E372:F372"/>
    <mergeCell ref="E383:F383"/>
    <mergeCell ref="E384:F384"/>
    <mergeCell ref="Q344:Y344"/>
    <mergeCell ref="Q345:Y345"/>
    <mergeCell ref="Q337:Y337"/>
    <mergeCell ref="Q338:Y338"/>
    <mergeCell ref="Q339:Y339"/>
    <mergeCell ref="Q340:Y340"/>
    <mergeCell ref="Q341:Y341"/>
    <mergeCell ref="Q342:Y342"/>
    <mergeCell ref="S308:Y308"/>
    <mergeCell ref="S309:Y309"/>
    <mergeCell ref="S310:Y310"/>
    <mergeCell ref="S311:Y311"/>
    <mergeCell ref="S312:Y312"/>
    <mergeCell ref="U328:Y328"/>
    <mergeCell ref="U329:Y329"/>
    <mergeCell ref="Q330:Y330"/>
    <mergeCell ref="Q331:Y331"/>
    <mergeCell ref="S320:Y320"/>
    <mergeCell ref="Q343:Y343"/>
    <mergeCell ref="Q332:Y332"/>
    <mergeCell ref="Q327:R327"/>
    <mergeCell ref="Q321:R321"/>
    <mergeCell ref="Q322:R322"/>
    <mergeCell ref="S321:Y321"/>
    <mergeCell ref="S315:Y315"/>
    <mergeCell ref="S316:Y316"/>
    <mergeCell ref="S317:Y317"/>
    <mergeCell ref="S318:Y318"/>
    <mergeCell ref="S319:Y319"/>
    <mergeCell ref="Q309:R309"/>
    <mergeCell ref="Q310:R310"/>
    <mergeCell ref="Q311:R311"/>
    <mergeCell ref="Q306:R306"/>
    <mergeCell ref="Q307:R307"/>
    <mergeCell ref="Q308:R308"/>
    <mergeCell ref="S307:Y307"/>
    <mergeCell ref="Q326:R326"/>
    <mergeCell ref="S285:Y285"/>
    <mergeCell ref="S286:Y297"/>
    <mergeCell ref="S299:Y299"/>
    <mergeCell ref="Q299:R299"/>
    <mergeCell ref="Q300:R300"/>
    <mergeCell ref="Q301:R301"/>
    <mergeCell ref="Q302:R302"/>
    <mergeCell ref="Q320:R320"/>
    <mergeCell ref="Q319:R319"/>
    <mergeCell ref="Q314:R314"/>
    <mergeCell ref="Q315:R315"/>
    <mergeCell ref="Q316:R316"/>
    <mergeCell ref="Q317:R317"/>
    <mergeCell ref="Q318:R318"/>
    <mergeCell ref="Q312:R312"/>
    <mergeCell ref="Q313:R313"/>
    <mergeCell ref="S305:Y305"/>
    <mergeCell ref="Q303:R303"/>
    <mergeCell ref="Q304:R304"/>
    <mergeCell ref="Q305:R305"/>
    <mergeCell ref="S313:Y313"/>
    <mergeCell ref="S306:Y306"/>
    <mergeCell ref="S314:Y314"/>
    <mergeCell ref="S259:Y269"/>
    <mergeCell ref="S247:Y257"/>
    <mergeCell ref="S280:Y280"/>
    <mergeCell ref="S272:Y272"/>
    <mergeCell ref="S273:Y273"/>
    <mergeCell ref="S274:Y274"/>
    <mergeCell ref="S275:Y275"/>
    <mergeCell ref="S276:Y276"/>
    <mergeCell ref="S270:Y270"/>
    <mergeCell ref="S271:Y271"/>
    <mergeCell ref="S258:Y258"/>
    <mergeCell ref="S277:Y277"/>
    <mergeCell ref="S278:Y278"/>
    <mergeCell ref="S279:Y279"/>
    <mergeCell ref="Q271:R271"/>
    <mergeCell ref="Q258:R258"/>
    <mergeCell ref="Q259:R259"/>
    <mergeCell ref="Q260:R260"/>
    <mergeCell ref="Q261:R261"/>
    <mergeCell ref="Q262:R262"/>
    <mergeCell ref="Q263:R263"/>
    <mergeCell ref="Q264:R264"/>
    <mergeCell ref="Q265:R265"/>
    <mergeCell ref="Q266:R266"/>
    <mergeCell ref="P259:P269"/>
    <mergeCell ref="Q231:R231"/>
    <mergeCell ref="Q232:R232"/>
    <mergeCell ref="Q267:R267"/>
    <mergeCell ref="Q268:R268"/>
    <mergeCell ref="Q269:R269"/>
    <mergeCell ref="Q276:R276"/>
    <mergeCell ref="Q224:R224"/>
    <mergeCell ref="Q225:R225"/>
    <mergeCell ref="Q226:R226"/>
    <mergeCell ref="Q227:R227"/>
    <mergeCell ref="Q228:R228"/>
    <mergeCell ref="Q229:R229"/>
    <mergeCell ref="Q230:R230"/>
    <mergeCell ref="Q243:R243"/>
    <mergeCell ref="Q244:R244"/>
    <mergeCell ref="Q245:R245"/>
    <mergeCell ref="Q246:R246"/>
    <mergeCell ref="Q256:R256"/>
    <mergeCell ref="Q257:R257"/>
    <mergeCell ref="Q238:R238"/>
    <mergeCell ref="Q239:R239"/>
    <mergeCell ref="Q240:R240"/>
    <mergeCell ref="Q241:R241"/>
    <mergeCell ref="E213:F219"/>
    <mergeCell ref="E220:F229"/>
    <mergeCell ref="E230:F236"/>
    <mergeCell ref="E237:F243"/>
    <mergeCell ref="E244:F246"/>
    <mergeCell ref="E247:F271"/>
    <mergeCell ref="E272:F278"/>
    <mergeCell ref="G247:I257"/>
    <mergeCell ref="Q247:R247"/>
    <mergeCell ref="Q248:R248"/>
    <mergeCell ref="Q249:R249"/>
    <mergeCell ref="Q250:R250"/>
    <mergeCell ref="Q251:R251"/>
    <mergeCell ref="Q252:R252"/>
    <mergeCell ref="Q253:R253"/>
    <mergeCell ref="O220:O223"/>
    <mergeCell ref="P220:P223"/>
    <mergeCell ref="Q220:R220"/>
    <mergeCell ref="Q254:R254"/>
    <mergeCell ref="Q255:R255"/>
    <mergeCell ref="J241:N241"/>
    <mergeCell ref="J245:N245"/>
    <mergeCell ref="J246:N246"/>
    <mergeCell ref="J247:N247"/>
    <mergeCell ref="G216:I216"/>
    <mergeCell ref="G217:I217"/>
    <mergeCell ref="G218:I218"/>
    <mergeCell ref="G219:I219"/>
    <mergeCell ref="Q209:R209"/>
    <mergeCell ref="Q210:R210"/>
    <mergeCell ref="Q211:R211"/>
    <mergeCell ref="Q212:R212"/>
    <mergeCell ref="Q213:R213"/>
    <mergeCell ref="Q214:R214"/>
    <mergeCell ref="Q215:R215"/>
    <mergeCell ref="Q216:R216"/>
    <mergeCell ref="G210:I210"/>
    <mergeCell ref="J216:N216"/>
    <mergeCell ref="J217:N217"/>
    <mergeCell ref="J218:N218"/>
    <mergeCell ref="J219:N219"/>
    <mergeCell ref="Q219:R219"/>
    <mergeCell ref="Q217:R217"/>
    <mergeCell ref="Q218:R218"/>
    <mergeCell ref="J213:N213"/>
    <mergeCell ref="J214:N214"/>
    <mergeCell ref="J215:N215"/>
    <mergeCell ref="D363:F363"/>
    <mergeCell ref="Q363:Y363"/>
    <mergeCell ref="Q364:Y364"/>
    <mergeCell ref="Q365:Y365"/>
    <mergeCell ref="Q366:Y366"/>
    <mergeCell ref="Q367:Y367"/>
    <mergeCell ref="Q368:Y368"/>
    <mergeCell ref="Q369:Y369"/>
    <mergeCell ref="E371:F371"/>
    <mergeCell ref="G311:I311"/>
    <mergeCell ref="G312:I312"/>
    <mergeCell ref="G313:I313"/>
    <mergeCell ref="E304:F306"/>
    <mergeCell ref="E307:F309"/>
    <mergeCell ref="E310:F311"/>
    <mergeCell ref="E312:F320"/>
    <mergeCell ref="E321:F327"/>
    <mergeCell ref="G319:I319"/>
    <mergeCell ref="E331:F331"/>
    <mergeCell ref="E332:F335"/>
    <mergeCell ref="G321:I321"/>
    <mergeCell ref="E354:F354"/>
    <mergeCell ref="E355:F355"/>
    <mergeCell ref="E356:F357"/>
    <mergeCell ref="E358:F360"/>
    <mergeCell ref="E347:F347"/>
    <mergeCell ref="G346:I346"/>
    <mergeCell ref="G352:I352"/>
    <mergeCell ref="G353:I353"/>
    <mergeCell ref="G354:I354"/>
    <mergeCell ref="E348:F352"/>
    <mergeCell ref="E353:F353"/>
    <mergeCell ref="J333:N333"/>
    <mergeCell ref="G220:I223"/>
    <mergeCell ref="K221:N221"/>
    <mergeCell ref="K222:N222"/>
    <mergeCell ref="K223:N223"/>
    <mergeCell ref="E399:F399"/>
    <mergeCell ref="J248:J257"/>
    <mergeCell ref="J260:J269"/>
    <mergeCell ref="J258:N258"/>
    <mergeCell ref="J259:N259"/>
    <mergeCell ref="J271:N271"/>
    <mergeCell ref="J272:N272"/>
    <mergeCell ref="J273:N273"/>
    <mergeCell ref="J274:N274"/>
    <mergeCell ref="J275:N275"/>
    <mergeCell ref="E279:F282"/>
    <mergeCell ref="E283:F285"/>
    <mergeCell ref="E286:F303"/>
    <mergeCell ref="J281:N281"/>
    <mergeCell ref="J301:N301"/>
    <mergeCell ref="J299:N299"/>
    <mergeCell ref="C392:I392"/>
    <mergeCell ref="I387:M387"/>
    <mergeCell ref="G318:I318"/>
    <mergeCell ref="U403:W403"/>
    <mergeCell ref="U404:W404"/>
    <mergeCell ref="U405:W405"/>
    <mergeCell ref="U406:W406"/>
    <mergeCell ref="U407:W407"/>
    <mergeCell ref="U408:W408"/>
    <mergeCell ref="U409:W409"/>
    <mergeCell ref="U410:W410"/>
    <mergeCell ref="X407:Y407"/>
    <mergeCell ref="X408:Y408"/>
    <mergeCell ref="E402:F402"/>
    <mergeCell ref="G400:L400"/>
    <mergeCell ref="G401:L401"/>
    <mergeCell ref="G402:L402"/>
    <mergeCell ref="M400:N400"/>
    <mergeCell ref="M401:N401"/>
    <mergeCell ref="M402:N402"/>
    <mergeCell ref="G398:L398"/>
    <mergeCell ref="G399:L399"/>
    <mergeCell ref="M399:N399"/>
    <mergeCell ref="E400:F400"/>
    <mergeCell ref="E401:F401"/>
    <mergeCell ref="D321:D327"/>
    <mergeCell ref="J370:N370"/>
    <mergeCell ref="J371:N371"/>
    <mergeCell ref="J356:N356"/>
    <mergeCell ref="J357:N357"/>
    <mergeCell ref="J358:N358"/>
    <mergeCell ref="J359:N359"/>
    <mergeCell ref="J360:N360"/>
    <mergeCell ref="G356:I356"/>
    <mergeCell ref="G357:I357"/>
    <mergeCell ref="G358:I358"/>
    <mergeCell ref="G359:I359"/>
    <mergeCell ref="G322:I322"/>
    <mergeCell ref="G326:I326"/>
    <mergeCell ref="J355:N355"/>
    <mergeCell ref="D358:D360"/>
    <mergeCell ref="G347:I347"/>
    <mergeCell ref="G348:I348"/>
    <mergeCell ref="G349:I349"/>
    <mergeCell ref="G350:I350"/>
    <mergeCell ref="G351:I351"/>
    <mergeCell ref="J340:N340"/>
    <mergeCell ref="J341:N341"/>
    <mergeCell ref="J342:N342"/>
    <mergeCell ref="G208:N208"/>
    <mergeCell ref="J209:N209"/>
    <mergeCell ref="J210:N210"/>
    <mergeCell ref="D206:Y206"/>
    <mergeCell ref="Q208:R208"/>
    <mergeCell ref="E209:F212"/>
    <mergeCell ref="G211:I211"/>
    <mergeCell ref="G212:I212"/>
    <mergeCell ref="D209:D212"/>
    <mergeCell ref="D208:F208"/>
    <mergeCell ref="G209:I209"/>
    <mergeCell ref="J211:N211"/>
    <mergeCell ref="J212:N212"/>
    <mergeCell ref="S208:Y208"/>
    <mergeCell ref="S209:Y209"/>
    <mergeCell ref="S210:Y210"/>
    <mergeCell ref="S211:Y211"/>
    <mergeCell ref="S212:Y212"/>
    <mergeCell ref="I177:M177"/>
    <mergeCell ref="I179:M179"/>
    <mergeCell ref="I181:M181"/>
    <mergeCell ref="I81:Y81"/>
    <mergeCell ref="I83:M83"/>
    <mergeCell ref="I85:M85"/>
    <mergeCell ref="I87:Y87"/>
    <mergeCell ref="C109:H109"/>
    <mergeCell ref="D111:Y111"/>
    <mergeCell ref="I112:Y112"/>
    <mergeCell ref="I122:M122"/>
    <mergeCell ref="I124:M124"/>
    <mergeCell ref="I126:Y126"/>
    <mergeCell ref="C150:H150"/>
    <mergeCell ref="I153:M153"/>
    <mergeCell ref="I163:Y163"/>
    <mergeCell ref="I165:M165"/>
    <mergeCell ref="I167:M167"/>
    <mergeCell ref="I169:Y169"/>
    <mergeCell ref="I183:M183"/>
    <mergeCell ref="W1:Z1"/>
    <mergeCell ref="C174:H174"/>
    <mergeCell ref="I73:Y73"/>
    <mergeCell ref="J74:Y74"/>
    <mergeCell ref="I75:Y75"/>
    <mergeCell ref="I32:Y32"/>
    <mergeCell ref="I34:M34"/>
    <mergeCell ref="I36:M36"/>
    <mergeCell ref="I38:Y38"/>
    <mergeCell ref="I40:M40"/>
    <mergeCell ref="C60:H60"/>
    <mergeCell ref="I63:M63"/>
    <mergeCell ref="I69:M69"/>
    <mergeCell ref="I71:Y71"/>
    <mergeCell ref="C18:H18"/>
    <mergeCell ref="I20:M20"/>
    <mergeCell ref="I22:Y22"/>
    <mergeCell ref="I24:Y24"/>
    <mergeCell ref="I26:Y26"/>
    <mergeCell ref="I28:Y28"/>
    <mergeCell ref="I30:Y30"/>
    <mergeCell ref="J76:Y76"/>
    <mergeCell ref="I77:Y77"/>
    <mergeCell ref="I79:Y79"/>
    <mergeCell ref="J278:N278"/>
    <mergeCell ref="J242:N242"/>
    <mergeCell ref="J282:N282"/>
    <mergeCell ref="J283:N283"/>
    <mergeCell ref="J284:N284"/>
    <mergeCell ref="J285:N285"/>
    <mergeCell ref="J286:N286"/>
    <mergeCell ref="Q280:R280"/>
    <mergeCell ref="G258:I258"/>
    <mergeCell ref="G259:I269"/>
    <mergeCell ref="J220:N220"/>
    <mergeCell ref="J224:N224"/>
    <mergeCell ref="J225:N225"/>
    <mergeCell ref="J226:N226"/>
    <mergeCell ref="J227:N227"/>
    <mergeCell ref="J228:N228"/>
    <mergeCell ref="J229:N229"/>
    <mergeCell ref="J230:N230"/>
    <mergeCell ref="J231:N231"/>
    <mergeCell ref="J221:J223"/>
    <mergeCell ref="J232:N232"/>
    <mergeCell ref="J233:N233"/>
    <mergeCell ref="G276:I276"/>
    <mergeCell ref="S302:Y302"/>
    <mergeCell ref="S303:Y303"/>
    <mergeCell ref="S304:Y304"/>
    <mergeCell ref="G278:I278"/>
    <mergeCell ref="Q283:R283"/>
    <mergeCell ref="Q284:R284"/>
    <mergeCell ref="Q285:R285"/>
    <mergeCell ref="Q286:R286"/>
    <mergeCell ref="Q282:R282"/>
    <mergeCell ref="Q291:R291"/>
    <mergeCell ref="Q292:R292"/>
    <mergeCell ref="Q297:R297"/>
    <mergeCell ref="Q298:R298"/>
    <mergeCell ref="P286:P297"/>
    <mergeCell ref="Q279:R279"/>
    <mergeCell ref="Q296:R296"/>
    <mergeCell ref="S283:Y283"/>
    <mergeCell ref="S284:Y284"/>
    <mergeCell ref="G299:I299"/>
    <mergeCell ref="G300:I300"/>
    <mergeCell ref="G301:I301"/>
    <mergeCell ref="G302:I302"/>
    <mergeCell ref="G303:I303"/>
    <mergeCell ref="G279:I279"/>
    <mergeCell ref="G224:I224"/>
    <mergeCell ref="G225:I225"/>
    <mergeCell ref="G226:I226"/>
    <mergeCell ref="G227:I227"/>
    <mergeCell ref="G228:I228"/>
    <mergeCell ref="G229:I229"/>
    <mergeCell ref="G230:I230"/>
    <mergeCell ref="G231:I231"/>
    <mergeCell ref="G232:I232"/>
    <mergeCell ref="G271:I271"/>
    <mergeCell ref="G272:I272"/>
    <mergeCell ref="G273:I273"/>
    <mergeCell ref="G274:I274"/>
    <mergeCell ref="G275:I275"/>
    <mergeCell ref="J270:N270"/>
    <mergeCell ref="G233:I233"/>
    <mergeCell ref="G234:I234"/>
    <mergeCell ref="G235:I235"/>
    <mergeCell ref="G236:I236"/>
    <mergeCell ref="G237:I237"/>
    <mergeCell ref="G238:I238"/>
    <mergeCell ref="G239:I239"/>
    <mergeCell ref="G240:I240"/>
    <mergeCell ref="G241:I241"/>
    <mergeCell ref="J244:N244"/>
    <mergeCell ref="G242:I242"/>
    <mergeCell ref="G243:I243"/>
    <mergeCell ref="G244:I244"/>
    <mergeCell ref="G245:I245"/>
    <mergeCell ref="G246:I246"/>
    <mergeCell ref="D213:D219"/>
    <mergeCell ref="D220:D229"/>
    <mergeCell ref="D230:D236"/>
    <mergeCell ref="D237:D243"/>
    <mergeCell ref="D244:D246"/>
    <mergeCell ref="D247:D271"/>
    <mergeCell ref="D272:D278"/>
    <mergeCell ref="D279:D282"/>
    <mergeCell ref="D283:D285"/>
    <mergeCell ref="J317:N317"/>
    <mergeCell ref="J318:N318"/>
    <mergeCell ref="J319:N319"/>
    <mergeCell ref="J320:N320"/>
    <mergeCell ref="J298:N298"/>
    <mergeCell ref="J287:J297"/>
    <mergeCell ref="G304:I304"/>
    <mergeCell ref="G305:I305"/>
    <mergeCell ref="G306:I306"/>
    <mergeCell ref="G307:I307"/>
    <mergeCell ref="G317:I317"/>
    <mergeCell ref="J314:N314"/>
    <mergeCell ref="J315:N315"/>
    <mergeCell ref="J316:N316"/>
    <mergeCell ref="G320:I320"/>
    <mergeCell ref="G308:I308"/>
    <mergeCell ref="G309:I309"/>
    <mergeCell ref="G310:I310"/>
    <mergeCell ref="G314:I314"/>
    <mergeCell ref="G315:I315"/>
    <mergeCell ref="G316:I316"/>
    <mergeCell ref="G298:I298"/>
    <mergeCell ref="G286:I297"/>
    <mergeCell ref="J302:N302"/>
    <mergeCell ref="G280:I280"/>
    <mergeCell ref="G281:I281"/>
    <mergeCell ref="G282:I282"/>
    <mergeCell ref="G283:I283"/>
    <mergeCell ref="D330:F330"/>
    <mergeCell ref="J313:N313"/>
    <mergeCell ref="J234:N234"/>
    <mergeCell ref="J235:N235"/>
    <mergeCell ref="J236:N236"/>
    <mergeCell ref="J237:N237"/>
    <mergeCell ref="J238:N238"/>
    <mergeCell ref="J239:N239"/>
    <mergeCell ref="J240:N240"/>
    <mergeCell ref="G277:I277"/>
    <mergeCell ref="G284:I284"/>
    <mergeCell ref="G285:I285"/>
    <mergeCell ref="G270:I270"/>
    <mergeCell ref="D286:D303"/>
    <mergeCell ref="D304:D306"/>
    <mergeCell ref="D307:D309"/>
    <mergeCell ref="D312:D320"/>
    <mergeCell ref="D310:D311"/>
    <mergeCell ref="J276:N276"/>
    <mergeCell ref="J277:N277"/>
    <mergeCell ref="J306:N306"/>
    <mergeCell ref="J307:N307"/>
    <mergeCell ref="J308:N308"/>
    <mergeCell ref="J309:N309"/>
    <mergeCell ref="J310:N310"/>
    <mergeCell ref="J303:N303"/>
    <mergeCell ref="J304:N304"/>
    <mergeCell ref="J305:N305"/>
    <mergeCell ref="J300:N300"/>
    <mergeCell ref="D332:D335"/>
    <mergeCell ref="G333:I333"/>
    <mergeCell ref="G334:I334"/>
    <mergeCell ref="G335:I335"/>
    <mergeCell ref="G336:I336"/>
    <mergeCell ref="G337:I337"/>
    <mergeCell ref="E345:F345"/>
    <mergeCell ref="E340:F340"/>
    <mergeCell ref="G338:I338"/>
    <mergeCell ref="G339:I339"/>
    <mergeCell ref="G345:I345"/>
    <mergeCell ref="G332:I332"/>
    <mergeCell ref="G342:I342"/>
    <mergeCell ref="G343:I343"/>
    <mergeCell ref="G344:I344"/>
    <mergeCell ref="E336:F337"/>
    <mergeCell ref="D381:D382"/>
    <mergeCell ref="D376:F376"/>
    <mergeCell ref="Q376:Y376"/>
    <mergeCell ref="Q382:Y382"/>
    <mergeCell ref="G379:I379"/>
    <mergeCell ref="G380:I380"/>
    <mergeCell ref="G381:I381"/>
    <mergeCell ref="G382:I382"/>
    <mergeCell ref="C204:H204"/>
    <mergeCell ref="G376:N376"/>
    <mergeCell ref="J381:N381"/>
    <mergeCell ref="J382:N382"/>
    <mergeCell ref="G340:I340"/>
    <mergeCell ref="G370:I370"/>
    <mergeCell ref="G371:I371"/>
    <mergeCell ref="G372:I372"/>
    <mergeCell ref="G360:I360"/>
    <mergeCell ref="D336:D337"/>
    <mergeCell ref="D338:D339"/>
    <mergeCell ref="D341:D344"/>
    <mergeCell ref="D356:D357"/>
    <mergeCell ref="E338:F339"/>
    <mergeCell ref="E341:F344"/>
    <mergeCell ref="E346:F346"/>
    <mergeCell ref="S213:Y213"/>
    <mergeCell ref="S214:Y214"/>
    <mergeCell ref="S215:Y215"/>
    <mergeCell ref="S216:Y216"/>
    <mergeCell ref="S217:Y217"/>
    <mergeCell ref="S218:Y218"/>
    <mergeCell ref="S219:Y219"/>
    <mergeCell ref="S220:Y220"/>
    <mergeCell ref="S221:Y221"/>
    <mergeCell ref="S222:Y222"/>
    <mergeCell ref="S223:Y223"/>
    <mergeCell ref="S224:Y224"/>
    <mergeCell ref="S225:Y225"/>
    <mergeCell ref="Q293:R293"/>
    <mergeCell ref="Q294:R294"/>
    <mergeCell ref="Q295:R295"/>
    <mergeCell ref="S226:Y226"/>
    <mergeCell ref="S227:Y227"/>
    <mergeCell ref="S228:Y228"/>
    <mergeCell ref="S229:Y229"/>
    <mergeCell ref="S282:Y282"/>
    <mergeCell ref="Q242:R242"/>
    <mergeCell ref="Q288:R288"/>
    <mergeCell ref="Q290:R290"/>
    <mergeCell ref="Q289:R289"/>
    <mergeCell ref="Q287:R287"/>
    <mergeCell ref="Q277:R277"/>
    <mergeCell ref="Q281:R281"/>
    <mergeCell ref="Q270:R270"/>
    <mergeCell ref="Q275:R275"/>
    <mergeCell ref="Q272:R272"/>
    <mergeCell ref="Q273:R273"/>
    <mergeCell ref="Q274:R274"/>
    <mergeCell ref="J335:N335"/>
    <mergeCell ref="S230:Y230"/>
    <mergeCell ref="S231:Y231"/>
    <mergeCell ref="S232:Y232"/>
    <mergeCell ref="S233:Y233"/>
    <mergeCell ref="S234:Y234"/>
    <mergeCell ref="S235:Y235"/>
    <mergeCell ref="S236:Y236"/>
    <mergeCell ref="S237:Y237"/>
    <mergeCell ref="J311:N311"/>
    <mergeCell ref="S238:Y238"/>
    <mergeCell ref="S239:Y239"/>
    <mergeCell ref="S240:Y240"/>
    <mergeCell ref="S241:Y241"/>
    <mergeCell ref="S242:Y242"/>
    <mergeCell ref="S243:Y243"/>
    <mergeCell ref="S244:Y244"/>
    <mergeCell ref="S245:Y245"/>
    <mergeCell ref="S246:Y246"/>
    <mergeCell ref="J279:N279"/>
    <mergeCell ref="J280:N280"/>
    <mergeCell ref="J243:N243"/>
    <mergeCell ref="S298:Y298"/>
    <mergeCell ref="S281:Y281"/>
    <mergeCell ref="J339:N339"/>
    <mergeCell ref="J366:N366"/>
    <mergeCell ref="J347:N347"/>
    <mergeCell ref="J348:N348"/>
    <mergeCell ref="J349:N349"/>
    <mergeCell ref="J350:N350"/>
    <mergeCell ref="J351:N351"/>
    <mergeCell ref="J352:N352"/>
    <mergeCell ref="J353:N353"/>
    <mergeCell ref="U362:Y362"/>
    <mergeCell ref="J367:N367"/>
    <mergeCell ref="J368:N368"/>
    <mergeCell ref="J364:N364"/>
    <mergeCell ref="J365:N365"/>
    <mergeCell ref="G363:N363"/>
    <mergeCell ref="G364:I364"/>
    <mergeCell ref="G365:I365"/>
    <mergeCell ref="Q346:Y346"/>
    <mergeCell ref="Q349:Y349"/>
    <mergeCell ref="Q350:Y350"/>
    <mergeCell ref="Q351:Y351"/>
    <mergeCell ref="Q352:Y352"/>
    <mergeCell ref="Q353:Y353"/>
    <mergeCell ref="Q354:Y354"/>
    <mergeCell ref="S300:Y300"/>
    <mergeCell ref="S301:Y301"/>
    <mergeCell ref="J369:N369"/>
    <mergeCell ref="G355:I355"/>
    <mergeCell ref="G377:I377"/>
    <mergeCell ref="G367:I367"/>
    <mergeCell ref="G368:I368"/>
    <mergeCell ref="G369:I369"/>
    <mergeCell ref="G366:I366"/>
    <mergeCell ref="J321:N321"/>
    <mergeCell ref="J322:N322"/>
    <mergeCell ref="J326:N326"/>
    <mergeCell ref="J338:N338"/>
    <mergeCell ref="J354:N354"/>
    <mergeCell ref="J343:N343"/>
    <mergeCell ref="J344:N344"/>
    <mergeCell ref="J345:N345"/>
    <mergeCell ref="J346:N346"/>
    <mergeCell ref="J336:N336"/>
    <mergeCell ref="J337:N337"/>
    <mergeCell ref="J334:N334"/>
    <mergeCell ref="J312:N312"/>
    <mergeCell ref="Q347:Y347"/>
    <mergeCell ref="Q348:Y348"/>
    <mergeCell ref="M410:N410"/>
    <mergeCell ref="S326:Y326"/>
    <mergeCell ref="S327:Y327"/>
    <mergeCell ref="Q383:Y383"/>
    <mergeCell ref="Q358:Y358"/>
    <mergeCell ref="Q359:Y359"/>
    <mergeCell ref="Q360:Y360"/>
    <mergeCell ref="J383:N383"/>
    <mergeCell ref="J378:N378"/>
    <mergeCell ref="J379:N379"/>
    <mergeCell ref="J380:N380"/>
    <mergeCell ref="N361:R361"/>
    <mergeCell ref="N362:R362"/>
    <mergeCell ref="Q333:Y333"/>
    <mergeCell ref="Q334:Y334"/>
    <mergeCell ref="U374:Y374"/>
    <mergeCell ref="U361:Y361"/>
    <mergeCell ref="Q355:Y355"/>
    <mergeCell ref="Q335:Y335"/>
    <mergeCell ref="Q336:Y336"/>
    <mergeCell ref="J327:N327"/>
    <mergeCell ref="G330:N330"/>
    <mergeCell ref="J331:N331"/>
    <mergeCell ref="J332:N332"/>
    <mergeCell ref="X398:Y398"/>
    <mergeCell ref="X399:Y399"/>
    <mergeCell ref="X400:Y400"/>
    <mergeCell ref="X401:Y401"/>
    <mergeCell ref="X402:Y402"/>
    <mergeCell ref="U399:W399"/>
    <mergeCell ref="U400:W400"/>
    <mergeCell ref="U401:W401"/>
    <mergeCell ref="O410:T410"/>
    <mergeCell ref="O400:T400"/>
    <mergeCell ref="O401:T401"/>
    <mergeCell ref="O402:T402"/>
    <mergeCell ref="O403:T403"/>
    <mergeCell ref="O404:T404"/>
    <mergeCell ref="O405:T405"/>
    <mergeCell ref="O406:T406"/>
    <mergeCell ref="O407:T407"/>
    <mergeCell ref="O408:T408"/>
    <mergeCell ref="X409:Y409"/>
    <mergeCell ref="X410:Y410"/>
    <mergeCell ref="X403:Y403"/>
    <mergeCell ref="X404:Y404"/>
    <mergeCell ref="X405:Y405"/>
    <mergeCell ref="X406:Y406"/>
    <mergeCell ref="D196:Y196"/>
    <mergeCell ref="J16:Y16"/>
    <mergeCell ref="D62:Y62"/>
    <mergeCell ref="I197:Y197"/>
    <mergeCell ref="I199:Y199"/>
    <mergeCell ref="O409:T409"/>
    <mergeCell ref="M403:N403"/>
    <mergeCell ref="M404:N404"/>
    <mergeCell ref="M405:N405"/>
    <mergeCell ref="M406:N406"/>
    <mergeCell ref="M407:N407"/>
    <mergeCell ref="M408:N408"/>
    <mergeCell ref="M409:N409"/>
    <mergeCell ref="G327:I327"/>
    <mergeCell ref="G331:I331"/>
    <mergeCell ref="S322:Y322"/>
    <mergeCell ref="O399:T399"/>
    <mergeCell ref="N373:R373"/>
    <mergeCell ref="N374:R374"/>
    <mergeCell ref="J377:N377"/>
    <mergeCell ref="G341:I341"/>
    <mergeCell ref="Q356:Y356"/>
    <mergeCell ref="Q357:Y357"/>
    <mergeCell ref="U402:W402"/>
  </mergeCells>
  <phoneticPr fontId="5"/>
  <conditionalFormatting sqref="I11:M11">
    <cfRule type="expression" dxfId="99" priority="230" stopIfTrue="1">
      <formula>TRIM($I11)=""</formula>
    </cfRule>
  </conditionalFormatting>
  <conditionalFormatting sqref="I13:M13">
    <cfRule type="expression" dxfId="98" priority="229" stopIfTrue="1">
      <formula>TRIM($I13)=""</formula>
    </cfRule>
  </conditionalFormatting>
  <conditionalFormatting sqref="I15:M15">
    <cfRule type="expression" dxfId="97" priority="228" stopIfTrue="1">
      <formula>TRIM($I15)=""</formula>
    </cfRule>
  </conditionalFormatting>
  <conditionalFormatting sqref="I20:M20">
    <cfRule type="expression" dxfId="96" priority="227" stopIfTrue="1">
      <formula>TRIM($I20)=""</formula>
    </cfRule>
  </conditionalFormatting>
  <conditionalFormatting sqref="I34:M34">
    <cfRule type="expression" dxfId="95" priority="220" stopIfTrue="1">
      <formula>NOT(AND(TRIM($I34)&lt;&gt;"",ISNUMBER(VALUE(SUBSTITUTE($I34,"-",""))), IFERROR(SEARCH("-",$I34),0)&gt;0))</formula>
    </cfRule>
  </conditionalFormatting>
  <conditionalFormatting sqref="I36:M36">
    <cfRule type="expression" dxfId="94" priority="219" stopIfTrue="1">
      <formula>AND(TRIM($I36)&lt;&gt;"", NOT(AND(ISNUMBER(VALUE(SUBSTITUTE($I36,"-",""))), IFERROR(SEARCH("-",$I36),0)&gt;0)))</formula>
    </cfRule>
  </conditionalFormatting>
  <conditionalFormatting sqref="I40:M40">
    <cfRule type="expression" dxfId="93" priority="217" stopIfTrue="1">
      <formula>AND($I40&lt;&gt;"一致する", $I40&lt;&gt;"一致しない")</formula>
    </cfRule>
  </conditionalFormatting>
  <conditionalFormatting sqref="I63:M63">
    <cfRule type="expression" dxfId="92" priority="216" stopIfTrue="1">
      <formula>AND($I63&lt;&gt;"しない", $I63&lt;&gt;"する")</formula>
    </cfRule>
  </conditionalFormatting>
  <conditionalFormatting sqref="I69:M69">
    <cfRule type="expression" dxfId="91" priority="215" stopIfTrue="1">
      <formula>OR(AND($I63="する",TRIM($I69)=""),AND($I63="しない",NOT(ISBLANK($I69))))</formula>
    </cfRule>
  </conditionalFormatting>
  <conditionalFormatting sqref="I83:M83">
    <cfRule type="expression" dxfId="90" priority="208" stopIfTrue="1">
      <formula>OR(AND($I63="する",NOT(AND(TRIM($I83)&lt;&gt;"",ISNUMBER(VALUE(SUBSTITUTE($I83,"-",""))),IFERROR(SEARCH("-",$I83),0)&gt;0))), AND($I63="しない",NOT(ISBLANK($I83))))</formula>
    </cfRule>
  </conditionalFormatting>
  <conditionalFormatting sqref="I85:M85">
    <cfRule type="expression" dxfId="89" priority="206" stopIfTrue="1">
      <formula>OR(AND($I63="する",AND(TRIM($I85)&lt;&gt;"",NOT(AND(ISNUMBER(VALUE(SUBSTITUTE($I85,"-",""))),IFERROR(SEARCH("-",$I85),0)&gt;0)))), AND($I63="しない",NOT(ISBLANK($I85))))</formula>
    </cfRule>
  </conditionalFormatting>
  <conditionalFormatting sqref="I122:M122">
    <cfRule type="expression" dxfId="88" priority="201" stopIfTrue="1">
      <formula>AND(TRIM($I122)&lt;&gt;"", NOT(AND(ISNUMBER(VALUE(SUBSTITUTE($I122,"-",""))), IFERROR(SEARCH("-",$I122),0)&gt;0)))</formula>
    </cfRule>
  </conditionalFormatting>
  <conditionalFormatting sqref="I124:M124">
    <cfRule type="expression" dxfId="87" priority="200" stopIfTrue="1">
      <formula>AND(TRIM($I124)&lt;&gt;"", NOT(AND(ISNUMBER(VALUE(SUBSTITUTE($I124,"-",""))), IFERROR(SEARCH("-",$I124),0)&gt;0)))</formula>
    </cfRule>
  </conditionalFormatting>
  <conditionalFormatting sqref="I153:M153">
    <cfRule type="expression" dxfId="86" priority="198" stopIfTrue="1">
      <formula>AND($I153&lt;&gt;"しない", $I153&lt;&gt;"する")</formula>
    </cfRule>
  </conditionalFormatting>
  <conditionalFormatting sqref="I159:M159">
    <cfRule type="expression" dxfId="85" priority="195" stopIfTrue="1">
      <formula>AND($I153="する",OR(TRIM($I159)="", LEN($I159)&lt;&gt;8, NOT(ISNUMBER(VALUE(I159))), IFERROR(SEARCH("-", $I159),0)&gt;0))</formula>
    </cfRule>
  </conditionalFormatting>
  <conditionalFormatting sqref="I161:M161">
    <cfRule type="expression" dxfId="84" priority="194" stopIfTrue="1">
      <formula>AND($I153="する",TRIM($I161)="")</formula>
    </cfRule>
  </conditionalFormatting>
  <conditionalFormatting sqref="I165:M165">
    <cfRule type="expression" dxfId="83" priority="192" stopIfTrue="1">
      <formula>AND($I153="する",NOT(AND(TRIM($I165)&lt;&gt;"",ISNUMBER(VALUE(SUBSTITUTE($I165,"-",""))),IFERROR(SEARCH("-",$I165),0)&gt;0)))</formula>
    </cfRule>
  </conditionalFormatting>
  <conditionalFormatting sqref="I167:M167">
    <cfRule type="expression" dxfId="82" priority="191" stopIfTrue="1">
      <formula>AND($I153="する",AND(TRIM($I167)&lt;&gt;"",NOT(AND(ISNUMBER(VALUE(SUBSTITUTE($I167,"-",""))),IFERROR(SEARCH("-",$I167),0)&gt;0))))</formula>
    </cfRule>
  </conditionalFormatting>
  <conditionalFormatting sqref="I177:M177">
    <cfRule type="expression" dxfId="81" priority="189" stopIfTrue="1">
      <formula>TRIM($I177)=""</formula>
    </cfRule>
  </conditionalFormatting>
  <conditionalFormatting sqref="I179:M179">
    <cfRule type="expression" dxfId="80" priority="188" stopIfTrue="1">
      <formula>TRIM($I179)=""</formula>
    </cfRule>
  </conditionalFormatting>
  <conditionalFormatting sqref="I181:M181">
    <cfRule type="expression" dxfId="79" priority="187" stopIfTrue="1">
      <formula>TRIM($I181)=""</formula>
    </cfRule>
  </conditionalFormatting>
  <conditionalFormatting sqref="I183:M183">
    <cfRule type="expression" dxfId="78" priority="186" stopIfTrue="1">
      <formula>TRIM($I183)=""</formula>
    </cfRule>
  </conditionalFormatting>
  <conditionalFormatting sqref="I186:M188">
    <cfRule type="expression" dxfId="77" priority="183" stopIfTrue="1">
      <formula>TRIM($I186)=""</formula>
    </cfRule>
  </conditionalFormatting>
  <conditionalFormatting sqref="I190:M190">
    <cfRule type="expression" dxfId="76" priority="182" stopIfTrue="1">
      <formula>TRIM($I190)=""</formula>
    </cfRule>
  </conditionalFormatting>
  <conditionalFormatting sqref="I387:M387">
    <cfRule type="expression" dxfId="75" priority="1" stopIfTrue="1">
      <formula>TRIM($I387)=""</formula>
    </cfRule>
  </conditionalFormatting>
  <conditionalFormatting sqref="I22:Y22">
    <cfRule type="expression" dxfId="74" priority="226" stopIfTrue="1">
      <formula>AND(TRIM($I22)&lt;&gt;"", OR(ISERROR(FIND("@"&amp;LEFT($I22,3)&amp;"@", 都道府県3))=FALSE, ISERROR(FIND("@"&amp;LEFT($I22,4)&amp;"@",都道府県4))=FALSE))=FALSE</formula>
    </cfRule>
  </conditionalFormatting>
  <conditionalFormatting sqref="I24:Y24">
    <cfRule type="expression" dxfId="73" priority="225" stopIfTrue="1">
      <formula>TRIM($I24)=""</formula>
    </cfRule>
  </conditionalFormatting>
  <conditionalFormatting sqref="I26:Y26">
    <cfRule type="expression" dxfId="72" priority="224" stopIfTrue="1">
      <formula>TRIM($I26)=""</formula>
    </cfRule>
  </conditionalFormatting>
  <conditionalFormatting sqref="I28:Y28">
    <cfRule type="expression" dxfId="71" priority="223" stopIfTrue="1">
      <formula>TRIM($I28)=""</formula>
    </cfRule>
  </conditionalFormatting>
  <conditionalFormatting sqref="I30:Y30">
    <cfRule type="expression" dxfId="70" priority="222" stopIfTrue="1">
      <formula>OR(TRIM($I30)="", NOT(OR(IFERROR(SEARCH(" ",$I30),0)&gt;0, IFERROR(SEARCH("　",$I30),0)&gt;0)))</formula>
    </cfRule>
  </conditionalFormatting>
  <conditionalFormatting sqref="I32:Y32">
    <cfRule type="expression" dxfId="69" priority="221" stopIfTrue="1">
      <formula>OR(TRIM($I32)="", NOT(OR(IFERROR(SEARCH(" ",$I32),0)&gt;0, IFERROR(SEARCH("　",$I32),0)&gt;0)))</formula>
    </cfRule>
  </conditionalFormatting>
  <conditionalFormatting sqref="I38:Y38">
    <cfRule type="expression" dxfId="68" priority="218" stopIfTrue="1">
      <formula>NOT(AND(TRIM($I38)&lt;&gt;"", IFERROR(SEARCH("@",$I38),0)&gt;0))</formula>
    </cfRule>
  </conditionalFormatting>
  <conditionalFormatting sqref="I71:Y71">
    <cfRule type="expression" dxfId="67" priority="214" stopIfTrue="1">
      <formula>OR(AND($I63="する",AND($I71&lt;&gt;"", OR(ISERROR(FIND("@"&amp;LEFT($I71,3)&amp;"@", 都道府県3))=FALSE, ISERROR(FIND("@"&amp;LEFT($I71,4)&amp;"@",都道府県4))=FALSE))=FALSE),AND($I63="しない",NOT(ISBLANK($I71))))</formula>
    </cfRule>
  </conditionalFormatting>
  <conditionalFormatting sqref="I73:Y73">
    <cfRule type="expression" dxfId="66" priority="213" stopIfTrue="1">
      <formula>OR(AND($I63="する",TRIM($I73)=""),AND($I63="しない",NOT(ISBLANK($I73))))</formula>
    </cfRule>
  </conditionalFormatting>
  <conditionalFormatting sqref="I75:Y75">
    <cfRule type="expression" dxfId="65" priority="212" stopIfTrue="1">
      <formula>OR(AND($I63="する",TRIM($I75)=""),AND($I63="しない",NOT(ISBLANK($I75))))</formula>
    </cfRule>
  </conditionalFormatting>
  <conditionalFormatting sqref="I77:Y77">
    <cfRule type="expression" dxfId="64" priority="211" stopIfTrue="1">
      <formula>OR(AND($I63="する",TRIM($I77)=""),AND($I63="しない",NOT(ISBLANK($I77))))</formula>
    </cfRule>
  </conditionalFormatting>
  <conditionalFormatting sqref="I79:Y79">
    <cfRule type="expression" dxfId="63" priority="210" stopIfTrue="1">
      <formula>OR(AND($I63="する",OR(TRIM($I79)="", NOT(OR(IFERROR(SEARCH(" ",$I79),0)&gt;0, IFERROR(SEARCH("　",$I79),0)&gt;0)))),AND($I63="しない",NOT(ISBLANK($I79))))</formula>
    </cfRule>
  </conditionalFormatting>
  <conditionalFormatting sqref="I81:Y81">
    <cfRule type="expression" dxfId="62" priority="209" stopIfTrue="1">
      <formula>OR(AND($I63="する",OR(TRIM($I81)="", NOT(OR(IFERROR(SEARCH(" ",$I81),0)&gt;0, IFERROR(SEARCH("　",$I81),0)&gt;0)))),AND($I63="しない",NOT(ISBLANK($I81))))</formula>
    </cfRule>
  </conditionalFormatting>
  <conditionalFormatting sqref="I87:Y87">
    <cfRule type="expression" dxfId="61" priority="205" stopIfTrue="1">
      <formula>OR(AND($I63="する",OR(TRIM($I87)="", NOT(IFERROR(SEARCH("@",$I87),0)&gt;0))),AND($I63="しない",NOT(ISBLANK($I87))))</formula>
    </cfRule>
  </conditionalFormatting>
  <conditionalFormatting sqref="I114:Y114">
    <cfRule type="expression" dxfId="60" priority="204" stopIfTrue="1">
      <formula>AND(TRIM($I114)&lt;&gt;"", NOT(OR(IFERROR(SEARCH(" ",$I114),0)&gt;0, IFERROR(SEARCH("　",$I114),0)&gt;0)))</formula>
    </cfRule>
  </conditionalFormatting>
  <conditionalFormatting sqref="I116:Y116">
    <cfRule type="expression" dxfId="59" priority="203" stopIfTrue="1">
      <formula>AND(TRIM($I116)&lt;&gt;"", NOT(OR(IFERROR(SEARCH(" ",$I116),0)&gt;0, IFERROR(SEARCH("　",$I116),0)&gt;0)))</formula>
    </cfRule>
  </conditionalFormatting>
  <conditionalFormatting sqref="I120:Y120">
    <cfRule type="expression" dxfId="58" priority="202" stopIfTrue="1">
      <formula>AND(TRIM($I120)&lt;&gt;"", AND(OR(ISERROR(FIND("@"&amp;LEFT($I120,3)&amp;"@", 都道府県3))=FALSE, ISERROR(FIND("@"&amp;LEFT($I120,4)&amp;"@",都道府県4))=FALSE))=FALSE)</formula>
    </cfRule>
  </conditionalFormatting>
  <conditionalFormatting sqref="I126:Y126">
    <cfRule type="expression" dxfId="57" priority="199" stopIfTrue="1">
      <formula>AND(TRIM($I126)&lt;&gt;"", NOT(IFERROR(SEARCH("@",$I126),0)&gt;0))</formula>
    </cfRule>
  </conditionalFormatting>
  <conditionalFormatting sqref="I155:Y155">
    <cfRule type="expression" dxfId="56" priority="197" stopIfTrue="1">
      <formula>AND($I153="する",OR(TRIM($I155)="", NOT(OR(IFERROR(SEARCH(" ",$I155),0)&gt;0, IFERROR(SEARCH("　",$I155),0)&gt;0))))</formula>
    </cfRule>
  </conditionalFormatting>
  <conditionalFormatting sqref="I157:Y157">
    <cfRule type="expression" dxfId="55" priority="196" stopIfTrue="1">
      <formula>AND($I153="する",OR(TRIM($I157)="", NOT(OR(IFERROR(SEARCH(" ",$I157),0)&gt;0, IFERROR(SEARCH("　",$I157),0)&gt;0))))</formula>
    </cfRule>
  </conditionalFormatting>
  <conditionalFormatting sqref="I163:Y163">
    <cfRule type="expression" dxfId="54" priority="193" stopIfTrue="1">
      <formula>AND($I153="する",AND($I163&lt;&gt;"", OR(ISERROR(FIND("@"&amp;LEFT($I163,3)&amp;"@", 都道府県3))=FALSE, ISERROR(FIND("@"&amp;LEFT($I163,4)&amp;"@",都道府県4))=FALSE))=FALSE)</formula>
    </cfRule>
  </conditionalFormatting>
  <conditionalFormatting sqref="I169:Y169">
    <cfRule type="expression" dxfId="53" priority="190" stopIfTrue="1">
      <formula>AND($I153="する",OR(TRIM($I169)="", NOT(IFERROR(SEARCH("@",$I169),0)&gt;0)))</formula>
    </cfRule>
  </conditionalFormatting>
  <conditionalFormatting sqref="I197:Y197">
    <cfRule type="expression" dxfId="52" priority="181" stopIfTrue="1">
      <formula>AND(TRIM(I197)&lt;&gt;"", OR(ISERROR(FIND("@"&amp;LEFT($I197,3)&amp;"@", 都道府県3))=FALSE, ISERROR(FIND("@"&amp;LEFT($I197,4)&amp;"@",都道府県4))=FALSE)=FALSE)</formula>
    </cfRule>
  </conditionalFormatting>
  <conditionalFormatting sqref="P83">
    <cfRule type="expression" dxfId="51" priority="207" stopIfTrue="1">
      <formula>AND($I63="しない",NOT(ISBLANK($P83)))</formula>
    </cfRule>
  </conditionalFormatting>
  <conditionalFormatting sqref="P209:P327">
    <cfRule type="expression" dxfId="50" priority="55" stopIfTrue="1">
      <formula>OR(希望&lt;&gt;0, 希望_物品販売&lt;&gt;0)</formula>
    </cfRule>
  </conditionalFormatting>
  <conditionalFormatting sqref="P331:P360">
    <cfRule type="expression" dxfId="49" priority="21" stopIfTrue="1">
      <formula>OR(希望&lt;&gt;0, 希望_業務委託&lt;&gt;0)</formula>
    </cfRule>
  </conditionalFormatting>
  <conditionalFormatting sqref="P364:P372">
    <cfRule type="expression" dxfId="48" priority="11" stopIfTrue="1">
      <formula>OR(希望&lt;&gt;0, 希望_作製委託&lt;&gt;0)</formula>
    </cfRule>
  </conditionalFormatting>
  <conditionalFormatting sqref="P377:P384">
    <cfRule type="expression" dxfId="47" priority="3" stopIfTrue="1">
      <formula>OR(希望&lt;&gt;0, 希望_修繕&lt;&gt;0)</formula>
    </cfRule>
  </conditionalFormatting>
  <conditionalFormatting sqref="Q221:R221">
    <cfRule type="expression" dxfId="46" priority="168" stopIfTrue="1">
      <formula>AND(P220&lt;&gt;"○",Q221="○")</formula>
    </cfRule>
  </conditionalFormatting>
  <conditionalFormatting sqref="Q222:R222">
    <cfRule type="expression" dxfId="45" priority="166" stopIfTrue="1">
      <formula>AND(P220&lt;&gt;"○",Q222="○")</formula>
    </cfRule>
  </conditionalFormatting>
  <conditionalFormatting sqref="Q223:R223">
    <cfRule type="expression" dxfId="44" priority="164" stopIfTrue="1">
      <formula>AND(P220&lt;&gt;"○",Q223="○")</formula>
    </cfRule>
  </conditionalFormatting>
  <conditionalFormatting sqref="Q248:R248">
    <cfRule type="expression" dxfId="43" priority="137" stopIfTrue="1">
      <formula>AND(P247&lt;&gt;"○",Q248="○")</formula>
    </cfRule>
  </conditionalFormatting>
  <conditionalFormatting sqref="Q249:R249">
    <cfRule type="expression" dxfId="42" priority="136" stopIfTrue="1">
      <formula>AND(P247&lt;&gt;"○",Q249="○")</formula>
    </cfRule>
  </conditionalFormatting>
  <conditionalFormatting sqref="Q250:R250">
    <cfRule type="expression" dxfId="41" priority="135" stopIfTrue="1">
      <formula>AND(P247&lt;&gt;"○",Q250="○")</formula>
    </cfRule>
  </conditionalFormatting>
  <conditionalFormatting sqref="Q251:R251">
    <cfRule type="expression" dxfId="40" priority="134" stopIfTrue="1">
      <formula>AND(P247&lt;&gt;"○",Q251="○")</formula>
    </cfRule>
  </conditionalFormatting>
  <conditionalFormatting sqref="Q252:R252">
    <cfRule type="expression" dxfId="39" priority="133" stopIfTrue="1">
      <formula>AND(P247&lt;&gt;"○",Q252="○")</formula>
    </cfRule>
  </conditionalFormatting>
  <conditionalFormatting sqref="Q253:R253">
    <cfRule type="expression" dxfId="38" priority="132" stopIfTrue="1">
      <formula>AND(P247&lt;&gt;"○",Q253="○")</formula>
    </cfRule>
  </conditionalFormatting>
  <conditionalFormatting sqref="Q254:R254">
    <cfRule type="expression" dxfId="37" priority="131" stopIfTrue="1">
      <formula>AND(P247&lt;&gt;"○",Q254="○")</formula>
    </cfRule>
  </conditionalFormatting>
  <conditionalFormatting sqref="Q255:R255">
    <cfRule type="expression" dxfId="36" priority="130" stopIfTrue="1">
      <formula>AND(P247&lt;&gt;"○",Q255="○")</formula>
    </cfRule>
  </conditionalFormatting>
  <conditionalFormatting sqref="Q256:R256">
    <cfRule type="expression" dxfId="35" priority="129" stopIfTrue="1">
      <formula>AND(P247&lt;&gt;"○",Q256="○")</formula>
    </cfRule>
  </conditionalFormatting>
  <conditionalFormatting sqref="Q257:R257">
    <cfRule type="expression" dxfId="34" priority="128" stopIfTrue="1">
      <formula>AND(P247&lt;&gt;"○",Q257="○")</formula>
    </cfRule>
  </conditionalFormatting>
  <conditionalFormatting sqref="Q260:R260">
    <cfRule type="expression" dxfId="33" priority="125" stopIfTrue="1">
      <formula>AND(P259&lt;&gt;"○",Q260="○")</formula>
    </cfRule>
  </conditionalFormatting>
  <conditionalFormatting sqref="Q261:R261">
    <cfRule type="expression" dxfId="32" priority="124" stopIfTrue="1">
      <formula>AND(P259&lt;&gt;"○",Q261="○")</formula>
    </cfRule>
  </conditionalFormatting>
  <conditionalFormatting sqref="Q262:R262">
    <cfRule type="expression" dxfId="31" priority="123" stopIfTrue="1">
      <formula>AND(P259&lt;&gt;"○",Q262="○")</formula>
    </cfRule>
  </conditionalFormatting>
  <conditionalFormatting sqref="Q263:R263">
    <cfRule type="expression" dxfId="30" priority="122" stopIfTrue="1">
      <formula>AND(P259&lt;&gt;"○",Q263="○")</formula>
    </cfRule>
  </conditionalFormatting>
  <conditionalFormatting sqref="Q264:R264">
    <cfRule type="expression" dxfId="29" priority="121" stopIfTrue="1">
      <formula>AND(P259&lt;&gt;"○",Q264="○")</formula>
    </cfRule>
  </conditionalFormatting>
  <conditionalFormatting sqref="Q265:R265">
    <cfRule type="expression" dxfId="28" priority="120" stopIfTrue="1">
      <formula>AND(P259&lt;&gt;"○",Q265="○")</formula>
    </cfRule>
  </conditionalFormatting>
  <conditionalFormatting sqref="Q266:R266">
    <cfRule type="expression" dxfId="27" priority="119" stopIfTrue="1">
      <formula>AND(P259&lt;&gt;"○",Q266="○")</formula>
    </cfRule>
  </conditionalFormatting>
  <conditionalFormatting sqref="Q267:R267">
    <cfRule type="expression" dxfId="26" priority="118" stopIfTrue="1">
      <formula>AND(P259&lt;&gt;"○",Q267="○")</formula>
    </cfRule>
  </conditionalFormatting>
  <conditionalFormatting sqref="Q268:R268">
    <cfRule type="expression" dxfId="25" priority="117" stopIfTrue="1">
      <formula>AND(P259&lt;&gt;"○",Q268="○")</formula>
    </cfRule>
  </conditionalFormatting>
  <conditionalFormatting sqref="Q269:R269">
    <cfRule type="expression" dxfId="24" priority="116" stopIfTrue="1">
      <formula>AND(P259&lt;&gt;"○",Q269="○")</formula>
    </cfRule>
  </conditionalFormatting>
  <conditionalFormatting sqref="Q287:R287">
    <cfRule type="expression" dxfId="23" priority="97" stopIfTrue="1">
      <formula>AND(P286&lt;&gt;"○",Q287="○")</formula>
    </cfRule>
  </conditionalFormatting>
  <conditionalFormatting sqref="Q288:R288">
    <cfRule type="expression" dxfId="22" priority="96" stopIfTrue="1">
      <formula>AND(P286&lt;&gt;"○",Q288="○")</formula>
    </cfRule>
  </conditionalFormatting>
  <conditionalFormatting sqref="Q289:R289">
    <cfRule type="expression" dxfId="21" priority="95" stopIfTrue="1">
      <formula>AND(P286&lt;&gt;"○",Q289="○")</formula>
    </cfRule>
  </conditionalFormatting>
  <conditionalFormatting sqref="Q290:R290">
    <cfRule type="expression" dxfId="20" priority="94" stopIfTrue="1">
      <formula>AND(P286&lt;&gt;"○",Q290="○")</formula>
    </cfRule>
  </conditionalFormatting>
  <conditionalFormatting sqref="Q291:R291">
    <cfRule type="expression" dxfId="19" priority="93" stopIfTrue="1">
      <formula>AND(P286&lt;&gt;"○",Q291="○")</formula>
    </cfRule>
  </conditionalFormatting>
  <conditionalFormatting sqref="Q292:R292">
    <cfRule type="expression" dxfId="18" priority="92" stopIfTrue="1">
      <formula>AND(P286&lt;&gt;"○",Q292="○")</formula>
    </cfRule>
  </conditionalFormatting>
  <conditionalFormatting sqref="Q293:R293">
    <cfRule type="expression" dxfId="17" priority="91" stopIfTrue="1">
      <formula>AND(P286&lt;&gt;"○",Q293="○")</formula>
    </cfRule>
  </conditionalFormatting>
  <conditionalFormatting sqref="Q294:R294">
    <cfRule type="expression" dxfId="16" priority="90" stopIfTrue="1">
      <formula>AND(P286&lt;&gt;"○",Q294="○")</formula>
    </cfRule>
  </conditionalFormatting>
  <conditionalFormatting sqref="Q295:R295">
    <cfRule type="expression" dxfId="15" priority="89" stopIfTrue="1">
      <formula>AND(P286&lt;&gt;"○",Q295="○")</formula>
    </cfRule>
  </conditionalFormatting>
  <conditionalFormatting sqref="Q296:R296">
    <cfRule type="expression" dxfId="14" priority="88" stopIfTrue="1">
      <formula>AND(P286&lt;&gt;"○",Q296="○")</formula>
    </cfRule>
  </conditionalFormatting>
  <conditionalFormatting sqref="Q297:R297">
    <cfRule type="expression" dxfId="13" priority="87" stopIfTrue="1">
      <formula>AND(P286&lt;&gt;"○",Q297="○")</formula>
    </cfRule>
  </conditionalFormatting>
  <conditionalFormatting sqref="Q335:Y335">
    <cfRule type="expression" dxfId="12" priority="48" stopIfTrue="1">
      <formula>AND(P335="○",TRIM(Q335)="")</formula>
    </cfRule>
  </conditionalFormatting>
  <conditionalFormatting sqref="Q344:Y344">
    <cfRule type="expression" dxfId="11" priority="38" stopIfTrue="1">
      <formula>AND(P344="○",TRIM(Q344)="")</formula>
    </cfRule>
  </conditionalFormatting>
  <conditionalFormatting sqref="Q352:Y352">
    <cfRule type="expression" dxfId="10" priority="29" stopIfTrue="1">
      <formula>AND(P352="○",TRIM(Q352)="")</formula>
    </cfRule>
  </conditionalFormatting>
  <conditionalFormatting sqref="Q360:Y360">
    <cfRule type="expression" dxfId="9" priority="20" stopIfTrue="1">
      <formula>AND(P360="○",TRIM(Q360)="")</formula>
    </cfRule>
  </conditionalFormatting>
  <conditionalFormatting sqref="Q384:Y384">
    <cfRule type="expression" dxfId="8" priority="2" stopIfTrue="1">
      <formula>AND(P384="○",TRIM(Q384)="")</formula>
    </cfRule>
  </conditionalFormatting>
  <conditionalFormatting sqref="S221:Y221">
    <cfRule type="expression" dxfId="7" priority="167" stopIfTrue="1">
      <formula>AND(P220="○",Q221="○",TRIM(S221)="")</formula>
    </cfRule>
  </conditionalFormatting>
  <conditionalFormatting sqref="S222:Y222">
    <cfRule type="expression" dxfId="6" priority="165" stopIfTrue="1">
      <formula>AND(P220="○",Q222="○",TRIM(S222)="")</formula>
    </cfRule>
  </conditionalFormatting>
  <conditionalFormatting sqref="S223:Y223">
    <cfRule type="expression" dxfId="5" priority="163" stopIfTrue="1">
      <formula>AND(P220="○",Q223="○",TRIM(S223)="")</formula>
    </cfRule>
  </conditionalFormatting>
  <conditionalFormatting sqref="S229:Y229">
    <cfRule type="expression" dxfId="4" priority="156" stopIfTrue="1">
      <formula>AND(P229="○",TRIM(S229)="")</formula>
    </cfRule>
  </conditionalFormatting>
  <conditionalFormatting sqref="S271:Y271">
    <cfRule type="expression" dxfId="3" priority="113" stopIfTrue="1">
      <formula>AND(P271="○",TRIM(S271)="")</formula>
    </cfRule>
  </conditionalFormatting>
  <conditionalFormatting sqref="S306:Y306">
    <cfRule type="expression" dxfId="2" priority="77" stopIfTrue="1">
      <formula>AND(P306="○",TRIM(S306)="")</formula>
    </cfRule>
  </conditionalFormatting>
  <conditionalFormatting sqref="S320:Y320">
    <cfRule type="expression" dxfId="1" priority="62" stopIfTrue="1">
      <formula>AND(P320="○",TRIM(S320)="")</formula>
    </cfRule>
  </conditionalFormatting>
  <conditionalFormatting sqref="S327:Y327">
    <cfRule type="expression" dxfId="0" priority="54" stopIfTrue="1">
      <formula>AND(P327="○",TRIM(S327)="")</formula>
    </cfRule>
  </conditionalFormatting>
  <dataValidations count="13">
    <dataValidation type="list" imeMode="halfAlpha" allowBlank="1" showInputMessage="1" showErrorMessage="1" error="リストから選択してください" sqref="I11:M11 I387:M387 I13:M13" xr:uid="{B35C98B9-9C3F-40B0-869C-F5700143E912}">
      <formula1>"同意する"</formula1>
    </dataValidation>
    <dataValidation type="list" imeMode="halfAlpha" allowBlank="1" showInputMessage="1" showErrorMessage="1" error="リストから選択してください" sqref="I15:M15 I179:M179" xr:uid="{DD4E28EB-AADC-47CE-9537-D8CC5C11DE36}">
      <formula1>"有,無"</formula1>
    </dataValidation>
    <dataValidation type="whole" imeMode="halfAlpha" allowBlank="1" showInputMessage="1" showErrorMessage="1" error="7桁の数字を入力してください" sqref="I20:M20 I161:M161 I118:M118 I69:M69" xr:uid="{34AA79AB-6110-44B1-8708-A5249DB395AE}">
      <formula1>0</formula1>
      <formula2>9999999</formula2>
    </dataValidation>
    <dataValidation errorStyle="warning" imeMode="hiragana" allowBlank="1" showInputMessage="1" showErrorMessage="1" sqref="I22:Y22 E396:L410 X396:Y410 O396:T410 Q384:Y384 Q360:Y360 Q352:Y352 Q344:Y344 Q335:Y335 S327:Y327 S320:Y320 S306:Y306 S271:Y271 S229:Y229 S221:Y223 I199:Y199 I197:Y197 I163:Y163 I157:Y157 I120:Y120 I116:Y116 I112:Y112 I81:Y81 I77:Y77 I75:Y75 I71:Y71 I32:Y32 I28:Y28 I26:Y26" xr:uid="{F200A852-0333-4AF1-A104-C4D2FA8F5E85}"/>
    <dataValidation errorStyle="warning" imeMode="fullKatakana" allowBlank="1" showInputMessage="1" showErrorMessage="1" sqref="I24:Y24 I155:Y155 I114:Y114 I79:Y79 I73:Y73 I30:Y30" xr:uid="{651423E4-7684-4614-95F6-DC7C171D0F80}"/>
    <dataValidation errorStyle="warning" imeMode="halfAlpha" allowBlank="1" showInputMessage="1" showErrorMessage="1" sqref="I34:M34 I169:Y169 I167:M167 I165:M165 I159:M159 I126:Y126 I124:M124 P122 I122:M122 I87:Y87 I85:M85 P83 I83:M83 I38:Y38 I36:M36 P34" xr:uid="{8D43DF3E-46CB-427D-A7D3-6D830D3292C9}"/>
    <dataValidation type="list" imeMode="halfAlpha" allowBlank="1" showInputMessage="1" showErrorMessage="1" error="リストから選択してください" sqref="I40:M40" xr:uid="{D9C11AC3-FE80-4D41-805A-3AB51DBCA525}">
      <formula1>"一致する,一致しない"</formula1>
    </dataValidation>
    <dataValidation type="list" imeMode="halfAlpha" allowBlank="1" showInputMessage="1" showErrorMessage="1" error="リストから選択してください" sqref="I63:M63 I153:M153" xr:uid="{85102E67-CB94-446D-9621-A9C43FDBEA84}">
      <formula1>"しない,する"</formula1>
    </dataValidation>
    <dataValidation type="whole" imeMode="halfAlpha" allowBlank="1" showInputMessage="1" showErrorMessage="1" error="有効な数字を入力してください" sqref="I177:M177 I190:M190 I186:M188 I183:M183" xr:uid="{1A3A83ED-7448-48B2-885E-39F5E599514E}">
      <formula1>0</formula1>
      <formula2>9999999999</formula2>
    </dataValidation>
    <dataValidation type="list" imeMode="halfAlpha" allowBlank="1" showInputMessage="1" showErrorMessage="1" error="リストから選択してください" sqref="I181:M181" xr:uid="{67B697C6-E9C7-40FB-9E61-5E6D1EB4A2AE}">
      <formula1>"課税事業者,免税等事業者"</formula1>
    </dataValidation>
    <dataValidation type="list" imeMode="halfAlpha" allowBlank="1" showInputMessage="1" showErrorMessage="1" error="リストから選択してください" sqref="P377:P384 P364:P372 P331:P360 Q287:R297 Q260:R269 Q248:R257 Q221:R223 P209:P327" xr:uid="{FD5E0BBA-5728-4BB5-92A9-695EA2CDA869}">
      <formula1>"○,　"</formula1>
    </dataValidation>
    <dataValidation type="date" imeMode="halfAlpha" allowBlank="1" showInputMessage="1" showErrorMessage="1" error="有効な日付を入力してください" sqref="M396:N410" xr:uid="{BF7A489B-3999-4DD0-ACF4-ADC5C704D524}">
      <formula1>92</formula1>
      <formula2>73415</formula2>
    </dataValidation>
    <dataValidation type="whole" imeMode="halfAlpha" allowBlank="1" showInputMessage="1" showErrorMessage="1" error="有効な数字を入力してください。10兆円以上になる場合は、9,999,999,999と入力してください" sqref="U396:W410" xr:uid="{510CB2F9-6AE8-4818-AF27-728ABDB7F18A}">
      <formula1>-9999999999</formula1>
      <formula2>9999999999</formula2>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zoomScaleNormal="100" workbookViewId="0"/>
  </sheetViews>
  <sheetFormatPr defaultRowHeight="13.5" x14ac:dyDescent="0.15"/>
  <cols>
    <col min="1" max="16384" width="9" style="16"/>
  </cols>
  <sheetData>
    <row r="1" spans="1:11" x14ac:dyDescent="0.15">
      <c r="A1" s="1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x14ac:dyDescent="0.15">
      <c r="A2" s="16" t="str">
        <f>"@神奈川県@和歌山県@鹿児島県@"</f>
        <v>@神奈川県@和歌山県@鹿児島県@</v>
      </c>
    </row>
    <row r="3" spans="1:11" x14ac:dyDescent="0.15">
      <c r="A3" s="16" t="s">
        <v>424</v>
      </c>
    </row>
    <row r="4" spans="1:11" x14ac:dyDescent="0.15">
      <c r="A4" s="16" t="s">
        <v>425</v>
      </c>
    </row>
    <row r="6" spans="1:11" x14ac:dyDescent="0.15">
      <c r="A6" s="14"/>
      <c r="B6" s="14"/>
      <c r="C6" s="14"/>
      <c r="D6" s="14"/>
      <c r="E6" s="14"/>
      <c r="F6" s="14"/>
      <c r="G6" s="14"/>
      <c r="H6" s="14"/>
      <c r="I6" s="14"/>
      <c r="J6" s="14"/>
      <c r="K6" s="14"/>
    </row>
    <row r="7" spans="1:11" x14ac:dyDescent="0.15">
      <c r="A7" s="14"/>
      <c r="B7" s="14"/>
      <c r="C7" s="14"/>
      <c r="D7" s="14"/>
      <c r="E7" s="14"/>
      <c r="F7" s="14"/>
      <c r="G7" s="14"/>
      <c r="H7" s="14"/>
      <c r="I7" s="14"/>
      <c r="J7" s="14"/>
      <c r="K7" s="14"/>
    </row>
    <row r="8" spans="1:11" x14ac:dyDescent="0.15">
      <c r="A8" s="14"/>
      <c r="B8" s="14"/>
      <c r="C8" s="14"/>
      <c r="D8" s="14"/>
      <c r="E8" s="14"/>
      <c r="F8" s="14"/>
      <c r="G8" s="14"/>
      <c r="H8" s="14"/>
      <c r="I8" s="14"/>
      <c r="J8" s="14"/>
      <c r="K8" s="14"/>
    </row>
    <row r="9" spans="1:11" x14ac:dyDescent="0.15">
      <c r="A9" s="14"/>
      <c r="B9" s="14"/>
      <c r="C9" s="14"/>
      <c r="D9" s="14"/>
      <c r="E9" s="14"/>
      <c r="F9" s="14"/>
      <c r="G9" s="14"/>
      <c r="H9" s="14"/>
      <c r="I9" s="14"/>
      <c r="J9" s="14"/>
      <c r="K9" s="14"/>
    </row>
    <row r="10" spans="1:11" x14ac:dyDescent="0.15">
      <c r="A10" s="14"/>
      <c r="B10" s="14"/>
      <c r="C10" s="14"/>
      <c r="D10" s="14"/>
      <c r="E10" s="14"/>
      <c r="F10" s="14"/>
      <c r="G10" s="14"/>
      <c r="H10" s="14"/>
      <c r="I10" s="14"/>
      <c r="J10" s="14"/>
      <c r="K10" s="14"/>
    </row>
    <row r="11" spans="1:11" x14ac:dyDescent="0.15">
      <c r="A11" s="14"/>
      <c r="B11" s="14"/>
      <c r="C11" s="14"/>
      <c r="D11" s="14"/>
      <c r="E11" s="14"/>
      <c r="F11" s="14"/>
      <c r="G11" s="14"/>
      <c r="H11" s="14"/>
      <c r="I11" s="14"/>
      <c r="J11" s="14"/>
      <c r="K11" s="14"/>
    </row>
    <row r="12" spans="1:11" x14ac:dyDescent="0.15">
      <c r="A12" s="14"/>
      <c r="B12" s="14"/>
      <c r="C12" s="14"/>
      <c r="D12" s="14"/>
      <c r="E12" s="14"/>
      <c r="F12" s="14"/>
      <c r="G12" s="14"/>
      <c r="H12" s="14"/>
      <c r="I12" s="14"/>
      <c r="J12" s="14"/>
      <c r="K12" s="14"/>
    </row>
    <row r="13" spans="1:11" x14ac:dyDescent="0.15">
      <c r="A13" s="14"/>
      <c r="B13" s="14"/>
      <c r="C13" s="14"/>
      <c r="D13" s="14"/>
      <c r="E13" s="14"/>
      <c r="F13" s="14"/>
      <c r="G13" s="14"/>
      <c r="H13" s="14"/>
      <c r="I13" s="14"/>
      <c r="J13" s="14"/>
      <c r="K13" s="14"/>
    </row>
    <row r="14" spans="1:11" x14ac:dyDescent="0.15">
      <c r="A14" s="14"/>
      <c r="B14" s="14"/>
      <c r="C14" s="14"/>
      <c r="D14" s="14"/>
      <c r="E14" s="14"/>
      <c r="F14" s="14"/>
      <c r="G14" s="14"/>
      <c r="H14" s="14"/>
      <c r="I14" s="14"/>
      <c r="J14" s="14"/>
      <c r="K14" s="14"/>
    </row>
    <row r="15" spans="1:11" x14ac:dyDescent="0.15">
      <c r="A15" s="14"/>
      <c r="B15" s="14"/>
      <c r="C15" s="14"/>
      <c r="D15" s="14"/>
      <c r="E15" s="14"/>
      <c r="F15" s="14"/>
      <c r="G15" s="14"/>
      <c r="H15" s="14"/>
      <c r="I15" s="14"/>
      <c r="J15" s="14"/>
      <c r="K15" s="14"/>
    </row>
  </sheetData>
  <sheetProtection algorithmName="SHA-512" hashValue="tafB774rXUVFTzWyjuWKCCMLaVe5wVwu03nlvVWCqG/0PeDv4iexkidcMFzX/k9FvGWidVc9N7kqmU9hS+k+5A==" saltValue="fJLuRZ58JEPtHLIzI2x5FA==" spinCount="100000" sheet="1" objects="1" scenarios="1"/>
  <phoneticPr fontId="5"/>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