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uidounas\上下水道局\①経営管理課\2024\A1_各課共通\03_財務管理\01_財務総括\17958_財務依頼・照会（下半期）\R7.1.23 【長崎県市町村課：1／28〆】公営企業に係る経営比較分析表（令和5年度決算）の分析等について\R7.2.28 【長崎県市町村課：3／4（火）正午〆】公営企業に係る経営比較分析表（令和５年度決算） の分析等について（疑義照会）\提出用\"/>
    </mc:Choice>
  </mc:AlternateContent>
  <xr:revisionPtr revIDLastSave="0" documentId="13_ncr:1_{84134EDF-CD65-469A-BE5B-97C9E49B3E0B}" xr6:coauthVersionLast="36" xr6:coauthVersionMax="47" xr10:uidLastSave="{00000000-0000-0000-0000-000000000000}"/>
  <workbookProtection workbookAlgorithmName="SHA-512" workbookHashValue="+93gyMeXnLWv0mDJXCkyNIl4/Kr/81227ttR9IqJecYpL8Mi5BzNv141NOVbAK0TLbCtIwPkXUHFUc9n2Yi7sw==" workbookSaltValue="gflpTXY8OBsne7ermywwm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I85" i="4"/>
  <c r="F85" i="4"/>
  <c r="AL10" i="4"/>
  <c r="AD10" i="4"/>
  <c r="AD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<sst xmlns="http://schemas.openxmlformats.org/spreadsheetml/2006/main" count="231" uniqueCount="116">
  <si>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</si>
  <si>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</si>
  <si>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</si>
  <si>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</si>
  <si>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</si>
  <si>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</si>
  <si>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</si>
  <si>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</si>
  <si>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</si>
  <si>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</si>
  <si>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</si>
  <si>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</si>
  <si>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</si>
  <si>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</si>
  <si>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</si>
  <si>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</si>
  <si>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</si>
  <si>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</si>
  <si>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</si>
  <si>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</si>
  <si>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</si>
  <si>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</si>
  <si>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</si>
  <si>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</si>
  <si>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</si>
  <si>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</si>
  <si>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</si>
  <si>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</si>
  <si>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</si>
  <si>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</si>
  <si>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</si>
  <si>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</si>
  <si>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</si>
  <si>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</si>
  <si>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</si>
  <si>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</si>
  <si>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</si>
  <si>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</si>
  <si>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</si>
  <si>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</si>
  <si>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</si>
  <si>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</si>
  <si>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</si>
  <si>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</si>
  <si>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</si>
  <si>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</si>
  <si>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</si>
  <si>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</si>
  <si>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</si>
  <si>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</si>
  <si>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</si>
  <si>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</si>
  <si>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</si>
  <si>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</si>
  <si>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</si>
  <si>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</si>
  <si>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</si>
  <si>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</si>
  <si>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</si>
  <si>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</si>
  <si>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</si>
  <si>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</si>
  <si>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</si>
  <si>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</si>
  <si>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</si>
  <si>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</si>
  <si>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</si>
  <si>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</si>
  <si>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</si>
  <si>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</si>
  <si>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</si>
  <si>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</si>
  <si>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</si>
  <si>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</si>
  <si>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</si>
  <si>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</si>
  <si>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</si>
  <si>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</si>
  <si>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</si>
  <si>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</si>
  <si>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</si>
  <si>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</si>
  <si>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</si>
  <si>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</si>
  <si>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</si>
  <si>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</si>
  <si>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</si>
  <si>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</si>
  <si>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</si>
  <si>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</si>
  <si>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</si>
  <si>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</si>
  <si>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</si>
  <si>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</si>
  <si>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</si>
  <si>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</si>
  <si>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</si>
  <si>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</si>
  <si>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</si>
  <si>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</si>
  <si>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</si>
  <si>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</si>
  <si>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</si>
  <si>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</si>
  <si>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</si>
  <si>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</si>
  <si>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</si>
  <si>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</si>
  <si>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</si>
  <si>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</si>
  <si>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</si>
  <si>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</si>
  <si>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</si>
  <si>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整備完了が令和元年度であり、老朽化には至っていない状況である。</t>
    <phoneticPr fontId="4"/>
  </si>
  <si>
    <t>　本市では、公共下水道、特定環境保全公共下水道及び農業・漁業集落排水事業を一つの事業とし、4事業を通して安定経営に努めることとしている。
　引き続き接続促進による収入確保及び業務の更なる効率化を進めていきたい。</t>
    <phoneticPr fontId="4"/>
  </si>
  <si>
    <r>
      <t>　①経常収支比率については100％を超えているが、②累積欠損金比率は前年よりは低くなったものの依然として類似団体平均値よりも高い値となっている。一方、⑥汚水処理原価は前年度より低くなり、</t>
    </r>
    <r>
      <rPr>
        <sz val="11"/>
        <rFont val="ＭＳ ゴシック"/>
        <family val="3"/>
        <charset val="128"/>
      </rPr>
      <t>⑤経費回収率</t>
    </r>
    <r>
      <rPr>
        <sz val="11"/>
        <color theme="1"/>
        <rFont val="ＭＳ ゴシック"/>
        <family val="3"/>
        <charset val="128"/>
      </rPr>
      <t xml:space="preserve">は前年度より高く、100％を超える値となっている。引き続き接続促進に注力し最大限の収入確保を図るとともに、更なる安定経営のため業務の効率化に努めていきたい。
</t>
    </r>
    <rPh sb="34" eb="36">
      <t>ゼンネン</t>
    </rPh>
    <rPh sb="39" eb="40">
      <t>ヒク</t>
    </rPh>
    <rPh sb="47" eb="49">
      <t>イゼン</t>
    </rPh>
    <rPh sb="52" eb="56">
      <t>ルイジダンタイ</t>
    </rPh>
    <rPh sb="56" eb="59">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</si>
</sst>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A-45BE-9E2C-B45BB63CBA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0E3A-45BE-9E2C-B45BB63CBA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40.74</c:v>
                </c:pt>
                <c:pt idx="1">
                  <c:v>45.37</c:v>
                </c:pt>
                <c:pt idx="2">
                  <c:v>45.77</c:v>
                </c:pt>
                <c:pt idx="3">
                  <c:v>45.5</c:v>
                </c:pt>
                <c:pt idx="4">
                  <c:v>46.03</c:v>
                </c:pt>
              </c:numCache>
            </c:numRef>
          </c:val>
          <c:extLst>
            <c:ext xmlns:c16="http://schemas.microsoft.com/office/drawing/2014/chart" uri="{C3380CC4-5D6E-409C-BE32-E72D297353CC}">
              <c16:uniqueId val="{00000000-53AC-47F8-94D0-5DABFADBC3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32.119999999999997</c:v>
                </c:pt>
                <c:pt idx="4">
                  <c:v>32.729999999999997</c:v>
                </c:pt>
              </c:numCache>
            </c:numRef>
          </c:val>
          <c:smooth val="0"/>
          <c:extLst>
            <c:ext xmlns:c16="http://schemas.microsoft.com/office/drawing/2014/chart" uri="{C3380CC4-5D6E-409C-BE32-E72D297353CC}">
              <c16:uniqueId val="{00000001-53AC-47F8-94D0-5DABFADBC3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68.709999999999994</c:v>
                </c:pt>
                <c:pt idx="1">
                  <c:v>71.95</c:v>
                </c:pt>
                <c:pt idx="2">
                  <c:v>73.069999999999993</c:v>
                </c:pt>
                <c:pt idx="3">
                  <c:v>74.47</c:v>
                </c:pt>
                <c:pt idx="4">
                  <c:v>75.75</c:v>
                </c:pt>
              </c:numCache>
            </c:numRef>
          </c:val>
          <c:extLst>
            <c:ext xmlns:c16="http://schemas.microsoft.com/office/drawing/2014/chart" uri="{C3380CC4-5D6E-409C-BE32-E72D297353CC}">
              <c16:uniqueId val="{00000000-4C6B-4679-98DB-43C2C677FF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61.64</c:v>
                </c:pt>
                <c:pt idx="4">
                  <c:v>66.47</c:v>
                </c:pt>
              </c:numCache>
            </c:numRef>
          </c:val>
          <c:smooth val="0"/>
          <c:extLst>
            <c:ext xmlns:c16="http://schemas.microsoft.com/office/drawing/2014/chart" uri="{C3380CC4-5D6E-409C-BE32-E72D297353CC}">
              <c16:uniqueId val="{00000001-4C6B-4679-98DB-43C2C677FF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99.07</c:v>
                </c:pt>
                <c:pt idx="1">
                  <c:v>91.96</c:v>
                </c:pt>
                <c:pt idx="2">
                  <c:v>95.79</c:v>
                </c:pt>
                <c:pt idx="3">
                  <c:v>100.42</c:v>
                </c:pt>
                <c:pt idx="4">
                  <c:v>103.9</c:v>
                </c:pt>
              </c:numCache>
            </c:numRef>
          </c:val>
          <c:extLst>
            <c:ext xmlns:c16="http://schemas.microsoft.com/office/drawing/2014/chart" uri="{C3380CC4-5D6E-409C-BE32-E72D297353CC}">
              <c16:uniqueId val="{00000000-5124-49B4-8472-264E172A7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99.89</c:v>
                </c:pt>
                <c:pt idx="1">
                  <c:v>98.48</c:v>
                </c:pt>
                <c:pt idx="2">
                  <c:v>94.93</c:v>
                </c:pt>
                <c:pt idx="3">
                  <c:v>101.1</c:v>
                </c:pt>
                <c:pt idx="4">
                  <c:v>102.39</c:v>
                </c:pt>
              </c:numCache>
            </c:numRef>
          </c:val>
          <c:smooth val="0"/>
          <c:extLst>
            <c:ext xmlns:c16="http://schemas.microsoft.com/office/drawing/2014/chart" uri="{C3380CC4-5D6E-409C-BE32-E72D297353CC}">
              <c16:uniqueId val="{00000001-5124-49B4-8472-264E172A7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8.23</c:v>
                </c:pt>
                <c:pt idx="1">
                  <c:v>10.62</c:v>
                </c:pt>
                <c:pt idx="2">
                  <c:v>12.99</c:v>
                </c:pt>
                <c:pt idx="3">
                  <c:v>15.37</c:v>
                </c:pt>
                <c:pt idx="4">
                  <c:v>17.760000000000002</c:v>
                </c:pt>
              </c:numCache>
            </c:numRef>
          </c:val>
          <c:extLst>
            <c:ext xmlns:c16="http://schemas.microsoft.com/office/drawing/2014/chart" uri="{C3380CC4-5D6E-409C-BE32-E72D297353CC}">
              <c16:uniqueId val="{00000000-6779-492D-848C-C76F4AFC05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11.59</c:v>
                </c:pt>
                <c:pt idx="1">
                  <c:v>10.65</c:v>
                </c:pt>
                <c:pt idx="2">
                  <c:v>13.39</c:v>
                </c:pt>
                <c:pt idx="3">
                  <c:v>15.76</c:v>
                </c:pt>
                <c:pt idx="4">
                  <c:v>18.13</c:v>
                </c:pt>
              </c:numCache>
            </c:numRef>
          </c:val>
          <c:smooth val="0"/>
          <c:extLst>
            <c:ext xmlns:c16="http://schemas.microsoft.com/office/drawing/2014/chart" uri="{C3380CC4-5D6E-409C-BE32-E72D297353CC}">
              <c16:uniqueId val="{00000001-6779-492D-848C-C76F4AFC05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4B-4075-A807-01F12BB545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4B-4075-A807-01F12BB545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168.43</c:v>
                </c:pt>
                <c:pt idx="1">
                  <c:v>174.96</c:v>
                </c:pt>
                <c:pt idx="2">
                  <c:v>186.76</c:v>
                </c:pt>
                <c:pt idx="3">
                  <c:v>191.43</c:v>
                </c:pt>
                <c:pt idx="4">
                  <c:v>176.24</c:v>
                </c:pt>
              </c:numCache>
            </c:numRef>
          </c:val>
          <c:extLst>
            <c:ext xmlns:c16="http://schemas.microsoft.com/office/drawing/2014/chart" uri="{C3380CC4-5D6E-409C-BE32-E72D297353CC}">
              <c16:uniqueId val="{00000000-3101-4E93-8969-3DB9E68C3B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89.95</c:v>
                </c:pt>
                <c:pt idx="1">
                  <c:v>121.31</c:v>
                </c:pt>
                <c:pt idx="2">
                  <c:v>141.65</c:v>
                </c:pt>
                <c:pt idx="3">
                  <c:v>140.91999999999999</c:v>
                </c:pt>
                <c:pt idx="4">
                  <c:v>131.72</c:v>
                </c:pt>
              </c:numCache>
            </c:numRef>
          </c:val>
          <c:smooth val="0"/>
          <c:extLst>
            <c:ext xmlns:c16="http://schemas.microsoft.com/office/drawing/2014/chart" uri="{C3380CC4-5D6E-409C-BE32-E72D297353CC}">
              <c16:uniqueId val="{00000001-3101-4E93-8969-3DB9E68C3B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181.21</c:v>
                </c:pt>
                <c:pt idx="1">
                  <c:v>204.26</c:v>
                </c:pt>
                <c:pt idx="2">
                  <c:v>174.69</c:v>
                </c:pt>
                <c:pt idx="3">
                  <c:v>158.55000000000001</c:v>
                </c:pt>
                <c:pt idx="4">
                  <c:v>143.33000000000001</c:v>
                </c:pt>
              </c:numCache>
            </c:numRef>
          </c:val>
          <c:extLst>
            <c:ext xmlns:c16="http://schemas.microsoft.com/office/drawing/2014/chart" uri="{C3380CC4-5D6E-409C-BE32-E72D297353CC}">
              <c16:uniqueId val="{00000000-6F89-4EF1-9EA6-11E2841A73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138.87</c:v>
                </c:pt>
                <c:pt idx="1">
                  <c:v>258.14999999999998</c:v>
                </c:pt>
                <c:pt idx="2">
                  <c:v>255.33</c:v>
                </c:pt>
                <c:pt idx="3">
                  <c:v>241.92</c:v>
                </c:pt>
                <c:pt idx="4">
                  <c:v>222.35</c:v>
                </c:pt>
              </c:numCache>
            </c:numRef>
          </c:val>
          <c:smooth val="0"/>
          <c:extLst>
            <c:ext xmlns:c16="http://schemas.microsoft.com/office/drawing/2014/chart" uri="{C3380CC4-5D6E-409C-BE32-E72D297353CC}">
              <c16:uniqueId val="{00000001-6F89-4EF1-9EA6-11E2841A73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3952.08</c:v>
                </c:pt>
                <c:pt idx="1">
                  <c:v>3549.8</c:v>
                </c:pt>
                <c:pt idx="2">
                  <c:v>3484.78</c:v>
                </c:pt>
                <c:pt idx="3">
                  <c:v>3502.23</c:v>
                </c:pt>
                <c:pt idx="4">
                  <c:v>3315.07</c:v>
                </c:pt>
              </c:numCache>
            </c:numRef>
          </c:val>
          <c:extLst>
            <c:ext xmlns:c16="http://schemas.microsoft.com/office/drawing/2014/chart" uri="{C3380CC4-5D6E-409C-BE32-E72D297353CC}">
              <c16:uniqueId val="{00000000-C706-48B5-AA99-23F4B84783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2780.59</c:v>
                </c:pt>
                <c:pt idx="4">
                  <c:v>2315.54</c:v>
                </c:pt>
              </c:numCache>
            </c:numRef>
          </c:val>
          <c:smooth val="0"/>
          <c:extLst>
            <c:ext xmlns:c16="http://schemas.microsoft.com/office/drawing/2014/chart" uri="{C3380CC4-5D6E-409C-BE32-E72D297353CC}">
              <c16:uniqueId val="{00000001-C706-48B5-AA99-23F4B84783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93.75</c:v>
                </c:pt>
                <c:pt idx="1">
                  <c:v>82.03</c:v>
                </c:pt>
                <c:pt idx="2">
                  <c:v>89.6</c:v>
                </c:pt>
                <c:pt idx="3">
                  <c:v>101.16</c:v>
                </c:pt>
                <c:pt idx="4">
                  <c:v>111.8</c:v>
                </c:pt>
              </c:numCache>
            </c:numRef>
          </c:val>
          <c:extLst>
            <c:ext xmlns:c16="http://schemas.microsoft.com/office/drawing/2014/chart" uri="{C3380CC4-5D6E-409C-BE32-E72D297353CC}">
              <c16:uniqueId val="{00000000-25BC-42F1-95AB-CFD9228DEA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42.27</c:v>
                </c:pt>
                <c:pt idx="4">
                  <c:v>52.14</c:v>
                </c:pt>
              </c:numCache>
            </c:numRef>
          </c:val>
          <c:smooth val="0"/>
          <c:extLst>
            <c:ext xmlns:c16="http://schemas.microsoft.com/office/drawing/2014/chart" uri="{C3380CC4-5D6E-409C-BE32-E72D297353CC}">
              <c16:uniqueId val="{00000001-25BC-42F1-95AB-CFD9228DEA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196.17</c:v>
                </c:pt>
                <c:pt idx="1">
                  <c:v>221.38</c:v>
                </c:pt>
                <c:pt idx="2">
                  <c:v>202.36</c:v>
                </c:pt>
                <c:pt idx="3">
                  <c:v>178.18</c:v>
                </c:pt>
                <c:pt idx="4">
                  <c:v>162.56</c:v>
                </c:pt>
              </c:numCache>
            </c:numRef>
          </c:val>
          <c:extLst>
            <c:ext xmlns:c16="http://schemas.microsoft.com/office/drawing/2014/chart" uri="{C3380CC4-5D6E-409C-BE32-E72D297353CC}">
              <c16:uniqueId val="{00000000-7CA9-4BB9-94D9-A97BF642EC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332.54</c:v>
                </c:pt>
                <c:pt idx="4">
                  <c:v>262</c:v>
                </c:pt>
              </c:numCache>
            </c:numRef>
          </c:val>
          <c:smooth val="0"/>
          <c:extLst>
            <c:ext xmlns:c16="http://schemas.microsoft.com/office/drawing/2014/chart" uri="{C3380CC4-5D6E-409C-BE32-E72D297353CC}">
              <c16:uniqueId val="{00000001-7CA9-4BB9-94D9-A97BF642EC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長崎県　諫早市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H3</v>
      </c>
      <c r="X8" s="64"/>
      <c r="Y8" s="64"/>
      <c r="Z8" s="64"/>
      <c r="AA8" s="64"/>
      <c r="AB8" s="64"/>
      <c r="AC8" s="64"/>
      <c r="AD8" s="65" t="str">
        <f>データ!$M$6</f>
        <v>自治体職員</v>
      </c>
      <c r="AE8" s="65"/>
      <c r="AF8" s="65"/>
      <c r="AG8" s="65"/>
      <c r="AH8" s="65"/>
      <c r="AI8" s="65"/>
      <c r="AJ8" s="65"/>
      <c r="AK8" s="3"/>
      <c r="AL8" s="45">
        <f>データ!S6</f>
        <v>133938</v>
      </c>
      <c r="AM8" s="45"/>
      <c r="AN8" s="45"/>
      <c r="AO8" s="45"/>
      <c r="AP8" s="45"/>
      <c r="AQ8" s="45"/>
      <c r="AR8" s="45"/>
      <c r="AS8" s="45"/>
      <c r="AT8" s="44">
        <f>データ!T6</f>
        <v>341.79</v>
      </c>
      <c r="AU8" s="44"/>
      <c r="AV8" s="44"/>
      <c r="AW8" s="44"/>
      <c r="AX8" s="44"/>
      <c r="AY8" s="44"/>
      <c r="AZ8" s="44"/>
      <c r="BA8" s="44"/>
      <c r="BB8" s="44">
        <f>データ!U6</f>
        <v>391.87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49.76</v>
      </c>
      <c r="J10" s="44"/>
      <c r="K10" s="44"/>
      <c r="L10" s="44"/>
      <c r="M10" s="44"/>
      <c r="N10" s="44"/>
      <c r="O10" s="44"/>
      <c r="P10" s="44">
        <f>データ!P6</f>
        <v>0.8</v>
      </c>
      <c r="Q10" s="44"/>
      <c r="R10" s="44"/>
      <c r="S10" s="44"/>
      <c r="T10" s="44"/>
      <c r="U10" s="44"/>
      <c r="V10" s="44"/>
      <c r="W10" s="44">
        <f>データ!Q6</f>
        <v>94.18</v>
      </c>
      <c r="X10" s="44"/>
      <c r="Y10" s="44"/>
      <c r="Z10" s="44"/>
      <c r="AA10" s="44"/>
      <c r="AB10" s="44"/>
      <c r="AC10" s="44"/>
      <c r="AD10" s="45">
        <f>データ!R6</f>
        <v>3320</v>
      </c>
      <c r="AE10" s="45"/>
      <c r="AF10" s="45"/>
      <c r="AG10" s="45"/>
      <c r="AH10" s="45"/>
      <c r="AI10" s="45"/>
      <c r="AJ10" s="45"/>
      <c r="AK10" s="2"/>
      <c r="AL10" s="45">
        <f>データ!V6</f>
        <v>1072</v>
      </c>
      <c r="AM10" s="45"/>
      <c r="AN10" s="45"/>
      <c r="AO10" s="45"/>
      <c r="AP10" s="45"/>
      <c r="AQ10" s="45"/>
      <c r="AR10" s="45"/>
      <c r="AS10" s="45"/>
      <c r="AT10" s="44">
        <f>データ!W6</f>
        <v>0.49</v>
      </c>
      <c r="AU10" s="44"/>
      <c r="AV10" s="44"/>
      <c r="AW10" s="44"/>
      <c r="AX10" s="44"/>
      <c r="AY10" s="44"/>
      <c r="AZ10" s="44"/>
      <c r="BA10" s="44"/>
      <c r="BB10" s="44">
        <f>データ!X6</f>
        <v>2187.7600000000002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kJkzv99upQIumP1nLYiIVbpwYVZdoviM05rlmOiexkBW1w+0A23XmDyS5SiCP1Aevl/y+RqIG9yi6XzoqvSYCg==" saltValue="v5kHcxiQmm1xrn02Wwtt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422045</v>
      </c>
      <c r="D6" s="19">
        <f t="shared" si="3"/>
        <v>46</v>
      </c>
      <c r="E6" s="19">
        <f t="shared" si="3"/>
        <v>17</v>
      </c>
      <c r="F6" s="19">
        <f t="shared" si="3"/>
        <v>6</v>
      </c>
      <c r="G6" s="19">
        <f t="shared" si="3"/>
        <v>0</v>
      </c>
      <c r="H6" s="19" t="str">
        <f t="shared" si="3"/>
        <v>長崎県　諫早市</v>
      </c>
      <c r="I6" s="19" t="str">
        <f t="shared" si="3"/>
        <v>法適用</v>
      </c>
      <c r="J6" s="19" t="str">
        <f t="shared" si="3"/>
        <v>下水道事業</v>
      </c>
      <c r="K6" s="19" t="str">
        <f t="shared" si="3"/>
        <v>漁業集落排水</v>
      </c>
      <c r="L6" s="19" t="str">
        <f t="shared" si="3"/>
        <v>H3</v>
      </c>
      <c r="M6" s="19" t="str">
        <f t="shared" si="3"/>
        <v>自治体職員</v>
      </c>
      <c r="N6" s="20" t="str">
        <f t="shared" si="3"/>
        <v>-</v>
      </c>
      <c r="O6" s="20">
        <f t="shared" si="3"/>
        <v>49.76</v>
      </c>
      <c r="P6" s="20">
        <f t="shared" si="3"/>
        <v>0.8</v>
      </c>
      <c r="Q6" s="20">
        <f t="shared" si="3"/>
        <v>94.18</v>
      </c>
      <c r="R6" s="20">
        <f t="shared" si="3"/>
        <v>3320</v>
      </c>
      <c r="S6" s="20">
        <f t="shared" si="3"/>
        <v>133938</v>
      </c>
      <c r="T6" s="20">
        <f t="shared" si="3"/>
        <v>341.79</v>
      </c>
      <c r="U6" s="20">
        <f t="shared" si="3"/>
        <v>391.87</v>
      </c>
      <c r="V6" s="20">
        <f t="shared" si="3"/>
        <v>1072</v>
      </c>
      <c r="W6" s="20">
        <f t="shared" si="3"/>
        <v>0.49</v>
      </c>
      <c r="X6" s="20">
        <f t="shared" si="3"/>
        <v>2187.7600000000002</v>
      </c>
      <c r="Y6" s="21">
        <f>IF(Y7="",NA(),Y7)</f>
        <v>99.07</v>
      </c>
      <c r="Z6" s="21">
        <f t="shared" ref="Z6:AH6" si="4">IF(Z7="",NA(),Z7)</f>
        <v>91.96</v>
      </c>
      <c r="AA6" s="21">
        <f t="shared" si="4"/>
        <v>95.79</v>
      </c>
      <c r="AB6" s="21">
        <f t="shared" si="4"/>
        <v>100.42</v>
      </c>
      <c r="AC6" s="21">
        <f t="shared" si="4"/>
        <v>103.9</v>
      </c>
      <c r="AD6" s="21">
        <f t="shared" si="4"/>
        <v>99.89</v>
      </c>
      <c r="AE6" s="21">
        <f t="shared" si="4"/>
        <v>98.48</v>
      </c>
      <c r="AF6" s="21">
        <f t="shared" si="4"/>
        <v>94.93</v>
      </c>
      <c r="AG6" s="21">
        <f t="shared" si="4"/>
        <v>101.1</v>
      </c>
      <c r="AH6" s="21">
        <f t="shared" si="4"/>
        <v>102.39</v>
      </c>
      <c r="AI6" s="20" t="str">
        <f>IF(AI7="","",IF(AI7="-","【-】","【"&amp;SUBSTITUTE(TEXT(AI7,"#,##0.00"),"-","△")&amp;"】"))</f>
        <v>【102.33】</v>
      </c>
      <c r="AJ6" s="21">
        <f>IF(AJ7="",NA(),AJ7)</f>
        <v>168.43</v>
      </c>
      <c r="AK6" s="21">
        <f t="shared" ref="AK6:AS6" si="5">IF(AK7="",NA(),AK7)</f>
        <v>174.96</v>
      </c>
      <c r="AL6" s="21">
        <f t="shared" si="5"/>
        <v>186.76</v>
      </c>
      <c r="AM6" s="21">
        <f t="shared" si="5"/>
        <v>191.43</v>
      </c>
      <c r="AN6" s="21">
        <f t="shared" si="5"/>
        <v>176.24</v>
      </c>
      <c r="AO6" s="21">
        <f t="shared" si="5"/>
        <v>89.95</v>
      </c>
      <c r="AP6" s="21">
        <f t="shared" si="5"/>
        <v>121.31</v>
      </c>
      <c r="AQ6" s="21">
        <f t="shared" si="5"/>
        <v>141.65</v>
      </c>
      <c r="AR6" s="21">
        <f t="shared" si="5"/>
        <v>140.91999999999999</v>
      </c>
      <c r="AS6" s="21">
        <f t="shared" si="5"/>
        <v>131.72</v>
      </c>
      <c r="AT6" s="20" t="str">
        <f>IF(AT7="","",IF(AT7="-","【-】","【"&amp;SUBSTITUTE(TEXT(AT7,"#,##0.00"),"-","△")&amp;"】"))</f>
        <v>【114.08】</v>
      </c>
      <c r="AU6" s="21">
        <f>IF(AU7="",NA(),AU7)</f>
        <v>181.21</v>
      </c>
      <c r="AV6" s="21">
        <f t="shared" ref="AV6:BD6" si="6">IF(AV7="",NA(),AV7)</f>
        <v>204.26</v>
      </c>
      <c r="AW6" s="21">
        <f t="shared" si="6"/>
        <v>174.69</v>
      </c>
      <c r="AX6" s="21">
        <f t="shared" si="6"/>
        <v>158.55000000000001</v>
      </c>
      <c r="AY6" s="21">
        <f t="shared" si="6"/>
        <v>143.33000000000001</v>
      </c>
      <c r="AZ6" s="21">
        <f t="shared" si="6"/>
        <v>138.87</v>
      </c>
      <c r="BA6" s="21">
        <f t="shared" si="6"/>
        <v>258.14999999999998</v>
      </c>
      <c r="BB6" s="21">
        <f t="shared" si="6"/>
        <v>255.33</v>
      </c>
      <c r="BC6" s="21">
        <f t="shared" si="6"/>
        <v>241.92</v>
      </c>
      <c r="BD6" s="21">
        <f t="shared" si="6"/>
        <v>222.35</v>
      </c>
      <c r="BE6" s="20" t="str">
        <f>IF(BE7="","",IF(BE7="-","【-】","【"&amp;SUBSTITUTE(TEXT(BE7,"#,##0.00"),"-","△")&amp;"】"))</f>
        <v>【68.63】</v>
      </c>
      <c r="BF6" s="21">
        <f>IF(BF7="",NA(),BF7)</f>
        <v>3952.08</v>
      </c>
      <c r="BG6" s="21">
        <f t="shared" ref="BG6:BO6" si="7">IF(BG7="",NA(),BG7)</f>
        <v>3549.8</v>
      </c>
      <c r="BH6" s="21">
        <f t="shared" si="7"/>
        <v>3484.78</v>
      </c>
      <c r="BI6" s="21">
        <f t="shared" si="7"/>
        <v>3502.23</v>
      </c>
      <c r="BJ6" s="21">
        <f t="shared" si="7"/>
        <v>3315.07</v>
      </c>
      <c r="BK6" s="21">
        <f t="shared" si="7"/>
        <v>1864.29</v>
      </c>
      <c r="BL6" s="21">
        <f t="shared" si="7"/>
        <v>1867.86</v>
      </c>
      <c r="BM6" s="21">
        <f t="shared" si="7"/>
        <v>1786.64</v>
      </c>
      <c r="BN6" s="21">
        <f t="shared" si="7"/>
        <v>2780.59</v>
      </c>
      <c r="BO6" s="21">
        <f t="shared" si="7"/>
        <v>2315.54</v>
      </c>
      <c r="BP6" s="20" t="str">
        <f>IF(BP7="","",IF(BP7="-","【-】","【"&amp;SUBSTITUTE(TEXT(BP7,"#,##0.00"),"-","△")&amp;"】"))</f>
        <v>【1,069.89】</v>
      </c>
      <c r="BQ6" s="21">
        <f>IF(BQ7="",NA(),BQ7)</f>
        <v>93.75</v>
      </c>
      <c r="BR6" s="21">
        <f t="shared" ref="BR6:BZ6" si="8">IF(BR7="",NA(),BR7)</f>
        <v>82.03</v>
      </c>
      <c r="BS6" s="21">
        <f t="shared" si="8"/>
        <v>89.6</v>
      </c>
      <c r="BT6" s="21">
        <f t="shared" si="8"/>
        <v>101.16</v>
      </c>
      <c r="BU6" s="21">
        <f t="shared" si="8"/>
        <v>111.8</v>
      </c>
      <c r="BV6" s="21">
        <f t="shared" si="8"/>
        <v>51.32</v>
      </c>
      <c r="BW6" s="21">
        <f t="shared" si="8"/>
        <v>46.93</v>
      </c>
      <c r="BX6" s="21">
        <f t="shared" si="8"/>
        <v>46.93</v>
      </c>
      <c r="BY6" s="21">
        <f t="shared" si="8"/>
        <v>42.27</v>
      </c>
      <c r="BZ6" s="21">
        <f t="shared" si="8"/>
        <v>52.14</v>
      </c>
      <c r="CA6" s="20" t="str">
        <f>IF(CA7="","",IF(CA7="-","【-】","【"&amp;SUBSTITUTE(TEXT(CA7,"#,##0.00"),"-","△")&amp;"】"))</f>
        <v>【39.89】</v>
      </c>
      <c r="CB6" s="21">
        <f>IF(CB7="",NA(),CB7)</f>
        <v>196.17</v>
      </c>
      <c r="CC6" s="21">
        <f t="shared" ref="CC6:CK6" si="9">IF(CC7="",NA(),CC7)</f>
        <v>221.38</v>
      </c>
      <c r="CD6" s="21">
        <f t="shared" si="9"/>
        <v>202.36</v>
      </c>
      <c r="CE6" s="21">
        <f t="shared" si="9"/>
        <v>178.18</v>
      </c>
      <c r="CF6" s="21">
        <f t="shared" si="9"/>
        <v>162.56</v>
      </c>
      <c r="CG6" s="21">
        <f t="shared" si="9"/>
        <v>329.91</v>
      </c>
      <c r="CH6" s="21">
        <f t="shared" si="9"/>
        <v>346.96</v>
      </c>
      <c r="CI6" s="21">
        <f t="shared" si="9"/>
        <v>345.6</v>
      </c>
      <c r="CJ6" s="21">
        <f t="shared" si="9"/>
        <v>332.54</v>
      </c>
      <c r="CK6" s="21">
        <f t="shared" si="9"/>
        <v>262</v>
      </c>
      <c r="CL6" s="20" t="str">
        <f>IF(CL7="","",IF(CL7="-","【-】","【"&amp;SUBSTITUTE(TEXT(CL7,"#,##0.00"),"-","△")&amp;"】"))</f>
        <v>【426.52】</v>
      </c>
      <c r="CM6" s="21">
        <f>IF(CM7="",NA(),CM7)</f>
        <v>40.74</v>
      </c>
      <c r="CN6" s="21">
        <f t="shared" ref="CN6:CV6" si="10">IF(CN7="",NA(),CN7)</f>
        <v>45.37</v>
      </c>
      <c r="CO6" s="21">
        <f t="shared" si="10"/>
        <v>45.77</v>
      </c>
      <c r="CP6" s="21">
        <f t="shared" si="10"/>
        <v>45.5</v>
      </c>
      <c r="CQ6" s="21">
        <f t="shared" si="10"/>
        <v>46.03</v>
      </c>
      <c r="CR6" s="21">
        <f t="shared" si="10"/>
        <v>26.7</v>
      </c>
      <c r="CS6" s="21">
        <f t="shared" si="10"/>
        <v>29.12</v>
      </c>
      <c r="CT6" s="21">
        <f t="shared" si="10"/>
        <v>29.1</v>
      </c>
      <c r="CU6" s="21">
        <f t="shared" si="10"/>
        <v>32.119999999999997</v>
      </c>
      <c r="CV6" s="21">
        <f t="shared" si="10"/>
        <v>32.729999999999997</v>
      </c>
      <c r="CW6" s="20" t="str">
        <f>IF(CW7="","",IF(CW7="-","【-】","【"&amp;SUBSTITUTE(TEXT(CW7,"#,##0.00"),"-","△")&amp;"】"))</f>
        <v>【28.16】</v>
      </c>
      <c r="CX6" s="21">
        <f>IF(CX7="",NA(),CX7)</f>
        <v>68.709999999999994</v>
      </c>
      <c r="CY6" s="21">
        <f t="shared" ref="CY6:DG6" si="11">IF(CY7="",NA(),CY7)</f>
        <v>71.95</v>
      </c>
      <c r="CZ6" s="21">
        <f t="shared" si="11"/>
        <v>73.069999999999993</v>
      </c>
      <c r="DA6" s="21">
        <f t="shared" si="11"/>
        <v>74.47</v>
      </c>
      <c r="DB6" s="21">
        <f t="shared" si="11"/>
        <v>75.75</v>
      </c>
      <c r="DC6" s="21">
        <f t="shared" si="11"/>
        <v>66.459999999999994</v>
      </c>
      <c r="DD6" s="21">
        <f t="shared" si="11"/>
        <v>64.42</v>
      </c>
      <c r="DE6" s="21">
        <f t="shared" si="11"/>
        <v>63.84</v>
      </c>
      <c r="DF6" s="21">
        <f t="shared" si="11"/>
        <v>61.64</v>
      </c>
      <c r="DG6" s="21">
        <f t="shared" si="11"/>
        <v>66.47</v>
      </c>
      <c r="DH6" s="20" t="str">
        <f>IF(DH7="","",IF(DH7="-","【-】","【"&amp;SUBSTITUTE(TEXT(DH7,"#,##0.00"),"-","△")&amp;"】"))</f>
        <v>【80.73】</v>
      </c>
      <c r="DI6" s="21">
        <f>IF(DI7="",NA(),DI7)</f>
        <v>8.23</v>
      </c>
      <c r="DJ6" s="21">
        <f t="shared" ref="DJ6:DR6" si="12">IF(DJ7="",NA(),DJ7)</f>
        <v>10.62</v>
      </c>
      <c r="DK6" s="21">
        <f t="shared" si="12"/>
        <v>12.99</v>
      </c>
      <c r="DL6" s="21">
        <f t="shared" si="12"/>
        <v>15.37</v>
      </c>
      <c r="DM6" s="21">
        <f t="shared" si="12"/>
        <v>17.760000000000002</v>
      </c>
      <c r="DN6" s="21">
        <f t="shared" si="12"/>
        <v>11.59</v>
      </c>
      <c r="DO6" s="21">
        <f t="shared" si="12"/>
        <v>10.65</v>
      </c>
      <c r="DP6" s="21">
        <f t="shared" si="12"/>
        <v>13.39</v>
      </c>
      <c r="DQ6" s="21">
        <f t="shared" si="12"/>
        <v>15.76</v>
      </c>
      <c r="DR6" s="21">
        <f t="shared" si="12"/>
        <v>18.13</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422045</v>
      </c>
      <c r="D7" s="23">
        <v>46</v>
      </c>
      <c r="E7" s="23">
        <v>17</v>
      </c>
      <c r="F7" s="23">
        <v>6</v>
      </c>
      <c r="G7" s="23">
        <v>0</v>
      </c>
      <c r="H7" s="23" t="s">
        <v>96</v>
      </c>
      <c r="I7" s="23" t="s">
        <v>97</v>
      </c>
      <c r="J7" s="23" t="s">
        <v>98</v>
      </c>
      <c r="K7" s="23" t="s">
        <v>99</v>
      </c>
      <c r="L7" s="23" t="s">
        <v>100</v>
      </c>
      <c r="M7" s="23" t="s">
        <v>101</v>
      </c>
      <c r="N7" s="24" t="s">
        <v>102</v>
      </c>
      <c r="O7" s="24">
        <v>49.76</v>
      </c>
      <c r="P7" s="24">
        <v>0.8</v>
      </c>
      <c r="Q7" s="24">
        <v>94.18</v>
      </c>
      <c r="R7" s="24">
        <v>3320</v>
      </c>
      <c r="S7" s="24">
        <v>133938</v>
      </c>
      <c r="T7" s="24">
        <v>341.79</v>
      </c>
      <c r="U7" s="24">
        <v>391.87</v>
      </c>
      <c r="V7" s="24">
        <v>1072</v>
      </c>
      <c r="W7" s="24">
        <v>0.49</v>
      </c>
      <c r="X7" s="24">
        <v>2187.7600000000002</v>
      </c>
      <c r="Y7" s="24">
        <v>99.07</v>
      </c>
      <c r="Z7" s="24">
        <v>91.96</v>
      </c>
      <c r="AA7" s="24">
        <v>95.79</v>
      </c>
      <c r="AB7" s="24">
        <v>100.42</v>
      </c>
      <c r="AC7" s="24">
        <v>103.9</v>
      </c>
      <c r="AD7" s="24">
        <v>99.89</v>
      </c>
      <c r="AE7" s="24">
        <v>98.48</v>
      </c>
      <c r="AF7" s="24">
        <v>94.93</v>
      </c>
      <c r="AG7" s="24">
        <v>101.1</v>
      </c>
      <c r="AH7" s="24">
        <v>102.39</v>
      </c>
      <c r="AI7" s="24">
        <v>102.33</v>
      </c>
      <c r="AJ7" s="24">
        <v>168.43</v>
      </c>
      <c r="AK7" s="24">
        <v>174.96</v>
      </c>
      <c r="AL7" s="24">
        <v>186.76</v>
      </c>
      <c r="AM7" s="24">
        <v>191.43</v>
      </c>
      <c r="AN7" s="24">
        <v>176.24</v>
      </c>
      <c r="AO7" s="24">
        <v>89.95</v>
      </c>
      <c r="AP7" s="24">
        <v>121.31</v>
      </c>
      <c r="AQ7" s="24">
        <v>141.65</v>
      </c>
      <c r="AR7" s="24">
        <v>140.91999999999999</v>
      </c>
      <c r="AS7" s="24">
        <v>131.72</v>
      </c>
      <c r="AT7" s="24">
        <v>114.08</v>
      </c>
      <c r="AU7" s="24">
        <v>181.21</v>
      </c>
      <c r="AV7" s="24">
        <v>204.26</v>
      </c>
      <c r="AW7" s="24">
        <v>174.69</v>
      </c>
      <c r="AX7" s="24">
        <v>158.55000000000001</v>
      </c>
      <c r="AY7" s="24">
        <v>143.33000000000001</v>
      </c>
      <c r="AZ7" s="24">
        <v>138.87</v>
      </c>
      <c r="BA7" s="24">
        <v>258.14999999999998</v>
      </c>
      <c r="BB7" s="24">
        <v>255.33</v>
      </c>
      <c r="BC7" s="24">
        <v>241.92</v>
      </c>
      <c r="BD7" s="24">
        <v>222.35</v>
      </c>
      <c r="BE7" s="24">
        <v>68.63</v>
      </c>
      <c r="BF7" s="24">
        <v>3952.08</v>
      </c>
      <c r="BG7" s="24">
        <v>3549.8</v>
      </c>
      <c r="BH7" s="24">
        <v>3484.78</v>
      </c>
      <c r="BI7" s="24">
        <v>3502.23</v>
      </c>
      <c r="BJ7" s="24">
        <v>3315.07</v>
      </c>
      <c r="BK7" s="24">
        <v>1864.29</v>
      </c>
      <c r="BL7" s="24">
        <v>1867.86</v>
      </c>
      <c r="BM7" s="24">
        <v>1786.64</v>
      </c>
      <c r="BN7" s="24">
        <v>2780.59</v>
      </c>
      <c r="BO7" s="24">
        <v>2315.54</v>
      </c>
      <c r="BP7" s="24">
        <v>1069.8900000000001</v>
      </c>
      <c r="BQ7" s="24">
        <v>93.75</v>
      </c>
      <c r="BR7" s="24">
        <v>82.03</v>
      </c>
      <c r="BS7" s="24">
        <v>89.6</v>
      </c>
      <c r="BT7" s="24">
        <v>101.16</v>
      </c>
      <c r="BU7" s="24">
        <v>111.8</v>
      </c>
      <c r="BV7" s="24">
        <v>51.32</v>
      </c>
      <c r="BW7" s="24">
        <v>46.93</v>
      </c>
      <c r="BX7" s="24">
        <v>46.93</v>
      </c>
      <c r="BY7" s="24">
        <v>42.27</v>
      </c>
      <c r="BZ7" s="24">
        <v>52.14</v>
      </c>
      <c r="CA7" s="24">
        <v>39.89</v>
      </c>
      <c r="CB7" s="24">
        <v>196.17</v>
      </c>
      <c r="CC7" s="24">
        <v>221.38</v>
      </c>
      <c r="CD7" s="24">
        <v>202.36</v>
      </c>
      <c r="CE7" s="24">
        <v>178.18</v>
      </c>
      <c r="CF7" s="24">
        <v>162.56</v>
      </c>
      <c r="CG7" s="24">
        <v>329.91</v>
      </c>
      <c r="CH7" s="24">
        <v>346.96</v>
      </c>
      <c r="CI7" s="24">
        <v>345.6</v>
      </c>
      <c r="CJ7" s="24">
        <v>332.54</v>
      </c>
      <c r="CK7" s="24">
        <v>262</v>
      </c>
      <c r="CL7" s="24">
        <v>426.52</v>
      </c>
      <c r="CM7" s="24">
        <v>40.74</v>
      </c>
      <c r="CN7" s="24">
        <v>45.37</v>
      </c>
      <c r="CO7" s="24">
        <v>45.77</v>
      </c>
      <c r="CP7" s="24">
        <v>45.5</v>
      </c>
      <c r="CQ7" s="24">
        <v>46.03</v>
      </c>
      <c r="CR7" s="24">
        <v>26.7</v>
      </c>
      <c r="CS7" s="24">
        <v>29.12</v>
      </c>
      <c r="CT7" s="24">
        <v>29.1</v>
      </c>
      <c r="CU7" s="24">
        <v>32.119999999999997</v>
      </c>
      <c r="CV7" s="24">
        <v>32.729999999999997</v>
      </c>
      <c r="CW7" s="24">
        <v>28.16</v>
      </c>
      <c r="CX7" s="24">
        <v>68.709999999999994</v>
      </c>
      <c r="CY7" s="24">
        <v>71.95</v>
      </c>
      <c r="CZ7" s="24">
        <v>73.069999999999993</v>
      </c>
      <c r="DA7" s="24">
        <v>74.47</v>
      </c>
      <c r="DB7" s="24">
        <v>75.75</v>
      </c>
      <c r="DC7" s="24">
        <v>66.459999999999994</v>
      </c>
      <c r="DD7" s="24">
        <v>64.42</v>
      </c>
      <c r="DE7" s="24">
        <v>63.84</v>
      </c>
      <c r="DF7" s="24">
        <v>61.64</v>
      </c>
      <c r="DG7" s="24">
        <v>66.47</v>
      </c>
      <c r="DH7" s="24">
        <v>80.73</v>
      </c>
      <c r="DI7" s="24">
        <v>8.23</v>
      </c>
      <c r="DJ7" s="24">
        <v>10.62</v>
      </c>
      <c r="DK7" s="24">
        <v>12.99</v>
      </c>
      <c r="DL7" s="24">
        <v>15.37</v>
      </c>
      <c r="DM7" s="24">
        <v>17.760000000000002</v>
      </c>
      <c r="DN7" s="24">
        <v>11.59</v>
      </c>
      <c r="DO7" s="24">
        <v>10.65</v>
      </c>
      <c r="DP7" s="24">
        <v>13.39</v>
      </c>
      <c r="DQ7" s="24">
        <v>15.76</v>
      </c>
      <c r="DR7" s="24">
        <v>18.13</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2025-01-24T07:22:17Z</dcterms:created>
  <dcterms:modified xsi:type="dcterms:W3CDTF">2025-02-28T08:13:32Z</dcterms:modified>
  <cp:category/>
</cp:coreProperties>
</file>