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suidounas\上下水道局\①経営管理課\2024\A1_各課共通\03_財務管理\01_財務総括\17958_財務依頼・照会（下半期）\R7.1.23 【長崎県市町村課：1／28〆】公営企業に係る経営比較分析表（令和5年度決算）の分析等について\【回答】04_諫早市\08_下水道\"/>
    </mc:Choice>
  </mc:AlternateContent>
  <xr:revisionPtr revIDLastSave="0" documentId="13_ncr:1_{2507A62A-F877-4F10-A090-F3DCED2C97EC}" xr6:coauthVersionLast="36" xr6:coauthVersionMax="36" xr10:uidLastSave="{00000000-0000-0000-0000-000000000000}"/>
  <workbookProtection workbookAlgorithmName="SHA-512" workbookHashValue="y9uC3CoynvjoHo2kjPLl804omT7P6Ab/7w4lxUt77m/AsJzaR1r8YasHGE1/uzTT09VOVDq0u/kczZF4rBBnLA==" workbookSaltValue="caPumYHr12WuWe8omAbP/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<sst xmlns="http://schemas.openxmlformats.org/spreadsheetml/2006/main" count="231" uniqueCount="116">
  <si>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</si>
  <si>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</si>
  <si>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</si>
  <si>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</si>
  <si>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</si>
  <si>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</si>
  <si>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</si>
  <si>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</si>
  <si>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</si>
  <si>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</si>
  <si>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</si>
  <si>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</si>
  <si>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</si>
  <si>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</si>
  <si>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</si>
  <si>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</si>
  <si>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</si>
  <si>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</si>
  <si>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</si>
  <si>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</si>
  <si>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</si>
  <si>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</si>
  <si>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</si>
  <si>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</si>
  <si>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</si>
  <si>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</si>
  <si>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</si>
  <si>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</si>
  <si>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</si>
  <si>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</si>
  <si>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</si>
  <si>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</si>
  <si>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</si>
  <si>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</si>
  <si>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</si>
  <si>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</si>
  <si>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</si>
  <si>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</si>
  <si>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</si>
  <si>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</si>
  <si>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</si>
  <si>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</si>
  <si>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</si>
  <si>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</si>
  <si>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</si>
  <si>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</si>
  <si>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</si>
  <si>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</si>
  <si>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</si>
  <si>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</si>
  <si>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</si>
  <si>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</si>
  <si>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</si>
  <si>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</si>
  <si>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</si>
  <si>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</si>
  <si>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</si>
  <si>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</si>
  <si>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</si>
  <si>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</si>
  <si>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</si>
  <si>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</si>
  <si>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</si>
  <si>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</si>
  <si>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</si>
  <si>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</si>
  <si>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</si>
  <si>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</si>
  <si>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</si>
  <si>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</si>
  <si>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</si>
  <si>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</si>
  <si>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</si>
  <si>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</si>
  <si>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</si>
  <si>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</si>
  <si>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</si>
  <si>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</si>
  <si>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</si>
  <si>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</si>
  <si>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</si>
  <si>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</si>
  <si>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</si>
  <si>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</si>
  <si>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</si>
  <si>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</si>
  <si>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</si>
  <si>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</si>
  <si>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</si>
  <si>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</si>
  <si>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</si>
  <si>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</si>
  <si>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</si>
  <si>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</si>
  <si>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</si>
  <si>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</si>
  <si>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</si>
  <si>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</si>
  <si>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</si>
  <si>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</si>
  <si>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</si>
  <si>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</si>
  <si>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</si>
  <si>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</si>
  <si>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</si>
  <si>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</si>
  <si>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</si>
  <si>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</si>
  <si>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</si>
  <si>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</si>
  <si>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</si>
  <si>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</si>
  <si>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</si>
  <si>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及び⑤経費回収率については、良好な数値を示しており、今後も接続戸数の増や大口使用者からの使用料収入などにより、安定した値を示すと考えられる。③流動比率については上昇傾向にあり、⑥汚水処理原価については類似団体の平均を下回っているなど、概ね健全・安定的な経営が実施できているものと思われる。
　④企業債残高対事業規模比率は類似団体の平均を下回り低下傾向にあるものの、今後も借入額が大きくならないよう計画的に事業を進め、企業債残高の縮減に努める必要がある。
　また、⑦施設利用率は、類似団体の平均を下回っているが前年度よりも値が上昇しており、今後整備が進むにつれてさらに上昇していく見通しである。
　⑧水洗化率は、類似団体平均値よりも低い値となっているが、毎年上昇している。公共下水道事業は現在も整備途中であり、供用開始に伴う処理区域内人口が増加していることから、引き続き供用開始後の早期の接続を促進して、水洗化率の向上を図っていく必要がある。</t>
    <phoneticPr fontId="4"/>
  </si>
  <si>
    <t>　公共下水道の供用開始は西諫早ニュータウンの昭和48年度が最初であるが、市全体を対象とした供用開始は平成6年度からであるため、管路については老朽化に至っていない。一方で、処理場内の設備の中には経年劣化しているものがあるため、ストックマネジメント等に基づき更新を進めていくこととしている。</t>
    <rPh sb="29" eb="31">
      <t>サイショ</t>
    </rPh>
    <rPh sb="81" eb="83">
      <t>イッポウ</t>
    </rPh>
    <rPh sb="93" eb="94">
      <t>ナカ</t>
    </rPh>
    <phoneticPr fontId="4"/>
  </si>
  <si>
    <t>　各指標から、現時点においては概ね良好な経営状況にあると考えているが、今後見込まれる施設の老朽化対策や多額の企業債償還などに対応するため、引き続き経営の効率化を進めていく。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</si>
</sst>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1B-4419-92C0-3905291101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961B-4419-92C0-3905291101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50.38</c:v>
                </c:pt>
                <c:pt idx="1">
                  <c:v>52.25</c:v>
                </c:pt>
                <c:pt idx="2">
                  <c:v>52.8</c:v>
                </c:pt>
                <c:pt idx="3">
                  <c:v>54.57</c:v>
                </c:pt>
                <c:pt idx="4">
                  <c:v>54.66</c:v>
                </c:pt>
              </c:numCache>
            </c:numRef>
          </c:val>
          <c:extLst>
            <c:ext xmlns:c16="http://schemas.microsoft.com/office/drawing/2014/chart" uri="{C3380CC4-5D6E-409C-BE32-E72D297353CC}">
              <c16:uniqueId val="{00000000-1235-4C5F-AD06-F94251B7A90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1235-4C5F-AD06-F94251B7A90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85.64</c:v>
                </c:pt>
                <c:pt idx="1">
                  <c:v>86.03</c:v>
                </c:pt>
                <c:pt idx="2">
                  <c:v>87.2</c:v>
                </c:pt>
                <c:pt idx="3">
                  <c:v>87.35</c:v>
                </c:pt>
                <c:pt idx="4">
                  <c:v>87.82</c:v>
                </c:pt>
              </c:numCache>
            </c:numRef>
          </c:val>
          <c:extLst>
            <c:ext xmlns:c16="http://schemas.microsoft.com/office/drawing/2014/chart" uri="{C3380CC4-5D6E-409C-BE32-E72D297353CC}">
              <c16:uniqueId val="{00000000-1186-4CF9-86F7-95C93FEA2A7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1186-4CF9-86F7-95C93FEA2A7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123.23</c:v>
                </c:pt>
                <c:pt idx="1">
                  <c:v>124.97</c:v>
                </c:pt>
                <c:pt idx="2">
                  <c:v>130.66</c:v>
                </c:pt>
                <c:pt idx="3">
                  <c:v>128.88999999999999</c:v>
                </c:pt>
                <c:pt idx="4">
                  <c:v>131.19</c:v>
                </c:pt>
              </c:numCache>
            </c:numRef>
          </c:val>
          <c:extLst>
            <c:ext xmlns:c16="http://schemas.microsoft.com/office/drawing/2014/chart" uri="{C3380CC4-5D6E-409C-BE32-E72D297353CC}">
              <c16:uniqueId val="{00000000-3B9F-4B81-9707-1C95A467CDF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3B9F-4B81-9707-1C95A467CDF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22.45</c:v>
                </c:pt>
                <c:pt idx="1">
                  <c:v>24.43</c:v>
                </c:pt>
                <c:pt idx="2">
                  <c:v>26.52</c:v>
                </c:pt>
                <c:pt idx="3">
                  <c:v>28.87</c:v>
                </c:pt>
                <c:pt idx="4">
                  <c:v>29.9</c:v>
                </c:pt>
              </c:numCache>
            </c:numRef>
          </c:val>
          <c:extLst>
            <c:ext xmlns:c16="http://schemas.microsoft.com/office/drawing/2014/chart" uri="{C3380CC4-5D6E-409C-BE32-E72D297353CC}">
              <c16:uniqueId val="{00000000-F73B-465A-87E9-1EB9AE6E222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F73B-465A-87E9-1EB9AE6E222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ED-469E-8CEF-52C93C820B2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5CED-469E-8CEF-52C93C820B2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3D-4614-9B80-BC62F376176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483D-4614-9B80-BC62F376176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202.34</c:v>
                </c:pt>
                <c:pt idx="1">
                  <c:v>210.52</c:v>
                </c:pt>
                <c:pt idx="2">
                  <c:v>227.52</c:v>
                </c:pt>
                <c:pt idx="3">
                  <c:v>244.83</c:v>
                </c:pt>
                <c:pt idx="4">
                  <c:v>253.81</c:v>
                </c:pt>
              </c:numCache>
            </c:numRef>
          </c:val>
          <c:extLst>
            <c:ext xmlns:c16="http://schemas.microsoft.com/office/drawing/2014/chart" uri="{C3380CC4-5D6E-409C-BE32-E72D297353CC}">
              <c16:uniqueId val="{00000000-2F39-4C13-B142-2E848C3EB3A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2F39-4C13-B142-2E848C3EB3A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865.67</c:v>
                </c:pt>
                <c:pt idx="1">
                  <c:v>802.49</c:v>
                </c:pt>
                <c:pt idx="2">
                  <c:v>723.35</c:v>
                </c:pt>
                <c:pt idx="3">
                  <c:v>680.69</c:v>
                </c:pt>
                <c:pt idx="4">
                  <c:v>641.37</c:v>
                </c:pt>
              </c:numCache>
            </c:numRef>
          </c:val>
          <c:extLst>
            <c:ext xmlns:c16="http://schemas.microsoft.com/office/drawing/2014/chart" uri="{C3380CC4-5D6E-409C-BE32-E72D297353CC}">
              <c16:uniqueId val="{00000000-99E4-4762-A6FD-3726DF76760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99E4-4762-A6FD-3726DF76760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150.21</c:v>
                </c:pt>
                <c:pt idx="1">
                  <c:v>142.57</c:v>
                </c:pt>
                <c:pt idx="2">
                  <c:v>151.93</c:v>
                </c:pt>
                <c:pt idx="3">
                  <c:v>148.47999999999999</c:v>
                </c:pt>
                <c:pt idx="4">
                  <c:v>150.32</c:v>
                </c:pt>
              </c:numCache>
            </c:numRef>
          </c:val>
          <c:extLst>
            <c:ext xmlns:c16="http://schemas.microsoft.com/office/drawing/2014/chart" uri="{C3380CC4-5D6E-409C-BE32-E72D297353CC}">
              <c16:uniqueId val="{00000000-E1C2-4B6E-8BE6-16B73EC3806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E1C2-4B6E-8BE6-16B73EC3806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118.4</c:v>
                </c:pt>
                <c:pt idx="1">
                  <c:v>124.1</c:v>
                </c:pt>
                <c:pt idx="2">
                  <c:v>115.25</c:v>
                </c:pt>
                <c:pt idx="3">
                  <c:v>118</c:v>
                </c:pt>
                <c:pt idx="4">
                  <c:v>115.57</c:v>
                </c:pt>
              </c:numCache>
            </c:numRef>
          </c:val>
          <c:extLst>
            <c:ext xmlns:c16="http://schemas.microsoft.com/office/drawing/2014/chart" uri="{C3380CC4-5D6E-409C-BE32-E72D297353CC}">
              <c16:uniqueId val="{00000000-07B4-4C29-9442-0B4EA0EB1AD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07B4-4C29-9442-0B4EA0EB1AD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J64" sqref="BJ6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諫早市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Bd1</v>
      </c>
      <c r="X8" s="65"/>
      <c r="Y8" s="65"/>
      <c r="Z8" s="65"/>
      <c r="AA8" s="65"/>
      <c r="AB8" s="65"/>
      <c r="AC8" s="65"/>
      <c r="AD8" s="66" t="str">
        <f>データ!$M$6</f>
        <v>自治体職員</v>
      </c>
      <c r="AE8" s="66"/>
      <c r="AF8" s="66"/>
      <c r="AG8" s="66"/>
      <c r="AH8" s="66"/>
      <c r="AI8" s="66"/>
      <c r="AJ8" s="66"/>
      <c r="AK8" s="3"/>
      <c r="AL8" s="54">
        <f>データ!S6</f>
        <v>133938</v>
      </c>
      <c r="AM8" s="54"/>
      <c r="AN8" s="54"/>
      <c r="AO8" s="54"/>
      <c r="AP8" s="54"/>
      <c r="AQ8" s="54"/>
      <c r="AR8" s="54"/>
      <c r="AS8" s="54"/>
      <c r="AT8" s="53">
        <f>データ!T6</f>
        <v>130.55000000000001</v>
      </c>
      <c r="AU8" s="53"/>
      <c r="AV8" s="53"/>
      <c r="AW8" s="53"/>
      <c r="AX8" s="53"/>
      <c r="AY8" s="53"/>
      <c r="AZ8" s="53"/>
      <c r="BA8" s="53"/>
      <c r="BB8" s="53">
        <f>データ!U6</f>
        <v>1025.95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66.150000000000006</v>
      </c>
      <c r="J10" s="53"/>
      <c r="K10" s="53"/>
      <c r="L10" s="53"/>
      <c r="M10" s="53"/>
      <c r="N10" s="53"/>
      <c r="O10" s="53"/>
      <c r="P10" s="53">
        <f>データ!P6</f>
        <v>59.07</v>
      </c>
      <c r="Q10" s="53"/>
      <c r="R10" s="53"/>
      <c r="S10" s="53"/>
      <c r="T10" s="53"/>
      <c r="U10" s="53"/>
      <c r="V10" s="53"/>
      <c r="W10" s="53">
        <f>データ!Q6</f>
        <v>94.78</v>
      </c>
      <c r="X10" s="53"/>
      <c r="Y10" s="53"/>
      <c r="Z10" s="53"/>
      <c r="AA10" s="53"/>
      <c r="AB10" s="53"/>
      <c r="AC10" s="53"/>
      <c r="AD10" s="54">
        <f>データ!R6</f>
        <v>3320</v>
      </c>
      <c r="AE10" s="54"/>
      <c r="AF10" s="54"/>
      <c r="AG10" s="54"/>
      <c r="AH10" s="54"/>
      <c r="AI10" s="54"/>
      <c r="AJ10" s="54"/>
      <c r="AK10" s="2"/>
      <c r="AL10" s="54">
        <f>データ!V6</f>
        <v>78958</v>
      </c>
      <c r="AM10" s="54"/>
      <c r="AN10" s="54"/>
      <c r="AO10" s="54"/>
      <c r="AP10" s="54"/>
      <c r="AQ10" s="54"/>
      <c r="AR10" s="54"/>
      <c r="AS10" s="54"/>
      <c r="AT10" s="53">
        <f>データ!W6</f>
        <v>18.010000000000002</v>
      </c>
      <c r="AU10" s="53"/>
      <c r="AV10" s="53"/>
      <c r="AW10" s="53"/>
      <c r="AX10" s="53"/>
      <c r="AY10" s="53"/>
      <c r="AZ10" s="53"/>
      <c r="BA10" s="53"/>
      <c r="BB10" s="53">
        <f>データ!X6</f>
        <v>4384.12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OyoNT+nU0EzdepP6lhr9NvILK34KcFyp5kIZmXNacr6KL29BZgNH7hvXrj4hAwJn3/InUmH/s5Xch7edBm+nJQ==" saltValue="nNHEhybszZXPTfOsYE9F0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422045</v>
      </c>
      <c r="D6" s="19">
        <f t="shared" si="3"/>
        <v>46</v>
      </c>
      <c r="E6" s="19">
        <f t="shared" si="3"/>
        <v>17</v>
      </c>
      <c r="F6" s="19">
        <f t="shared" si="3"/>
        <v>1</v>
      </c>
      <c r="G6" s="19">
        <f t="shared" si="3"/>
        <v>0</v>
      </c>
      <c r="H6" s="19" t="str">
        <f t="shared" si="3"/>
        <v>長崎県　諫早市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66.150000000000006</v>
      </c>
      <c r="P6" s="20">
        <f t="shared" si="3"/>
        <v>59.07</v>
      </c>
      <c r="Q6" s="20">
        <f t="shared" si="3"/>
        <v>94.78</v>
      </c>
      <c r="R6" s="20">
        <f t="shared" si="3"/>
        <v>3320</v>
      </c>
      <c r="S6" s="20">
        <f t="shared" si="3"/>
        <v>133938</v>
      </c>
      <c r="T6" s="20">
        <f t="shared" si="3"/>
        <v>130.55000000000001</v>
      </c>
      <c r="U6" s="20">
        <f t="shared" si="3"/>
        <v>1025.95</v>
      </c>
      <c r="V6" s="20">
        <f t="shared" si="3"/>
        <v>78958</v>
      </c>
      <c r="W6" s="20">
        <f t="shared" si="3"/>
        <v>18.010000000000002</v>
      </c>
      <c r="X6" s="20">
        <f t="shared" si="3"/>
        <v>4384.12</v>
      </c>
      <c r="Y6" s="21">
        <f>IF(Y7="",NA(),Y7)</f>
        <v>123.23</v>
      </c>
      <c r="Z6" s="21">
        <f t="shared" ref="Z6:AH6" si="4">IF(Z7="",NA(),Z7)</f>
        <v>124.97</v>
      </c>
      <c r="AA6" s="21">
        <f t="shared" si="4"/>
        <v>130.66</v>
      </c>
      <c r="AB6" s="21">
        <f t="shared" si="4"/>
        <v>128.88999999999999</v>
      </c>
      <c r="AC6" s="21">
        <f t="shared" si="4"/>
        <v>131.19</v>
      </c>
      <c r="AD6" s="21">
        <f t="shared" si="4"/>
        <v>106.99</v>
      </c>
      <c r="AE6" s="21">
        <f t="shared" si="4"/>
        <v>107.85</v>
      </c>
      <c r="AF6" s="21">
        <f t="shared" si="4"/>
        <v>108.04</v>
      </c>
      <c r="AG6" s="21">
        <f t="shared" si="4"/>
        <v>107.49</v>
      </c>
      <c r="AH6" s="21">
        <f t="shared" si="4"/>
        <v>107.64</v>
      </c>
      <c r="AI6" s="20" t="str">
        <f>IF(AI7="","",IF(AI7="-","【-】","【"&amp;SUBSTITUTE(TEXT(AI7,"#,##0.00"),"-","△")&amp;"】"))</f>
        <v>【105.91】</v>
      </c>
      <c r="AJ6" s="20">
        <f>IF(AJ7="",NA(),AJ7)</f>
        <v>0</v>
      </c>
      <c r="AK6" s="20">
        <f t="shared" ref="AK6:AS6" si="5">IF(AK7="",NA(),AK7)</f>
        <v>0</v>
      </c>
      <c r="AL6" s="20">
        <f t="shared" si="5"/>
        <v>0</v>
      </c>
      <c r="AM6" s="20">
        <f t="shared" si="5"/>
        <v>0</v>
      </c>
      <c r="AN6" s="20">
        <f t="shared" si="5"/>
        <v>0</v>
      </c>
      <c r="AO6" s="21">
        <f t="shared" si="5"/>
        <v>7.42</v>
      </c>
      <c r="AP6" s="21">
        <f t="shared" si="5"/>
        <v>4.72</v>
      </c>
      <c r="AQ6" s="21">
        <f t="shared" si="5"/>
        <v>4.49</v>
      </c>
      <c r="AR6" s="21">
        <f t="shared" si="5"/>
        <v>5.41</v>
      </c>
      <c r="AS6" s="21">
        <f t="shared" si="5"/>
        <v>5.61</v>
      </c>
      <c r="AT6" s="20" t="str">
        <f>IF(AT7="","",IF(AT7="-","【-】","【"&amp;SUBSTITUTE(TEXT(AT7,"#,##0.00"),"-","△")&amp;"】"))</f>
        <v>【3.03】</v>
      </c>
      <c r="AU6" s="21">
        <f>IF(AU7="",NA(),AU7)</f>
        <v>202.34</v>
      </c>
      <c r="AV6" s="21">
        <f t="shared" ref="AV6:BD6" si="6">IF(AV7="",NA(),AV7)</f>
        <v>210.52</v>
      </c>
      <c r="AW6" s="21">
        <f t="shared" si="6"/>
        <v>227.52</v>
      </c>
      <c r="AX6" s="21">
        <f t="shared" si="6"/>
        <v>244.83</v>
      </c>
      <c r="AY6" s="21">
        <f t="shared" si="6"/>
        <v>253.81</v>
      </c>
      <c r="AZ6" s="21">
        <f t="shared" si="6"/>
        <v>68.180000000000007</v>
      </c>
      <c r="BA6" s="21">
        <f t="shared" si="6"/>
        <v>67.930000000000007</v>
      </c>
      <c r="BB6" s="21">
        <f t="shared" si="6"/>
        <v>68.53</v>
      </c>
      <c r="BC6" s="21">
        <f t="shared" si="6"/>
        <v>69.180000000000007</v>
      </c>
      <c r="BD6" s="21">
        <f t="shared" si="6"/>
        <v>76.319999999999993</v>
      </c>
      <c r="BE6" s="20" t="str">
        <f>IF(BE7="","",IF(BE7="-","【-】","【"&amp;SUBSTITUTE(TEXT(BE7,"#,##0.00"),"-","△")&amp;"】"))</f>
        <v>【78.43】</v>
      </c>
      <c r="BF6" s="21">
        <f>IF(BF7="",NA(),BF7)</f>
        <v>865.67</v>
      </c>
      <c r="BG6" s="21">
        <f t="shared" ref="BG6:BO6" si="7">IF(BG7="",NA(),BG7)</f>
        <v>802.49</v>
      </c>
      <c r="BH6" s="21">
        <f t="shared" si="7"/>
        <v>723.35</v>
      </c>
      <c r="BI6" s="21">
        <f t="shared" si="7"/>
        <v>680.69</v>
      </c>
      <c r="BJ6" s="21">
        <f t="shared" si="7"/>
        <v>641.37</v>
      </c>
      <c r="BK6" s="21">
        <f t="shared" si="7"/>
        <v>847.44</v>
      </c>
      <c r="BL6" s="21">
        <f t="shared" si="7"/>
        <v>857.88</v>
      </c>
      <c r="BM6" s="21">
        <f t="shared" si="7"/>
        <v>825.1</v>
      </c>
      <c r="BN6" s="21">
        <f t="shared" si="7"/>
        <v>789.87</v>
      </c>
      <c r="BO6" s="21">
        <f t="shared" si="7"/>
        <v>749.43</v>
      </c>
      <c r="BP6" s="20" t="str">
        <f>IF(BP7="","",IF(BP7="-","【-】","【"&amp;SUBSTITUTE(TEXT(BP7,"#,##0.00"),"-","△")&amp;"】"))</f>
        <v>【630.82】</v>
      </c>
      <c r="BQ6" s="21">
        <f>IF(BQ7="",NA(),BQ7)</f>
        <v>150.21</v>
      </c>
      <c r="BR6" s="21">
        <f t="shared" ref="BR6:BZ6" si="8">IF(BR7="",NA(),BR7)</f>
        <v>142.57</v>
      </c>
      <c r="BS6" s="21">
        <f t="shared" si="8"/>
        <v>151.93</v>
      </c>
      <c r="BT6" s="21">
        <f t="shared" si="8"/>
        <v>148.47999999999999</v>
      </c>
      <c r="BU6" s="21">
        <f t="shared" si="8"/>
        <v>150.32</v>
      </c>
      <c r="BV6" s="21">
        <f t="shared" si="8"/>
        <v>94.69</v>
      </c>
      <c r="BW6" s="21">
        <f t="shared" si="8"/>
        <v>94.97</v>
      </c>
      <c r="BX6" s="21">
        <f t="shared" si="8"/>
        <v>97.07</v>
      </c>
      <c r="BY6" s="21">
        <f t="shared" si="8"/>
        <v>98.06</v>
      </c>
      <c r="BZ6" s="21">
        <f t="shared" si="8"/>
        <v>98.46</v>
      </c>
      <c r="CA6" s="20" t="str">
        <f>IF(CA7="","",IF(CA7="-","【-】","【"&amp;SUBSTITUTE(TEXT(CA7,"#,##0.00"),"-","△")&amp;"】"))</f>
        <v>【97.81】</v>
      </c>
      <c r="CB6" s="21">
        <f>IF(CB7="",NA(),CB7)</f>
        <v>118.4</v>
      </c>
      <c r="CC6" s="21">
        <f t="shared" ref="CC6:CK6" si="9">IF(CC7="",NA(),CC7)</f>
        <v>124.1</v>
      </c>
      <c r="CD6" s="21">
        <f t="shared" si="9"/>
        <v>115.25</v>
      </c>
      <c r="CE6" s="21">
        <f t="shared" si="9"/>
        <v>118</v>
      </c>
      <c r="CF6" s="21">
        <f t="shared" si="9"/>
        <v>115.57</v>
      </c>
      <c r="CG6" s="21">
        <f t="shared" si="9"/>
        <v>159.78</v>
      </c>
      <c r="CH6" s="21">
        <f t="shared" si="9"/>
        <v>159.49</v>
      </c>
      <c r="CI6" s="21">
        <f t="shared" si="9"/>
        <v>157.81</v>
      </c>
      <c r="CJ6" s="21">
        <f t="shared" si="9"/>
        <v>157.37</v>
      </c>
      <c r="CK6" s="21">
        <f t="shared" si="9"/>
        <v>157.44999999999999</v>
      </c>
      <c r="CL6" s="20" t="str">
        <f>IF(CL7="","",IF(CL7="-","【-】","【"&amp;SUBSTITUTE(TEXT(CL7,"#,##0.00"),"-","△")&amp;"】"))</f>
        <v>【138.75】</v>
      </c>
      <c r="CM6" s="21">
        <f>IF(CM7="",NA(),CM7)</f>
        <v>50.38</v>
      </c>
      <c r="CN6" s="21">
        <f t="shared" ref="CN6:CV6" si="10">IF(CN7="",NA(),CN7)</f>
        <v>52.25</v>
      </c>
      <c r="CO6" s="21">
        <f t="shared" si="10"/>
        <v>52.8</v>
      </c>
      <c r="CP6" s="21">
        <f t="shared" si="10"/>
        <v>54.57</v>
      </c>
      <c r="CQ6" s="21">
        <f t="shared" si="10"/>
        <v>54.66</v>
      </c>
      <c r="CR6" s="21">
        <f t="shared" si="10"/>
        <v>68.31</v>
      </c>
      <c r="CS6" s="21">
        <f t="shared" si="10"/>
        <v>65.28</v>
      </c>
      <c r="CT6" s="21">
        <f t="shared" si="10"/>
        <v>64.92</v>
      </c>
      <c r="CU6" s="21">
        <f t="shared" si="10"/>
        <v>64.14</v>
      </c>
      <c r="CV6" s="21">
        <f t="shared" si="10"/>
        <v>63.71</v>
      </c>
      <c r="CW6" s="20" t="str">
        <f>IF(CW7="","",IF(CW7="-","【-】","【"&amp;SUBSTITUTE(TEXT(CW7,"#,##0.00"),"-","△")&amp;"】"))</f>
        <v>【58.94】</v>
      </c>
      <c r="CX6" s="21">
        <f>IF(CX7="",NA(),CX7)</f>
        <v>85.64</v>
      </c>
      <c r="CY6" s="21">
        <f t="shared" ref="CY6:DG6" si="11">IF(CY7="",NA(),CY7)</f>
        <v>86.03</v>
      </c>
      <c r="CZ6" s="21">
        <f t="shared" si="11"/>
        <v>87.2</v>
      </c>
      <c r="DA6" s="21">
        <f t="shared" si="11"/>
        <v>87.35</v>
      </c>
      <c r="DB6" s="21">
        <f t="shared" si="11"/>
        <v>87.82</v>
      </c>
      <c r="DC6" s="21">
        <f t="shared" si="11"/>
        <v>92.62</v>
      </c>
      <c r="DD6" s="21">
        <f t="shared" si="11"/>
        <v>92.72</v>
      </c>
      <c r="DE6" s="21">
        <f t="shared" si="11"/>
        <v>92.88</v>
      </c>
      <c r="DF6" s="21">
        <f t="shared" si="11"/>
        <v>92.9</v>
      </c>
      <c r="DG6" s="21">
        <f t="shared" si="11"/>
        <v>92.89</v>
      </c>
      <c r="DH6" s="20" t="str">
        <f>IF(DH7="","",IF(DH7="-","【-】","【"&amp;SUBSTITUTE(TEXT(DH7,"#,##0.00"),"-","△")&amp;"】"))</f>
        <v>【95.91】</v>
      </c>
      <c r="DI6" s="21">
        <f>IF(DI7="",NA(),DI7)</f>
        <v>22.45</v>
      </c>
      <c r="DJ6" s="21">
        <f t="shared" ref="DJ6:DR6" si="12">IF(DJ7="",NA(),DJ7)</f>
        <v>24.43</v>
      </c>
      <c r="DK6" s="21">
        <f t="shared" si="12"/>
        <v>26.52</v>
      </c>
      <c r="DL6" s="21">
        <f t="shared" si="12"/>
        <v>28.87</v>
      </c>
      <c r="DM6" s="21">
        <f t="shared" si="12"/>
        <v>29.9</v>
      </c>
      <c r="DN6" s="21">
        <f t="shared" si="12"/>
        <v>26.36</v>
      </c>
      <c r="DO6" s="21">
        <f t="shared" si="12"/>
        <v>23.79</v>
      </c>
      <c r="DP6" s="21">
        <f t="shared" si="12"/>
        <v>25.66</v>
      </c>
      <c r="DQ6" s="21">
        <f t="shared" si="12"/>
        <v>27.46</v>
      </c>
      <c r="DR6" s="21">
        <f t="shared" si="12"/>
        <v>29.93</v>
      </c>
      <c r="DS6" s="20" t="str">
        <f>IF(DS7="","",IF(DS7="-","【-】","【"&amp;SUBSTITUTE(TEXT(DS7,"#,##0.00"),"-","△")&amp;"】"))</f>
        <v>【41.09】</v>
      </c>
      <c r="DT6" s="20">
        <f>IF(DT7="",NA(),DT7)</f>
        <v>0</v>
      </c>
      <c r="DU6" s="20">
        <f t="shared" ref="DU6:EC6" si="13">IF(DU7="",NA(),DU7)</f>
        <v>0</v>
      </c>
      <c r="DV6" s="20">
        <f t="shared" si="13"/>
        <v>0</v>
      </c>
      <c r="DW6" s="20">
        <f t="shared" si="13"/>
        <v>0</v>
      </c>
      <c r="DX6" s="20">
        <f t="shared" si="13"/>
        <v>0</v>
      </c>
      <c r="DY6" s="21">
        <f t="shared" si="13"/>
        <v>1.43</v>
      </c>
      <c r="DZ6" s="21">
        <f t="shared" si="13"/>
        <v>1.22</v>
      </c>
      <c r="EA6" s="21">
        <f t="shared" si="13"/>
        <v>1.61</v>
      </c>
      <c r="EB6" s="21">
        <f t="shared" si="13"/>
        <v>2.08</v>
      </c>
      <c r="EC6" s="21">
        <f t="shared" si="13"/>
        <v>2.74</v>
      </c>
      <c r="ED6" s="20" t="str">
        <f>IF(ED7="","",IF(ED7="-","【-】","【"&amp;SUBSTITUTE(TEXT(ED7,"#,##0.00"),"-","△")&amp;"】"))</f>
        <v>【8.68】</v>
      </c>
      <c r="EE6" s="20">
        <f>IF(EE7="",NA(),EE7)</f>
        <v>0</v>
      </c>
      <c r="EF6" s="20">
        <f t="shared" ref="EF6:EN6" si="14">IF(EF7="",NA(),EF7)</f>
        <v>0</v>
      </c>
      <c r="EG6" s="20">
        <f t="shared" si="14"/>
        <v>0</v>
      </c>
      <c r="EH6" s="20">
        <f t="shared" si="14"/>
        <v>0</v>
      </c>
      <c r="EI6" s="20">
        <f t="shared" si="14"/>
        <v>0</v>
      </c>
      <c r="EJ6" s="21">
        <f t="shared" si="14"/>
        <v>0.09</v>
      </c>
      <c r="EK6" s="21">
        <f t="shared" si="14"/>
        <v>0.09</v>
      </c>
      <c r="EL6" s="21">
        <f t="shared" si="14"/>
        <v>0.17</v>
      </c>
      <c r="EM6" s="21">
        <f t="shared" si="14"/>
        <v>0.13</v>
      </c>
      <c r="EN6" s="21">
        <f t="shared" si="14"/>
        <v>0.06</v>
      </c>
      <c r="EO6" s="20" t="str">
        <f>IF(EO7="","",IF(EO7="-","【-】","【"&amp;SUBSTITUTE(TEXT(EO7,"#,##0.00"),"-","△")&amp;"】"))</f>
        <v>【0.22】</v>
      </c>
    </row>
    <row r="7" spans="1:148" s="22" customFormat="1" x14ac:dyDescent="0.15">
      <c r="A7" s="14"/>
      <c r="B7" s="23">
        <v>2023</v>
      </c>
      <c r="C7" s="23">
        <v>422045</v>
      </c>
      <c r="D7" s="23">
        <v>46</v>
      </c>
      <c r="E7" s="23">
        <v>17</v>
      </c>
      <c r="F7" s="23">
        <v>1</v>
      </c>
      <c r="G7" s="23">
        <v>0</v>
      </c>
      <c r="H7" s="23" t="s">
        <v>96</v>
      </c>
      <c r="I7" s="23" t="s">
        <v>97</v>
      </c>
      <c r="J7" s="23" t="s">
        <v>98</v>
      </c>
      <c r="K7" s="23" t="s">
        <v>99</v>
      </c>
      <c r="L7" s="23" t="s">
        <v>100</v>
      </c>
      <c r="M7" s="23" t="s">
        <v>101</v>
      </c>
      <c r="N7" s="24" t="s">
        <v>102</v>
      </c>
      <c r="O7" s="24">
        <v>66.150000000000006</v>
      </c>
      <c r="P7" s="24">
        <v>59.07</v>
      </c>
      <c r="Q7" s="24">
        <v>94.78</v>
      </c>
      <c r="R7" s="24">
        <v>3320</v>
      </c>
      <c r="S7" s="24">
        <v>133938</v>
      </c>
      <c r="T7" s="24">
        <v>130.55000000000001</v>
      </c>
      <c r="U7" s="24">
        <v>1025.95</v>
      </c>
      <c r="V7" s="24">
        <v>78958</v>
      </c>
      <c r="W7" s="24">
        <v>18.010000000000002</v>
      </c>
      <c r="X7" s="24">
        <v>4384.12</v>
      </c>
      <c r="Y7" s="24">
        <v>123.23</v>
      </c>
      <c r="Z7" s="24">
        <v>124.97</v>
      </c>
      <c r="AA7" s="24">
        <v>130.66</v>
      </c>
      <c r="AB7" s="24">
        <v>128.88999999999999</v>
      </c>
      <c r="AC7" s="24">
        <v>131.19</v>
      </c>
      <c r="AD7" s="24">
        <v>106.99</v>
      </c>
      <c r="AE7" s="24">
        <v>107.85</v>
      </c>
      <c r="AF7" s="24">
        <v>108.04</v>
      </c>
      <c r="AG7" s="24">
        <v>107.49</v>
      </c>
      <c r="AH7" s="24">
        <v>107.64</v>
      </c>
      <c r="AI7" s="24">
        <v>105.91</v>
      </c>
      <c r="AJ7" s="24">
        <v>0</v>
      </c>
      <c r="AK7" s="24">
        <v>0</v>
      </c>
      <c r="AL7" s="24">
        <v>0</v>
      </c>
      <c r="AM7" s="24">
        <v>0</v>
      </c>
      <c r="AN7" s="24">
        <v>0</v>
      </c>
      <c r="AO7" s="24">
        <v>7.42</v>
      </c>
      <c r="AP7" s="24">
        <v>4.72</v>
      </c>
      <c r="AQ7" s="24">
        <v>4.49</v>
      </c>
      <c r="AR7" s="24">
        <v>5.41</v>
      </c>
      <c r="AS7" s="24">
        <v>5.61</v>
      </c>
      <c r="AT7" s="24">
        <v>3.03</v>
      </c>
      <c r="AU7" s="24">
        <v>202.34</v>
      </c>
      <c r="AV7" s="24">
        <v>210.52</v>
      </c>
      <c r="AW7" s="24">
        <v>227.52</v>
      </c>
      <c r="AX7" s="24">
        <v>244.83</v>
      </c>
      <c r="AY7" s="24">
        <v>253.81</v>
      </c>
      <c r="AZ7" s="24">
        <v>68.180000000000007</v>
      </c>
      <c r="BA7" s="24">
        <v>67.930000000000007</v>
      </c>
      <c r="BB7" s="24">
        <v>68.53</v>
      </c>
      <c r="BC7" s="24">
        <v>69.180000000000007</v>
      </c>
      <c r="BD7" s="24">
        <v>76.319999999999993</v>
      </c>
      <c r="BE7" s="24">
        <v>78.430000000000007</v>
      </c>
      <c r="BF7" s="24">
        <v>865.67</v>
      </c>
      <c r="BG7" s="24">
        <v>802.49</v>
      </c>
      <c r="BH7" s="24">
        <v>723.35</v>
      </c>
      <c r="BI7" s="24">
        <v>680.69</v>
      </c>
      <c r="BJ7" s="24">
        <v>641.37</v>
      </c>
      <c r="BK7" s="24">
        <v>847.44</v>
      </c>
      <c r="BL7" s="24">
        <v>857.88</v>
      </c>
      <c r="BM7" s="24">
        <v>825.1</v>
      </c>
      <c r="BN7" s="24">
        <v>789.87</v>
      </c>
      <c r="BO7" s="24">
        <v>749.43</v>
      </c>
      <c r="BP7" s="24">
        <v>630.82000000000005</v>
      </c>
      <c r="BQ7" s="24">
        <v>150.21</v>
      </c>
      <c r="BR7" s="24">
        <v>142.57</v>
      </c>
      <c r="BS7" s="24">
        <v>151.93</v>
      </c>
      <c r="BT7" s="24">
        <v>148.47999999999999</v>
      </c>
      <c r="BU7" s="24">
        <v>150.32</v>
      </c>
      <c r="BV7" s="24">
        <v>94.69</v>
      </c>
      <c r="BW7" s="24">
        <v>94.97</v>
      </c>
      <c r="BX7" s="24">
        <v>97.07</v>
      </c>
      <c r="BY7" s="24">
        <v>98.06</v>
      </c>
      <c r="BZ7" s="24">
        <v>98.46</v>
      </c>
      <c r="CA7" s="24">
        <v>97.81</v>
      </c>
      <c r="CB7" s="24">
        <v>118.4</v>
      </c>
      <c r="CC7" s="24">
        <v>124.1</v>
      </c>
      <c r="CD7" s="24">
        <v>115.25</v>
      </c>
      <c r="CE7" s="24">
        <v>118</v>
      </c>
      <c r="CF7" s="24">
        <v>115.57</v>
      </c>
      <c r="CG7" s="24">
        <v>159.78</v>
      </c>
      <c r="CH7" s="24">
        <v>159.49</v>
      </c>
      <c r="CI7" s="24">
        <v>157.81</v>
      </c>
      <c r="CJ7" s="24">
        <v>157.37</v>
      </c>
      <c r="CK7" s="24">
        <v>157.44999999999999</v>
      </c>
      <c r="CL7" s="24">
        <v>138.75</v>
      </c>
      <c r="CM7" s="24">
        <v>50.38</v>
      </c>
      <c r="CN7" s="24">
        <v>52.25</v>
      </c>
      <c r="CO7" s="24">
        <v>52.8</v>
      </c>
      <c r="CP7" s="24">
        <v>54.57</v>
      </c>
      <c r="CQ7" s="24">
        <v>54.66</v>
      </c>
      <c r="CR7" s="24">
        <v>68.31</v>
      </c>
      <c r="CS7" s="24">
        <v>65.28</v>
      </c>
      <c r="CT7" s="24">
        <v>64.92</v>
      </c>
      <c r="CU7" s="24">
        <v>64.14</v>
      </c>
      <c r="CV7" s="24">
        <v>63.71</v>
      </c>
      <c r="CW7" s="24">
        <v>58.94</v>
      </c>
      <c r="CX7" s="24">
        <v>85.64</v>
      </c>
      <c r="CY7" s="24">
        <v>86.03</v>
      </c>
      <c r="CZ7" s="24">
        <v>87.2</v>
      </c>
      <c r="DA7" s="24">
        <v>87.35</v>
      </c>
      <c r="DB7" s="24">
        <v>87.82</v>
      </c>
      <c r="DC7" s="24">
        <v>92.62</v>
      </c>
      <c r="DD7" s="24">
        <v>92.72</v>
      </c>
      <c r="DE7" s="24">
        <v>92.88</v>
      </c>
      <c r="DF7" s="24">
        <v>92.9</v>
      </c>
      <c r="DG7" s="24">
        <v>92.89</v>
      </c>
      <c r="DH7" s="24">
        <v>95.91</v>
      </c>
      <c r="DI7" s="24">
        <v>22.45</v>
      </c>
      <c r="DJ7" s="24">
        <v>24.43</v>
      </c>
      <c r="DK7" s="24">
        <v>26.52</v>
      </c>
      <c r="DL7" s="24">
        <v>28.87</v>
      </c>
      <c r="DM7" s="24">
        <v>29.9</v>
      </c>
      <c r="DN7" s="24">
        <v>26.36</v>
      </c>
      <c r="DO7" s="24">
        <v>23.79</v>
      </c>
      <c r="DP7" s="24">
        <v>25.66</v>
      </c>
      <c r="DQ7" s="24">
        <v>27.46</v>
      </c>
      <c r="DR7" s="24">
        <v>29.93</v>
      </c>
      <c r="DS7" s="24">
        <v>41.09</v>
      </c>
      <c r="DT7" s="24">
        <v>0</v>
      </c>
      <c r="DU7" s="24">
        <v>0</v>
      </c>
      <c r="DV7" s="24">
        <v>0</v>
      </c>
      <c r="DW7" s="24">
        <v>0</v>
      </c>
      <c r="DX7" s="24">
        <v>0</v>
      </c>
      <c r="DY7" s="24">
        <v>1.43</v>
      </c>
      <c r="DZ7" s="24">
        <v>1.22</v>
      </c>
      <c r="EA7" s="24">
        <v>1.61</v>
      </c>
      <c r="EB7" s="24">
        <v>2.08</v>
      </c>
      <c r="EC7" s="24">
        <v>2.74</v>
      </c>
      <c r="ED7" s="24">
        <v>8.68</v>
      </c>
      <c r="EE7" s="24">
        <v>0</v>
      </c>
      <c r="EF7" s="24">
        <v>0</v>
      </c>
      <c r="EG7" s="24">
        <v>0</v>
      </c>
      <c r="EH7" s="24">
        <v>0</v>
      </c>
      <c r="EI7" s="24">
        <v>0</v>
      </c>
      <c r="EJ7" s="24">
        <v>0.09</v>
      </c>
      <c r="EK7" s="24">
        <v>0.09</v>
      </c>
      <c r="EL7" s="24">
        <v>0.17</v>
      </c>
      <c r="EM7" s="24">
        <v>0.13</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2024-12-19T01:20:03Z</dcterms:created>
  <dcterms:modified xsi:type="dcterms:W3CDTF">2025-01-24T02:43:37Z</dcterms:modified>
  <cp:category/>
</cp:coreProperties>
</file>