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idounas\上下水道局\①経営管理課\2023\N6_浄化槽\03_浄化槽整備\01_補助事業\19008_補助金交付申請書・実績報告書\提出期限表\"/>
    </mc:Choice>
  </mc:AlternateContent>
  <xr:revisionPtr revIDLastSave="0" documentId="13_ncr:1_{1E5DEED0-B87B-4B2F-BD65-72D713D33A69}" xr6:coauthVersionLast="36" xr6:coauthVersionMax="36" xr10:uidLastSave="{00000000-0000-0000-0000-000000000000}"/>
  <bookViews>
    <workbookView xWindow="120" yWindow="45" windowWidth="20340" windowHeight="7650" xr2:uid="{00000000-000D-0000-FFFF-FFFF00000000}"/>
  </bookViews>
  <sheets>
    <sheet name="提出期限" sheetId="1" r:id="rId1"/>
    <sheet name="設置届受理日" sheetId="4" r:id="rId2"/>
    <sheet name="日付" sheetId="3" r:id="rId3"/>
  </sheets>
  <calcPr calcId="191029"/>
</workbook>
</file>

<file path=xl/calcChain.xml><?xml version="1.0" encoding="utf-8"?>
<calcChain xmlns="http://schemas.openxmlformats.org/spreadsheetml/2006/main">
  <c r="K134" i="1" l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33" i="1"/>
  <c r="K132" i="1"/>
  <c r="K131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33" i="1"/>
  <c r="G132" i="1"/>
  <c r="G131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33" i="1"/>
  <c r="C132" i="1"/>
  <c r="C131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90" i="1"/>
  <c r="K89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91" i="1"/>
  <c r="G90" i="1"/>
  <c r="G89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90" i="1"/>
  <c r="C8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50" i="1"/>
  <c r="K49" i="1"/>
  <c r="K48" i="1"/>
  <c r="K47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49" i="1"/>
  <c r="G48" i="1"/>
  <c r="G47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49" i="1"/>
  <c r="C48" i="1"/>
  <c r="C47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6" i="1"/>
  <c r="K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8" i="1"/>
  <c r="G7" i="1"/>
  <c r="G6" i="1"/>
  <c r="G5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9" i="1"/>
  <c r="C8" i="1"/>
  <c r="C7" i="1"/>
  <c r="C6" i="1"/>
  <c r="C5" i="1"/>
  <c r="A1" i="4" l="1"/>
  <c r="A127" i="1" l="1"/>
  <c r="A85" i="1"/>
  <c r="A43" i="1"/>
  <c r="A167" i="1" l="1"/>
  <c r="A125" i="1"/>
  <c r="A83" i="1"/>
  <c r="A41" i="1"/>
  <c r="B5" i="4" l="1"/>
  <c r="B3" i="1"/>
  <c r="E128" i="4" l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C128" i="4"/>
  <c r="D128" i="4" s="1"/>
  <c r="A128" i="4"/>
  <c r="B128" i="4" s="1"/>
  <c r="A124" i="4"/>
  <c r="E87" i="4"/>
  <c r="F87" i="4" s="1"/>
  <c r="C87" i="4"/>
  <c r="D87" i="4" s="1"/>
  <c r="A87" i="4"/>
  <c r="B87" i="4" s="1"/>
  <c r="A83" i="4"/>
  <c r="E46" i="4"/>
  <c r="F46" i="4" s="1"/>
  <c r="C46" i="4"/>
  <c r="A46" i="4"/>
  <c r="A42" i="4"/>
  <c r="A6" i="4"/>
  <c r="B6" i="4" s="1"/>
  <c r="E5" i="4"/>
  <c r="C5" i="4"/>
  <c r="A7" i="4" l="1"/>
  <c r="A47" i="4"/>
  <c r="B46" i="4"/>
  <c r="C47" i="4"/>
  <c r="D46" i="4"/>
  <c r="E88" i="4"/>
  <c r="F88" i="4" s="1"/>
  <c r="C6" i="4"/>
  <c r="D5" i="4"/>
  <c r="C88" i="4"/>
  <c r="D88" i="4" s="1"/>
  <c r="E6" i="4"/>
  <c r="F6" i="4" s="1"/>
  <c r="F5" i="4"/>
  <c r="A129" i="4"/>
  <c r="B129" i="4" s="1"/>
  <c r="E47" i="4"/>
  <c r="A88" i="4"/>
  <c r="B88" i="4" s="1"/>
  <c r="C129" i="4"/>
  <c r="D129" i="4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165" i="1"/>
  <c r="F123" i="1"/>
  <c r="F81" i="1"/>
  <c r="A1" i="1"/>
  <c r="I131" i="1"/>
  <c r="E131" i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A131" i="1"/>
  <c r="A89" i="1"/>
  <c r="B87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I5" i="1"/>
  <c r="E3" i="1" s="1"/>
  <c r="E5" i="1"/>
  <c r="F39" i="1"/>
  <c r="I6" i="1" l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C89" i="4"/>
  <c r="D89" i="4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129" i="1"/>
  <c r="I132" i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48" i="4"/>
  <c r="B47" i="4"/>
  <c r="B129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B45" i="1"/>
  <c r="A8" i="4"/>
  <c r="B7" i="4"/>
  <c r="E48" i="4"/>
  <c r="F48" i="4" s="1"/>
  <c r="F47" i="4"/>
  <c r="E7" i="4"/>
  <c r="F7" i="4" s="1"/>
  <c r="E89" i="4"/>
  <c r="F89" i="4" s="1"/>
  <c r="C7" i="4"/>
  <c r="D6" i="4"/>
  <c r="C48" i="4"/>
  <c r="D47" i="4"/>
  <c r="A130" i="4"/>
  <c r="B130" i="4" s="1"/>
  <c r="A89" i="4"/>
  <c r="B89" i="4" s="1"/>
  <c r="C130" i="4"/>
  <c r="D130" i="4" s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I47" i="1"/>
  <c r="I89" i="1"/>
  <c r="E89" i="1"/>
  <c r="B7" i="3"/>
  <c r="D40" i="1" s="1"/>
  <c r="E8" i="4" l="1"/>
  <c r="F8" i="4" s="1"/>
  <c r="I154" i="1"/>
  <c r="E49" i="4"/>
  <c r="F49" i="4" s="1"/>
  <c r="C90" i="4"/>
  <c r="D90" i="4" s="1"/>
  <c r="E45" i="1"/>
  <c r="I48" i="1"/>
  <c r="B8" i="4"/>
  <c r="A9" i="4"/>
  <c r="E90" i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87" i="1"/>
  <c r="I90" i="1"/>
  <c r="A49" i="4"/>
  <c r="B48" i="4"/>
  <c r="E90" i="4"/>
  <c r="F90" i="4" s="1"/>
  <c r="D48" i="4"/>
  <c r="C49" i="4"/>
  <c r="D7" i="4"/>
  <c r="C8" i="4"/>
  <c r="A131" i="4"/>
  <c r="B131" i="4" s="1"/>
  <c r="D166" i="1"/>
  <c r="D82" i="1"/>
  <c r="D124" i="1"/>
  <c r="A90" i="4"/>
  <c r="B90" i="4" s="1"/>
  <c r="C131" i="4"/>
  <c r="D131" i="4" s="1"/>
  <c r="C91" i="4" l="1"/>
  <c r="D91" i="4" s="1"/>
  <c r="E50" i="4"/>
  <c r="F50" i="4" s="1"/>
  <c r="E9" i="4"/>
  <c r="F9" i="4" s="1"/>
  <c r="I155" i="1"/>
  <c r="I156" i="1" s="1"/>
  <c r="I157" i="1" s="1"/>
  <c r="I158" i="1" s="1"/>
  <c r="I159" i="1" s="1"/>
  <c r="I160" i="1" s="1"/>
  <c r="I161" i="1" s="1"/>
  <c r="E91" i="4"/>
  <c r="F91" i="4" s="1"/>
  <c r="A10" i="4"/>
  <c r="B9" i="4"/>
  <c r="B49" i="4"/>
  <c r="A50" i="4"/>
  <c r="I49" i="1"/>
  <c r="I91" i="1"/>
  <c r="I92" i="1" s="1"/>
  <c r="D49" i="4"/>
  <c r="C50" i="4"/>
  <c r="D8" i="4"/>
  <c r="C9" i="4"/>
  <c r="A132" i="4"/>
  <c r="B132" i="4" s="1"/>
  <c r="C132" i="4"/>
  <c r="D132" i="4" s="1"/>
  <c r="A91" i="4"/>
  <c r="B91" i="4" s="1"/>
  <c r="E10" i="4" l="1"/>
  <c r="F10" i="4" s="1"/>
  <c r="C92" i="4"/>
  <c r="D92" i="4" s="1"/>
  <c r="E51" i="4"/>
  <c r="F51" i="4" s="1"/>
  <c r="E92" i="4"/>
  <c r="F92" i="4" s="1"/>
  <c r="I50" i="1"/>
  <c r="B50" i="4"/>
  <c r="A51" i="4"/>
  <c r="I93" i="1"/>
  <c r="B10" i="4"/>
  <c r="A11" i="4"/>
  <c r="D9" i="4"/>
  <c r="C10" i="4"/>
  <c r="D50" i="4"/>
  <c r="C51" i="4"/>
  <c r="A133" i="4"/>
  <c r="B133" i="4" s="1"/>
  <c r="E52" i="4"/>
  <c r="F52" i="4" s="1"/>
  <c r="A92" i="4"/>
  <c r="B92" i="4" s="1"/>
  <c r="C133" i="4"/>
  <c r="D133" i="4" s="1"/>
  <c r="E11" i="4" l="1"/>
  <c r="F11" i="4" s="1"/>
  <c r="C93" i="4"/>
  <c r="D93" i="4" s="1"/>
  <c r="E93" i="4"/>
  <c r="F93" i="4" s="1"/>
  <c r="I94" i="1"/>
  <c r="B51" i="4"/>
  <c r="A52" i="4"/>
  <c r="I51" i="1"/>
  <c r="B11" i="4"/>
  <c r="A12" i="4"/>
  <c r="D51" i="4"/>
  <c r="C52" i="4"/>
  <c r="D10" i="4"/>
  <c r="C11" i="4"/>
  <c r="A134" i="4"/>
  <c r="B134" i="4" s="1"/>
  <c r="E53" i="4"/>
  <c r="F53" i="4" s="1"/>
  <c r="E12" i="4"/>
  <c r="F12" i="4" s="1"/>
  <c r="A93" i="4"/>
  <c r="B93" i="4" s="1"/>
  <c r="C134" i="4"/>
  <c r="D134" i="4" s="1"/>
  <c r="C94" i="4" l="1"/>
  <c r="D94" i="4" s="1"/>
  <c r="E94" i="4"/>
  <c r="F94" i="4" s="1"/>
  <c r="B12" i="4"/>
  <c r="A13" i="4"/>
  <c r="I52" i="1"/>
  <c r="B52" i="4"/>
  <c r="A53" i="4"/>
  <c r="I95" i="1"/>
  <c r="D11" i="4"/>
  <c r="C12" i="4"/>
  <c r="D52" i="4"/>
  <c r="C53" i="4"/>
  <c r="A135" i="4"/>
  <c r="B135" i="4" s="1"/>
  <c r="E54" i="4"/>
  <c r="F54" i="4" s="1"/>
  <c r="E13" i="4"/>
  <c r="F13" i="4" s="1"/>
  <c r="A94" i="4"/>
  <c r="B94" i="4" s="1"/>
  <c r="C135" i="4"/>
  <c r="D135" i="4" s="1"/>
  <c r="C95" i="4" l="1"/>
  <c r="D95" i="4" s="1"/>
  <c r="E95" i="4"/>
  <c r="F95" i="4" s="1"/>
  <c r="I96" i="1"/>
  <c r="B53" i="4"/>
  <c r="A54" i="4"/>
  <c r="I53" i="1"/>
  <c r="B13" i="4"/>
  <c r="A14" i="4"/>
  <c r="D53" i="4"/>
  <c r="C54" i="4"/>
  <c r="D12" i="4"/>
  <c r="C13" i="4"/>
  <c r="A136" i="4"/>
  <c r="B136" i="4" s="1"/>
  <c r="E55" i="4"/>
  <c r="F55" i="4" s="1"/>
  <c r="E14" i="4"/>
  <c r="F14" i="4" s="1"/>
  <c r="C96" i="4"/>
  <c r="D96" i="4" s="1"/>
  <c r="A95" i="4"/>
  <c r="B95" i="4" s="1"/>
  <c r="C136" i="4"/>
  <c r="D136" i="4" s="1"/>
  <c r="E96" i="4" l="1"/>
  <c r="F96" i="4" s="1"/>
  <c r="I54" i="1"/>
  <c r="B14" i="4"/>
  <c r="A15" i="4"/>
  <c r="B54" i="4"/>
  <c r="A55" i="4"/>
  <c r="I97" i="1"/>
  <c r="D13" i="4"/>
  <c r="C14" i="4"/>
  <c r="D54" i="4"/>
  <c r="C55" i="4"/>
  <c r="A137" i="4"/>
  <c r="B137" i="4" s="1"/>
  <c r="E56" i="4"/>
  <c r="F56" i="4" s="1"/>
  <c r="C137" i="4"/>
  <c r="D137" i="4" s="1"/>
  <c r="A96" i="4"/>
  <c r="B96" i="4" s="1"/>
  <c r="C97" i="4"/>
  <c r="D97" i="4" s="1"/>
  <c r="E15" i="4"/>
  <c r="F15" i="4" s="1"/>
  <c r="E97" i="4" l="1"/>
  <c r="F97" i="4" s="1"/>
  <c r="I98" i="1"/>
  <c r="B55" i="4"/>
  <c r="A56" i="4"/>
  <c r="B15" i="4"/>
  <c r="A16" i="4"/>
  <c r="I55" i="1"/>
  <c r="D55" i="4"/>
  <c r="C56" i="4"/>
  <c r="D14" i="4"/>
  <c r="C15" i="4"/>
  <c r="A138" i="4"/>
  <c r="B138" i="4" s="1"/>
  <c r="E57" i="4"/>
  <c r="F57" i="4" s="1"/>
  <c r="E16" i="4"/>
  <c r="F16" i="4" s="1"/>
  <c r="C98" i="4"/>
  <c r="D98" i="4" s="1"/>
  <c r="A97" i="4"/>
  <c r="B97" i="4" s="1"/>
  <c r="C138" i="4"/>
  <c r="D138" i="4" s="1"/>
  <c r="E98" i="4" l="1"/>
  <c r="F98" i="4" s="1"/>
  <c r="I56" i="1"/>
  <c r="B16" i="4"/>
  <c r="A17" i="4"/>
  <c r="B56" i="4"/>
  <c r="A57" i="4"/>
  <c r="I99" i="1"/>
  <c r="D15" i="4"/>
  <c r="C16" i="4"/>
  <c r="D56" i="4"/>
  <c r="C57" i="4"/>
  <c r="A139" i="4"/>
  <c r="B139" i="4" s="1"/>
  <c r="E58" i="4"/>
  <c r="F58" i="4" s="1"/>
  <c r="A98" i="4"/>
  <c r="B98" i="4" s="1"/>
  <c r="C139" i="4"/>
  <c r="D139" i="4" s="1"/>
  <c r="C99" i="4"/>
  <c r="D99" i="4" s="1"/>
  <c r="E17" i="4"/>
  <c r="F17" i="4" s="1"/>
  <c r="E99" i="4" l="1"/>
  <c r="F99" i="4" s="1"/>
  <c r="I100" i="1"/>
  <c r="B57" i="4"/>
  <c r="A58" i="4"/>
  <c r="B17" i="4"/>
  <c r="A18" i="4"/>
  <c r="I57" i="1"/>
  <c r="D16" i="4"/>
  <c r="C17" i="4"/>
  <c r="D57" i="4"/>
  <c r="C58" i="4"/>
  <c r="A140" i="4"/>
  <c r="B140" i="4" s="1"/>
  <c r="E59" i="4"/>
  <c r="F59" i="4" s="1"/>
  <c r="E18" i="4"/>
  <c r="F18" i="4" s="1"/>
  <c r="A99" i="4"/>
  <c r="B99" i="4" s="1"/>
  <c r="C140" i="4"/>
  <c r="D140" i="4" s="1"/>
  <c r="C100" i="4"/>
  <c r="D100" i="4" s="1"/>
  <c r="E100" i="4" l="1"/>
  <c r="F100" i="4" s="1"/>
  <c r="I58" i="1"/>
  <c r="B18" i="4"/>
  <c r="A19" i="4"/>
  <c r="B58" i="4"/>
  <c r="A59" i="4"/>
  <c r="I101" i="1"/>
  <c r="D58" i="4"/>
  <c r="C59" i="4"/>
  <c r="D17" i="4"/>
  <c r="C18" i="4"/>
  <c r="A141" i="4"/>
  <c r="B141" i="4" s="1"/>
  <c r="E60" i="4"/>
  <c r="F60" i="4" s="1"/>
  <c r="C141" i="4"/>
  <c r="D141" i="4" s="1"/>
  <c r="E19" i="4"/>
  <c r="F19" i="4" s="1"/>
  <c r="C101" i="4"/>
  <c r="D101" i="4" s="1"/>
  <c r="A100" i="4"/>
  <c r="B100" i="4" s="1"/>
  <c r="E101" i="4" l="1"/>
  <c r="F101" i="4" s="1"/>
  <c r="I102" i="1"/>
  <c r="B59" i="4"/>
  <c r="A60" i="4"/>
  <c r="B19" i="4"/>
  <c r="A20" i="4"/>
  <c r="I59" i="1"/>
  <c r="D18" i="4"/>
  <c r="C19" i="4"/>
  <c r="D59" i="4"/>
  <c r="C60" i="4"/>
  <c r="A142" i="4"/>
  <c r="B142" i="4" s="1"/>
  <c r="E61" i="4"/>
  <c r="F61" i="4" s="1"/>
  <c r="C102" i="4"/>
  <c r="D102" i="4" s="1"/>
  <c r="C142" i="4"/>
  <c r="D142" i="4" s="1"/>
  <c r="E20" i="4"/>
  <c r="F20" i="4" s="1"/>
  <c r="A101" i="4"/>
  <c r="B101" i="4" s="1"/>
  <c r="E102" i="4" l="1"/>
  <c r="F102" i="4" s="1"/>
  <c r="I60" i="1"/>
  <c r="B20" i="4"/>
  <c r="A21" i="4"/>
  <c r="B60" i="4"/>
  <c r="A61" i="4"/>
  <c r="I103" i="1"/>
  <c r="D60" i="4"/>
  <c r="C61" i="4"/>
  <c r="D19" i="4"/>
  <c r="C20" i="4"/>
  <c r="A143" i="4"/>
  <c r="B143" i="4" s="1"/>
  <c r="E62" i="4"/>
  <c r="F62" i="4" s="1"/>
  <c r="C143" i="4"/>
  <c r="D143" i="4" s="1"/>
  <c r="C103" i="4"/>
  <c r="D103" i="4" s="1"/>
  <c r="A102" i="4"/>
  <c r="B102" i="4" s="1"/>
  <c r="E21" i="4"/>
  <c r="F21" i="4" s="1"/>
  <c r="E103" i="4" l="1"/>
  <c r="F103" i="4" s="1"/>
  <c r="I104" i="1"/>
  <c r="B61" i="4"/>
  <c r="A62" i="4"/>
  <c r="B21" i="4"/>
  <c r="A22" i="4"/>
  <c r="I61" i="1"/>
  <c r="D20" i="4"/>
  <c r="C21" i="4"/>
  <c r="D61" i="4"/>
  <c r="C62" i="4"/>
  <c r="A144" i="4"/>
  <c r="B144" i="4" s="1"/>
  <c r="E63" i="4"/>
  <c r="F63" i="4" s="1"/>
  <c r="E22" i="4"/>
  <c r="F22" i="4" s="1"/>
  <c r="C104" i="4"/>
  <c r="D104" i="4" s="1"/>
  <c r="A103" i="4"/>
  <c r="B103" i="4" s="1"/>
  <c r="C144" i="4"/>
  <c r="D144" i="4" s="1"/>
  <c r="E104" i="4" l="1"/>
  <c r="F104" i="4" s="1"/>
  <c r="I62" i="1"/>
  <c r="B22" i="4"/>
  <c r="A23" i="4"/>
  <c r="B62" i="4"/>
  <c r="A63" i="4"/>
  <c r="I105" i="1"/>
  <c r="D62" i="4"/>
  <c r="C63" i="4"/>
  <c r="D21" i="4"/>
  <c r="C22" i="4"/>
  <c r="A145" i="4"/>
  <c r="B145" i="4" s="1"/>
  <c r="E64" i="4"/>
  <c r="F64" i="4" s="1"/>
  <c r="A104" i="4"/>
  <c r="B104" i="4" s="1"/>
  <c r="C105" i="4"/>
  <c r="D105" i="4" s="1"/>
  <c r="C145" i="4"/>
  <c r="D145" i="4" s="1"/>
  <c r="E23" i="4"/>
  <c r="F23" i="4" s="1"/>
  <c r="E105" i="4" l="1"/>
  <c r="F105" i="4" s="1"/>
  <c r="I106" i="1"/>
  <c r="B63" i="4"/>
  <c r="A64" i="4"/>
  <c r="B23" i="4"/>
  <c r="A24" i="4"/>
  <c r="I63" i="1"/>
  <c r="D22" i="4"/>
  <c r="C23" i="4"/>
  <c r="D63" i="4"/>
  <c r="C64" i="4"/>
  <c r="A146" i="4"/>
  <c r="B146" i="4" s="1"/>
  <c r="E65" i="4"/>
  <c r="F65" i="4" s="1"/>
  <c r="E24" i="4"/>
  <c r="F24" i="4" s="1"/>
  <c r="A105" i="4"/>
  <c r="B105" i="4" s="1"/>
  <c r="C146" i="4"/>
  <c r="D146" i="4" s="1"/>
  <c r="C106" i="4"/>
  <c r="D106" i="4" s="1"/>
  <c r="E106" i="4" l="1"/>
  <c r="F106" i="4" s="1"/>
  <c r="I64" i="1"/>
  <c r="B24" i="4"/>
  <c r="A25" i="4"/>
  <c r="B64" i="4"/>
  <c r="A65" i="4"/>
  <c r="I107" i="1"/>
  <c r="D23" i="4"/>
  <c r="C24" i="4"/>
  <c r="D64" i="4"/>
  <c r="C65" i="4"/>
  <c r="A147" i="4"/>
  <c r="B147" i="4" s="1"/>
  <c r="E66" i="4"/>
  <c r="F66" i="4" s="1"/>
  <c r="C107" i="4"/>
  <c r="D107" i="4" s="1"/>
  <c r="A106" i="4"/>
  <c r="B106" i="4" s="1"/>
  <c r="C147" i="4"/>
  <c r="D147" i="4" s="1"/>
  <c r="E25" i="4"/>
  <c r="F25" i="4" s="1"/>
  <c r="E107" i="4" l="1"/>
  <c r="F107" i="4" s="1"/>
  <c r="I108" i="1"/>
  <c r="B65" i="4"/>
  <c r="A66" i="4"/>
  <c r="B25" i="4"/>
  <c r="A26" i="4"/>
  <c r="I65" i="1"/>
  <c r="D65" i="4"/>
  <c r="C66" i="4"/>
  <c r="D24" i="4"/>
  <c r="C25" i="4"/>
  <c r="A148" i="4"/>
  <c r="B148" i="4" s="1"/>
  <c r="E67" i="4"/>
  <c r="F67" i="4" s="1"/>
  <c r="E108" i="4"/>
  <c r="F108" i="4" s="1"/>
  <c r="C108" i="4"/>
  <c r="D108" i="4" s="1"/>
  <c r="E26" i="4"/>
  <c r="F26" i="4" s="1"/>
  <c r="C148" i="4"/>
  <c r="D148" i="4" s="1"/>
  <c r="A107" i="4"/>
  <c r="B107" i="4" s="1"/>
  <c r="B26" i="4" l="1"/>
  <c r="A27" i="4"/>
  <c r="B66" i="4"/>
  <c r="A67" i="4"/>
  <c r="I66" i="1"/>
  <c r="I109" i="1"/>
  <c r="D25" i="4"/>
  <c r="C26" i="4"/>
  <c r="D66" i="4"/>
  <c r="C67" i="4"/>
  <c r="A149" i="4"/>
  <c r="B149" i="4" s="1"/>
  <c r="E68" i="4"/>
  <c r="F68" i="4" s="1"/>
  <c r="A108" i="4"/>
  <c r="B108" i="4" s="1"/>
  <c r="C109" i="4"/>
  <c r="D109" i="4" s="1"/>
  <c r="C149" i="4"/>
  <c r="D149" i="4" s="1"/>
  <c r="E27" i="4"/>
  <c r="F27" i="4" s="1"/>
  <c r="E109" i="4"/>
  <c r="F109" i="4" s="1"/>
  <c r="I110" i="1" l="1"/>
  <c r="I67" i="1"/>
  <c r="B67" i="4"/>
  <c r="A68" i="4"/>
  <c r="B27" i="4"/>
  <c r="A28" i="4"/>
  <c r="D67" i="4"/>
  <c r="C68" i="4"/>
  <c r="D26" i="4"/>
  <c r="C27" i="4"/>
  <c r="A150" i="4"/>
  <c r="B150" i="4" s="1"/>
  <c r="E69" i="4"/>
  <c r="F69" i="4" s="1"/>
  <c r="E28" i="4"/>
  <c r="F28" i="4" s="1"/>
  <c r="C150" i="4"/>
  <c r="D150" i="4" s="1"/>
  <c r="C110" i="4"/>
  <c r="D110" i="4" s="1"/>
  <c r="E110" i="4"/>
  <c r="F110" i="4" s="1"/>
  <c r="A109" i="4"/>
  <c r="B109" i="4" s="1"/>
  <c r="B28" i="4" l="1"/>
  <c r="A29" i="4"/>
  <c r="B68" i="4"/>
  <c r="A69" i="4"/>
  <c r="I68" i="1"/>
  <c r="I111" i="1"/>
  <c r="D27" i="4"/>
  <c r="C28" i="4"/>
  <c r="D68" i="4"/>
  <c r="C69" i="4"/>
  <c r="A151" i="4"/>
  <c r="B151" i="4" s="1"/>
  <c r="E70" i="4"/>
  <c r="F70" i="4" s="1"/>
  <c r="C111" i="4"/>
  <c r="D111" i="4" s="1"/>
  <c r="E29" i="4"/>
  <c r="F29" i="4" s="1"/>
  <c r="A110" i="4"/>
  <c r="B110" i="4" s="1"/>
  <c r="E111" i="4"/>
  <c r="F111" i="4" s="1"/>
  <c r="C151" i="4"/>
  <c r="D151" i="4" s="1"/>
  <c r="I112" i="1" l="1"/>
  <c r="I69" i="1"/>
  <c r="B69" i="4"/>
  <c r="A70" i="4"/>
  <c r="B29" i="4"/>
  <c r="A30" i="4"/>
  <c r="D28" i="4"/>
  <c r="C29" i="4"/>
  <c r="D69" i="4"/>
  <c r="C70" i="4"/>
  <c r="A152" i="4"/>
  <c r="B152" i="4" s="1"/>
  <c r="E71" i="4"/>
  <c r="F71" i="4" s="1"/>
  <c r="C152" i="4"/>
  <c r="D152" i="4" s="1"/>
  <c r="A111" i="4"/>
  <c r="B111" i="4" s="1"/>
  <c r="C112" i="4"/>
  <c r="D112" i="4" s="1"/>
  <c r="E112" i="4"/>
  <c r="F112" i="4" s="1"/>
  <c r="E30" i="4"/>
  <c r="F30" i="4" s="1"/>
  <c r="B30" i="4" l="1"/>
  <c r="A31" i="4"/>
  <c r="B70" i="4"/>
  <c r="A71" i="4"/>
  <c r="I70" i="1"/>
  <c r="I113" i="1"/>
  <c r="D70" i="4"/>
  <c r="C71" i="4"/>
  <c r="D29" i="4"/>
  <c r="C30" i="4"/>
  <c r="A153" i="4"/>
  <c r="B153" i="4" s="1"/>
  <c r="E72" i="4"/>
  <c r="F72" i="4" s="1"/>
  <c r="C113" i="4"/>
  <c r="D113" i="4" s="1"/>
  <c r="A112" i="4"/>
  <c r="B112" i="4" s="1"/>
  <c r="C153" i="4"/>
  <c r="D153" i="4" s="1"/>
  <c r="E31" i="4"/>
  <c r="F31" i="4" s="1"/>
  <c r="E113" i="4"/>
  <c r="F113" i="4" s="1"/>
  <c r="I114" i="1" l="1"/>
  <c r="I71" i="1"/>
  <c r="B71" i="4"/>
  <c r="A72" i="4"/>
  <c r="B31" i="4"/>
  <c r="A32" i="4"/>
  <c r="D71" i="4"/>
  <c r="C72" i="4"/>
  <c r="D30" i="4"/>
  <c r="C31" i="4"/>
  <c r="A154" i="4"/>
  <c r="B154" i="4" s="1"/>
  <c r="E73" i="4"/>
  <c r="F73" i="4" s="1"/>
  <c r="E114" i="4"/>
  <c r="F114" i="4" s="1"/>
  <c r="E32" i="4"/>
  <c r="F32" i="4" s="1"/>
  <c r="C154" i="4"/>
  <c r="D154" i="4" s="1"/>
  <c r="C114" i="4"/>
  <c r="D114" i="4" s="1"/>
  <c r="A113" i="4"/>
  <c r="B113" i="4" s="1"/>
  <c r="B32" i="4" l="1"/>
  <c r="A33" i="4"/>
  <c r="B72" i="4"/>
  <c r="A73" i="4"/>
  <c r="I72" i="1"/>
  <c r="I115" i="1"/>
  <c r="D31" i="4"/>
  <c r="C32" i="4"/>
  <c r="D72" i="4"/>
  <c r="C73" i="4"/>
  <c r="A155" i="4"/>
  <c r="B155" i="4" s="1"/>
  <c r="E74" i="4"/>
  <c r="F74" i="4" s="1"/>
  <c r="E115" i="4"/>
  <c r="F115" i="4" s="1"/>
  <c r="A114" i="4"/>
  <c r="B114" i="4" s="1"/>
  <c r="C115" i="4"/>
  <c r="D115" i="4" s="1"/>
  <c r="E33" i="4"/>
  <c r="F33" i="4" s="1"/>
  <c r="C155" i="4"/>
  <c r="D155" i="4" s="1"/>
  <c r="I116" i="1" l="1"/>
  <c r="I73" i="1"/>
  <c r="B73" i="4"/>
  <c r="A74" i="4"/>
  <c r="B33" i="4"/>
  <c r="A34" i="4"/>
  <c r="D32" i="4"/>
  <c r="C33" i="4"/>
  <c r="D73" i="4"/>
  <c r="C74" i="4"/>
  <c r="A156" i="4"/>
  <c r="B156" i="4" s="1"/>
  <c r="E75" i="4"/>
  <c r="F75" i="4" s="1"/>
  <c r="A115" i="4"/>
  <c r="B115" i="4" s="1"/>
  <c r="E116" i="4"/>
  <c r="F116" i="4" s="1"/>
  <c r="C156" i="4"/>
  <c r="D156" i="4" s="1"/>
  <c r="E34" i="4"/>
  <c r="F34" i="4" s="1"/>
  <c r="C116" i="4"/>
  <c r="D116" i="4" s="1"/>
  <c r="B34" i="4" l="1"/>
  <c r="A35" i="4"/>
  <c r="B35" i="4" s="1"/>
  <c r="B74" i="4"/>
  <c r="A75" i="4"/>
  <c r="I74" i="1"/>
  <c r="I117" i="1"/>
  <c r="D74" i="4"/>
  <c r="C75" i="4"/>
  <c r="D33" i="4"/>
  <c r="C34" i="4"/>
  <c r="A157" i="4"/>
  <c r="B157" i="4" s="1"/>
  <c r="E76" i="4"/>
  <c r="F76" i="4" s="1"/>
  <c r="A116" i="4"/>
  <c r="B116" i="4" s="1"/>
  <c r="C157" i="4"/>
  <c r="D157" i="4" s="1"/>
  <c r="C117" i="4"/>
  <c r="D117" i="4" s="1"/>
  <c r="E35" i="4"/>
  <c r="F35" i="4" s="1"/>
  <c r="E117" i="4"/>
  <c r="F117" i="4" s="1"/>
  <c r="G159" i="1"/>
  <c r="G119" i="1"/>
  <c r="K35" i="1"/>
  <c r="I118" i="1" l="1"/>
  <c r="I75" i="1"/>
  <c r="B75" i="4"/>
  <c r="A76" i="4"/>
  <c r="B76" i="4" s="1"/>
  <c r="D34" i="4"/>
  <c r="C35" i="4"/>
  <c r="D35" i="4" s="1"/>
  <c r="D75" i="4"/>
  <c r="C76" i="4"/>
  <c r="D76" i="4" s="1"/>
  <c r="A158" i="4"/>
  <c r="B158" i="4" s="1"/>
  <c r="A117" i="4"/>
  <c r="B117" i="4" s="1"/>
  <c r="C158" i="4"/>
  <c r="D158" i="4" s="1"/>
  <c r="G160" i="1"/>
  <c r="G161" i="1"/>
  <c r="C35" i="1"/>
  <c r="I76" i="1" l="1"/>
  <c r="I119" i="1"/>
  <c r="I77" i="1" l="1"/>
  <c r="K7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oaadmin</author>
  </authors>
  <commentList>
    <comment ref="A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年度の初日（4/1）を入力してください。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oaadmin</author>
  </authors>
  <commentList>
    <comment ref="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年度の初日（4/1）を入力してください。</t>
        </r>
      </text>
    </comment>
  </commentList>
</comments>
</file>

<file path=xl/sharedStrings.xml><?xml version="1.0" encoding="utf-8"?>
<sst xmlns="http://schemas.openxmlformats.org/spreadsheetml/2006/main" count="172" uniqueCount="74">
  <si>
    <t>工事完了日</t>
    <rPh sb="0" eb="2">
      <t>コウジ</t>
    </rPh>
    <rPh sb="2" eb="5">
      <t>カンリョウビ</t>
    </rPh>
    <phoneticPr fontId="1"/>
  </si>
  <si>
    <t>提出期限</t>
    <rPh sb="0" eb="2">
      <t>テイシュツ</t>
    </rPh>
    <rPh sb="2" eb="4">
      <t>キゲン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</si>
  <si>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</si>
  <si>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</si>
  <si>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</si>
  <si>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</si>
  <si>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</si>
  <si>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</si>
  <si>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</si>
  <si>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</si>
  <si>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</si>
  <si>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</si>
  <si>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</si>
  <si>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元日</t>
    <rPh sb="0" eb="2">
      <t>ガンジツ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</si>
  <si>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</si>
  <si>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</si>
  <si>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春分の日</t>
    <rPh sb="0" eb="2">
      <t>シュンブン</t>
    </rPh>
    <rPh sb="3" eb="4">
      <t>ヒ</t>
    </rPh>
    <phoneticPr fontId="1"/>
  </si>
  <si>
    <t>日付</t>
    <rPh sb="0" eb="2">
      <t>ヒヅケ</t>
    </rPh>
    <phoneticPr fontId="1"/>
  </si>
  <si>
    <t>名称等</t>
    <rPh sb="0" eb="2">
      <t>メイショウ</t>
    </rPh>
    <rPh sb="2" eb="3">
      <t>トウ</t>
    </rPh>
    <phoneticPr fontId="1"/>
  </si>
  <si>
    <t>天皇誕生日</t>
    <rPh sb="0" eb="2">
      <t>テンノウ</t>
    </rPh>
    <rPh sb="2" eb="5">
      <t>タンジョウビ</t>
    </rPh>
    <phoneticPr fontId="1"/>
  </si>
  <si>
    <t>交付申請提出期限</t>
    <rPh sb="0" eb="2">
      <t>コウフ</t>
    </rPh>
    <rPh sb="2" eb="4">
      <t>シンセイ</t>
    </rPh>
    <rPh sb="4" eb="6">
      <t>テイシュツ</t>
    </rPh>
    <rPh sb="6" eb="8">
      <t>キゲン</t>
    </rPh>
    <phoneticPr fontId="1"/>
  </si>
  <si>
    <t>実績報告提出期限</t>
    <rPh sb="0" eb="2">
      <t>ジッセキ</t>
    </rPh>
    <rPh sb="2" eb="4">
      <t>ホウコク</t>
    </rPh>
    <rPh sb="4" eb="6">
      <t>テイシュツ</t>
    </rPh>
    <rPh sb="6" eb="8">
      <t>キゲン</t>
    </rPh>
    <phoneticPr fontId="1"/>
  </si>
  <si>
    <t>（4～6月）</t>
    <rPh sb="4" eb="5">
      <t>ガツ</t>
    </rPh>
    <phoneticPr fontId="1"/>
  </si>
  <si>
    <t>諫早市高度処理型浄化槽設置費補助金　実績報告提出期限一覧表</t>
    <phoneticPr fontId="1"/>
  </si>
  <si>
    <t>（7～9月）</t>
    <rPh sb="4" eb="5">
      <t>ガツ</t>
    </rPh>
    <phoneticPr fontId="1"/>
  </si>
  <si>
    <t>（10～12月）</t>
    <rPh sb="6" eb="7">
      <t>ガツ</t>
    </rPh>
    <phoneticPr fontId="1"/>
  </si>
  <si>
    <t>（1～3月）</t>
    <rPh sb="4" eb="5">
      <t>ガツ</t>
    </rPh>
    <phoneticPr fontId="1"/>
  </si>
  <si>
    <t>です。</t>
    <phoneticPr fontId="1"/>
  </si>
  <si>
    <t>浄化槽設置届完了期限</t>
    <rPh sb="0" eb="3">
      <t>ジョウカソウ</t>
    </rPh>
    <rPh sb="3" eb="5">
      <t>セッチ</t>
    </rPh>
    <rPh sb="5" eb="6">
      <t>トドケ</t>
    </rPh>
    <rPh sb="6" eb="8">
      <t>カンリョウ</t>
    </rPh>
    <rPh sb="8" eb="10">
      <t>キゲン</t>
    </rPh>
    <phoneticPr fontId="1"/>
  </si>
  <si>
    <t>○補助金交付申請書の提出期限は</t>
    <phoneticPr fontId="1"/>
  </si>
  <si>
    <t>※実績報告書及び関係書類は、上記の提出期限までに必ず提出してください。</t>
    <rPh sb="1" eb="3">
      <t>ジッセキ</t>
    </rPh>
    <rPh sb="3" eb="5">
      <t>ホウコク</t>
    </rPh>
    <rPh sb="6" eb="7">
      <t>オヨ</t>
    </rPh>
    <rPh sb="8" eb="10">
      <t>カンケイ</t>
    </rPh>
    <rPh sb="10" eb="12">
      <t>ショルイ</t>
    </rPh>
    <rPh sb="14" eb="16">
      <t>ジョウキ</t>
    </rPh>
    <rPh sb="17" eb="19">
      <t>テイシュツ</t>
    </rPh>
    <rPh sb="19" eb="21">
      <t>キゲン</t>
    </rPh>
    <rPh sb="24" eb="25">
      <t>カナラ</t>
    </rPh>
    <rPh sb="26" eb="28">
      <t>テイシュツ</t>
    </rPh>
    <phoneticPr fontId="1"/>
  </si>
  <si>
    <t>　（早めの書類提出にご協力をお願いいたします。）</t>
    <rPh sb="2" eb="3">
      <t>ハヤ</t>
    </rPh>
    <rPh sb="5" eb="7">
      <t>ショルイ</t>
    </rPh>
    <rPh sb="7" eb="9">
      <t>テイシュツ</t>
    </rPh>
    <rPh sb="11" eb="13">
      <t>キョウリョク</t>
    </rPh>
    <rPh sb="15" eb="16">
      <t>ネガ</t>
    </rPh>
    <phoneticPr fontId="1"/>
  </si>
  <si>
    <t>までに県央保健所に提出されたものが有効です。</t>
    <rPh sb="3" eb="5">
      <t>ケンオウ</t>
    </rPh>
    <rPh sb="5" eb="8">
      <t>ホケンジョ</t>
    </rPh>
    <rPh sb="9" eb="11">
      <t>テイシュツ</t>
    </rPh>
    <rPh sb="17" eb="19">
      <t>ユウコウ</t>
    </rPh>
    <phoneticPr fontId="1"/>
  </si>
  <si>
    <t>　　※浄化槽設置届出書は</t>
    <rPh sb="3" eb="6">
      <t>ジョウカソウ</t>
    </rPh>
    <rPh sb="6" eb="8">
      <t>セッチ</t>
    </rPh>
    <rPh sb="8" eb="10">
      <t>トドケデ</t>
    </rPh>
    <rPh sb="10" eb="11">
      <t>ショ</t>
    </rPh>
    <phoneticPr fontId="1"/>
  </si>
  <si>
    <t>諫早市高度処理型浄化槽設置費補助金交付申請</t>
    <rPh sb="17" eb="19">
      <t>コウフ</t>
    </rPh>
    <rPh sb="19" eb="21">
      <t>シンセイ</t>
    </rPh>
    <phoneticPr fontId="1"/>
  </si>
  <si>
    <t>浄化槽設置届出書保健所受理日チェック表</t>
    <rPh sb="0" eb="3">
      <t>ジョウカソウ</t>
    </rPh>
    <rPh sb="3" eb="5">
      <t>セッチ</t>
    </rPh>
    <rPh sb="5" eb="7">
      <t>トドケデ</t>
    </rPh>
    <rPh sb="7" eb="8">
      <t>ショ</t>
    </rPh>
    <rPh sb="8" eb="11">
      <t>ホケンジョ</t>
    </rPh>
    <rPh sb="11" eb="13">
      <t>ジュリ</t>
    </rPh>
    <rPh sb="13" eb="14">
      <t>ビ</t>
    </rPh>
    <rPh sb="18" eb="19">
      <t>ヒョウ</t>
    </rPh>
    <phoneticPr fontId="1"/>
  </si>
  <si>
    <t>交付申請日</t>
    <rPh sb="0" eb="2">
      <t>コウフ</t>
    </rPh>
    <rPh sb="2" eb="4">
      <t>シンセイ</t>
    </rPh>
    <rPh sb="4" eb="5">
      <t>ビ</t>
    </rPh>
    <phoneticPr fontId="1"/>
  </si>
  <si>
    <t>保健所受理日</t>
    <rPh sb="0" eb="3">
      <t>ホケンジョ</t>
    </rPh>
    <rPh sb="3" eb="5">
      <t>ジュリ</t>
    </rPh>
    <rPh sb="5" eb="6">
      <t>ビ</t>
    </rPh>
    <phoneticPr fontId="1"/>
  </si>
  <si>
    <t>○この表の見方</t>
    <rPh sb="3" eb="4">
      <t>ヒョウ</t>
    </rPh>
    <rPh sb="5" eb="7">
      <t>ミカタ</t>
    </rPh>
    <phoneticPr fontId="1"/>
  </si>
  <si>
    <t>　交付申請日において、浄化槽設置届受理書に記載のある県央保健所の受理年月日が、上記表の</t>
    <rPh sb="1" eb="3">
      <t>コウフ</t>
    </rPh>
    <rPh sb="3" eb="5">
      <t>シンセイ</t>
    </rPh>
    <rPh sb="5" eb="6">
      <t>ビ</t>
    </rPh>
    <rPh sb="11" eb="14">
      <t>ジョウカソウ</t>
    </rPh>
    <rPh sb="14" eb="16">
      <t>セッチ</t>
    </rPh>
    <rPh sb="16" eb="17">
      <t>トドケ</t>
    </rPh>
    <rPh sb="17" eb="19">
      <t>ジュリ</t>
    </rPh>
    <rPh sb="19" eb="20">
      <t>ショ</t>
    </rPh>
    <rPh sb="21" eb="23">
      <t>キサイ</t>
    </rPh>
    <rPh sb="26" eb="28">
      <t>ケンオウ</t>
    </rPh>
    <rPh sb="28" eb="31">
      <t>ホケンジョ</t>
    </rPh>
    <rPh sb="32" eb="34">
      <t>ジュリ</t>
    </rPh>
    <rPh sb="34" eb="35">
      <t>ネン</t>
    </rPh>
    <rPh sb="35" eb="36">
      <t>ガツ</t>
    </rPh>
    <rPh sb="36" eb="37">
      <t>ビ</t>
    </rPh>
    <rPh sb="39" eb="41">
      <t>ジョウキ</t>
    </rPh>
    <rPh sb="41" eb="42">
      <t>ヒョウ</t>
    </rPh>
    <phoneticPr fontId="1"/>
  </si>
  <si>
    <t>「保健所受理日」までのものが受付可能となります。</t>
    <phoneticPr fontId="1"/>
  </si>
  <si>
    <t>　※建築確認済証があるものを除きます。</t>
    <rPh sb="2" eb="4">
      <t>ケンチク</t>
    </rPh>
    <rPh sb="4" eb="6">
      <t>カクニン</t>
    </rPh>
    <rPh sb="6" eb="7">
      <t>スミ</t>
    </rPh>
    <rPh sb="7" eb="8">
      <t>ショウ</t>
    </rPh>
    <rPh sb="14" eb="15">
      <t>ノゾ</t>
    </rPh>
    <phoneticPr fontId="1"/>
  </si>
  <si>
    <t>「保健所受理日」までのものが受付可能となります。</t>
    <phoneticPr fontId="1"/>
  </si>
  <si>
    <t>3月中は申請受付期間外です。</t>
    <rPh sb="1" eb="2">
      <t>ガツ</t>
    </rPh>
    <rPh sb="2" eb="3">
      <t>チュウ</t>
    </rPh>
    <rPh sb="4" eb="6">
      <t>シンセイ</t>
    </rPh>
    <rPh sb="6" eb="8">
      <t>ウケツケ</t>
    </rPh>
    <rPh sb="8" eb="10">
      <t>キカン</t>
    </rPh>
    <rPh sb="10" eb="11">
      <t>ガイ</t>
    </rPh>
    <phoneticPr fontId="1"/>
  </si>
  <si>
    <t>春分の日（前年度）</t>
    <rPh sb="0" eb="2">
      <t>シュンブン</t>
    </rPh>
    <rPh sb="3" eb="4">
      <t>ヒ</t>
    </rPh>
    <rPh sb="5" eb="8">
      <t>ゼンネンド</t>
    </rPh>
    <phoneticPr fontId="1"/>
  </si>
  <si>
    <t>（</t>
    <phoneticPr fontId="1"/>
  </si>
  <si>
    <t>～</t>
    <phoneticPr fontId="1"/>
  </si>
  <si>
    <t>）</t>
    <phoneticPr fontId="1"/>
  </si>
  <si>
    <t>山の日</t>
    <rPh sb="0" eb="1">
      <t>ヤマ</t>
    </rPh>
    <rPh sb="2" eb="3">
      <t>ヒ</t>
    </rPh>
    <phoneticPr fontId="1"/>
  </si>
  <si>
    <t>春分日</t>
    <phoneticPr fontId="1"/>
  </si>
  <si>
    <t>4月29日</t>
    <phoneticPr fontId="1"/>
  </si>
  <si>
    <t>5月3日</t>
    <phoneticPr fontId="1"/>
  </si>
  <si>
    <t>5月4日</t>
    <phoneticPr fontId="1"/>
  </si>
  <si>
    <t>5月5日</t>
    <phoneticPr fontId="1"/>
  </si>
  <si>
    <t>7月の第3月曜日</t>
    <phoneticPr fontId="1"/>
  </si>
  <si>
    <t>8月11日</t>
    <phoneticPr fontId="1"/>
  </si>
  <si>
    <t>9月の第3月曜日</t>
    <phoneticPr fontId="1"/>
  </si>
  <si>
    <t>秋分日</t>
    <phoneticPr fontId="1"/>
  </si>
  <si>
    <t>10月の第2月曜日</t>
    <phoneticPr fontId="1"/>
  </si>
  <si>
    <t>11月3日</t>
    <phoneticPr fontId="1"/>
  </si>
  <si>
    <t>11月23日</t>
    <phoneticPr fontId="1"/>
  </si>
  <si>
    <t>1月1日</t>
    <phoneticPr fontId="1"/>
  </si>
  <si>
    <t>1月の第2月曜日</t>
    <phoneticPr fontId="1"/>
  </si>
  <si>
    <t>政令で定める日（2月11日）</t>
    <rPh sb="9" eb="10">
      <t>ガツ</t>
    </rPh>
    <rPh sb="12" eb="13">
      <t>ニチ</t>
    </rPh>
    <phoneticPr fontId="1"/>
  </si>
  <si>
    <t>2月23日</t>
    <phoneticPr fontId="1"/>
  </si>
  <si>
    <t>12月29日</t>
    <rPh sb="2" eb="3">
      <t>ガツ</t>
    </rPh>
    <rPh sb="5" eb="6">
      <t>ニチ</t>
    </rPh>
    <phoneticPr fontId="1"/>
  </si>
  <si>
    <t>12月30日</t>
    <phoneticPr fontId="1"/>
  </si>
  <si>
    <t>12月31日</t>
    <phoneticPr fontId="1"/>
  </si>
  <si>
    <t>1月2日</t>
    <phoneticPr fontId="1"/>
  </si>
  <si>
    <t>1月3日</t>
    <phoneticPr fontId="1"/>
  </si>
  <si>
    <t>概要</t>
    <rPh sb="0" eb="2">
      <t>ガイヨウ</t>
    </rPh>
    <phoneticPr fontId="1"/>
  </si>
  <si>
    <t>令和6年度　諫早市の休日（土・日除く）</t>
    <rPh sb="0" eb="1">
      <t>レイ</t>
    </rPh>
    <rPh sb="1" eb="2">
      <t>ワ</t>
    </rPh>
    <rPh sb="3" eb="4">
      <t>ネン</t>
    </rPh>
    <rPh sb="4" eb="5">
      <t>ド</t>
    </rPh>
    <rPh sb="6" eb="9">
      <t>イサハヤシ</t>
    </rPh>
    <rPh sb="10" eb="12">
      <t>キュウジツ</t>
    </rPh>
    <rPh sb="13" eb="14">
      <t>ド</t>
    </rPh>
    <rPh sb="15" eb="16">
      <t>ニチ</t>
    </rPh>
    <rPh sb="16" eb="17">
      <t>ノゾ</t>
    </rPh>
    <phoneticPr fontId="1"/>
  </si>
  <si>
    <t>振替休日</t>
    <rPh sb="0" eb="4">
      <t>フリカエキュウジツ</t>
    </rPh>
    <phoneticPr fontId="1"/>
  </si>
  <si>
    <t>3/25以降の工事完了は不可
（3/24までに工事完了のこと）</t>
    <rPh sb="4" eb="6">
      <t>イコウ</t>
    </rPh>
    <rPh sb="7" eb="9">
      <t>コウジ</t>
    </rPh>
    <rPh sb="9" eb="11">
      <t>カンリョウ</t>
    </rPh>
    <rPh sb="12" eb="14">
      <t>フカ</t>
    </rPh>
    <rPh sb="23" eb="25">
      <t>コウジ</t>
    </rPh>
    <rPh sb="25" eb="27">
      <t>カンリョウ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</si>
</sst>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\(aaa\)"/>
    <numFmt numFmtId="177" formatCode="[$-411]ggge&quot;年&quot;m&quot;月&quot;d&quot;日&quot;\(aaa\);@"/>
    <numFmt numFmtId="178" formatCode="[$-411]ggge&quot;年&quot;m&quot;月&quot;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177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 applyBorder="1">
      <alignment vertical="center"/>
    </xf>
    <xf numFmtId="177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176" fontId="7" fillId="0" borderId="12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0" fillId="0" borderId="25" xfId="0" applyNumberFormat="1" applyBorder="1">
      <alignment vertical="center"/>
    </xf>
    <xf numFmtId="0" fontId="0" fillId="0" borderId="13" xfId="0" applyBorder="1">
      <alignment vertical="center"/>
    </xf>
    <xf numFmtId="176" fontId="5" fillId="0" borderId="13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0" fontId="0" fillId="0" borderId="23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1" xfId="0" applyBorder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left" vertical="center" indent="1"/>
    </xf>
    <xf numFmtId="176" fontId="5" fillId="0" borderId="0" xfId="0" applyNumberFormat="1" applyFont="1" applyFill="1" applyBorder="1" applyAlignment="1">
      <alignment horizontal="left" vertical="center" indent="1"/>
    </xf>
    <xf numFmtId="177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31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3" borderId="3" xfId="0" applyFill="1" applyBorder="1">
      <alignment vertical="center"/>
    </xf>
    <xf numFmtId="177" fontId="0" fillId="0" borderId="0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178" fontId="7" fillId="0" borderId="13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154</xdr:row>
      <xdr:rowOff>0</xdr:rowOff>
    </xdr:from>
    <xdr:to>
      <xdr:col>10</xdr:col>
      <xdr:colOff>0</xdr:colOff>
      <xdr:row>160</xdr:row>
      <xdr:rowOff>238125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83E8079-C355-4867-8B45-53764F66EE9F}"/>
            </a:ext>
          </a:extLst>
        </xdr:cNvPr>
        <xdr:cNvCxnSpPr/>
      </xdr:nvCxnSpPr>
      <xdr:spPr>
        <a:xfrm>
          <a:off x="4657725" y="38138100"/>
          <a:ext cx="1152525" cy="1724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7"/>
  <sheetViews>
    <sheetView tabSelected="1" view="pageBreakPreview" topLeftCell="A152" zoomScale="145" zoomScaleNormal="100" zoomScaleSheetLayoutView="145" workbookViewId="0">
      <selection activeCell="N133" sqref="N133"/>
    </sheetView>
  </sheetViews>
  <sheetFormatPr defaultColWidth="7.625" defaultRowHeight="19.5" customHeight="1" x14ac:dyDescent="0.15"/>
  <sheetData>
    <row r="1" spans="1:12" ht="19.5" customHeight="1" x14ac:dyDescent="0.15">
      <c r="A1" s="88" t="str">
        <f>TEXT($A$5,"ggge")&amp;"年度"</f>
        <v>令和6年度</v>
      </c>
      <c r="B1" s="88"/>
      <c r="C1" s="72" t="s">
        <v>23</v>
      </c>
      <c r="D1" s="72"/>
      <c r="E1" s="72"/>
      <c r="F1" s="72"/>
      <c r="G1" s="72"/>
      <c r="H1" s="72"/>
      <c r="I1" s="72"/>
      <c r="J1" s="72"/>
      <c r="K1" s="72"/>
      <c r="L1" s="72"/>
    </row>
    <row r="2" spans="1:12" ht="19.5" customHeight="1" x14ac:dyDescent="0.15">
      <c r="A2" s="48"/>
      <c r="B2" s="48"/>
      <c r="C2" s="11"/>
      <c r="D2" s="11"/>
      <c r="E2" s="12"/>
      <c r="F2" s="12"/>
      <c r="G2" s="12"/>
      <c r="H2" s="12"/>
      <c r="I2" s="12"/>
      <c r="J2" s="12"/>
      <c r="K2" s="12"/>
    </row>
    <row r="3" spans="1:12" ht="19.5" customHeight="1" x14ac:dyDescent="0.15">
      <c r="A3" s="37" t="s">
        <v>45</v>
      </c>
      <c r="B3" s="73">
        <f>A5</f>
        <v>45383</v>
      </c>
      <c r="C3" s="73"/>
      <c r="D3" s="49" t="s">
        <v>46</v>
      </c>
      <c r="E3" s="73">
        <f>I5</f>
        <v>45444</v>
      </c>
      <c r="F3" s="73"/>
      <c r="G3" s="11" t="s">
        <v>47</v>
      </c>
      <c r="K3" s="10"/>
    </row>
    <row r="4" spans="1:12" ht="19.5" customHeight="1" x14ac:dyDescent="0.15">
      <c r="A4" s="82" t="s">
        <v>0</v>
      </c>
      <c r="B4" s="83"/>
      <c r="C4" s="83" t="s">
        <v>1</v>
      </c>
      <c r="D4" s="84"/>
      <c r="E4" s="82" t="s">
        <v>0</v>
      </c>
      <c r="F4" s="83"/>
      <c r="G4" s="83" t="s">
        <v>1</v>
      </c>
      <c r="H4" s="84"/>
      <c r="I4" s="82" t="s">
        <v>0</v>
      </c>
      <c r="J4" s="83"/>
      <c r="K4" s="83" t="s">
        <v>1</v>
      </c>
      <c r="L4" s="84"/>
    </row>
    <row r="5" spans="1:12" ht="19.5" customHeight="1" x14ac:dyDescent="0.15">
      <c r="A5" s="85">
        <v>45383</v>
      </c>
      <c r="B5" s="86"/>
      <c r="C5" s="86">
        <f>IF(A5="","",IF(A5+31&gt;日付!$B$10,日付!$B$10,WORKDAY(A5+31,-1,日付!$D$4:$D$28)))</f>
        <v>45413</v>
      </c>
      <c r="D5" s="87"/>
      <c r="E5" s="85">
        <f>DATE(YEAR($A$5),5,1)</f>
        <v>45413</v>
      </c>
      <c r="F5" s="86"/>
      <c r="G5" s="86">
        <f>IF(E5="","",IF(E5+31&gt;日付!$B$10,日付!$B$10,WORKDAY(E5+31,-1,日付!$D$4:$D$28)))</f>
        <v>45443</v>
      </c>
      <c r="H5" s="87"/>
      <c r="I5" s="85">
        <f>DATE(YEAR($A$5),6,1)</f>
        <v>45444</v>
      </c>
      <c r="J5" s="86"/>
      <c r="K5" s="86">
        <f>IF(I5="","",IF(I5+31&gt;日付!$B$10,日付!$B$10,WORKDAY(I5+31,-1,日付!$D$4:$D$28)))</f>
        <v>45474</v>
      </c>
      <c r="L5" s="87"/>
    </row>
    <row r="6" spans="1:12" ht="19.5" customHeight="1" x14ac:dyDescent="0.15">
      <c r="A6" s="74">
        <f>IF(A5="","",IF(TEXT(A5,"m")=TEXT(A5+1,"m"),A5+1,""))</f>
        <v>45384</v>
      </c>
      <c r="B6" s="66"/>
      <c r="C6" s="66">
        <f>IF(A6="","",IF(A6+31&gt;日付!$B$10,日付!$B$10,WORKDAY(A6+31,-1,日付!$D$4:$D$28)))</f>
        <v>45414</v>
      </c>
      <c r="D6" s="67"/>
      <c r="E6" s="74">
        <f>IF(E5="","",IF(TEXT(E5,"m")=TEXT(E5+1,"m"),E5+1,""))</f>
        <v>45414</v>
      </c>
      <c r="F6" s="66"/>
      <c r="G6" s="66">
        <f>IF(E6="","",IF(E6+31&gt;日付!$B$10,日付!$B$10,WORKDAY(E6+31,-1,日付!$D$4:$D$28)))</f>
        <v>45443</v>
      </c>
      <c r="H6" s="67"/>
      <c r="I6" s="74">
        <f>IF(I5="","",IF(TEXT(I5,"m")=TEXT(I5+1,"m"),I5+1,""))</f>
        <v>45445</v>
      </c>
      <c r="J6" s="66"/>
      <c r="K6" s="66">
        <f>IF(I6="","",IF(I6+31&gt;日付!$B$10,日付!$B$10,WORKDAY(I6+31,-1,日付!$D$4:$D$28)))</f>
        <v>45475</v>
      </c>
      <c r="L6" s="67"/>
    </row>
    <row r="7" spans="1:12" ht="19.5" customHeight="1" x14ac:dyDescent="0.15">
      <c r="A7" s="74">
        <f t="shared" ref="A7:A35" si="0">IF(A6="","",IF(TEXT(A6,"m")=TEXT(A6+1,"m"),A6+1,""))</f>
        <v>45385</v>
      </c>
      <c r="B7" s="66"/>
      <c r="C7" s="66">
        <f>IF(A7="","",IF(A7+31&gt;日付!$B$10,日付!$B$10,WORKDAY(A7+31,-1,日付!$D$4:$D$28)))</f>
        <v>45414</v>
      </c>
      <c r="D7" s="67"/>
      <c r="E7" s="74">
        <f t="shared" ref="E7:E35" si="1">IF(E6="","",IF(TEXT(E6,"m")=TEXT(E6+1,"m"),E6+1,""))</f>
        <v>45415</v>
      </c>
      <c r="F7" s="66"/>
      <c r="G7" s="66">
        <f>IF(E7="","",IF(E7+31&gt;日付!$B$10,日付!$B$10,WORKDAY(E7+31,-1,日付!$D$4:$D$28)))</f>
        <v>45443</v>
      </c>
      <c r="H7" s="67"/>
      <c r="I7" s="74">
        <f t="shared" ref="I7:I35" si="2">IF(I6="","",IF(TEXT(I6,"m")=TEXT(I6+1,"m"),I6+1,""))</f>
        <v>45446</v>
      </c>
      <c r="J7" s="66"/>
      <c r="K7" s="66">
        <f>IF(I7="","",IF(I7+31&gt;日付!$B$10,日付!$B$10,WORKDAY(I7+31,-1,日付!$D$4:$D$28)))</f>
        <v>45476</v>
      </c>
      <c r="L7" s="67"/>
    </row>
    <row r="8" spans="1:12" ht="19.5" customHeight="1" x14ac:dyDescent="0.15">
      <c r="A8" s="74">
        <f t="shared" si="0"/>
        <v>45386</v>
      </c>
      <c r="B8" s="66"/>
      <c r="C8" s="66">
        <f>IF(A8="","",IF(A8+31&gt;日付!$B$10,日付!$B$10,WORKDAY(A8+31,-1,日付!$D$4:$D$28)))</f>
        <v>45414</v>
      </c>
      <c r="D8" s="67"/>
      <c r="E8" s="74">
        <f t="shared" si="1"/>
        <v>45416</v>
      </c>
      <c r="F8" s="66"/>
      <c r="G8" s="92">
        <f>IF(E8="","",IF(E8+31&gt;日付!$B$10,日付!$B$10,WORKDAY(E8+31,-1,日付!$D$4:$D$28)))</f>
        <v>45446</v>
      </c>
      <c r="H8" s="93"/>
      <c r="I8" s="74">
        <f t="shared" si="2"/>
        <v>45447</v>
      </c>
      <c r="J8" s="66"/>
      <c r="K8" s="66">
        <f>IF(I8="","",IF(I8+31&gt;日付!$B$10,日付!$B$10,WORKDAY(I8+31,-1,日付!$D$4:$D$28)))</f>
        <v>45477</v>
      </c>
      <c r="L8" s="67"/>
    </row>
    <row r="9" spans="1:12" ht="19.5" customHeight="1" x14ac:dyDescent="0.15">
      <c r="A9" s="74">
        <f t="shared" si="0"/>
        <v>45387</v>
      </c>
      <c r="B9" s="66"/>
      <c r="C9" s="92">
        <f>IF(A9="","",IF(A9+31&gt;日付!$B$10,日付!$B$10,WORKDAY(A9+31,-1,日付!$D$4:$D$28)))</f>
        <v>45414</v>
      </c>
      <c r="D9" s="93"/>
      <c r="E9" s="74">
        <f t="shared" si="1"/>
        <v>45417</v>
      </c>
      <c r="F9" s="66"/>
      <c r="G9" s="66">
        <f>IF(E9="","",IF(E9+31&gt;日付!$B$10,日付!$B$10,WORKDAY(E9+31,-1,日付!$D$4:$D$28)))</f>
        <v>45447</v>
      </c>
      <c r="H9" s="67"/>
      <c r="I9" s="74">
        <f t="shared" si="2"/>
        <v>45448</v>
      </c>
      <c r="J9" s="66"/>
      <c r="K9" s="66">
        <f>IF(I9="","",IF(I9+31&gt;日付!$B$10,日付!$B$10,WORKDAY(I9+31,-1,日付!$D$4:$D$28)))</f>
        <v>45478</v>
      </c>
      <c r="L9" s="67"/>
    </row>
    <row r="10" spans="1:12" ht="19.5" customHeight="1" x14ac:dyDescent="0.15">
      <c r="A10" s="74">
        <f t="shared" si="0"/>
        <v>45388</v>
      </c>
      <c r="B10" s="66"/>
      <c r="C10" s="66">
        <f>IF(A10="","",IF(A10+31&gt;日付!$B$10,日付!$B$10,WORKDAY(A10+31,-1,日付!$D$4:$D$28)))</f>
        <v>45418</v>
      </c>
      <c r="D10" s="67"/>
      <c r="E10" s="74">
        <f t="shared" si="1"/>
        <v>45418</v>
      </c>
      <c r="F10" s="66"/>
      <c r="G10" s="66">
        <f>IF(E10="","",IF(E10+31&gt;日付!$B$10,日付!$B$10,WORKDAY(E10+31,-1,日付!$D$4:$D$28)))</f>
        <v>45448</v>
      </c>
      <c r="H10" s="67"/>
      <c r="I10" s="74">
        <f t="shared" si="2"/>
        <v>45449</v>
      </c>
      <c r="J10" s="66"/>
      <c r="K10" s="66">
        <f>IF(I10="","",IF(I10+31&gt;日付!$B$10,日付!$B$10,WORKDAY(I10+31,-1,日付!$D$4:$D$28)))</f>
        <v>45478</v>
      </c>
      <c r="L10" s="67"/>
    </row>
    <row r="11" spans="1:12" ht="19.5" customHeight="1" x14ac:dyDescent="0.15">
      <c r="A11" s="74">
        <f t="shared" si="0"/>
        <v>45389</v>
      </c>
      <c r="B11" s="66"/>
      <c r="C11" s="66">
        <f>IF(A11="","",IF(A11+31&gt;日付!$B$10,日付!$B$10,WORKDAY(A11+31,-1,日付!$D$4:$D$28)))</f>
        <v>45419</v>
      </c>
      <c r="D11" s="67"/>
      <c r="E11" s="74">
        <f t="shared" si="1"/>
        <v>45419</v>
      </c>
      <c r="F11" s="66"/>
      <c r="G11" s="66">
        <f>IF(E11="","",IF(E11+31&gt;日付!$B$10,日付!$B$10,WORKDAY(E11+31,-1,日付!$D$4:$D$28)))</f>
        <v>45449</v>
      </c>
      <c r="H11" s="67"/>
      <c r="I11" s="74">
        <f t="shared" si="2"/>
        <v>45450</v>
      </c>
      <c r="J11" s="66"/>
      <c r="K11" s="66">
        <f>IF(I11="","",IF(I11+31&gt;日付!$B$10,日付!$B$10,WORKDAY(I11+31,-1,日付!$D$4:$D$28)))</f>
        <v>45478</v>
      </c>
      <c r="L11" s="67"/>
    </row>
    <row r="12" spans="1:12" ht="19.5" customHeight="1" x14ac:dyDescent="0.15">
      <c r="A12" s="74">
        <f t="shared" si="0"/>
        <v>45390</v>
      </c>
      <c r="B12" s="66"/>
      <c r="C12" s="66">
        <f>IF(A12="","",IF(A12+31&gt;日付!$B$10,日付!$B$10,WORKDAY(A12+31,-1,日付!$D$4:$D$28)))</f>
        <v>45420</v>
      </c>
      <c r="D12" s="67"/>
      <c r="E12" s="74">
        <f t="shared" si="1"/>
        <v>45420</v>
      </c>
      <c r="F12" s="66"/>
      <c r="G12" s="92">
        <f>IF(E12="","",IF(E12+31&gt;日付!$B$10,日付!$B$10,WORKDAY(E12+31,-1,日付!$D$4:$D$28)))</f>
        <v>45450</v>
      </c>
      <c r="H12" s="93"/>
      <c r="I12" s="74">
        <f t="shared" si="2"/>
        <v>45451</v>
      </c>
      <c r="J12" s="66"/>
      <c r="K12" s="66">
        <f>IF(I12="","",IF(I12+31&gt;日付!$B$10,日付!$B$10,WORKDAY(I12+31,-1,日付!$D$4:$D$28)))</f>
        <v>45481</v>
      </c>
      <c r="L12" s="67"/>
    </row>
    <row r="13" spans="1:12" ht="19.5" customHeight="1" x14ac:dyDescent="0.15">
      <c r="A13" s="74">
        <f t="shared" si="0"/>
        <v>45391</v>
      </c>
      <c r="B13" s="66"/>
      <c r="C13" s="66">
        <f>IF(A13="","",IF(A13+31&gt;日付!$B$10,日付!$B$10,WORKDAY(A13+31,-1,日付!$D$4:$D$28)))</f>
        <v>45421</v>
      </c>
      <c r="D13" s="67"/>
      <c r="E13" s="74">
        <f t="shared" si="1"/>
        <v>45421</v>
      </c>
      <c r="F13" s="66"/>
      <c r="G13" s="66">
        <f>IF(E13="","",IF(E13+31&gt;日付!$B$10,日付!$B$10,WORKDAY(E13+31,-1,日付!$D$4:$D$28)))</f>
        <v>45450</v>
      </c>
      <c r="H13" s="67"/>
      <c r="I13" s="74">
        <f t="shared" si="2"/>
        <v>45452</v>
      </c>
      <c r="J13" s="66"/>
      <c r="K13" s="66">
        <f>IF(I13="","",IF(I13+31&gt;日付!$B$10,日付!$B$10,WORKDAY(I13+31,-1,日付!$D$4:$D$28)))</f>
        <v>45482</v>
      </c>
      <c r="L13" s="67"/>
    </row>
    <row r="14" spans="1:12" ht="19.5" customHeight="1" x14ac:dyDescent="0.15">
      <c r="A14" s="74">
        <f t="shared" si="0"/>
        <v>45392</v>
      </c>
      <c r="B14" s="66"/>
      <c r="C14" s="92">
        <f>IF(A14="","",IF(A14+31&gt;日付!$B$10,日付!$B$10,WORKDAY(A14+31,-1,日付!$D$4:$D$28)))</f>
        <v>45422</v>
      </c>
      <c r="D14" s="93"/>
      <c r="E14" s="74">
        <f t="shared" si="1"/>
        <v>45422</v>
      </c>
      <c r="F14" s="66"/>
      <c r="G14" s="66">
        <f>IF(E14="","",IF(E14+31&gt;日付!$B$10,日付!$B$10,WORKDAY(E14+31,-1,日付!$D$4:$D$28)))</f>
        <v>45450</v>
      </c>
      <c r="H14" s="67"/>
      <c r="I14" s="74">
        <f t="shared" si="2"/>
        <v>45453</v>
      </c>
      <c r="J14" s="66"/>
      <c r="K14" s="66">
        <f>IF(I14="","",IF(I14+31&gt;日付!$B$10,日付!$B$10,WORKDAY(I14+31,-1,日付!$D$4:$D$28)))</f>
        <v>45483</v>
      </c>
      <c r="L14" s="67"/>
    </row>
    <row r="15" spans="1:12" ht="19.5" customHeight="1" x14ac:dyDescent="0.15">
      <c r="A15" s="74">
        <f t="shared" si="0"/>
        <v>45393</v>
      </c>
      <c r="B15" s="66"/>
      <c r="C15" s="66">
        <f>IF(A15="","",IF(A15+31&gt;日付!$B$10,日付!$B$10,WORKDAY(A15+31,-1,日付!$D$4:$D$28)))</f>
        <v>45422</v>
      </c>
      <c r="D15" s="67"/>
      <c r="E15" s="74">
        <f t="shared" si="1"/>
        <v>45423</v>
      </c>
      <c r="F15" s="66"/>
      <c r="G15" s="66">
        <f>IF(E15="","",IF(E15+31&gt;日付!$B$10,日付!$B$10,WORKDAY(E15+31,-1,日付!$D$4:$D$28)))</f>
        <v>45453</v>
      </c>
      <c r="H15" s="67"/>
      <c r="I15" s="74">
        <f t="shared" si="2"/>
        <v>45454</v>
      </c>
      <c r="J15" s="66"/>
      <c r="K15" s="66">
        <f>IF(I15="","",IF(I15+31&gt;日付!$B$10,日付!$B$10,WORKDAY(I15+31,-1,日付!$D$4:$D$28)))</f>
        <v>45484</v>
      </c>
      <c r="L15" s="67"/>
    </row>
    <row r="16" spans="1:12" ht="19.5" customHeight="1" x14ac:dyDescent="0.15">
      <c r="A16" s="74">
        <f t="shared" si="0"/>
        <v>45394</v>
      </c>
      <c r="B16" s="66"/>
      <c r="C16" s="66">
        <f>IF(A16="","",IF(A16+31&gt;日付!$B$10,日付!$B$10,WORKDAY(A16+31,-1,日付!$D$4:$D$28)))</f>
        <v>45422</v>
      </c>
      <c r="D16" s="67"/>
      <c r="E16" s="74">
        <f t="shared" si="1"/>
        <v>45424</v>
      </c>
      <c r="F16" s="66"/>
      <c r="G16" s="66">
        <f>IF(E16="","",IF(E16+31&gt;日付!$B$10,日付!$B$10,WORKDAY(E16+31,-1,日付!$D$4:$D$28)))</f>
        <v>45454</v>
      </c>
      <c r="H16" s="67"/>
      <c r="I16" s="74">
        <f t="shared" si="2"/>
        <v>45455</v>
      </c>
      <c r="J16" s="66"/>
      <c r="K16" s="66">
        <f>IF(I16="","",IF(I16+31&gt;日付!$B$10,日付!$B$10,WORKDAY(I16+31,-1,日付!$D$4:$D$28)))</f>
        <v>45485</v>
      </c>
      <c r="L16" s="67"/>
    </row>
    <row r="17" spans="1:12" ht="19.5" customHeight="1" x14ac:dyDescent="0.15">
      <c r="A17" s="74">
        <f t="shared" si="0"/>
        <v>45395</v>
      </c>
      <c r="B17" s="66"/>
      <c r="C17" s="66">
        <f>IF(A17="","",IF(A17+31&gt;日付!$B$10,日付!$B$10,WORKDAY(A17+31,-1,日付!$D$4:$D$28)))</f>
        <v>45425</v>
      </c>
      <c r="D17" s="67"/>
      <c r="E17" s="74">
        <f t="shared" si="1"/>
        <v>45425</v>
      </c>
      <c r="F17" s="66"/>
      <c r="G17" s="94">
        <f>IF(E17="","",IF(E17+31&gt;日付!$B$10,日付!$B$10,WORKDAY(E17+31,-1,日付!$D$4:$D$28)))</f>
        <v>45455</v>
      </c>
      <c r="H17" s="95"/>
      <c r="I17" s="74">
        <f t="shared" si="2"/>
        <v>45456</v>
      </c>
      <c r="J17" s="66"/>
      <c r="K17" s="66">
        <f>IF(I17="","",IF(I17+31&gt;日付!$B$10,日付!$B$10,WORKDAY(I17+31,-1,日付!$D$4:$D$28)))</f>
        <v>45485</v>
      </c>
      <c r="L17" s="67"/>
    </row>
    <row r="18" spans="1:12" ht="19.5" customHeight="1" x14ac:dyDescent="0.15">
      <c r="A18" s="74">
        <f t="shared" si="0"/>
        <v>45396</v>
      </c>
      <c r="B18" s="66"/>
      <c r="C18" s="66">
        <f>IF(A18="","",IF(A18+31&gt;日付!$B$10,日付!$B$10,WORKDAY(A18+31,-1,日付!$D$4:$D$28)))</f>
        <v>45426</v>
      </c>
      <c r="D18" s="67"/>
      <c r="E18" s="74">
        <f t="shared" si="1"/>
        <v>45426</v>
      </c>
      <c r="F18" s="66"/>
      <c r="G18" s="66">
        <f>IF(E18="","",IF(E18+31&gt;日付!$B$10,日付!$B$10,WORKDAY(E18+31,-1,日付!$D$4:$D$28)))</f>
        <v>45456</v>
      </c>
      <c r="H18" s="67"/>
      <c r="I18" s="74">
        <f t="shared" si="2"/>
        <v>45457</v>
      </c>
      <c r="J18" s="66"/>
      <c r="K18" s="66">
        <f>IF(I18="","",IF(I18+31&gt;日付!$B$10,日付!$B$10,WORKDAY(I18+31,-1,日付!$D$4:$D$28)))</f>
        <v>45485</v>
      </c>
      <c r="L18" s="67"/>
    </row>
    <row r="19" spans="1:12" ht="19.5" customHeight="1" x14ac:dyDescent="0.15">
      <c r="A19" s="74">
        <f t="shared" si="0"/>
        <v>45397</v>
      </c>
      <c r="B19" s="66"/>
      <c r="C19" s="66">
        <f>IF(A19="","",IF(A19+31&gt;日付!$B$10,日付!$B$10,WORKDAY(A19+31,-1,日付!$D$4:$D$28)))</f>
        <v>45427</v>
      </c>
      <c r="D19" s="67"/>
      <c r="E19" s="74">
        <f t="shared" si="1"/>
        <v>45427</v>
      </c>
      <c r="F19" s="66"/>
      <c r="G19" s="66">
        <f>IF(E19="","",IF(E19+31&gt;日付!$B$10,日付!$B$10,WORKDAY(E19+31,-1,日付!$D$4:$D$28)))</f>
        <v>45457</v>
      </c>
      <c r="H19" s="67"/>
      <c r="I19" s="74">
        <f t="shared" si="2"/>
        <v>45458</v>
      </c>
      <c r="J19" s="66"/>
      <c r="K19" s="66">
        <f>IF(I19="","",IF(I19+31&gt;日付!$B$10,日付!$B$10,WORKDAY(I19+31,-1,日付!$D$4:$D$28)))</f>
        <v>45485</v>
      </c>
      <c r="L19" s="67"/>
    </row>
    <row r="20" spans="1:12" ht="19.5" customHeight="1" x14ac:dyDescent="0.15">
      <c r="A20" s="74">
        <f t="shared" si="0"/>
        <v>45398</v>
      </c>
      <c r="B20" s="66"/>
      <c r="C20" s="94">
        <f>IF(A20="","",IF(A20+31&gt;日付!$B$10,日付!$B$10,WORKDAY(A20+31,-1,日付!$D$4:$D$28)))</f>
        <v>45428</v>
      </c>
      <c r="D20" s="95"/>
      <c r="E20" s="74">
        <f t="shared" si="1"/>
        <v>45428</v>
      </c>
      <c r="F20" s="66"/>
      <c r="G20" s="92">
        <f>IF(E20="","",IF(E20+31&gt;日付!$B$10,日付!$B$10,WORKDAY(E20+31,-1,日付!$D$4:$D$28)))</f>
        <v>45457</v>
      </c>
      <c r="H20" s="93"/>
      <c r="I20" s="74">
        <f t="shared" si="2"/>
        <v>45459</v>
      </c>
      <c r="J20" s="66"/>
      <c r="K20" s="66">
        <f>IF(I20="","",IF(I20+31&gt;日付!$B$10,日付!$B$10,WORKDAY(I20+31,-1,日付!$D$4:$D$28)))</f>
        <v>45489</v>
      </c>
      <c r="L20" s="67"/>
    </row>
    <row r="21" spans="1:12" ht="19.5" customHeight="1" x14ac:dyDescent="0.15">
      <c r="A21" s="74">
        <f t="shared" si="0"/>
        <v>45399</v>
      </c>
      <c r="B21" s="66"/>
      <c r="C21" s="66">
        <f>IF(A21="","",IF(A21+31&gt;日付!$B$10,日付!$B$10,WORKDAY(A21+31,-1,日付!$D$4:$D$28)))</f>
        <v>45429</v>
      </c>
      <c r="D21" s="67"/>
      <c r="E21" s="74">
        <f t="shared" si="1"/>
        <v>45429</v>
      </c>
      <c r="F21" s="66"/>
      <c r="G21" s="66">
        <f>IF(E21="","",IF(E21+31&gt;日付!$B$10,日付!$B$10,WORKDAY(E21+31,-1,日付!$D$4:$D$28)))</f>
        <v>45457</v>
      </c>
      <c r="H21" s="67"/>
      <c r="I21" s="74">
        <f t="shared" si="2"/>
        <v>45460</v>
      </c>
      <c r="J21" s="66"/>
      <c r="K21" s="66">
        <f>IF(I21="","",IF(I21+31&gt;日付!$B$10,日付!$B$10,WORKDAY(I21+31,-1,日付!$D$4:$D$28)))</f>
        <v>45490</v>
      </c>
      <c r="L21" s="67"/>
    </row>
    <row r="22" spans="1:12" ht="19.5" customHeight="1" x14ac:dyDescent="0.15">
      <c r="A22" s="74">
        <f t="shared" si="0"/>
        <v>45400</v>
      </c>
      <c r="B22" s="66"/>
      <c r="C22" s="66">
        <f>IF(A22="","",IF(A22+31&gt;日付!$B$10,日付!$B$10,WORKDAY(A22+31,-1,日付!$D$4:$D$28)))</f>
        <v>45429</v>
      </c>
      <c r="D22" s="67"/>
      <c r="E22" s="74">
        <f t="shared" si="1"/>
        <v>45430</v>
      </c>
      <c r="F22" s="66"/>
      <c r="G22" s="66">
        <f>IF(E22="","",IF(E22+31&gt;日付!$B$10,日付!$B$10,WORKDAY(E22+31,-1,日付!$D$4:$D$28)))</f>
        <v>45460</v>
      </c>
      <c r="H22" s="67"/>
      <c r="I22" s="74">
        <f t="shared" si="2"/>
        <v>45461</v>
      </c>
      <c r="J22" s="66"/>
      <c r="K22" s="66">
        <f>IF(I22="","",IF(I22+31&gt;日付!$B$10,日付!$B$10,WORKDAY(I22+31,-1,日付!$D$4:$D$28)))</f>
        <v>45491</v>
      </c>
      <c r="L22" s="67"/>
    </row>
    <row r="23" spans="1:12" ht="19.5" customHeight="1" x14ac:dyDescent="0.15">
      <c r="A23" s="74">
        <f t="shared" si="0"/>
        <v>45401</v>
      </c>
      <c r="B23" s="66"/>
      <c r="C23" s="66">
        <f>IF(A23="","",IF(A23+31&gt;日付!$B$10,日付!$B$10,WORKDAY(A23+31,-1,日付!$D$4:$D$28)))</f>
        <v>45429</v>
      </c>
      <c r="D23" s="67"/>
      <c r="E23" s="74">
        <f t="shared" si="1"/>
        <v>45431</v>
      </c>
      <c r="F23" s="66"/>
      <c r="G23" s="66">
        <f>IF(E23="","",IF(E23+31&gt;日付!$B$10,日付!$B$10,WORKDAY(E23+31,-1,日付!$D$4:$D$28)))</f>
        <v>45461</v>
      </c>
      <c r="H23" s="67"/>
      <c r="I23" s="74">
        <f t="shared" si="2"/>
        <v>45462</v>
      </c>
      <c r="J23" s="66"/>
      <c r="K23" s="66">
        <f>IF(I23="","",IF(I23+31&gt;日付!$B$10,日付!$B$10,WORKDAY(I23+31,-1,日付!$D$4:$D$28)))</f>
        <v>45492</v>
      </c>
      <c r="L23" s="67"/>
    </row>
    <row r="24" spans="1:12" ht="19.5" customHeight="1" x14ac:dyDescent="0.15">
      <c r="A24" s="74">
        <f t="shared" si="0"/>
        <v>45402</v>
      </c>
      <c r="B24" s="66"/>
      <c r="C24" s="92">
        <f>IF(A24="","",IF(A24+31&gt;日付!$B$10,日付!$B$10,WORKDAY(A24+31,-1,日付!$D$4:$D$28)))</f>
        <v>45432</v>
      </c>
      <c r="D24" s="93"/>
      <c r="E24" s="74">
        <f t="shared" si="1"/>
        <v>45432</v>
      </c>
      <c r="F24" s="66"/>
      <c r="G24" s="66">
        <f>IF(E24="","",IF(E24+31&gt;日付!$B$10,日付!$B$10,WORKDAY(E24+31,-1,日付!$D$4:$D$28)))</f>
        <v>45462</v>
      </c>
      <c r="H24" s="67"/>
      <c r="I24" s="74">
        <f t="shared" si="2"/>
        <v>45463</v>
      </c>
      <c r="J24" s="66"/>
      <c r="K24" s="66">
        <f>IF(I24="","",IF(I24+31&gt;日付!$B$10,日付!$B$10,WORKDAY(I24+31,-1,日付!$D$4:$D$28)))</f>
        <v>45492</v>
      </c>
      <c r="L24" s="67"/>
    </row>
    <row r="25" spans="1:12" ht="19.5" customHeight="1" x14ac:dyDescent="0.15">
      <c r="A25" s="74">
        <f t="shared" si="0"/>
        <v>45403</v>
      </c>
      <c r="B25" s="66"/>
      <c r="C25" s="66">
        <f>IF(A25="","",IF(A25+31&gt;日付!$B$10,日付!$B$10,WORKDAY(A25+31,-1,日付!$D$4:$D$28)))</f>
        <v>45433</v>
      </c>
      <c r="D25" s="67"/>
      <c r="E25" s="74">
        <f t="shared" si="1"/>
        <v>45433</v>
      </c>
      <c r="F25" s="66"/>
      <c r="G25" s="94">
        <f>IF(E25="","",IF(E25+31&gt;日付!$B$10,日付!$B$10,WORKDAY(E25+31,-1,日付!$D$4:$D$28)))</f>
        <v>45463</v>
      </c>
      <c r="H25" s="95"/>
      <c r="I25" s="74">
        <f t="shared" si="2"/>
        <v>45464</v>
      </c>
      <c r="J25" s="66"/>
      <c r="K25" s="66">
        <f>IF(I25="","",IF(I25+31&gt;日付!$B$10,日付!$B$10,WORKDAY(I25+31,-1,日付!$D$4:$D$28)))</f>
        <v>45492</v>
      </c>
      <c r="L25" s="67"/>
    </row>
    <row r="26" spans="1:12" ht="19.5" customHeight="1" x14ac:dyDescent="0.15">
      <c r="A26" s="74">
        <f t="shared" si="0"/>
        <v>45404</v>
      </c>
      <c r="B26" s="66"/>
      <c r="C26" s="66">
        <f>IF(A26="","",IF(A26+31&gt;日付!$B$10,日付!$B$10,WORKDAY(A26+31,-1,日付!$D$4:$D$28)))</f>
        <v>45434</v>
      </c>
      <c r="D26" s="67"/>
      <c r="E26" s="74">
        <f t="shared" si="1"/>
        <v>45434</v>
      </c>
      <c r="F26" s="66"/>
      <c r="G26" s="66">
        <f>IF(E26="","",IF(E26+31&gt;日付!$B$10,日付!$B$10,WORKDAY(E26+31,-1,日付!$D$4:$D$28)))</f>
        <v>45464</v>
      </c>
      <c r="H26" s="67"/>
      <c r="I26" s="74">
        <f t="shared" si="2"/>
        <v>45465</v>
      </c>
      <c r="J26" s="66"/>
      <c r="K26" s="66">
        <f>IF(I26="","",IF(I26+31&gt;日付!$B$10,日付!$B$10,WORKDAY(I26+31,-1,日付!$D$4:$D$28)))</f>
        <v>45495</v>
      </c>
      <c r="L26" s="67"/>
    </row>
    <row r="27" spans="1:12" ht="19.5" customHeight="1" x14ac:dyDescent="0.15">
      <c r="A27" s="74">
        <f t="shared" si="0"/>
        <v>45405</v>
      </c>
      <c r="B27" s="66"/>
      <c r="C27" s="66">
        <f>IF(A27="","",IF(A27+31&gt;日付!$B$10,日付!$B$10,WORKDAY(A27+31,-1,日付!$D$4:$D$28)))</f>
        <v>45435</v>
      </c>
      <c r="D27" s="67"/>
      <c r="E27" s="74">
        <f t="shared" si="1"/>
        <v>45435</v>
      </c>
      <c r="F27" s="66"/>
      <c r="G27" s="66">
        <f>IF(E27="","",IF(E27+31&gt;日付!$B$10,日付!$B$10,WORKDAY(E27+31,-1,日付!$D$4:$D$28)))</f>
        <v>45464</v>
      </c>
      <c r="H27" s="67"/>
      <c r="I27" s="74">
        <f t="shared" si="2"/>
        <v>45466</v>
      </c>
      <c r="J27" s="66"/>
      <c r="K27" s="66">
        <f>IF(I27="","",IF(I27+31&gt;日付!$B$10,日付!$B$10,WORKDAY(I27+31,-1,日付!$D$4:$D$28)))</f>
        <v>45496</v>
      </c>
      <c r="L27" s="67"/>
    </row>
    <row r="28" spans="1:12" ht="19.5" customHeight="1" x14ac:dyDescent="0.15">
      <c r="A28" s="74">
        <f t="shared" si="0"/>
        <v>45406</v>
      </c>
      <c r="B28" s="66"/>
      <c r="C28" s="66">
        <f>IF(A28="","",IF(A28+31&gt;日付!$B$10,日付!$B$10,WORKDAY(A28+31,-1,日付!$D$4:$D$28)))</f>
        <v>45436</v>
      </c>
      <c r="D28" s="67"/>
      <c r="E28" s="74">
        <f t="shared" si="1"/>
        <v>45436</v>
      </c>
      <c r="F28" s="66"/>
      <c r="G28" s="92">
        <f>IF(E28="","",IF(E28+31&gt;日付!$B$10,日付!$B$10,WORKDAY(E28+31,-1,日付!$D$4:$D$28)))</f>
        <v>45464</v>
      </c>
      <c r="H28" s="93"/>
      <c r="I28" s="74">
        <f t="shared" si="2"/>
        <v>45467</v>
      </c>
      <c r="J28" s="66"/>
      <c r="K28" s="66">
        <f>IF(I28="","",IF(I28+31&gt;日付!$B$10,日付!$B$10,WORKDAY(I28+31,-1,日付!$D$4:$D$28)))</f>
        <v>45497</v>
      </c>
      <c r="L28" s="67"/>
    </row>
    <row r="29" spans="1:12" ht="19.5" customHeight="1" x14ac:dyDescent="0.15">
      <c r="A29" s="74">
        <f t="shared" si="0"/>
        <v>45407</v>
      </c>
      <c r="B29" s="66"/>
      <c r="C29" s="66">
        <f>IF(A29="","",IF(A29+31&gt;日付!$B$10,日付!$B$10,WORKDAY(A29+31,-1,日付!$D$4:$D$28)))</f>
        <v>45436</v>
      </c>
      <c r="D29" s="67"/>
      <c r="E29" s="74">
        <f t="shared" si="1"/>
        <v>45437</v>
      </c>
      <c r="F29" s="66"/>
      <c r="G29" s="66">
        <f>IF(E29="","",IF(E29+31&gt;日付!$B$10,日付!$B$10,WORKDAY(E29+31,-1,日付!$D$4:$D$28)))</f>
        <v>45467</v>
      </c>
      <c r="H29" s="67"/>
      <c r="I29" s="74">
        <f t="shared" si="2"/>
        <v>45468</v>
      </c>
      <c r="J29" s="66"/>
      <c r="K29" s="66">
        <f>IF(I29="","",IF(I29+31&gt;日付!$B$10,日付!$B$10,WORKDAY(I29+31,-1,日付!$D$4:$D$28)))</f>
        <v>45498</v>
      </c>
      <c r="L29" s="67"/>
    </row>
    <row r="30" spans="1:12" ht="19.5" customHeight="1" x14ac:dyDescent="0.15">
      <c r="A30" s="74">
        <f t="shared" si="0"/>
        <v>45408</v>
      </c>
      <c r="B30" s="66"/>
      <c r="C30" s="94">
        <f>IF(A30="","",IF(A30+31&gt;日付!$B$10,日付!$B$10,WORKDAY(A30+31,-1,日付!$D$4:$D$28)))</f>
        <v>45436</v>
      </c>
      <c r="D30" s="95"/>
      <c r="E30" s="74">
        <f t="shared" si="1"/>
        <v>45438</v>
      </c>
      <c r="F30" s="66"/>
      <c r="G30" s="66">
        <f>IF(E30="","",IF(E30+31&gt;日付!$B$10,日付!$B$10,WORKDAY(E30+31,-1,日付!$D$4:$D$28)))</f>
        <v>45468</v>
      </c>
      <c r="H30" s="67"/>
      <c r="I30" s="74">
        <f t="shared" si="2"/>
        <v>45469</v>
      </c>
      <c r="J30" s="66"/>
      <c r="K30" s="66">
        <f>IF(I30="","",IF(I30+31&gt;日付!$B$10,日付!$B$10,WORKDAY(I30+31,-1,日付!$D$4:$D$28)))</f>
        <v>45499</v>
      </c>
      <c r="L30" s="67"/>
    </row>
    <row r="31" spans="1:12" ht="19.5" customHeight="1" x14ac:dyDescent="0.15">
      <c r="A31" s="74">
        <f t="shared" si="0"/>
        <v>45409</v>
      </c>
      <c r="B31" s="66"/>
      <c r="C31" s="66">
        <f>IF(A31="","",IF(A31+31&gt;日付!$B$10,日付!$B$10,WORKDAY(A31+31,-1,日付!$D$4:$D$28)))</f>
        <v>45439</v>
      </c>
      <c r="D31" s="67"/>
      <c r="E31" s="74">
        <f t="shared" si="1"/>
        <v>45439</v>
      </c>
      <c r="F31" s="66"/>
      <c r="G31" s="66">
        <f>IF(E31="","",IF(E31+31&gt;日付!$B$10,日付!$B$10,WORKDAY(E31+31,-1,日付!$D$4:$D$28)))</f>
        <v>45469</v>
      </c>
      <c r="H31" s="67"/>
      <c r="I31" s="74">
        <f t="shared" si="2"/>
        <v>45470</v>
      </c>
      <c r="J31" s="66"/>
      <c r="K31" s="66">
        <f>IF(I31="","",IF(I31+31&gt;日付!$B$10,日付!$B$10,WORKDAY(I31+31,-1,日付!$D$4:$D$28)))</f>
        <v>45499</v>
      </c>
      <c r="L31" s="67"/>
    </row>
    <row r="32" spans="1:12" ht="19.5" customHeight="1" x14ac:dyDescent="0.15">
      <c r="A32" s="74">
        <f t="shared" si="0"/>
        <v>45410</v>
      </c>
      <c r="B32" s="66"/>
      <c r="C32" s="66">
        <f>IF(A32="","",IF(A32+31&gt;日付!$B$10,日付!$B$10,WORKDAY(A32+31,-1,日付!$D$4:$D$28)))</f>
        <v>45440</v>
      </c>
      <c r="D32" s="67"/>
      <c r="E32" s="74">
        <f t="shared" si="1"/>
        <v>45440</v>
      </c>
      <c r="F32" s="66"/>
      <c r="G32" s="66">
        <f>IF(E32="","",IF(E32+31&gt;日付!$B$10,日付!$B$10,WORKDAY(E32+31,-1,日付!$D$4:$D$28)))</f>
        <v>45470</v>
      </c>
      <c r="H32" s="67"/>
      <c r="I32" s="74">
        <f t="shared" si="2"/>
        <v>45471</v>
      </c>
      <c r="J32" s="66"/>
      <c r="K32" s="66">
        <f>IF(I32="","",IF(I32+31&gt;日付!$B$10,日付!$B$10,WORKDAY(I32+31,-1,日付!$D$4:$D$28)))</f>
        <v>45499</v>
      </c>
      <c r="L32" s="67"/>
    </row>
    <row r="33" spans="1:17" ht="19.5" customHeight="1" x14ac:dyDescent="0.15">
      <c r="A33" s="74">
        <f t="shared" si="0"/>
        <v>45411</v>
      </c>
      <c r="B33" s="66"/>
      <c r="C33" s="66">
        <f>IF(A33="","",IF(A33+31&gt;日付!$B$10,日付!$B$10,WORKDAY(A33+31,-1,日付!$D$4:$D$28)))</f>
        <v>45441</v>
      </c>
      <c r="D33" s="67"/>
      <c r="E33" s="74">
        <f t="shared" si="1"/>
        <v>45441</v>
      </c>
      <c r="F33" s="66"/>
      <c r="G33" s="94">
        <f>IF(E33="","",IF(E33+31&gt;日付!$B$10,日付!$B$10,WORKDAY(E33+31,-1,日付!$D$4:$D$28)))</f>
        <v>45471</v>
      </c>
      <c r="H33" s="95"/>
      <c r="I33" s="74">
        <f t="shared" si="2"/>
        <v>45472</v>
      </c>
      <c r="J33" s="66"/>
      <c r="K33" s="66">
        <f>IF(I33="","",IF(I33+31&gt;日付!$B$10,日付!$B$10,WORKDAY(I33+31,-1,日付!$D$4:$D$28)))</f>
        <v>45502</v>
      </c>
      <c r="L33" s="67"/>
    </row>
    <row r="34" spans="1:17" ht="19.5" customHeight="1" x14ac:dyDescent="0.15">
      <c r="A34" s="74">
        <f t="shared" si="0"/>
        <v>45412</v>
      </c>
      <c r="B34" s="66"/>
      <c r="C34" s="66">
        <f>IF(A34="","",IF(A34+31&gt;日付!$B$10,日付!$B$10,WORKDAY(A34+31,-1,日付!$D$4:$D$28)))</f>
        <v>45442</v>
      </c>
      <c r="D34" s="67"/>
      <c r="E34" s="74">
        <f t="shared" si="1"/>
        <v>45442</v>
      </c>
      <c r="F34" s="66"/>
      <c r="G34" s="66">
        <f>IF(E34="","",IF(E34+31&gt;日付!$B$10,日付!$B$10,WORKDAY(E34+31,-1,日付!$D$4:$D$28)))</f>
        <v>45471</v>
      </c>
      <c r="H34" s="67"/>
      <c r="I34" s="74">
        <f t="shared" si="2"/>
        <v>45473</v>
      </c>
      <c r="J34" s="66"/>
      <c r="K34" s="66">
        <f>IF(I34="","",IF(I34+31&gt;日付!$B$10,日付!$B$10,WORKDAY(I34+31,-1,日付!$D$4:$D$28)))</f>
        <v>45503</v>
      </c>
      <c r="L34" s="67"/>
    </row>
    <row r="35" spans="1:17" ht="19.5" customHeight="1" x14ac:dyDescent="0.15">
      <c r="A35" s="75" t="str">
        <f t="shared" si="0"/>
        <v/>
      </c>
      <c r="B35" s="76"/>
      <c r="C35" s="76" t="str">
        <f>IF(A35="","",IF(A35+31&gt;日付!$B$10,日付!$B$10,WORKDAY(A35+32,-1,日付!$D$4:$D$28)))</f>
        <v/>
      </c>
      <c r="D35" s="77"/>
      <c r="E35" s="75">
        <f t="shared" si="1"/>
        <v>45443</v>
      </c>
      <c r="F35" s="76"/>
      <c r="G35" s="76">
        <f>IF(E35="","",IF(E35+31&gt;日付!$B$10,日付!$B$10,WORKDAY(E35+31,-1,日付!$D$4:$D$28)))</f>
        <v>45471</v>
      </c>
      <c r="H35" s="77"/>
      <c r="I35" s="75" t="str">
        <f t="shared" si="2"/>
        <v/>
      </c>
      <c r="J35" s="76"/>
      <c r="K35" s="76" t="str">
        <f>IF(I35="","",IF(I35+31&gt;日付!$B$10,日付!$B$10,WORKDAY(I35+32,-1,日付!$D$4:$D$28)))</f>
        <v/>
      </c>
      <c r="L35" s="77"/>
    </row>
    <row r="36" spans="1:17" ht="19.5" customHeight="1" x14ac:dyDescent="0.15">
      <c r="A36" s="26" t="s">
        <v>30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7" ht="19.5" customHeight="1" x14ac:dyDescent="0.15">
      <c r="A37" s="26" t="s">
        <v>31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7" ht="19.5" customHeight="1" x14ac:dyDescent="0.15">
      <c r="A38" s="2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7" ht="19.5" customHeight="1" x14ac:dyDescent="0.15">
      <c r="A39" s="79" t="s">
        <v>29</v>
      </c>
      <c r="B39" s="80"/>
      <c r="C39" s="80"/>
      <c r="D39" s="80"/>
      <c r="E39" s="80"/>
      <c r="F39" s="81">
        <f>日付!$B$4</f>
        <v>45716</v>
      </c>
      <c r="G39" s="81"/>
      <c r="H39" s="81"/>
      <c r="I39" s="18" t="s">
        <v>27</v>
      </c>
      <c r="J39" s="14"/>
      <c r="K39" s="19"/>
      <c r="L39" s="20"/>
      <c r="M39" s="13"/>
      <c r="N39" s="13"/>
    </row>
    <row r="40" spans="1:17" ht="19.5" customHeight="1" x14ac:dyDescent="0.15">
      <c r="A40" s="29" t="s">
        <v>33</v>
      </c>
      <c r="B40" s="27"/>
      <c r="C40" s="16"/>
      <c r="D40" s="78">
        <f>日付!$B$7</f>
        <v>45705</v>
      </c>
      <c r="E40" s="78"/>
      <c r="F40" s="78"/>
      <c r="G40" s="27" t="s">
        <v>32</v>
      </c>
      <c r="H40" s="27"/>
      <c r="I40" s="27"/>
      <c r="J40" s="28"/>
      <c r="K40" s="15"/>
      <c r="L40" s="30"/>
    </row>
    <row r="41" spans="1:17" ht="19.5" customHeight="1" x14ac:dyDescent="0.15">
      <c r="A41" s="50" t="str">
        <f>"　（県央保健所への提出が上記に間に合わなかったものは、"&amp;TEXT(DATE(YEAR($A$5)+1,4,1),"ggge")&amp;"年度にて申請してください。）"</f>
        <v>　（県央保健所への提出が上記に間に合わなかったものは、令和7年度にて申請してください。）</v>
      </c>
      <c r="B41" s="21"/>
      <c r="C41" s="22"/>
      <c r="D41" s="23"/>
      <c r="E41" s="23"/>
      <c r="F41" s="23"/>
      <c r="G41" s="21"/>
      <c r="H41" s="21"/>
      <c r="I41" s="21"/>
      <c r="J41" s="23"/>
      <c r="K41" s="24"/>
      <c r="L41" s="25"/>
    </row>
    <row r="42" spans="1:17" ht="19.5" customHeight="1" x14ac:dyDescent="0.15">
      <c r="A42" s="15"/>
      <c r="B42" s="15"/>
      <c r="C42" s="15"/>
      <c r="D42" s="15"/>
      <c r="K42" s="15"/>
      <c r="L42" s="13"/>
      <c r="M42" s="13"/>
      <c r="N42" s="13"/>
      <c r="O42" s="13"/>
      <c r="P42" s="13"/>
      <c r="Q42" s="13"/>
    </row>
    <row r="43" spans="1:17" ht="19.5" customHeight="1" x14ac:dyDescent="0.15">
      <c r="A43" s="88" t="str">
        <f>TEXT($A$5,"ggge")&amp;"年度"</f>
        <v>令和6年度</v>
      </c>
      <c r="B43" s="88"/>
      <c r="C43" s="72" t="s">
        <v>23</v>
      </c>
      <c r="D43" s="72"/>
      <c r="E43" s="72"/>
      <c r="F43" s="72"/>
      <c r="G43" s="72"/>
      <c r="H43" s="72"/>
      <c r="I43" s="72"/>
      <c r="J43" s="72"/>
      <c r="K43" s="72"/>
      <c r="L43" s="72"/>
    </row>
    <row r="44" spans="1:17" ht="19.5" customHeight="1" x14ac:dyDescent="0.15">
      <c r="A44" s="48"/>
      <c r="B44" s="48"/>
      <c r="C44" s="11"/>
      <c r="D44" s="11"/>
      <c r="E44" s="12"/>
      <c r="F44" s="12"/>
      <c r="G44" s="12"/>
      <c r="H44" s="12"/>
      <c r="I44" s="12"/>
      <c r="J44" s="12"/>
      <c r="K44" s="12"/>
    </row>
    <row r="45" spans="1:17" ht="19.5" customHeight="1" x14ac:dyDescent="0.15">
      <c r="A45" s="37" t="s">
        <v>45</v>
      </c>
      <c r="B45" s="73">
        <f>A47</f>
        <v>45474</v>
      </c>
      <c r="C45" s="73"/>
      <c r="D45" s="49" t="s">
        <v>46</v>
      </c>
      <c r="E45" s="73">
        <f>I47</f>
        <v>45536</v>
      </c>
      <c r="F45" s="73"/>
      <c r="G45" s="11" t="s">
        <v>47</v>
      </c>
      <c r="K45" s="10"/>
    </row>
    <row r="46" spans="1:17" ht="19.5" customHeight="1" x14ac:dyDescent="0.15">
      <c r="A46" s="82" t="s">
        <v>0</v>
      </c>
      <c r="B46" s="83"/>
      <c r="C46" s="83" t="s">
        <v>1</v>
      </c>
      <c r="D46" s="84"/>
      <c r="E46" s="82" t="s">
        <v>0</v>
      </c>
      <c r="F46" s="83"/>
      <c r="G46" s="83" t="s">
        <v>1</v>
      </c>
      <c r="H46" s="84"/>
      <c r="I46" s="82" t="s">
        <v>0</v>
      </c>
      <c r="J46" s="83"/>
      <c r="K46" s="83" t="s">
        <v>1</v>
      </c>
      <c r="L46" s="84"/>
    </row>
    <row r="47" spans="1:17" ht="19.5" customHeight="1" x14ac:dyDescent="0.15">
      <c r="A47" s="85">
        <f>DATE(YEAR($A$5),7,1)</f>
        <v>45474</v>
      </c>
      <c r="B47" s="86"/>
      <c r="C47" s="86">
        <f>IF(A47="","",IF(A47+31&gt;日付!$B$10,日付!$B$10,WORKDAY(A47+31,-1,日付!$D$4:$D$28)))</f>
        <v>45504</v>
      </c>
      <c r="D47" s="87"/>
      <c r="E47" s="85">
        <f>DATE(YEAR($A$47),8,1)</f>
        <v>45505</v>
      </c>
      <c r="F47" s="86"/>
      <c r="G47" s="86">
        <f>IF(E47="","",IF(E47+31&gt;日付!$B$10,日付!$B$10,WORKDAY(E47+31,-1,日付!$D$4:$D$28)))</f>
        <v>45534</v>
      </c>
      <c r="H47" s="87"/>
      <c r="I47" s="85">
        <f>DATE(YEAR($A$47),9,1)</f>
        <v>45536</v>
      </c>
      <c r="J47" s="86"/>
      <c r="K47" s="86">
        <f>IF(I47="","",IF(I47+31&gt;日付!$B$10,日付!$B$10,WORKDAY(I47+31,-1,日付!$D$4:$D$28)))</f>
        <v>45566</v>
      </c>
      <c r="L47" s="87"/>
    </row>
    <row r="48" spans="1:17" ht="19.5" customHeight="1" x14ac:dyDescent="0.15">
      <c r="A48" s="74">
        <f>IF(A47="","",IF(TEXT(A47,"m")=TEXT(A47+1,"m"),A47+1,""))</f>
        <v>45475</v>
      </c>
      <c r="B48" s="66"/>
      <c r="C48" s="66">
        <f>IF(A48="","",IF(A48+31&gt;日付!$B$10,日付!$B$10,WORKDAY(A48+31,-1,日付!$D$4:$D$28)))</f>
        <v>45505</v>
      </c>
      <c r="D48" s="67"/>
      <c r="E48" s="74">
        <f>IF(E47="","",IF(TEXT(E47,"m")=TEXT(E47+1,"m"),E47+1,""))</f>
        <v>45506</v>
      </c>
      <c r="F48" s="66"/>
      <c r="G48" s="66">
        <f>IF(E48="","",IF(E48+31&gt;日付!$B$10,日付!$B$10,WORKDAY(E48+31,-1,日付!$D$4:$D$28)))</f>
        <v>45534</v>
      </c>
      <c r="H48" s="67"/>
      <c r="I48" s="74">
        <f>IF(I47="","",IF(TEXT(I47,"m")=TEXT(I47+1,"m"),I47+1,""))</f>
        <v>45537</v>
      </c>
      <c r="J48" s="66"/>
      <c r="K48" s="66">
        <f>IF(I48="","",IF(I48+31&gt;日付!$B$10,日付!$B$10,WORKDAY(I48+31,-1,日付!$D$4:$D$28)))</f>
        <v>45567</v>
      </c>
      <c r="L48" s="67"/>
    </row>
    <row r="49" spans="1:12" ht="19.5" customHeight="1" x14ac:dyDescent="0.15">
      <c r="A49" s="74">
        <f t="shared" ref="A49:A77" si="3">IF(A48="","",IF(TEXT(A48,"m")=TEXT(A48+1,"m"),A48+1,""))</f>
        <v>45476</v>
      </c>
      <c r="B49" s="66"/>
      <c r="C49" s="66">
        <f>IF(A49="","",IF(A49+31&gt;日付!$B$10,日付!$B$10,WORKDAY(A49+31,-1,日付!$D$4:$D$28)))</f>
        <v>45506</v>
      </c>
      <c r="D49" s="67"/>
      <c r="E49" s="74">
        <f t="shared" ref="E49:E77" si="4">IF(E48="","",IF(TEXT(E48,"m")=TEXT(E48+1,"m"),E48+1,""))</f>
        <v>45507</v>
      </c>
      <c r="F49" s="66"/>
      <c r="G49" s="66">
        <f>IF(E49="","",IF(E49+31&gt;日付!$B$10,日付!$B$10,WORKDAY(E49+31,-1,日付!$D$4:$D$28)))</f>
        <v>45537</v>
      </c>
      <c r="H49" s="67"/>
      <c r="I49" s="74">
        <f t="shared" ref="I49:I77" si="5">IF(I48="","",IF(TEXT(I48,"m")=TEXT(I48+1,"m"),I48+1,""))</f>
        <v>45538</v>
      </c>
      <c r="J49" s="66"/>
      <c r="K49" s="66">
        <f>IF(I49="","",IF(I49+31&gt;日付!$B$10,日付!$B$10,WORKDAY(I49+31,-1,日付!$D$4:$D$28)))</f>
        <v>45568</v>
      </c>
      <c r="L49" s="67"/>
    </row>
    <row r="50" spans="1:12" ht="19.5" customHeight="1" x14ac:dyDescent="0.15">
      <c r="A50" s="74">
        <f t="shared" si="3"/>
        <v>45477</v>
      </c>
      <c r="B50" s="66"/>
      <c r="C50" s="66">
        <f>IF(A50="","",IF(A50+31&gt;日付!$B$10,日付!$B$10,WORKDAY(A50+31,-1,日付!$D$4:$D$28)))</f>
        <v>45506</v>
      </c>
      <c r="D50" s="67"/>
      <c r="E50" s="74">
        <f t="shared" si="4"/>
        <v>45508</v>
      </c>
      <c r="F50" s="66"/>
      <c r="G50" s="66">
        <f>IF(E50="","",IF(E50+31&gt;日付!$B$10,日付!$B$10,WORKDAY(E50+31,-1,日付!$D$4:$D$28)))</f>
        <v>45538</v>
      </c>
      <c r="H50" s="67"/>
      <c r="I50" s="74">
        <f t="shared" si="5"/>
        <v>45539</v>
      </c>
      <c r="J50" s="66"/>
      <c r="K50" s="66">
        <f>IF(I50="","",IF(I50+31&gt;日付!$B$10,日付!$B$10,WORKDAY(I50+31,-1,日付!$D$4:$D$28)))</f>
        <v>45569</v>
      </c>
      <c r="L50" s="67"/>
    </row>
    <row r="51" spans="1:12" ht="19.5" customHeight="1" x14ac:dyDescent="0.15">
      <c r="A51" s="74">
        <f t="shared" si="3"/>
        <v>45478</v>
      </c>
      <c r="B51" s="66"/>
      <c r="C51" s="66">
        <f>IF(A51="","",IF(A51+31&gt;日付!$B$10,日付!$B$10,WORKDAY(A51+31,-1,日付!$D$4:$D$28)))</f>
        <v>45506</v>
      </c>
      <c r="D51" s="67"/>
      <c r="E51" s="74">
        <f t="shared" si="4"/>
        <v>45509</v>
      </c>
      <c r="F51" s="66"/>
      <c r="G51" s="66">
        <f>IF(E51="","",IF(E51+31&gt;日付!$B$10,日付!$B$10,WORKDAY(E51+31,-1,日付!$D$4:$D$28)))</f>
        <v>45539</v>
      </c>
      <c r="H51" s="67"/>
      <c r="I51" s="74">
        <f t="shared" si="5"/>
        <v>45540</v>
      </c>
      <c r="J51" s="66"/>
      <c r="K51" s="66">
        <f>IF(I51="","",IF(I51+31&gt;日付!$B$10,日付!$B$10,WORKDAY(I51+31,-1,日付!$D$4:$D$28)))</f>
        <v>45569</v>
      </c>
      <c r="L51" s="67"/>
    </row>
    <row r="52" spans="1:12" ht="19.5" customHeight="1" x14ac:dyDescent="0.15">
      <c r="A52" s="74">
        <f t="shared" si="3"/>
        <v>45479</v>
      </c>
      <c r="B52" s="66"/>
      <c r="C52" s="66">
        <f>IF(A52="","",IF(A52+31&gt;日付!$B$10,日付!$B$10,WORKDAY(A52+31,-1,日付!$D$4:$D$28)))</f>
        <v>45509</v>
      </c>
      <c r="D52" s="67"/>
      <c r="E52" s="74">
        <f t="shared" si="4"/>
        <v>45510</v>
      </c>
      <c r="F52" s="66"/>
      <c r="G52" s="66">
        <f>IF(E52="","",IF(E52+31&gt;日付!$B$10,日付!$B$10,WORKDAY(E52+31,-1,日付!$D$4:$D$28)))</f>
        <v>45540</v>
      </c>
      <c r="H52" s="67"/>
      <c r="I52" s="74">
        <f t="shared" si="5"/>
        <v>45541</v>
      </c>
      <c r="J52" s="66"/>
      <c r="K52" s="66">
        <f>IF(I52="","",IF(I52+31&gt;日付!$B$10,日付!$B$10,WORKDAY(I52+31,-1,日付!$D$4:$D$28)))</f>
        <v>45569</v>
      </c>
      <c r="L52" s="67"/>
    </row>
    <row r="53" spans="1:12" ht="19.5" customHeight="1" x14ac:dyDescent="0.15">
      <c r="A53" s="74">
        <f t="shared" si="3"/>
        <v>45480</v>
      </c>
      <c r="B53" s="66"/>
      <c r="C53" s="66">
        <f>IF(A53="","",IF(A53+31&gt;日付!$B$10,日付!$B$10,WORKDAY(A53+31,-1,日付!$D$4:$D$28)))</f>
        <v>45510</v>
      </c>
      <c r="D53" s="67"/>
      <c r="E53" s="74">
        <f t="shared" si="4"/>
        <v>45511</v>
      </c>
      <c r="F53" s="66"/>
      <c r="G53" s="66">
        <f>IF(E53="","",IF(E53+31&gt;日付!$B$10,日付!$B$10,WORKDAY(E53+31,-1,日付!$D$4:$D$28)))</f>
        <v>45541</v>
      </c>
      <c r="H53" s="67"/>
      <c r="I53" s="74">
        <f t="shared" si="5"/>
        <v>45542</v>
      </c>
      <c r="J53" s="66"/>
      <c r="K53" s="66">
        <f>IF(I53="","",IF(I53+31&gt;日付!$B$10,日付!$B$10,WORKDAY(I53+31,-1,日付!$D$4:$D$28)))</f>
        <v>45572</v>
      </c>
      <c r="L53" s="67"/>
    </row>
    <row r="54" spans="1:12" ht="19.5" customHeight="1" x14ac:dyDescent="0.15">
      <c r="A54" s="74">
        <f t="shared" si="3"/>
        <v>45481</v>
      </c>
      <c r="B54" s="66"/>
      <c r="C54" s="66">
        <f>IF(A54="","",IF(A54+31&gt;日付!$B$10,日付!$B$10,WORKDAY(A54+31,-1,日付!$D$4:$D$28)))</f>
        <v>45511</v>
      </c>
      <c r="D54" s="67"/>
      <c r="E54" s="74">
        <f t="shared" si="4"/>
        <v>45512</v>
      </c>
      <c r="F54" s="66"/>
      <c r="G54" s="66">
        <f>IF(E54="","",IF(E54+31&gt;日付!$B$10,日付!$B$10,WORKDAY(E54+31,-1,日付!$D$4:$D$28)))</f>
        <v>45541</v>
      </c>
      <c r="H54" s="67"/>
      <c r="I54" s="74">
        <f t="shared" si="5"/>
        <v>45543</v>
      </c>
      <c r="J54" s="66"/>
      <c r="K54" s="66">
        <f>IF(I54="","",IF(I54+31&gt;日付!$B$10,日付!$B$10,WORKDAY(I54+31,-1,日付!$D$4:$D$28)))</f>
        <v>45573</v>
      </c>
      <c r="L54" s="67"/>
    </row>
    <row r="55" spans="1:12" ht="19.5" customHeight="1" x14ac:dyDescent="0.15">
      <c r="A55" s="74">
        <f t="shared" si="3"/>
        <v>45482</v>
      </c>
      <c r="B55" s="66"/>
      <c r="C55" s="66">
        <f>IF(A55="","",IF(A55+31&gt;日付!$B$10,日付!$B$10,WORKDAY(A55+31,-1,日付!$D$4:$D$28)))</f>
        <v>45512</v>
      </c>
      <c r="D55" s="67"/>
      <c r="E55" s="74">
        <f t="shared" si="4"/>
        <v>45513</v>
      </c>
      <c r="F55" s="66"/>
      <c r="G55" s="66">
        <f>IF(E55="","",IF(E55+31&gt;日付!$B$10,日付!$B$10,WORKDAY(E55+31,-1,日付!$D$4:$D$28)))</f>
        <v>45541</v>
      </c>
      <c r="H55" s="67"/>
      <c r="I55" s="74">
        <f t="shared" si="5"/>
        <v>45544</v>
      </c>
      <c r="J55" s="66"/>
      <c r="K55" s="66">
        <f>IF(I55="","",IF(I55+31&gt;日付!$B$10,日付!$B$10,WORKDAY(I55+31,-1,日付!$D$4:$D$28)))</f>
        <v>45574</v>
      </c>
      <c r="L55" s="67"/>
    </row>
    <row r="56" spans="1:12" ht="19.5" customHeight="1" x14ac:dyDescent="0.15">
      <c r="A56" s="74">
        <f t="shared" si="3"/>
        <v>45483</v>
      </c>
      <c r="B56" s="66"/>
      <c r="C56" s="66">
        <f>IF(A56="","",IF(A56+31&gt;日付!$B$10,日付!$B$10,WORKDAY(A56+31,-1,日付!$D$4:$D$28)))</f>
        <v>45513</v>
      </c>
      <c r="D56" s="67"/>
      <c r="E56" s="74">
        <f t="shared" si="4"/>
        <v>45514</v>
      </c>
      <c r="F56" s="66"/>
      <c r="G56" s="66">
        <f>IF(E56="","",IF(E56+31&gt;日付!$B$10,日付!$B$10,WORKDAY(E56+31,-1,日付!$D$4:$D$28)))</f>
        <v>45544</v>
      </c>
      <c r="H56" s="67"/>
      <c r="I56" s="74">
        <f t="shared" si="5"/>
        <v>45545</v>
      </c>
      <c r="J56" s="66"/>
      <c r="K56" s="66">
        <f>IF(I56="","",IF(I56+31&gt;日付!$B$10,日付!$B$10,WORKDAY(I56+31,-1,日付!$D$4:$D$28)))</f>
        <v>45575</v>
      </c>
      <c r="L56" s="67"/>
    </row>
    <row r="57" spans="1:12" ht="19.5" customHeight="1" x14ac:dyDescent="0.15">
      <c r="A57" s="74">
        <f t="shared" si="3"/>
        <v>45484</v>
      </c>
      <c r="B57" s="66"/>
      <c r="C57" s="66">
        <f>IF(A57="","",IF(A57+31&gt;日付!$B$10,日付!$B$10,WORKDAY(A57+31,-1,日付!$D$4:$D$28)))</f>
        <v>45513</v>
      </c>
      <c r="D57" s="67"/>
      <c r="E57" s="74">
        <f t="shared" si="4"/>
        <v>45515</v>
      </c>
      <c r="F57" s="66"/>
      <c r="G57" s="66">
        <f>IF(E57="","",IF(E57+31&gt;日付!$B$10,日付!$B$10,WORKDAY(E57+31,-1,日付!$D$4:$D$28)))</f>
        <v>45545</v>
      </c>
      <c r="H57" s="67"/>
      <c r="I57" s="74">
        <f t="shared" si="5"/>
        <v>45546</v>
      </c>
      <c r="J57" s="66"/>
      <c r="K57" s="66">
        <f>IF(I57="","",IF(I57+31&gt;日付!$B$10,日付!$B$10,WORKDAY(I57+31,-1,日付!$D$4:$D$28)))</f>
        <v>45576</v>
      </c>
      <c r="L57" s="67"/>
    </row>
    <row r="58" spans="1:12" ht="19.5" customHeight="1" x14ac:dyDescent="0.15">
      <c r="A58" s="74">
        <f t="shared" si="3"/>
        <v>45485</v>
      </c>
      <c r="B58" s="66"/>
      <c r="C58" s="66">
        <f>IF(A58="","",IF(A58+31&gt;日付!$B$10,日付!$B$10,WORKDAY(A58+31,-1,日付!$D$4:$D$28)))</f>
        <v>45513</v>
      </c>
      <c r="D58" s="67"/>
      <c r="E58" s="74">
        <f t="shared" si="4"/>
        <v>45516</v>
      </c>
      <c r="F58" s="66"/>
      <c r="G58" s="66">
        <f>IF(E58="","",IF(E58+31&gt;日付!$B$10,日付!$B$10,WORKDAY(E58+31,-1,日付!$D$4:$D$28)))</f>
        <v>45546</v>
      </c>
      <c r="H58" s="67"/>
      <c r="I58" s="74">
        <f t="shared" si="5"/>
        <v>45547</v>
      </c>
      <c r="J58" s="66"/>
      <c r="K58" s="66">
        <f>IF(I58="","",IF(I58+31&gt;日付!$B$10,日付!$B$10,WORKDAY(I58+31,-1,日付!$D$4:$D$28)))</f>
        <v>45576</v>
      </c>
      <c r="L58" s="67"/>
    </row>
    <row r="59" spans="1:12" ht="19.5" customHeight="1" x14ac:dyDescent="0.15">
      <c r="A59" s="74">
        <f t="shared" si="3"/>
        <v>45486</v>
      </c>
      <c r="B59" s="66"/>
      <c r="C59" s="66">
        <f>IF(A59="","",IF(A59+31&gt;日付!$B$10,日付!$B$10,WORKDAY(A59+31,-1,日付!$D$4:$D$28)))</f>
        <v>45513</v>
      </c>
      <c r="D59" s="67"/>
      <c r="E59" s="74">
        <f t="shared" si="4"/>
        <v>45517</v>
      </c>
      <c r="F59" s="66"/>
      <c r="G59" s="66">
        <f>IF(E59="","",IF(E59+31&gt;日付!$B$10,日付!$B$10,WORKDAY(E59+31,-1,日付!$D$4:$D$28)))</f>
        <v>45547</v>
      </c>
      <c r="H59" s="67"/>
      <c r="I59" s="74">
        <f t="shared" si="5"/>
        <v>45548</v>
      </c>
      <c r="J59" s="66"/>
      <c r="K59" s="66">
        <f>IF(I59="","",IF(I59+31&gt;日付!$B$10,日付!$B$10,WORKDAY(I59+31,-1,日付!$D$4:$D$28)))</f>
        <v>45576</v>
      </c>
      <c r="L59" s="67"/>
    </row>
    <row r="60" spans="1:12" ht="19.5" customHeight="1" x14ac:dyDescent="0.15">
      <c r="A60" s="74">
        <f t="shared" si="3"/>
        <v>45487</v>
      </c>
      <c r="B60" s="66"/>
      <c r="C60" s="66">
        <f>IF(A60="","",IF(A60+31&gt;日付!$B$10,日付!$B$10,WORKDAY(A60+31,-1,日付!$D$4:$D$28)))</f>
        <v>45517</v>
      </c>
      <c r="D60" s="67"/>
      <c r="E60" s="74">
        <f t="shared" si="4"/>
        <v>45518</v>
      </c>
      <c r="F60" s="66"/>
      <c r="G60" s="66">
        <f>IF(E60="","",IF(E60+31&gt;日付!$B$10,日付!$B$10,WORKDAY(E60+31,-1,日付!$D$4:$D$28)))</f>
        <v>45548</v>
      </c>
      <c r="H60" s="67"/>
      <c r="I60" s="74">
        <f t="shared" si="5"/>
        <v>45549</v>
      </c>
      <c r="J60" s="66"/>
      <c r="K60" s="66">
        <f>IF(I60="","",IF(I60+31&gt;日付!$B$10,日付!$B$10,WORKDAY(I60+31,-1,日付!$D$4:$D$28)))</f>
        <v>45576</v>
      </c>
      <c r="L60" s="67"/>
    </row>
    <row r="61" spans="1:12" ht="19.5" customHeight="1" x14ac:dyDescent="0.15">
      <c r="A61" s="74">
        <f t="shared" si="3"/>
        <v>45488</v>
      </c>
      <c r="B61" s="66"/>
      <c r="C61" s="66">
        <f>IF(A61="","",IF(A61+31&gt;日付!$B$10,日付!$B$10,WORKDAY(A61+31,-1,日付!$D$4:$D$28)))</f>
        <v>45518</v>
      </c>
      <c r="D61" s="67"/>
      <c r="E61" s="74">
        <f t="shared" si="4"/>
        <v>45519</v>
      </c>
      <c r="F61" s="66"/>
      <c r="G61" s="66">
        <f>IF(E61="","",IF(E61+31&gt;日付!$B$10,日付!$B$10,WORKDAY(E61+31,-1,日付!$D$4:$D$28)))</f>
        <v>45548</v>
      </c>
      <c r="H61" s="67"/>
      <c r="I61" s="74">
        <f t="shared" si="5"/>
        <v>45550</v>
      </c>
      <c r="J61" s="66"/>
      <c r="K61" s="66">
        <f>IF(I61="","",IF(I61+31&gt;日付!$B$10,日付!$B$10,WORKDAY(I61+31,-1,日付!$D$4:$D$28)))</f>
        <v>45580</v>
      </c>
      <c r="L61" s="67"/>
    </row>
    <row r="62" spans="1:12" ht="19.5" customHeight="1" x14ac:dyDescent="0.15">
      <c r="A62" s="74">
        <f t="shared" si="3"/>
        <v>45489</v>
      </c>
      <c r="B62" s="66"/>
      <c r="C62" s="66">
        <f>IF(A62="","",IF(A62+31&gt;日付!$B$10,日付!$B$10,WORKDAY(A62+31,-1,日付!$D$4:$D$28)))</f>
        <v>45519</v>
      </c>
      <c r="D62" s="67"/>
      <c r="E62" s="74">
        <f t="shared" si="4"/>
        <v>45520</v>
      </c>
      <c r="F62" s="66"/>
      <c r="G62" s="66">
        <f>IF(E62="","",IF(E62+31&gt;日付!$B$10,日付!$B$10,WORKDAY(E62+31,-1,日付!$D$4:$D$28)))</f>
        <v>45548</v>
      </c>
      <c r="H62" s="67"/>
      <c r="I62" s="74">
        <f t="shared" si="5"/>
        <v>45551</v>
      </c>
      <c r="J62" s="66"/>
      <c r="K62" s="66">
        <f>IF(I62="","",IF(I62+31&gt;日付!$B$10,日付!$B$10,WORKDAY(I62+31,-1,日付!$D$4:$D$28)))</f>
        <v>45581</v>
      </c>
      <c r="L62" s="67"/>
    </row>
    <row r="63" spans="1:12" ht="19.5" customHeight="1" x14ac:dyDescent="0.15">
      <c r="A63" s="74">
        <f t="shared" si="3"/>
        <v>45490</v>
      </c>
      <c r="B63" s="66"/>
      <c r="C63" s="66">
        <f>IF(A63="","",IF(A63+31&gt;日付!$B$10,日付!$B$10,WORKDAY(A63+31,-1,日付!$D$4:$D$28)))</f>
        <v>45520</v>
      </c>
      <c r="D63" s="67"/>
      <c r="E63" s="74">
        <f t="shared" si="4"/>
        <v>45521</v>
      </c>
      <c r="F63" s="66"/>
      <c r="G63" s="66">
        <f>IF(E63="","",IF(E63+31&gt;日付!$B$10,日付!$B$10,WORKDAY(E63+31,-1,日付!$D$4:$D$28)))</f>
        <v>45548</v>
      </c>
      <c r="H63" s="67"/>
      <c r="I63" s="74">
        <f t="shared" si="5"/>
        <v>45552</v>
      </c>
      <c r="J63" s="66"/>
      <c r="K63" s="66">
        <f>IF(I63="","",IF(I63+31&gt;日付!$B$10,日付!$B$10,WORKDAY(I63+31,-1,日付!$D$4:$D$28)))</f>
        <v>45582</v>
      </c>
      <c r="L63" s="67"/>
    </row>
    <row r="64" spans="1:12" ht="19.5" customHeight="1" x14ac:dyDescent="0.15">
      <c r="A64" s="74">
        <f t="shared" si="3"/>
        <v>45491</v>
      </c>
      <c r="B64" s="66"/>
      <c r="C64" s="66">
        <f>IF(A64="","",IF(A64+31&gt;日付!$B$10,日付!$B$10,WORKDAY(A64+31,-1,日付!$D$4:$D$28)))</f>
        <v>45520</v>
      </c>
      <c r="D64" s="67"/>
      <c r="E64" s="74">
        <f t="shared" si="4"/>
        <v>45522</v>
      </c>
      <c r="F64" s="66"/>
      <c r="G64" s="66">
        <f>IF(E64="","",IF(E64+31&gt;日付!$B$10,日付!$B$10,WORKDAY(E64+31,-1,日付!$D$4:$D$28)))</f>
        <v>45552</v>
      </c>
      <c r="H64" s="67"/>
      <c r="I64" s="74">
        <f t="shared" si="5"/>
        <v>45553</v>
      </c>
      <c r="J64" s="66"/>
      <c r="K64" s="66">
        <f>IF(I64="","",IF(I64+31&gt;日付!$B$10,日付!$B$10,WORKDAY(I64+31,-1,日付!$D$4:$D$28)))</f>
        <v>45583</v>
      </c>
      <c r="L64" s="67"/>
    </row>
    <row r="65" spans="1:12" ht="19.5" customHeight="1" x14ac:dyDescent="0.15">
      <c r="A65" s="74">
        <f t="shared" si="3"/>
        <v>45492</v>
      </c>
      <c r="B65" s="66"/>
      <c r="C65" s="66">
        <f>IF(A65="","",IF(A65+31&gt;日付!$B$10,日付!$B$10,WORKDAY(A65+31,-1,日付!$D$4:$D$28)))</f>
        <v>45520</v>
      </c>
      <c r="D65" s="67"/>
      <c r="E65" s="74">
        <f t="shared" si="4"/>
        <v>45523</v>
      </c>
      <c r="F65" s="66"/>
      <c r="G65" s="66">
        <f>IF(E65="","",IF(E65+31&gt;日付!$B$10,日付!$B$10,WORKDAY(E65+31,-1,日付!$D$4:$D$28)))</f>
        <v>45553</v>
      </c>
      <c r="H65" s="67"/>
      <c r="I65" s="74">
        <f t="shared" si="5"/>
        <v>45554</v>
      </c>
      <c r="J65" s="66"/>
      <c r="K65" s="66">
        <f>IF(I65="","",IF(I65+31&gt;日付!$B$10,日付!$B$10,WORKDAY(I65+31,-1,日付!$D$4:$D$28)))</f>
        <v>45583</v>
      </c>
      <c r="L65" s="67"/>
    </row>
    <row r="66" spans="1:12" ht="19.5" customHeight="1" x14ac:dyDescent="0.15">
      <c r="A66" s="74">
        <f t="shared" si="3"/>
        <v>45493</v>
      </c>
      <c r="B66" s="66"/>
      <c r="C66" s="66">
        <f>IF(A66="","",IF(A66+31&gt;日付!$B$10,日付!$B$10,WORKDAY(A66+31,-1,日付!$D$4:$D$28)))</f>
        <v>45523</v>
      </c>
      <c r="D66" s="67"/>
      <c r="E66" s="74">
        <f t="shared" si="4"/>
        <v>45524</v>
      </c>
      <c r="F66" s="66"/>
      <c r="G66" s="66">
        <f>IF(E66="","",IF(E66+31&gt;日付!$B$10,日付!$B$10,WORKDAY(E66+31,-1,日付!$D$4:$D$28)))</f>
        <v>45554</v>
      </c>
      <c r="H66" s="67"/>
      <c r="I66" s="74">
        <f t="shared" si="5"/>
        <v>45555</v>
      </c>
      <c r="J66" s="66"/>
      <c r="K66" s="66">
        <f>IF(I66="","",IF(I66+31&gt;日付!$B$10,日付!$B$10,WORKDAY(I66+31,-1,日付!$D$4:$D$28)))</f>
        <v>45583</v>
      </c>
      <c r="L66" s="67"/>
    </row>
    <row r="67" spans="1:12" ht="19.5" customHeight="1" x14ac:dyDescent="0.15">
      <c r="A67" s="74">
        <f t="shared" si="3"/>
        <v>45494</v>
      </c>
      <c r="B67" s="66"/>
      <c r="C67" s="66">
        <f>IF(A67="","",IF(A67+31&gt;日付!$B$10,日付!$B$10,WORKDAY(A67+31,-1,日付!$D$4:$D$28)))</f>
        <v>45524</v>
      </c>
      <c r="D67" s="67"/>
      <c r="E67" s="74">
        <f t="shared" si="4"/>
        <v>45525</v>
      </c>
      <c r="F67" s="66"/>
      <c r="G67" s="66">
        <f>IF(E67="","",IF(E67+31&gt;日付!$B$10,日付!$B$10,WORKDAY(E67+31,-1,日付!$D$4:$D$28)))</f>
        <v>45555</v>
      </c>
      <c r="H67" s="67"/>
      <c r="I67" s="74">
        <f t="shared" si="5"/>
        <v>45556</v>
      </c>
      <c r="J67" s="66"/>
      <c r="K67" s="66">
        <f>IF(I67="","",IF(I67+31&gt;日付!$B$10,日付!$B$10,WORKDAY(I67+31,-1,日付!$D$4:$D$28)))</f>
        <v>45586</v>
      </c>
      <c r="L67" s="67"/>
    </row>
    <row r="68" spans="1:12" ht="19.5" customHeight="1" x14ac:dyDescent="0.15">
      <c r="A68" s="74">
        <f t="shared" si="3"/>
        <v>45495</v>
      </c>
      <c r="B68" s="66"/>
      <c r="C68" s="66">
        <f>IF(A68="","",IF(A68+31&gt;日付!$B$10,日付!$B$10,WORKDAY(A68+31,-1,日付!$D$4:$D$28)))</f>
        <v>45525</v>
      </c>
      <c r="D68" s="67"/>
      <c r="E68" s="74">
        <f t="shared" si="4"/>
        <v>45526</v>
      </c>
      <c r="F68" s="66"/>
      <c r="G68" s="66">
        <f>IF(E68="","",IF(E68+31&gt;日付!$B$10,日付!$B$10,WORKDAY(E68+31,-1,日付!$D$4:$D$28)))</f>
        <v>45555</v>
      </c>
      <c r="H68" s="67"/>
      <c r="I68" s="74">
        <f t="shared" si="5"/>
        <v>45557</v>
      </c>
      <c r="J68" s="66"/>
      <c r="K68" s="66">
        <f>IF(I68="","",IF(I68+31&gt;日付!$B$10,日付!$B$10,WORKDAY(I68+31,-1,日付!$D$4:$D$28)))</f>
        <v>45587</v>
      </c>
      <c r="L68" s="67"/>
    </row>
    <row r="69" spans="1:12" ht="19.5" customHeight="1" x14ac:dyDescent="0.15">
      <c r="A69" s="74">
        <f t="shared" si="3"/>
        <v>45496</v>
      </c>
      <c r="B69" s="66"/>
      <c r="C69" s="66">
        <f>IF(A69="","",IF(A69+31&gt;日付!$B$10,日付!$B$10,WORKDAY(A69+31,-1,日付!$D$4:$D$28)))</f>
        <v>45526</v>
      </c>
      <c r="D69" s="67"/>
      <c r="E69" s="74">
        <f t="shared" si="4"/>
        <v>45527</v>
      </c>
      <c r="F69" s="66"/>
      <c r="G69" s="66">
        <f>IF(E69="","",IF(E69+31&gt;日付!$B$10,日付!$B$10,WORKDAY(E69+31,-1,日付!$D$4:$D$28)))</f>
        <v>45555</v>
      </c>
      <c r="H69" s="67"/>
      <c r="I69" s="74">
        <f t="shared" si="5"/>
        <v>45558</v>
      </c>
      <c r="J69" s="66"/>
      <c r="K69" s="66">
        <f>IF(I69="","",IF(I69+31&gt;日付!$B$10,日付!$B$10,WORKDAY(I69+31,-1,日付!$D$4:$D$28)))</f>
        <v>45588</v>
      </c>
      <c r="L69" s="67"/>
    </row>
    <row r="70" spans="1:12" ht="19.5" customHeight="1" x14ac:dyDescent="0.15">
      <c r="A70" s="74">
        <f t="shared" si="3"/>
        <v>45497</v>
      </c>
      <c r="B70" s="66"/>
      <c r="C70" s="66">
        <f>IF(A70="","",IF(A70+31&gt;日付!$B$10,日付!$B$10,WORKDAY(A70+31,-1,日付!$D$4:$D$28)))</f>
        <v>45527</v>
      </c>
      <c r="D70" s="67"/>
      <c r="E70" s="74">
        <f t="shared" si="4"/>
        <v>45528</v>
      </c>
      <c r="F70" s="66"/>
      <c r="G70" s="66">
        <f>IF(E70="","",IF(E70+31&gt;日付!$B$10,日付!$B$10,WORKDAY(E70+31,-1,日付!$D$4:$D$28)))</f>
        <v>45555</v>
      </c>
      <c r="H70" s="67"/>
      <c r="I70" s="74">
        <f t="shared" si="5"/>
        <v>45559</v>
      </c>
      <c r="J70" s="66"/>
      <c r="K70" s="66">
        <f>IF(I70="","",IF(I70+31&gt;日付!$B$10,日付!$B$10,WORKDAY(I70+31,-1,日付!$D$4:$D$28)))</f>
        <v>45589</v>
      </c>
      <c r="L70" s="67"/>
    </row>
    <row r="71" spans="1:12" ht="19.5" customHeight="1" x14ac:dyDescent="0.15">
      <c r="A71" s="74">
        <f t="shared" si="3"/>
        <v>45498</v>
      </c>
      <c r="B71" s="66"/>
      <c r="C71" s="66">
        <f>IF(A71="","",IF(A71+31&gt;日付!$B$10,日付!$B$10,WORKDAY(A71+31,-1,日付!$D$4:$D$28)))</f>
        <v>45527</v>
      </c>
      <c r="D71" s="67"/>
      <c r="E71" s="74">
        <f t="shared" si="4"/>
        <v>45529</v>
      </c>
      <c r="F71" s="66"/>
      <c r="G71" s="66">
        <f>IF(E71="","",IF(E71+31&gt;日付!$B$10,日付!$B$10,WORKDAY(E71+31,-1,日付!$D$4:$D$28)))</f>
        <v>45559</v>
      </c>
      <c r="H71" s="67"/>
      <c r="I71" s="74">
        <f t="shared" si="5"/>
        <v>45560</v>
      </c>
      <c r="J71" s="66"/>
      <c r="K71" s="66">
        <f>IF(I71="","",IF(I71+31&gt;日付!$B$10,日付!$B$10,WORKDAY(I71+31,-1,日付!$D$4:$D$28)))</f>
        <v>45590</v>
      </c>
      <c r="L71" s="67"/>
    </row>
    <row r="72" spans="1:12" ht="19.5" customHeight="1" x14ac:dyDescent="0.15">
      <c r="A72" s="74">
        <f t="shared" si="3"/>
        <v>45499</v>
      </c>
      <c r="B72" s="66"/>
      <c r="C72" s="66">
        <f>IF(A72="","",IF(A72+31&gt;日付!$B$10,日付!$B$10,WORKDAY(A72+31,-1,日付!$D$4:$D$28)))</f>
        <v>45527</v>
      </c>
      <c r="D72" s="67"/>
      <c r="E72" s="74">
        <f t="shared" si="4"/>
        <v>45530</v>
      </c>
      <c r="F72" s="66"/>
      <c r="G72" s="66">
        <f>IF(E72="","",IF(E72+31&gt;日付!$B$10,日付!$B$10,WORKDAY(E72+31,-1,日付!$D$4:$D$28)))</f>
        <v>45560</v>
      </c>
      <c r="H72" s="67"/>
      <c r="I72" s="74">
        <f t="shared" si="5"/>
        <v>45561</v>
      </c>
      <c r="J72" s="66"/>
      <c r="K72" s="66">
        <f>IF(I72="","",IF(I72+31&gt;日付!$B$10,日付!$B$10,WORKDAY(I72+31,-1,日付!$D$4:$D$28)))</f>
        <v>45590</v>
      </c>
      <c r="L72" s="67"/>
    </row>
    <row r="73" spans="1:12" ht="19.5" customHeight="1" x14ac:dyDescent="0.15">
      <c r="A73" s="74">
        <f t="shared" si="3"/>
        <v>45500</v>
      </c>
      <c r="B73" s="66"/>
      <c r="C73" s="66">
        <f>IF(A73="","",IF(A73+31&gt;日付!$B$10,日付!$B$10,WORKDAY(A73+31,-1,日付!$D$4:$D$28)))</f>
        <v>45530</v>
      </c>
      <c r="D73" s="67"/>
      <c r="E73" s="74">
        <f t="shared" si="4"/>
        <v>45531</v>
      </c>
      <c r="F73" s="66"/>
      <c r="G73" s="66">
        <f>IF(E73="","",IF(E73+31&gt;日付!$B$10,日付!$B$10,WORKDAY(E73+31,-1,日付!$D$4:$D$28)))</f>
        <v>45561</v>
      </c>
      <c r="H73" s="67"/>
      <c r="I73" s="74">
        <f t="shared" si="5"/>
        <v>45562</v>
      </c>
      <c r="J73" s="66"/>
      <c r="K73" s="66">
        <f>IF(I73="","",IF(I73+31&gt;日付!$B$10,日付!$B$10,WORKDAY(I73+31,-1,日付!$D$4:$D$28)))</f>
        <v>45590</v>
      </c>
      <c r="L73" s="67"/>
    </row>
    <row r="74" spans="1:12" ht="19.5" customHeight="1" x14ac:dyDescent="0.15">
      <c r="A74" s="74">
        <f t="shared" si="3"/>
        <v>45501</v>
      </c>
      <c r="B74" s="66"/>
      <c r="C74" s="66">
        <f>IF(A74="","",IF(A74+31&gt;日付!$B$10,日付!$B$10,WORKDAY(A74+31,-1,日付!$D$4:$D$28)))</f>
        <v>45531</v>
      </c>
      <c r="D74" s="67"/>
      <c r="E74" s="74">
        <f t="shared" si="4"/>
        <v>45532</v>
      </c>
      <c r="F74" s="66"/>
      <c r="G74" s="66">
        <f>IF(E74="","",IF(E74+31&gt;日付!$B$10,日付!$B$10,WORKDAY(E74+31,-1,日付!$D$4:$D$28)))</f>
        <v>45562</v>
      </c>
      <c r="H74" s="67"/>
      <c r="I74" s="74">
        <f t="shared" si="5"/>
        <v>45563</v>
      </c>
      <c r="J74" s="66"/>
      <c r="K74" s="66">
        <f>IF(I74="","",IF(I74+31&gt;日付!$B$10,日付!$B$10,WORKDAY(I74+31,-1,日付!$D$4:$D$28)))</f>
        <v>45593</v>
      </c>
      <c r="L74" s="67"/>
    </row>
    <row r="75" spans="1:12" ht="19.5" customHeight="1" x14ac:dyDescent="0.15">
      <c r="A75" s="74">
        <f t="shared" si="3"/>
        <v>45502</v>
      </c>
      <c r="B75" s="66"/>
      <c r="C75" s="66">
        <f>IF(A75="","",IF(A75+31&gt;日付!$B$10,日付!$B$10,WORKDAY(A75+31,-1,日付!$D$4:$D$28)))</f>
        <v>45532</v>
      </c>
      <c r="D75" s="67"/>
      <c r="E75" s="74">
        <f t="shared" si="4"/>
        <v>45533</v>
      </c>
      <c r="F75" s="66"/>
      <c r="G75" s="66">
        <f>IF(E75="","",IF(E75+31&gt;日付!$B$10,日付!$B$10,WORKDAY(E75+31,-1,日付!$D$4:$D$28)))</f>
        <v>45562</v>
      </c>
      <c r="H75" s="67"/>
      <c r="I75" s="74">
        <f t="shared" si="5"/>
        <v>45564</v>
      </c>
      <c r="J75" s="66"/>
      <c r="K75" s="66">
        <f>IF(I75="","",IF(I75+31&gt;日付!$B$10,日付!$B$10,WORKDAY(I75+31,-1,日付!$D$4:$D$28)))</f>
        <v>45594</v>
      </c>
      <c r="L75" s="67"/>
    </row>
    <row r="76" spans="1:12" ht="19.5" customHeight="1" x14ac:dyDescent="0.15">
      <c r="A76" s="74">
        <f t="shared" si="3"/>
        <v>45503</v>
      </c>
      <c r="B76" s="66"/>
      <c r="C76" s="66">
        <f>IF(A76="","",IF(A76+31&gt;日付!$B$10,日付!$B$10,WORKDAY(A76+31,-1,日付!$D$4:$D$28)))</f>
        <v>45533</v>
      </c>
      <c r="D76" s="67"/>
      <c r="E76" s="74">
        <f t="shared" si="4"/>
        <v>45534</v>
      </c>
      <c r="F76" s="66"/>
      <c r="G76" s="66">
        <f>IF(E76="","",IF(E76+31&gt;日付!$B$10,日付!$B$10,WORKDAY(E76+31,-1,日付!$D$4:$D$28)))</f>
        <v>45562</v>
      </c>
      <c r="H76" s="67"/>
      <c r="I76" s="74">
        <f t="shared" si="5"/>
        <v>45565</v>
      </c>
      <c r="J76" s="66"/>
      <c r="K76" s="66">
        <f>IF(I76="","",IF(I76+31&gt;日付!$B$10,日付!$B$10,WORKDAY(I76+31,-1,日付!$D$4:$D$28)))</f>
        <v>45595</v>
      </c>
      <c r="L76" s="67"/>
    </row>
    <row r="77" spans="1:12" ht="19.5" customHeight="1" x14ac:dyDescent="0.15">
      <c r="A77" s="75">
        <f t="shared" si="3"/>
        <v>45504</v>
      </c>
      <c r="B77" s="76"/>
      <c r="C77" s="76">
        <f>IF(A77="","",IF(A77+31&gt;日付!$B$10,日付!$B$10,WORKDAY(A77+31,-1,日付!$D$4:$D$28)))</f>
        <v>45534</v>
      </c>
      <c r="D77" s="77"/>
      <c r="E77" s="75">
        <f t="shared" si="4"/>
        <v>45535</v>
      </c>
      <c r="F77" s="76"/>
      <c r="G77" s="76">
        <f>IF(E77="","",IF(E77+31&gt;日付!$B$10,日付!$B$10,WORKDAY(E77+31,-1,日付!$D$4:$D$28)))</f>
        <v>45565</v>
      </c>
      <c r="H77" s="77"/>
      <c r="I77" s="75" t="str">
        <f t="shared" si="5"/>
        <v/>
      </c>
      <c r="J77" s="76"/>
      <c r="K77" s="76" t="str">
        <f>IF(I77="","",IF(I77+31&gt;日付!$B$10,日付!$B$10,WORKDAY(I77+32,-1,日付!$D$4:$D$28)))</f>
        <v/>
      </c>
      <c r="L77" s="77"/>
    </row>
    <row r="78" spans="1:12" ht="19.5" customHeight="1" x14ac:dyDescent="0.15">
      <c r="A78" s="26" t="s">
        <v>30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9.5" customHeight="1" x14ac:dyDescent="0.15">
      <c r="A79" s="26" t="s">
        <v>31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9.5" customHeight="1" x14ac:dyDescent="0.15">
      <c r="A80" s="2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4" ht="19.5" customHeight="1" x14ac:dyDescent="0.15">
      <c r="A81" s="79" t="s">
        <v>29</v>
      </c>
      <c r="B81" s="80"/>
      <c r="C81" s="80"/>
      <c r="D81" s="80"/>
      <c r="E81" s="80"/>
      <c r="F81" s="81">
        <f>日付!$B$4</f>
        <v>45716</v>
      </c>
      <c r="G81" s="81"/>
      <c r="H81" s="81"/>
      <c r="I81" s="18" t="s">
        <v>27</v>
      </c>
      <c r="J81" s="14"/>
      <c r="K81" s="19"/>
      <c r="L81" s="20"/>
      <c r="M81" s="13"/>
      <c r="N81" s="13"/>
    </row>
    <row r="82" spans="1:14" ht="19.5" customHeight="1" x14ac:dyDescent="0.15">
      <c r="A82" s="29" t="s">
        <v>33</v>
      </c>
      <c r="B82" s="27"/>
      <c r="C82" s="16"/>
      <c r="D82" s="78">
        <f>日付!$B$7</f>
        <v>45705</v>
      </c>
      <c r="E82" s="78"/>
      <c r="F82" s="78"/>
      <c r="G82" s="27" t="s">
        <v>32</v>
      </c>
      <c r="H82" s="27"/>
      <c r="I82" s="27"/>
      <c r="J82" s="28"/>
      <c r="K82" s="15"/>
      <c r="L82" s="30"/>
    </row>
    <row r="83" spans="1:14" ht="19.5" customHeight="1" x14ac:dyDescent="0.15">
      <c r="A83" s="50" t="str">
        <f>"　（県央保健所への提出が上記に間に合わなかったものは、"&amp;TEXT(DATE(YEAR($A$5)+1,4,1),"ggge")&amp;"年度にて申請してください。）"</f>
        <v>　（県央保健所への提出が上記に間に合わなかったものは、令和7年度にて申請してください。）</v>
      </c>
      <c r="B83" s="21"/>
      <c r="C83" s="22"/>
      <c r="D83" s="23"/>
      <c r="E83" s="23"/>
      <c r="F83" s="23"/>
      <c r="G83" s="21"/>
      <c r="H83" s="21"/>
      <c r="I83" s="21"/>
      <c r="J83" s="23"/>
      <c r="K83" s="24"/>
      <c r="L83" s="25"/>
    </row>
    <row r="85" spans="1:14" ht="19.5" customHeight="1" x14ac:dyDescent="0.15">
      <c r="A85" s="88" t="str">
        <f>TEXT($A$5,"ggge")&amp;"年度"</f>
        <v>令和6年度</v>
      </c>
      <c r="B85" s="88"/>
      <c r="C85" s="72" t="s">
        <v>23</v>
      </c>
      <c r="D85" s="72"/>
      <c r="E85" s="72"/>
      <c r="F85" s="72"/>
      <c r="G85" s="72"/>
      <c r="H85" s="72"/>
      <c r="I85" s="72"/>
      <c r="J85" s="72"/>
      <c r="K85" s="72"/>
      <c r="L85" s="72"/>
    </row>
    <row r="86" spans="1:14" ht="19.5" customHeight="1" x14ac:dyDescent="0.15">
      <c r="A86" s="48"/>
      <c r="B86" s="48"/>
      <c r="C86" s="11"/>
      <c r="D86" s="11"/>
      <c r="E86" s="12"/>
      <c r="F86" s="12"/>
      <c r="G86" s="12"/>
      <c r="H86" s="12"/>
      <c r="I86" s="12"/>
      <c r="J86" s="12"/>
      <c r="K86" s="10"/>
    </row>
    <row r="87" spans="1:14" ht="19.5" customHeight="1" x14ac:dyDescent="0.15">
      <c r="A87" s="37" t="s">
        <v>45</v>
      </c>
      <c r="B87" s="73">
        <f>A89</f>
        <v>45566</v>
      </c>
      <c r="C87" s="73"/>
      <c r="D87" s="49" t="s">
        <v>46</v>
      </c>
      <c r="E87" s="73">
        <f>I89</f>
        <v>45627</v>
      </c>
      <c r="F87" s="73"/>
      <c r="G87" s="11" t="s">
        <v>47</v>
      </c>
      <c r="K87" s="10"/>
    </row>
    <row r="88" spans="1:14" ht="19.5" customHeight="1" x14ac:dyDescent="0.15">
      <c r="A88" s="82" t="s">
        <v>0</v>
      </c>
      <c r="B88" s="83"/>
      <c r="C88" s="83" t="s">
        <v>1</v>
      </c>
      <c r="D88" s="84"/>
      <c r="E88" s="82" t="s">
        <v>0</v>
      </c>
      <c r="F88" s="83"/>
      <c r="G88" s="83" t="s">
        <v>1</v>
      </c>
      <c r="H88" s="84"/>
      <c r="I88" s="82" t="s">
        <v>0</v>
      </c>
      <c r="J88" s="83"/>
      <c r="K88" s="83" t="s">
        <v>1</v>
      </c>
      <c r="L88" s="84"/>
    </row>
    <row r="89" spans="1:14" ht="19.5" customHeight="1" x14ac:dyDescent="0.15">
      <c r="A89" s="85">
        <f>DATE(YEAR($A$5),10,1)</f>
        <v>45566</v>
      </c>
      <c r="B89" s="86"/>
      <c r="C89" s="86">
        <f>IF(A89="","",IF(A89+31&gt;日付!$B$10,日付!$B$10,WORKDAY(A89+31,-1,日付!$D$4:$D$28)))</f>
        <v>45596</v>
      </c>
      <c r="D89" s="87"/>
      <c r="E89" s="85">
        <f>DATE(YEAR($A$47),11,1)</f>
        <v>45597</v>
      </c>
      <c r="F89" s="86"/>
      <c r="G89" s="86">
        <f>IF(E89="","",IF(E89+31&gt;日付!$B$10,日付!$B$10,WORKDAY(E89+31,-1,日付!$D$4:$D$28)))</f>
        <v>45625</v>
      </c>
      <c r="H89" s="87"/>
      <c r="I89" s="85">
        <f>DATE(YEAR($A$47),12,1)</f>
        <v>45627</v>
      </c>
      <c r="J89" s="86"/>
      <c r="K89" s="86">
        <f>IF(I89="","",IF(I89+31&gt;日付!$B$10,日付!$B$10,WORKDAY(I89+31,-1,日付!$D$4:$D$28)))</f>
        <v>45653</v>
      </c>
      <c r="L89" s="87"/>
    </row>
    <row r="90" spans="1:14" ht="19.5" customHeight="1" x14ac:dyDescent="0.15">
      <c r="A90" s="74">
        <f>IF(A89="","",IF(TEXT(A89,"m")=TEXT(A89+1,"m"),A89+1,""))</f>
        <v>45567</v>
      </c>
      <c r="B90" s="66"/>
      <c r="C90" s="66">
        <f>IF(A90="","",IF(A90+31&gt;日付!$B$10,日付!$B$10,WORKDAY(A90+31,-1,日付!$D$4:$D$28)))</f>
        <v>45597</v>
      </c>
      <c r="D90" s="67"/>
      <c r="E90" s="74">
        <f>IF(E89="","",IF(TEXT(E89,"m")=TEXT(E89+1,"m"),E89+1,""))</f>
        <v>45598</v>
      </c>
      <c r="F90" s="66"/>
      <c r="G90" s="66">
        <f>IF(E90="","",IF(E90+31&gt;日付!$B$10,日付!$B$10,WORKDAY(E90+31,-1,日付!$D$4:$D$28)))</f>
        <v>45628</v>
      </c>
      <c r="H90" s="67"/>
      <c r="I90" s="74">
        <f>IF(I89="","",IF(TEXT(I89,"m")=TEXT(I89+1,"m"),I89+1,""))</f>
        <v>45628</v>
      </c>
      <c r="J90" s="66"/>
      <c r="K90" s="66">
        <f>IF(I90="","",IF(I90+31&gt;日付!$B$10,日付!$B$10,WORKDAY(I90+31,-1,日付!$D$4:$D$28)))</f>
        <v>45653</v>
      </c>
      <c r="L90" s="67"/>
    </row>
    <row r="91" spans="1:14" ht="19.5" customHeight="1" x14ac:dyDescent="0.15">
      <c r="A91" s="74">
        <f t="shared" ref="A91:A119" si="6">IF(A90="","",IF(TEXT(A90,"m")=TEXT(A90+1,"m"),A90+1,""))</f>
        <v>45568</v>
      </c>
      <c r="B91" s="66"/>
      <c r="C91" s="66">
        <f>IF(A91="","",IF(A91+31&gt;日付!$B$10,日付!$B$10,WORKDAY(A91+31,-1,日付!$D$4:$D$28)))</f>
        <v>45597</v>
      </c>
      <c r="D91" s="67"/>
      <c r="E91" s="74">
        <f t="shared" ref="E91:E119" si="7">IF(E90="","",IF(TEXT(E90,"m")=TEXT(E90+1,"m"),E90+1,""))</f>
        <v>45599</v>
      </c>
      <c r="F91" s="66"/>
      <c r="G91" s="66">
        <f>IF(E91="","",IF(E91+31&gt;日付!$B$10,日付!$B$10,WORKDAY(E91+31,-1,日付!$D$4:$D$28)))</f>
        <v>45629</v>
      </c>
      <c r="H91" s="67"/>
      <c r="I91" s="74">
        <f t="shared" ref="I91:I119" si="8">IF(I90="","",IF(TEXT(I90,"m")=TEXT(I90+1,"m"),I90+1,""))</f>
        <v>45629</v>
      </c>
      <c r="J91" s="66"/>
      <c r="K91" s="66">
        <f>IF(I91="","",IF(I91+31&gt;日付!$B$10,日付!$B$10,WORKDAY(I91+31,-1,日付!$D$4:$D$28)))</f>
        <v>45653</v>
      </c>
      <c r="L91" s="67"/>
    </row>
    <row r="92" spans="1:14" ht="19.5" customHeight="1" x14ac:dyDescent="0.15">
      <c r="A92" s="74">
        <f t="shared" si="6"/>
        <v>45569</v>
      </c>
      <c r="B92" s="66"/>
      <c r="C92" s="66">
        <f>IF(A92="","",IF(A92+31&gt;日付!$B$10,日付!$B$10,WORKDAY(A92+31,-1,日付!$D$4:$D$28)))</f>
        <v>45597</v>
      </c>
      <c r="D92" s="67"/>
      <c r="E92" s="74">
        <f t="shared" si="7"/>
        <v>45600</v>
      </c>
      <c r="F92" s="66"/>
      <c r="G92" s="66">
        <f>IF(E92="","",IF(E92+31&gt;日付!$B$10,日付!$B$10,WORKDAY(E92+31,-1,日付!$D$4:$D$28)))</f>
        <v>45630</v>
      </c>
      <c r="H92" s="67"/>
      <c r="I92" s="74">
        <f t="shared" si="8"/>
        <v>45630</v>
      </c>
      <c r="J92" s="66"/>
      <c r="K92" s="66">
        <f>IF(I92="","",IF(I92+31&gt;日付!$B$10,日付!$B$10,WORKDAY(I92+31,-1,日付!$D$4:$D$28)))</f>
        <v>45653</v>
      </c>
      <c r="L92" s="67"/>
    </row>
    <row r="93" spans="1:14" ht="19.5" customHeight="1" x14ac:dyDescent="0.15">
      <c r="A93" s="74">
        <f t="shared" si="6"/>
        <v>45570</v>
      </c>
      <c r="B93" s="66"/>
      <c r="C93" s="66">
        <f>IF(A93="","",IF(A93+31&gt;日付!$B$10,日付!$B$10,WORKDAY(A93+31,-1,日付!$D$4:$D$28)))</f>
        <v>45600</v>
      </c>
      <c r="D93" s="67"/>
      <c r="E93" s="74">
        <f t="shared" si="7"/>
        <v>45601</v>
      </c>
      <c r="F93" s="66"/>
      <c r="G93" s="66">
        <f>IF(E93="","",IF(E93+31&gt;日付!$B$10,日付!$B$10,WORKDAY(E93+31,-1,日付!$D$4:$D$28)))</f>
        <v>45631</v>
      </c>
      <c r="H93" s="67"/>
      <c r="I93" s="74">
        <f t="shared" si="8"/>
        <v>45631</v>
      </c>
      <c r="J93" s="66"/>
      <c r="K93" s="66">
        <f>IF(I93="","",IF(I93+31&gt;日付!$B$10,日付!$B$10,WORKDAY(I93+31,-1,日付!$D$4:$D$28)))</f>
        <v>45653</v>
      </c>
      <c r="L93" s="67"/>
    </row>
    <row r="94" spans="1:14" ht="19.5" customHeight="1" x14ac:dyDescent="0.15">
      <c r="A94" s="74">
        <f t="shared" si="6"/>
        <v>45571</v>
      </c>
      <c r="B94" s="66"/>
      <c r="C94" s="66">
        <f>IF(A94="","",IF(A94+31&gt;日付!$B$10,日付!$B$10,WORKDAY(A94+31,-1,日付!$D$4:$D$28)))</f>
        <v>45601</v>
      </c>
      <c r="D94" s="67"/>
      <c r="E94" s="74">
        <f t="shared" si="7"/>
        <v>45602</v>
      </c>
      <c r="F94" s="66"/>
      <c r="G94" s="66">
        <f>IF(E94="","",IF(E94+31&gt;日付!$B$10,日付!$B$10,WORKDAY(E94+31,-1,日付!$D$4:$D$28)))</f>
        <v>45632</v>
      </c>
      <c r="H94" s="67"/>
      <c r="I94" s="74">
        <f t="shared" si="8"/>
        <v>45632</v>
      </c>
      <c r="J94" s="66"/>
      <c r="K94" s="66">
        <f>IF(I94="","",IF(I94+31&gt;日付!$B$10,日付!$B$10,WORKDAY(I94+31,-1,日付!$D$4:$D$28)))</f>
        <v>45653</v>
      </c>
      <c r="L94" s="67"/>
    </row>
    <row r="95" spans="1:14" ht="19.5" customHeight="1" x14ac:dyDescent="0.15">
      <c r="A95" s="74">
        <f t="shared" si="6"/>
        <v>45572</v>
      </c>
      <c r="B95" s="66"/>
      <c r="C95" s="66">
        <f>IF(A95="","",IF(A95+31&gt;日付!$B$10,日付!$B$10,WORKDAY(A95+31,-1,日付!$D$4:$D$28)))</f>
        <v>45602</v>
      </c>
      <c r="D95" s="67"/>
      <c r="E95" s="74">
        <f t="shared" si="7"/>
        <v>45603</v>
      </c>
      <c r="F95" s="66"/>
      <c r="G95" s="66">
        <f>IF(E95="","",IF(E95+31&gt;日付!$B$10,日付!$B$10,WORKDAY(E95+31,-1,日付!$D$4:$D$28)))</f>
        <v>45632</v>
      </c>
      <c r="H95" s="67"/>
      <c r="I95" s="74">
        <f t="shared" si="8"/>
        <v>45633</v>
      </c>
      <c r="J95" s="66"/>
      <c r="K95" s="66">
        <f>IF(I95="","",IF(I95+31&gt;日付!$B$10,日付!$B$10,WORKDAY(I95+31,-1,日付!$D$4:$D$28)))</f>
        <v>45663</v>
      </c>
      <c r="L95" s="67"/>
    </row>
    <row r="96" spans="1:14" ht="19.5" customHeight="1" x14ac:dyDescent="0.15">
      <c r="A96" s="74">
        <f t="shared" si="6"/>
        <v>45573</v>
      </c>
      <c r="B96" s="66"/>
      <c r="C96" s="66">
        <f>IF(A96="","",IF(A96+31&gt;日付!$B$10,日付!$B$10,WORKDAY(A96+31,-1,日付!$D$4:$D$28)))</f>
        <v>45603</v>
      </c>
      <c r="D96" s="67"/>
      <c r="E96" s="74">
        <f t="shared" si="7"/>
        <v>45604</v>
      </c>
      <c r="F96" s="66"/>
      <c r="G96" s="66">
        <f>IF(E96="","",IF(E96+31&gt;日付!$B$10,日付!$B$10,WORKDAY(E96+31,-1,日付!$D$4:$D$28)))</f>
        <v>45632</v>
      </c>
      <c r="H96" s="67"/>
      <c r="I96" s="74">
        <f t="shared" si="8"/>
        <v>45634</v>
      </c>
      <c r="J96" s="66"/>
      <c r="K96" s="66">
        <f>IF(I96="","",IF(I96+31&gt;日付!$B$10,日付!$B$10,WORKDAY(I96+31,-1,日付!$D$4:$D$28)))</f>
        <v>45664</v>
      </c>
      <c r="L96" s="67"/>
    </row>
    <row r="97" spans="1:12" ht="19.5" customHeight="1" x14ac:dyDescent="0.15">
      <c r="A97" s="74">
        <f t="shared" si="6"/>
        <v>45574</v>
      </c>
      <c r="B97" s="66"/>
      <c r="C97" s="66">
        <f>IF(A97="","",IF(A97+31&gt;日付!$B$10,日付!$B$10,WORKDAY(A97+31,-1,日付!$D$4:$D$28)))</f>
        <v>45604</v>
      </c>
      <c r="D97" s="67"/>
      <c r="E97" s="74">
        <f t="shared" si="7"/>
        <v>45605</v>
      </c>
      <c r="F97" s="66"/>
      <c r="G97" s="66">
        <f>IF(E97="","",IF(E97+31&gt;日付!$B$10,日付!$B$10,WORKDAY(E97+31,-1,日付!$D$4:$D$28)))</f>
        <v>45635</v>
      </c>
      <c r="H97" s="67"/>
      <c r="I97" s="74">
        <f t="shared" si="8"/>
        <v>45635</v>
      </c>
      <c r="J97" s="66"/>
      <c r="K97" s="66">
        <f>IF(I97="","",IF(I97+31&gt;日付!$B$10,日付!$B$10,WORKDAY(I97+31,-1,日付!$D$4:$D$28)))</f>
        <v>45665</v>
      </c>
      <c r="L97" s="67"/>
    </row>
    <row r="98" spans="1:12" ht="19.5" customHeight="1" x14ac:dyDescent="0.15">
      <c r="A98" s="74">
        <f t="shared" si="6"/>
        <v>45575</v>
      </c>
      <c r="B98" s="66"/>
      <c r="C98" s="66">
        <f>IF(A98="","",IF(A98+31&gt;日付!$B$10,日付!$B$10,WORKDAY(A98+31,-1,日付!$D$4:$D$28)))</f>
        <v>45604</v>
      </c>
      <c r="D98" s="67"/>
      <c r="E98" s="74">
        <f t="shared" si="7"/>
        <v>45606</v>
      </c>
      <c r="F98" s="66"/>
      <c r="G98" s="66">
        <f>IF(E98="","",IF(E98+31&gt;日付!$B$10,日付!$B$10,WORKDAY(E98+31,-1,日付!$D$4:$D$28)))</f>
        <v>45636</v>
      </c>
      <c r="H98" s="67"/>
      <c r="I98" s="74">
        <f t="shared" si="8"/>
        <v>45636</v>
      </c>
      <c r="J98" s="66"/>
      <c r="K98" s="66">
        <f>IF(I98="","",IF(I98+31&gt;日付!$B$10,日付!$B$10,WORKDAY(I98+31,-1,日付!$D$4:$D$28)))</f>
        <v>45666</v>
      </c>
      <c r="L98" s="67"/>
    </row>
    <row r="99" spans="1:12" ht="19.5" customHeight="1" x14ac:dyDescent="0.15">
      <c r="A99" s="74">
        <f t="shared" si="6"/>
        <v>45576</v>
      </c>
      <c r="B99" s="66"/>
      <c r="C99" s="66">
        <f>IF(A99="","",IF(A99+31&gt;日付!$B$10,日付!$B$10,WORKDAY(A99+31,-1,日付!$D$4:$D$28)))</f>
        <v>45604</v>
      </c>
      <c r="D99" s="67"/>
      <c r="E99" s="74">
        <f t="shared" si="7"/>
        <v>45607</v>
      </c>
      <c r="F99" s="66"/>
      <c r="G99" s="66">
        <f>IF(E99="","",IF(E99+31&gt;日付!$B$10,日付!$B$10,WORKDAY(E99+31,-1,日付!$D$4:$D$28)))</f>
        <v>45637</v>
      </c>
      <c r="H99" s="67"/>
      <c r="I99" s="74">
        <f t="shared" si="8"/>
        <v>45637</v>
      </c>
      <c r="J99" s="66"/>
      <c r="K99" s="66">
        <f>IF(I99="","",IF(I99+31&gt;日付!$B$10,日付!$B$10,WORKDAY(I99+31,-1,日付!$D$4:$D$28)))</f>
        <v>45667</v>
      </c>
      <c r="L99" s="67"/>
    </row>
    <row r="100" spans="1:12" ht="19.5" customHeight="1" x14ac:dyDescent="0.15">
      <c r="A100" s="74">
        <f t="shared" si="6"/>
        <v>45577</v>
      </c>
      <c r="B100" s="66"/>
      <c r="C100" s="66">
        <f>IF(A100="","",IF(A100+31&gt;日付!$B$10,日付!$B$10,WORKDAY(A100+31,-1,日付!$D$4:$D$28)))</f>
        <v>45607</v>
      </c>
      <c r="D100" s="67"/>
      <c r="E100" s="74">
        <f t="shared" si="7"/>
        <v>45608</v>
      </c>
      <c r="F100" s="66"/>
      <c r="G100" s="66">
        <f>IF(E100="","",IF(E100+31&gt;日付!$B$10,日付!$B$10,WORKDAY(E100+31,-1,日付!$D$4:$D$28)))</f>
        <v>45638</v>
      </c>
      <c r="H100" s="67"/>
      <c r="I100" s="74">
        <f t="shared" si="8"/>
        <v>45638</v>
      </c>
      <c r="J100" s="66"/>
      <c r="K100" s="66">
        <f>IF(I100="","",IF(I100+31&gt;日付!$B$10,日付!$B$10,WORKDAY(I100+31,-1,日付!$D$4:$D$28)))</f>
        <v>45667</v>
      </c>
      <c r="L100" s="67"/>
    </row>
    <row r="101" spans="1:12" ht="19.5" customHeight="1" x14ac:dyDescent="0.15">
      <c r="A101" s="74">
        <f t="shared" si="6"/>
        <v>45578</v>
      </c>
      <c r="B101" s="66"/>
      <c r="C101" s="66">
        <f>IF(A101="","",IF(A101+31&gt;日付!$B$10,日付!$B$10,WORKDAY(A101+31,-1,日付!$D$4:$D$28)))</f>
        <v>45608</v>
      </c>
      <c r="D101" s="67"/>
      <c r="E101" s="74">
        <f t="shared" si="7"/>
        <v>45609</v>
      </c>
      <c r="F101" s="66"/>
      <c r="G101" s="66">
        <f>IF(E101="","",IF(E101+31&gt;日付!$B$10,日付!$B$10,WORKDAY(E101+31,-1,日付!$D$4:$D$28)))</f>
        <v>45639</v>
      </c>
      <c r="H101" s="67"/>
      <c r="I101" s="74">
        <f t="shared" si="8"/>
        <v>45639</v>
      </c>
      <c r="J101" s="66"/>
      <c r="K101" s="66">
        <f>IF(I101="","",IF(I101+31&gt;日付!$B$10,日付!$B$10,WORKDAY(I101+31,-1,日付!$D$4:$D$28)))</f>
        <v>45667</v>
      </c>
      <c r="L101" s="67"/>
    </row>
    <row r="102" spans="1:12" ht="19.5" customHeight="1" x14ac:dyDescent="0.15">
      <c r="A102" s="74">
        <f t="shared" si="6"/>
        <v>45579</v>
      </c>
      <c r="B102" s="66"/>
      <c r="C102" s="66">
        <f>IF(A102="","",IF(A102+31&gt;日付!$B$10,日付!$B$10,WORKDAY(A102+31,-1,日付!$D$4:$D$28)))</f>
        <v>45609</v>
      </c>
      <c r="D102" s="67"/>
      <c r="E102" s="74">
        <f t="shared" si="7"/>
        <v>45610</v>
      </c>
      <c r="F102" s="66"/>
      <c r="G102" s="66">
        <f>IF(E102="","",IF(E102+31&gt;日付!$B$10,日付!$B$10,WORKDAY(E102+31,-1,日付!$D$4:$D$28)))</f>
        <v>45639</v>
      </c>
      <c r="H102" s="67"/>
      <c r="I102" s="74">
        <f t="shared" si="8"/>
        <v>45640</v>
      </c>
      <c r="J102" s="66"/>
      <c r="K102" s="66">
        <f>IF(I102="","",IF(I102+31&gt;日付!$B$10,日付!$B$10,WORKDAY(I102+31,-1,日付!$D$4:$D$28)))</f>
        <v>45667</v>
      </c>
      <c r="L102" s="67"/>
    </row>
    <row r="103" spans="1:12" ht="19.5" customHeight="1" x14ac:dyDescent="0.15">
      <c r="A103" s="74">
        <f t="shared" si="6"/>
        <v>45580</v>
      </c>
      <c r="B103" s="66"/>
      <c r="C103" s="66">
        <f>IF(A103="","",IF(A103+31&gt;日付!$B$10,日付!$B$10,WORKDAY(A103+31,-1,日付!$D$4:$D$28)))</f>
        <v>45610</v>
      </c>
      <c r="D103" s="67"/>
      <c r="E103" s="74">
        <f t="shared" si="7"/>
        <v>45611</v>
      </c>
      <c r="F103" s="66"/>
      <c r="G103" s="66">
        <f>IF(E103="","",IF(E103+31&gt;日付!$B$10,日付!$B$10,WORKDAY(E103+31,-1,日付!$D$4:$D$28)))</f>
        <v>45639</v>
      </c>
      <c r="H103" s="67"/>
      <c r="I103" s="74">
        <f t="shared" si="8"/>
        <v>45641</v>
      </c>
      <c r="J103" s="66"/>
      <c r="K103" s="66">
        <f>IF(I103="","",IF(I103+31&gt;日付!$B$10,日付!$B$10,WORKDAY(I103+31,-1,日付!$D$4:$D$28)))</f>
        <v>45671</v>
      </c>
      <c r="L103" s="67"/>
    </row>
    <row r="104" spans="1:12" ht="19.5" customHeight="1" x14ac:dyDescent="0.15">
      <c r="A104" s="74">
        <f t="shared" si="6"/>
        <v>45581</v>
      </c>
      <c r="B104" s="66"/>
      <c r="C104" s="66">
        <f>IF(A104="","",IF(A104+31&gt;日付!$B$10,日付!$B$10,WORKDAY(A104+31,-1,日付!$D$4:$D$28)))</f>
        <v>45611</v>
      </c>
      <c r="D104" s="67"/>
      <c r="E104" s="74">
        <f t="shared" si="7"/>
        <v>45612</v>
      </c>
      <c r="F104" s="66"/>
      <c r="G104" s="66">
        <f>IF(E104="","",IF(E104+31&gt;日付!$B$10,日付!$B$10,WORKDAY(E104+31,-1,日付!$D$4:$D$28)))</f>
        <v>45642</v>
      </c>
      <c r="H104" s="67"/>
      <c r="I104" s="74">
        <f t="shared" si="8"/>
        <v>45642</v>
      </c>
      <c r="J104" s="66"/>
      <c r="K104" s="66">
        <f>IF(I104="","",IF(I104+31&gt;日付!$B$10,日付!$B$10,WORKDAY(I104+31,-1,日付!$D$4:$D$28)))</f>
        <v>45672</v>
      </c>
      <c r="L104" s="67"/>
    </row>
    <row r="105" spans="1:12" ht="19.5" customHeight="1" x14ac:dyDescent="0.15">
      <c r="A105" s="74">
        <f t="shared" si="6"/>
        <v>45582</v>
      </c>
      <c r="B105" s="66"/>
      <c r="C105" s="66">
        <f>IF(A105="","",IF(A105+31&gt;日付!$B$10,日付!$B$10,WORKDAY(A105+31,-1,日付!$D$4:$D$28)))</f>
        <v>45611</v>
      </c>
      <c r="D105" s="67"/>
      <c r="E105" s="74">
        <f t="shared" si="7"/>
        <v>45613</v>
      </c>
      <c r="F105" s="66"/>
      <c r="G105" s="66">
        <f>IF(E105="","",IF(E105+31&gt;日付!$B$10,日付!$B$10,WORKDAY(E105+31,-1,日付!$D$4:$D$28)))</f>
        <v>45643</v>
      </c>
      <c r="H105" s="67"/>
      <c r="I105" s="74">
        <f t="shared" si="8"/>
        <v>45643</v>
      </c>
      <c r="J105" s="66"/>
      <c r="K105" s="66">
        <f>IF(I105="","",IF(I105+31&gt;日付!$B$10,日付!$B$10,WORKDAY(I105+31,-1,日付!$D$4:$D$28)))</f>
        <v>45673</v>
      </c>
      <c r="L105" s="67"/>
    </row>
    <row r="106" spans="1:12" ht="19.5" customHeight="1" x14ac:dyDescent="0.15">
      <c r="A106" s="74">
        <f t="shared" si="6"/>
        <v>45583</v>
      </c>
      <c r="B106" s="66"/>
      <c r="C106" s="66">
        <f>IF(A106="","",IF(A106+31&gt;日付!$B$10,日付!$B$10,WORKDAY(A106+31,-1,日付!$D$4:$D$28)))</f>
        <v>45611</v>
      </c>
      <c r="D106" s="67"/>
      <c r="E106" s="74">
        <f t="shared" si="7"/>
        <v>45614</v>
      </c>
      <c r="F106" s="66"/>
      <c r="G106" s="66">
        <f>IF(E106="","",IF(E106+31&gt;日付!$B$10,日付!$B$10,WORKDAY(E106+31,-1,日付!$D$4:$D$28)))</f>
        <v>45644</v>
      </c>
      <c r="H106" s="67"/>
      <c r="I106" s="74">
        <f t="shared" si="8"/>
        <v>45644</v>
      </c>
      <c r="J106" s="66"/>
      <c r="K106" s="66">
        <f>IF(I106="","",IF(I106+31&gt;日付!$B$10,日付!$B$10,WORKDAY(I106+31,-1,日付!$D$4:$D$28)))</f>
        <v>45674</v>
      </c>
      <c r="L106" s="67"/>
    </row>
    <row r="107" spans="1:12" ht="19.5" customHeight="1" x14ac:dyDescent="0.15">
      <c r="A107" s="74">
        <f t="shared" si="6"/>
        <v>45584</v>
      </c>
      <c r="B107" s="66"/>
      <c r="C107" s="66">
        <f>IF(A107="","",IF(A107+31&gt;日付!$B$10,日付!$B$10,WORKDAY(A107+31,-1,日付!$D$4:$D$28)))</f>
        <v>45614</v>
      </c>
      <c r="D107" s="67"/>
      <c r="E107" s="74">
        <f t="shared" si="7"/>
        <v>45615</v>
      </c>
      <c r="F107" s="66"/>
      <c r="G107" s="66">
        <f>IF(E107="","",IF(E107+31&gt;日付!$B$10,日付!$B$10,WORKDAY(E107+31,-1,日付!$D$4:$D$28)))</f>
        <v>45645</v>
      </c>
      <c r="H107" s="67"/>
      <c r="I107" s="74">
        <f t="shared" si="8"/>
        <v>45645</v>
      </c>
      <c r="J107" s="66"/>
      <c r="K107" s="66">
        <f>IF(I107="","",IF(I107+31&gt;日付!$B$10,日付!$B$10,WORKDAY(I107+31,-1,日付!$D$4:$D$28)))</f>
        <v>45674</v>
      </c>
      <c r="L107" s="67"/>
    </row>
    <row r="108" spans="1:12" ht="19.5" customHeight="1" x14ac:dyDescent="0.15">
      <c r="A108" s="74">
        <f t="shared" si="6"/>
        <v>45585</v>
      </c>
      <c r="B108" s="66"/>
      <c r="C108" s="66">
        <f>IF(A108="","",IF(A108+31&gt;日付!$B$10,日付!$B$10,WORKDAY(A108+31,-1,日付!$D$4:$D$28)))</f>
        <v>45615</v>
      </c>
      <c r="D108" s="67"/>
      <c r="E108" s="74">
        <f t="shared" si="7"/>
        <v>45616</v>
      </c>
      <c r="F108" s="66"/>
      <c r="G108" s="66">
        <f>IF(E108="","",IF(E108+31&gt;日付!$B$10,日付!$B$10,WORKDAY(E108+31,-1,日付!$D$4:$D$28)))</f>
        <v>45646</v>
      </c>
      <c r="H108" s="67"/>
      <c r="I108" s="74">
        <f t="shared" si="8"/>
        <v>45646</v>
      </c>
      <c r="J108" s="66"/>
      <c r="K108" s="66">
        <f>IF(I108="","",IF(I108+31&gt;日付!$B$10,日付!$B$10,WORKDAY(I108+31,-1,日付!$D$4:$D$28)))</f>
        <v>45674</v>
      </c>
      <c r="L108" s="67"/>
    </row>
    <row r="109" spans="1:12" ht="19.5" customHeight="1" x14ac:dyDescent="0.15">
      <c r="A109" s="74">
        <f t="shared" si="6"/>
        <v>45586</v>
      </c>
      <c r="B109" s="66"/>
      <c r="C109" s="66">
        <f>IF(A109="","",IF(A109+31&gt;日付!$B$10,日付!$B$10,WORKDAY(A109+31,-1,日付!$D$4:$D$28)))</f>
        <v>45616</v>
      </c>
      <c r="D109" s="67"/>
      <c r="E109" s="74">
        <f t="shared" si="7"/>
        <v>45617</v>
      </c>
      <c r="F109" s="66"/>
      <c r="G109" s="66">
        <f>IF(E109="","",IF(E109+31&gt;日付!$B$10,日付!$B$10,WORKDAY(E109+31,-1,日付!$D$4:$D$28)))</f>
        <v>45646</v>
      </c>
      <c r="H109" s="67"/>
      <c r="I109" s="74">
        <f t="shared" si="8"/>
        <v>45647</v>
      </c>
      <c r="J109" s="66"/>
      <c r="K109" s="66">
        <f>IF(I109="","",IF(I109+31&gt;日付!$B$10,日付!$B$10,WORKDAY(I109+31,-1,日付!$D$4:$D$28)))</f>
        <v>45677</v>
      </c>
      <c r="L109" s="67"/>
    </row>
    <row r="110" spans="1:12" ht="19.5" customHeight="1" x14ac:dyDescent="0.15">
      <c r="A110" s="74">
        <f t="shared" si="6"/>
        <v>45587</v>
      </c>
      <c r="B110" s="66"/>
      <c r="C110" s="66">
        <f>IF(A110="","",IF(A110+31&gt;日付!$B$10,日付!$B$10,WORKDAY(A110+31,-1,日付!$D$4:$D$28)))</f>
        <v>45617</v>
      </c>
      <c r="D110" s="67"/>
      <c r="E110" s="74">
        <f t="shared" si="7"/>
        <v>45618</v>
      </c>
      <c r="F110" s="66"/>
      <c r="G110" s="66">
        <f>IF(E110="","",IF(E110+31&gt;日付!$B$10,日付!$B$10,WORKDAY(E110+31,-1,日付!$D$4:$D$28)))</f>
        <v>45646</v>
      </c>
      <c r="H110" s="67"/>
      <c r="I110" s="74">
        <f t="shared" si="8"/>
        <v>45648</v>
      </c>
      <c r="J110" s="66"/>
      <c r="K110" s="66">
        <f>IF(I110="","",IF(I110+31&gt;日付!$B$10,日付!$B$10,WORKDAY(I110+31,-1,日付!$D$4:$D$28)))</f>
        <v>45678</v>
      </c>
      <c r="L110" s="67"/>
    </row>
    <row r="111" spans="1:12" ht="19.5" customHeight="1" x14ac:dyDescent="0.15">
      <c r="A111" s="74">
        <f t="shared" si="6"/>
        <v>45588</v>
      </c>
      <c r="B111" s="66"/>
      <c r="C111" s="66">
        <f>IF(A111="","",IF(A111+31&gt;日付!$B$10,日付!$B$10,WORKDAY(A111+31,-1,日付!$D$4:$D$28)))</f>
        <v>45618</v>
      </c>
      <c r="D111" s="67"/>
      <c r="E111" s="74">
        <f t="shared" si="7"/>
        <v>45619</v>
      </c>
      <c r="F111" s="66"/>
      <c r="G111" s="66">
        <f>IF(E111="","",IF(E111+31&gt;日付!$B$10,日付!$B$10,WORKDAY(E111+31,-1,日付!$D$4:$D$28)))</f>
        <v>45649</v>
      </c>
      <c r="H111" s="67"/>
      <c r="I111" s="74">
        <f t="shared" si="8"/>
        <v>45649</v>
      </c>
      <c r="J111" s="66"/>
      <c r="K111" s="66">
        <f>IF(I111="","",IF(I111+31&gt;日付!$B$10,日付!$B$10,WORKDAY(I111+31,-1,日付!$D$4:$D$28)))</f>
        <v>45679</v>
      </c>
      <c r="L111" s="67"/>
    </row>
    <row r="112" spans="1:12" ht="19.5" customHeight="1" x14ac:dyDescent="0.15">
      <c r="A112" s="74">
        <f t="shared" si="6"/>
        <v>45589</v>
      </c>
      <c r="B112" s="66"/>
      <c r="C112" s="66">
        <f>IF(A112="","",IF(A112+31&gt;日付!$B$10,日付!$B$10,WORKDAY(A112+31,-1,日付!$D$4:$D$28)))</f>
        <v>45618</v>
      </c>
      <c r="D112" s="67"/>
      <c r="E112" s="74">
        <f t="shared" si="7"/>
        <v>45620</v>
      </c>
      <c r="F112" s="66"/>
      <c r="G112" s="66">
        <f>IF(E112="","",IF(E112+31&gt;日付!$B$10,日付!$B$10,WORKDAY(E112+31,-1,日付!$D$4:$D$28)))</f>
        <v>45650</v>
      </c>
      <c r="H112" s="67"/>
      <c r="I112" s="74">
        <f t="shared" si="8"/>
        <v>45650</v>
      </c>
      <c r="J112" s="66"/>
      <c r="K112" s="66">
        <f>IF(I112="","",IF(I112+31&gt;日付!$B$10,日付!$B$10,WORKDAY(I112+31,-1,日付!$D$4:$D$28)))</f>
        <v>45680</v>
      </c>
      <c r="L112" s="67"/>
    </row>
    <row r="113" spans="1:14" ht="19.5" customHeight="1" x14ac:dyDescent="0.15">
      <c r="A113" s="74">
        <f t="shared" si="6"/>
        <v>45590</v>
      </c>
      <c r="B113" s="66"/>
      <c r="C113" s="66">
        <f>IF(A113="","",IF(A113+31&gt;日付!$B$10,日付!$B$10,WORKDAY(A113+31,-1,日付!$D$4:$D$28)))</f>
        <v>45618</v>
      </c>
      <c r="D113" s="67"/>
      <c r="E113" s="74">
        <f t="shared" si="7"/>
        <v>45621</v>
      </c>
      <c r="F113" s="66"/>
      <c r="G113" s="66">
        <f>IF(E113="","",IF(E113+31&gt;日付!$B$10,日付!$B$10,WORKDAY(E113+31,-1,日付!$D$4:$D$28)))</f>
        <v>45651</v>
      </c>
      <c r="H113" s="67"/>
      <c r="I113" s="74">
        <f t="shared" si="8"/>
        <v>45651</v>
      </c>
      <c r="J113" s="66"/>
      <c r="K113" s="66">
        <f>IF(I113="","",IF(I113+31&gt;日付!$B$10,日付!$B$10,WORKDAY(I113+31,-1,日付!$D$4:$D$28)))</f>
        <v>45681</v>
      </c>
      <c r="L113" s="67"/>
    </row>
    <row r="114" spans="1:14" ht="19.5" customHeight="1" x14ac:dyDescent="0.15">
      <c r="A114" s="74">
        <f t="shared" si="6"/>
        <v>45591</v>
      </c>
      <c r="B114" s="66"/>
      <c r="C114" s="66">
        <f>IF(A114="","",IF(A114+31&gt;日付!$B$10,日付!$B$10,WORKDAY(A114+31,-1,日付!$D$4:$D$28)))</f>
        <v>45621</v>
      </c>
      <c r="D114" s="67"/>
      <c r="E114" s="74">
        <f t="shared" si="7"/>
        <v>45622</v>
      </c>
      <c r="F114" s="66"/>
      <c r="G114" s="66">
        <f>IF(E114="","",IF(E114+31&gt;日付!$B$10,日付!$B$10,WORKDAY(E114+31,-1,日付!$D$4:$D$28)))</f>
        <v>45652</v>
      </c>
      <c r="H114" s="67"/>
      <c r="I114" s="74">
        <f t="shared" si="8"/>
        <v>45652</v>
      </c>
      <c r="J114" s="66"/>
      <c r="K114" s="66">
        <f>IF(I114="","",IF(I114+31&gt;日付!$B$10,日付!$B$10,WORKDAY(I114+31,-1,日付!$D$4:$D$28)))</f>
        <v>45681</v>
      </c>
      <c r="L114" s="67"/>
    </row>
    <row r="115" spans="1:14" ht="19.5" customHeight="1" x14ac:dyDescent="0.15">
      <c r="A115" s="74">
        <f t="shared" si="6"/>
        <v>45592</v>
      </c>
      <c r="B115" s="66"/>
      <c r="C115" s="66">
        <f>IF(A115="","",IF(A115+31&gt;日付!$B$10,日付!$B$10,WORKDAY(A115+31,-1,日付!$D$4:$D$28)))</f>
        <v>45622</v>
      </c>
      <c r="D115" s="67"/>
      <c r="E115" s="74">
        <f t="shared" si="7"/>
        <v>45623</v>
      </c>
      <c r="F115" s="66"/>
      <c r="G115" s="66">
        <f>IF(E115="","",IF(E115+31&gt;日付!$B$10,日付!$B$10,WORKDAY(E115+31,-1,日付!$D$4:$D$28)))</f>
        <v>45653</v>
      </c>
      <c r="H115" s="67"/>
      <c r="I115" s="74">
        <f t="shared" si="8"/>
        <v>45653</v>
      </c>
      <c r="J115" s="66"/>
      <c r="K115" s="66">
        <f>IF(I115="","",IF(I115+31&gt;日付!$B$10,日付!$B$10,WORKDAY(I115+31,-1,日付!$D$4:$D$28)))</f>
        <v>45681</v>
      </c>
      <c r="L115" s="67"/>
    </row>
    <row r="116" spans="1:14" ht="19.5" customHeight="1" x14ac:dyDescent="0.15">
      <c r="A116" s="74">
        <f t="shared" si="6"/>
        <v>45593</v>
      </c>
      <c r="B116" s="66"/>
      <c r="C116" s="66">
        <f>IF(A116="","",IF(A116+31&gt;日付!$B$10,日付!$B$10,WORKDAY(A116+31,-1,日付!$D$4:$D$28)))</f>
        <v>45623</v>
      </c>
      <c r="D116" s="67"/>
      <c r="E116" s="74">
        <f t="shared" si="7"/>
        <v>45624</v>
      </c>
      <c r="F116" s="66"/>
      <c r="G116" s="66">
        <f>IF(E116="","",IF(E116+31&gt;日付!$B$10,日付!$B$10,WORKDAY(E116+31,-1,日付!$D$4:$D$28)))</f>
        <v>45653</v>
      </c>
      <c r="H116" s="67"/>
      <c r="I116" s="74">
        <f t="shared" si="8"/>
        <v>45654</v>
      </c>
      <c r="J116" s="66"/>
      <c r="K116" s="66">
        <f>IF(I116="","",IF(I116+31&gt;日付!$B$10,日付!$B$10,WORKDAY(I116+31,-1,日付!$D$4:$D$28)))</f>
        <v>45684</v>
      </c>
      <c r="L116" s="67"/>
    </row>
    <row r="117" spans="1:14" ht="19.5" customHeight="1" x14ac:dyDescent="0.15">
      <c r="A117" s="74">
        <f t="shared" si="6"/>
        <v>45594</v>
      </c>
      <c r="B117" s="66"/>
      <c r="C117" s="66">
        <f>IF(A117="","",IF(A117+31&gt;日付!$B$10,日付!$B$10,WORKDAY(A117+31,-1,日付!$D$4:$D$28)))</f>
        <v>45624</v>
      </c>
      <c r="D117" s="67"/>
      <c r="E117" s="74">
        <f t="shared" si="7"/>
        <v>45625</v>
      </c>
      <c r="F117" s="66"/>
      <c r="G117" s="66">
        <f>IF(E117="","",IF(E117+31&gt;日付!$B$10,日付!$B$10,WORKDAY(E117+31,-1,日付!$D$4:$D$28)))</f>
        <v>45653</v>
      </c>
      <c r="H117" s="67"/>
      <c r="I117" s="74">
        <f t="shared" si="8"/>
        <v>45655</v>
      </c>
      <c r="J117" s="66"/>
      <c r="K117" s="66">
        <f>IF(I117="","",IF(I117+31&gt;日付!$B$10,日付!$B$10,WORKDAY(I117+31,-1,日付!$D$4:$D$28)))</f>
        <v>45685</v>
      </c>
      <c r="L117" s="67"/>
    </row>
    <row r="118" spans="1:14" ht="19.5" customHeight="1" x14ac:dyDescent="0.15">
      <c r="A118" s="74">
        <f t="shared" si="6"/>
        <v>45595</v>
      </c>
      <c r="B118" s="66"/>
      <c r="C118" s="66">
        <f>IF(A118="","",IF(A118+31&gt;日付!$B$10,日付!$B$10,WORKDAY(A118+31,-1,日付!$D$4:$D$28)))</f>
        <v>45625</v>
      </c>
      <c r="D118" s="67"/>
      <c r="E118" s="74">
        <f t="shared" si="7"/>
        <v>45626</v>
      </c>
      <c r="F118" s="66"/>
      <c r="G118" s="66">
        <f>IF(E118="","",IF(E118+31&gt;日付!$B$10,日付!$B$10,WORKDAY(E118+31,-1,日付!$D$4:$D$28)))</f>
        <v>45653</v>
      </c>
      <c r="H118" s="67"/>
      <c r="I118" s="74">
        <f t="shared" si="8"/>
        <v>45656</v>
      </c>
      <c r="J118" s="66"/>
      <c r="K118" s="66">
        <f>IF(I118="","",IF(I118+31&gt;日付!$B$10,日付!$B$10,WORKDAY(I118+31,-1,日付!$D$4:$D$28)))</f>
        <v>45686</v>
      </c>
      <c r="L118" s="67"/>
    </row>
    <row r="119" spans="1:14" ht="19.5" customHeight="1" x14ac:dyDescent="0.15">
      <c r="A119" s="75">
        <f t="shared" si="6"/>
        <v>45596</v>
      </c>
      <c r="B119" s="76"/>
      <c r="C119" s="76">
        <f>IF(A119="","",IF(A119+31&gt;日付!$B$10,日付!$B$10,WORKDAY(A119+31,-1,日付!$D$4:$D$28)))</f>
        <v>45625</v>
      </c>
      <c r="D119" s="77"/>
      <c r="E119" s="75" t="str">
        <f t="shared" si="7"/>
        <v/>
      </c>
      <c r="F119" s="76"/>
      <c r="G119" s="76" t="str">
        <f>IF(E119="","",IF(E119+31&gt;日付!$B$10,日付!$B$10,WORKDAY(E119+32,-1,日付!$D$4:$D$28)))</f>
        <v/>
      </c>
      <c r="H119" s="77"/>
      <c r="I119" s="75">
        <f t="shared" si="8"/>
        <v>45657</v>
      </c>
      <c r="J119" s="76"/>
      <c r="K119" s="76">
        <f>IF(I119="","",IF(I119+31&gt;日付!$B$10,日付!$B$10,WORKDAY(I119+31,-1,日付!$D$4:$D$28)))</f>
        <v>45687</v>
      </c>
      <c r="L119" s="77"/>
    </row>
    <row r="120" spans="1:14" ht="19.5" customHeight="1" x14ac:dyDescent="0.15">
      <c r="A120" s="26" t="s">
        <v>30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4" ht="19.5" customHeight="1" x14ac:dyDescent="0.15">
      <c r="A121" s="26" t="s">
        <v>31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4" ht="19.5" customHeight="1" x14ac:dyDescent="0.15">
      <c r="A122" s="2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4" ht="19.5" customHeight="1" x14ac:dyDescent="0.15">
      <c r="A123" s="79" t="s">
        <v>29</v>
      </c>
      <c r="B123" s="80"/>
      <c r="C123" s="80"/>
      <c r="D123" s="80"/>
      <c r="E123" s="80"/>
      <c r="F123" s="81">
        <f>日付!$B$4</f>
        <v>45716</v>
      </c>
      <c r="G123" s="81"/>
      <c r="H123" s="81"/>
      <c r="I123" s="18" t="s">
        <v>27</v>
      </c>
      <c r="J123" s="14"/>
      <c r="K123" s="19"/>
      <c r="L123" s="20"/>
      <c r="M123" s="13"/>
      <c r="N123" s="13"/>
    </row>
    <row r="124" spans="1:14" ht="19.5" customHeight="1" x14ac:dyDescent="0.15">
      <c r="A124" s="29" t="s">
        <v>33</v>
      </c>
      <c r="B124" s="27"/>
      <c r="C124" s="16"/>
      <c r="D124" s="78">
        <f>日付!$B$7</f>
        <v>45705</v>
      </c>
      <c r="E124" s="78"/>
      <c r="F124" s="78"/>
      <c r="G124" s="27" t="s">
        <v>32</v>
      </c>
      <c r="H124" s="27"/>
      <c r="I124" s="27"/>
      <c r="J124" s="28"/>
      <c r="K124" s="15"/>
      <c r="L124" s="30"/>
    </row>
    <row r="125" spans="1:14" ht="19.5" customHeight="1" x14ac:dyDescent="0.15">
      <c r="A125" s="50" t="str">
        <f>"　（県央保健所への提出が上記に間に合わなかったものは、"&amp;TEXT(DATE(YEAR($A$5)+1,4,1),"ggge")&amp;"年度にて申請してください。）"</f>
        <v>　（県央保健所への提出が上記に間に合わなかったものは、令和7年度にて申請してください。）</v>
      </c>
      <c r="B125" s="21"/>
      <c r="C125" s="22"/>
      <c r="D125" s="23"/>
      <c r="E125" s="23"/>
      <c r="F125" s="23"/>
      <c r="G125" s="21"/>
      <c r="H125" s="21"/>
      <c r="I125" s="21"/>
      <c r="J125" s="23"/>
      <c r="K125" s="24"/>
      <c r="L125" s="25"/>
    </row>
    <row r="127" spans="1:14" ht="19.5" customHeight="1" x14ac:dyDescent="0.15">
      <c r="A127" s="88" t="str">
        <f>TEXT($A$5,"ggge")&amp;"年度"</f>
        <v>令和6年度</v>
      </c>
      <c r="B127" s="88"/>
      <c r="C127" s="72" t="s">
        <v>23</v>
      </c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4" ht="19.5" customHeight="1" x14ac:dyDescent="0.15">
      <c r="A128" s="48"/>
      <c r="B128" s="48"/>
      <c r="C128" s="11"/>
      <c r="D128" s="11"/>
      <c r="E128" s="12"/>
      <c r="F128" s="12"/>
      <c r="G128" s="12"/>
      <c r="H128" s="12"/>
      <c r="I128" s="12"/>
      <c r="J128" s="12"/>
      <c r="K128" s="12"/>
    </row>
    <row r="129" spans="1:12" ht="19.5" customHeight="1" x14ac:dyDescent="0.15">
      <c r="A129" s="37" t="s">
        <v>45</v>
      </c>
      <c r="B129" s="73">
        <f>A131</f>
        <v>45658</v>
      </c>
      <c r="C129" s="73"/>
      <c r="D129" s="49" t="s">
        <v>46</v>
      </c>
      <c r="E129" s="73">
        <f>I131</f>
        <v>45717</v>
      </c>
      <c r="F129" s="73"/>
      <c r="G129" s="11" t="s">
        <v>47</v>
      </c>
      <c r="K129" s="10"/>
    </row>
    <row r="130" spans="1:12" ht="19.5" customHeight="1" x14ac:dyDescent="0.15">
      <c r="A130" s="82" t="s">
        <v>0</v>
      </c>
      <c r="B130" s="83"/>
      <c r="C130" s="83" t="s">
        <v>1</v>
      </c>
      <c r="D130" s="84"/>
      <c r="E130" s="82" t="s">
        <v>0</v>
      </c>
      <c r="F130" s="83"/>
      <c r="G130" s="83" t="s">
        <v>1</v>
      </c>
      <c r="H130" s="84"/>
      <c r="I130" s="82" t="s">
        <v>0</v>
      </c>
      <c r="J130" s="83"/>
      <c r="K130" s="83" t="s">
        <v>1</v>
      </c>
      <c r="L130" s="84"/>
    </row>
    <row r="131" spans="1:12" ht="19.5" customHeight="1" x14ac:dyDescent="0.15">
      <c r="A131" s="85">
        <f>DATE(YEAR($A$5)+1,1,1)</f>
        <v>45658</v>
      </c>
      <c r="B131" s="86"/>
      <c r="C131" s="86">
        <f>IF(A131="","",IF(A131+31&gt;日付!$B$10,日付!$B$10,WORKDAY(A131+31,-1,日付!$D$4:$D$28)))</f>
        <v>45688</v>
      </c>
      <c r="D131" s="87"/>
      <c r="E131" s="85">
        <f>DATE(YEAR($A$5)+1,2,1)</f>
        <v>45689</v>
      </c>
      <c r="F131" s="86"/>
      <c r="G131" s="86">
        <f>IF(E131="","",IF(E131+31&gt;日付!$B$10,日付!$B$10,WORKDAY(E131+31,-1,日付!$D$4:$D$28)))</f>
        <v>45719</v>
      </c>
      <c r="H131" s="87"/>
      <c r="I131" s="85">
        <f>DATE(YEAR($A$5)+1,3,1)</f>
        <v>45717</v>
      </c>
      <c r="J131" s="86"/>
      <c r="K131" s="86">
        <f>IF(I131="","",IF(I131+31&gt;日付!$B$10,日付!$B$10,WORKDAY(I131+31,-1,日付!$D$4:$D$28)))</f>
        <v>45740</v>
      </c>
      <c r="L131" s="87"/>
    </row>
    <row r="132" spans="1:12" ht="19.5" customHeight="1" x14ac:dyDescent="0.15">
      <c r="A132" s="74">
        <f>IF(A131="","",IF(TEXT(A131,"m")=TEXT(A131+1,"m"),A131+1,""))</f>
        <v>45659</v>
      </c>
      <c r="B132" s="66"/>
      <c r="C132" s="66">
        <f>IF(A132="","",IF(A132+31&gt;日付!$B$10,日付!$B$10,WORKDAY(A132+31,-1,日付!$D$4:$D$28)))</f>
        <v>45688</v>
      </c>
      <c r="D132" s="67"/>
      <c r="E132" s="74">
        <f>IF(E131="","",IF(TEXT(E131,"m")=TEXT(E131+1,"m"),E131+1,""))</f>
        <v>45690</v>
      </c>
      <c r="F132" s="66"/>
      <c r="G132" s="66">
        <f>IF(E132="","",IF(E132+31&gt;日付!$B$10,日付!$B$10,WORKDAY(E132+31,-1,日付!$D$4:$D$28)))</f>
        <v>45720</v>
      </c>
      <c r="H132" s="67"/>
      <c r="I132" s="74">
        <f>IF(I131="","",IF(TEXT(I131,"m")=TEXT(I131+1,"m"),I131+1,""))</f>
        <v>45718</v>
      </c>
      <c r="J132" s="66"/>
      <c r="K132" s="66">
        <f>IF(I132="","",IF(I132+31&gt;日付!$B$10,日付!$B$10,WORKDAY(I132+31,-1,日付!$D$4:$D$28)))</f>
        <v>45740</v>
      </c>
      <c r="L132" s="67"/>
    </row>
    <row r="133" spans="1:12" ht="19.5" customHeight="1" x14ac:dyDescent="0.15">
      <c r="A133" s="74">
        <f t="shared" ref="A133:A161" si="9">IF(A132="","",IF(TEXT(A132,"m")=TEXT(A132+1,"m"),A132+1,""))</f>
        <v>45660</v>
      </c>
      <c r="B133" s="66"/>
      <c r="C133" s="66">
        <f>IF(A133="","",IF(A133+31&gt;日付!$B$10,日付!$B$10,WORKDAY(A133+31,-1,日付!$D$4:$D$28)))</f>
        <v>45688</v>
      </c>
      <c r="D133" s="67"/>
      <c r="E133" s="74">
        <f t="shared" ref="E133:E161" si="10">IF(E132="","",IF(TEXT(E132,"m")=TEXT(E132+1,"m"),E132+1,""))</f>
        <v>45691</v>
      </c>
      <c r="F133" s="66"/>
      <c r="G133" s="66">
        <f>IF(E133="","",IF(E133+31&gt;日付!$B$10,日付!$B$10,WORKDAY(E133+31,-1,日付!$D$4:$D$28)))</f>
        <v>45721</v>
      </c>
      <c r="H133" s="67"/>
      <c r="I133" s="74">
        <f t="shared" ref="I133:I161" si="11">IF(I132="","",IF(TEXT(I132,"m")=TEXT(I132+1,"m"),I132+1,""))</f>
        <v>45719</v>
      </c>
      <c r="J133" s="66"/>
      <c r="K133" s="66">
        <f>IF(I133="","",IF(I133+31&gt;日付!$B$10,日付!$B$10,WORKDAY(I133+31,-1,日付!$D$4:$D$28)))</f>
        <v>45740</v>
      </c>
      <c r="L133" s="67"/>
    </row>
    <row r="134" spans="1:12" ht="19.5" customHeight="1" x14ac:dyDescent="0.15">
      <c r="A134" s="74">
        <f t="shared" si="9"/>
        <v>45661</v>
      </c>
      <c r="B134" s="66"/>
      <c r="C134" s="66">
        <f>IF(A134="","",IF(A134+31&gt;日付!$B$10,日付!$B$10,WORKDAY(A134+31,-1,日付!$D$4:$D$28)))</f>
        <v>45691</v>
      </c>
      <c r="D134" s="67"/>
      <c r="E134" s="74">
        <f t="shared" si="10"/>
        <v>45692</v>
      </c>
      <c r="F134" s="66"/>
      <c r="G134" s="66">
        <f>IF(E134="","",IF(E134+31&gt;日付!$B$10,日付!$B$10,WORKDAY(E134+31,-1,日付!$D$4:$D$28)))</f>
        <v>45722</v>
      </c>
      <c r="H134" s="67"/>
      <c r="I134" s="74">
        <f t="shared" si="11"/>
        <v>45720</v>
      </c>
      <c r="J134" s="66"/>
      <c r="K134" s="66">
        <f>IF(I134="","",IF(I134+31&gt;日付!$B$10,日付!$B$10,WORKDAY(I134+31,-1,日付!$D$4:$D$28)))</f>
        <v>45740</v>
      </c>
      <c r="L134" s="67"/>
    </row>
    <row r="135" spans="1:12" ht="19.5" customHeight="1" x14ac:dyDescent="0.15">
      <c r="A135" s="74">
        <f t="shared" si="9"/>
        <v>45662</v>
      </c>
      <c r="B135" s="66"/>
      <c r="C135" s="66">
        <f>IF(A135="","",IF(A135+31&gt;日付!$B$10,日付!$B$10,WORKDAY(A135+31,-1,日付!$D$4:$D$28)))</f>
        <v>45692</v>
      </c>
      <c r="D135" s="67"/>
      <c r="E135" s="74">
        <f t="shared" si="10"/>
        <v>45693</v>
      </c>
      <c r="F135" s="66"/>
      <c r="G135" s="66">
        <f>IF(E135="","",IF(E135+31&gt;日付!$B$10,日付!$B$10,WORKDAY(E135+31,-1,日付!$D$4:$D$28)))</f>
        <v>45723</v>
      </c>
      <c r="H135" s="67"/>
      <c r="I135" s="74">
        <f t="shared" si="11"/>
        <v>45721</v>
      </c>
      <c r="J135" s="66"/>
      <c r="K135" s="66">
        <f>IF(I135="","",IF(I135+31&gt;日付!$B$10,日付!$B$10,WORKDAY(I135+31,-1,日付!$D$4:$D$28)))</f>
        <v>45740</v>
      </c>
      <c r="L135" s="67"/>
    </row>
    <row r="136" spans="1:12" ht="19.5" customHeight="1" x14ac:dyDescent="0.15">
      <c r="A136" s="74">
        <f t="shared" si="9"/>
        <v>45663</v>
      </c>
      <c r="B136" s="66"/>
      <c r="C136" s="66">
        <f>IF(A136="","",IF(A136+31&gt;日付!$B$10,日付!$B$10,WORKDAY(A136+31,-1,日付!$D$4:$D$28)))</f>
        <v>45693</v>
      </c>
      <c r="D136" s="67"/>
      <c r="E136" s="74">
        <f t="shared" si="10"/>
        <v>45694</v>
      </c>
      <c r="F136" s="66"/>
      <c r="G136" s="66">
        <f>IF(E136="","",IF(E136+31&gt;日付!$B$10,日付!$B$10,WORKDAY(E136+31,-1,日付!$D$4:$D$28)))</f>
        <v>45723</v>
      </c>
      <c r="H136" s="67"/>
      <c r="I136" s="74">
        <f t="shared" si="11"/>
        <v>45722</v>
      </c>
      <c r="J136" s="66"/>
      <c r="K136" s="66">
        <f>IF(I136="","",IF(I136+31&gt;日付!$B$10,日付!$B$10,WORKDAY(I136+31,-1,日付!$D$4:$D$28)))</f>
        <v>45740</v>
      </c>
      <c r="L136" s="67"/>
    </row>
    <row r="137" spans="1:12" ht="19.5" customHeight="1" x14ac:dyDescent="0.15">
      <c r="A137" s="74">
        <f t="shared" si="9"/>
        <v>45664</v>
      </c>
      <c r="B137" s="66"/>
      <c r="C137" s="66">
        <f>IF(A137="","",IF(A137+31&gt;日付!$B$10,日付!$B$10,WORKDAY(A137+31,-1,日付!$D$4:$D$28)))</f>
        <v>45694</v>
      </c>
      <c r="D137" s="67"/>
      <c r="E137" s="74">
        <f t="shared" si="10"/>
        <v>45695</v>
      </c>
      <c r="F137" s="66"/>
      <c r="G137" s="66">
        <f>IF(E137="","",IF(E137+31&gt;日付!$B$10,日付!$B$10,WORKDAY(E137+31,-1,日付!$D$4:$D$28)))</f>
        <v>45723</v>
      </c>
      <c r="H137" s="67"/>
      <c r="I137" s="74">
        <f t="shared" si="11"/>
        <v>45723</v>
      </c>
      <c r="J137" s="66"/>
      <c r="K137" s="66">
        <f>IF(I137="","",IF(I137+31&gt;日付!$B$10,日付!$B$10,WORKDAY(I137+31,-1,日付!$D$4:$D$28)))</f>
        <v>45740</v>
      </c>
      <c r="L137" s="67"/>
    </row>
    <row r="138" spans="1:12" ht="19.5" customHeight="1" x14ac:dyDescent="0.15">
      <c r="A138" s="74">
        <f t="shared" si="9"/>
        <v>45665</v>
      </c>
      <c r="B138" s="66"/>
      <c r="C138" s="66">
        <f>IF(A138="","",IF(A138+31&gt;日付!$B$10,日付!$B$10,WORKDAY(A138+31,-1,日付!$D$4:$D$28)))</f>
        <v>45695</v>
      </c>
      <c r="D138" s="67"/>
      <c r="E138" s="74">
        <f t="shared" si="10"/>
        <v>45696</v>
      </c>
      <c r="F138" s="66"/>
      <c r="G138" s="66">
        <f>IF(E138="","",IF(E138+31&gt;日付!$B$10,日付!$B$10,WORKDAY(E138+31,-1,日付!$D$4:$D$28)))</f>
        <v>45726</v>
      </c>
      <c r="H138" s="67"/>
      <c r="I138" s="74">
        <f t="shared" si="11"/>
        <v>45724</v>
      </c>
      <c r="J138" s="66"/>
      <c r="K138" s="66">
        <f>IF(I138="","",IF(I138+31&gt;日付!$B$10,日付!$B$10,WORKDAY(I138+31,-1,日付!$D$4:$D$28)))</f>
        <v>45740</v>
      </c>
      <c r="L138" s="67"/>
    </row>
    <row r="139" spans="1:12" ht="19.5" customHeight="1" x14ac:dyDescent="0.15">
      <c r="A139" s="74">
        <f t="shared" si="9"/>
        <v>45666</v>
      </c>
      <c r="B139" s="66"/>
      <c r="C139" s="66">
        <f>IF(A139="","",IF(A139+31&gt;日付!$B$10,日付!$B$10,WORKDAY(A139+31,-1,日付!$D$4:$D$28)))</f>
        <v>45695</v>
      </c>
      <c r="D139" s="67"/>
      <c r="E139" s="74">
        <f t="shared" si="10"/>
        <v>45697</v>
      </c>
      <c r="F139" s="66"/>
      <c r="G139" s="66">
        <f>IF(E139="","",IF(E139+31&gt;日付!$B$10,日付!$B$10,WORKDAY(E139+31,-1,日付!$D$4:$D$28)))</f>
        <v>45727</v>
      </c>
      <c r="H139" s="67"/>
      <c r="I139" s="74">
        <f t="shared" si="11"/>
        <v>45725</v>
      </c>
      <c r="J139" s="66"/>
      <c r="K139" s="66">
        <f>IF(I139="","",IF(I139+31&gt;日付!$B$10,日付!$B$10,WORKDAY(I139+31,-1,日付!$D$4:$D$28)))</f>
        <v>45740</v>
      </c>
      <c r="L139" s="67"/>
    </row>
    <row r="140" spans="1:12" ht="19.5" customHeight="1" x14ac:dyDescent="0.15">
      <c r="A140" s="74">
        <f t="shared" si="9"/>
        <v>45667</v>
      </c>
      <c r="B140" s="66"/>
      <c r="C140" s="66">
        <f>IF(A140="","",IF(A140+31&gt;日付!$B$10,日付!$B$10,WORKDAY(A140+31,-1,日付!$D$4:$D$28)))</f>
        <v>45695</v>
      </c>
      <c r="D140" s="67"/>
      <c r="E140" s="74">
        <f t="shared" si="10"/>
        <v>45698</v>
      </c>
      <c r="F140" s="66"/>
      <c r="G140" s="66">
        <f>IF(E140="","",IF(E140+31&gt;日付!$B$10,日付!$B$10,WORKDAY(E140+31,-1,日付!$D$4:$D$28)))</f>
        <v>45728</v>
      </c>
      <c r="H140" s="67"/>
      <c r="I140" s="74">
        <f t="shared" si="11"/>
        <v>45726</v>
      </c>
      <c r="J140" s="66"/>
      <c r="K140" s="66">
        <f>IF(I140="","",IF(I140+31&gt;日付!$B$10,日付!$B$10,WORKDAY(I140+31,-1,日付!$D$4:$D$28)))</f>
        <v>45740</v>
      </c>
      <c r="L140" s="67"/>
    </row>
    <row r="141" spans="1:12" ht="19.5" customHeight="1" x14ac:dyDescent="0.15">
      <c r="A141" s="74">
        <f t="shared" si="9"/>
        <v>45668</v>
      </c>
      <c r="B141" s="66"/>
      <c r="C141" s="66">
        <f>IF(A141="","",IF(A141+31&gt;日付!$B$10,日付!$B$10,WORKDAY(A141+31,-1,日付!$D$4:$D$28)))</f>
        <v>45698</v>
      </c>
      <c r="D141" s="67"/>
      <c r="E141" s="74">
        <f t="shared" si="10"/>
        <v>45699</v>
      </c>
      <c r="F141" s="66"/>
      <c r="G141" s="66">
        <f>IF(E141="","",IF(E141+31&gt;日付!$B$10,日付!$B$10,WORKDAY(E141+31,-1,日付!$D$4:$D$28)))</f>
        <v>45729</v>
      </c>
      <c r="H141" s="67"/>
      <c r="I141" s="74">
        <f t="shared" si="11"/>
        <v>45727</v>
      </c>
      <c r="J141" s="66"/>
      <c r="K141" s="66">
        <f>IF(I141="","",IF(I141+31&gt;日付!$B$10,日付!$B$10,WORKDAY(I141+31,-1,日付!$D$4:$D$28)))</f>
        <v>45740</v>
      </c>
      <c r="L141" s="67"/>
    </row>
    <row r="142" spans="1:12" ht="19.5" customHeight="1" x14ac:dyDescent="0.15">
      <c r="A142" s="74">
        <f t="shared" si="9"/>
        <v>45669</v>
      </c>
      <c r="B142" s="66"/>
      <c r="C142" s="66">
        <f>IF(A142="","",IF(A142+31&gt;日付!$B$10,日付!$B$10,WORKDAY(A142+31,-1,日付!$D$4:$D$28)))</f>
        <v>45698</v>
      </c>
      <c r="D142" s="67"/>
      <c r="E142" s="74">
        <f t="shared" si="10"/>
        <v>45700</v>
      </c>
      <c r="F142" s="66"/>
      <c r="G142" s="66">
        <f>IF(E142="","",IF(E142+31&gt;日付!$B$10,日付!$B$10,WORKDAY(E142+31,-1,日付!$D$4:$D$28)))</f>
        <v>45730</v>
      </c>
      <c r="H142" s="67"/>
      <c r="I142" s="74">
        <f t="shared" si="11"/>
        <v>45728</v>
      </c>
      <c r="J142" s="66"/>
      <c r="K142" s="66">
        <f>IF(I142="","",IF(I142+31&gt;日付!$B$10,日付!$B$10,WORKDAY(I142+31,-1,日付!$D$4:$D$28)))</f>
        <v>45740</v>
      </c>
      <c r="L142" s="67"/>
    </row>
    <row r="143" spans="1:12" ht="19.5" customHeight="1" x14ac:dyDescent="0.15">
      <c r="A143" s="74">
        <f t="shared" si="9"/>
        <v>45670</v>
      </c>
      <c r="B143" s="66"/>
      <c r="C143" s="66">
        <f>IF(A143="","",IF(A143+31&gt;日付!$B$10,日付!$B$10,WORKDAY(A143+31,-1,日付!$D$4:$D$28)))</f>
        <v>45700</v>
      </c>
      <c r="D143" s="67"/>
      <c r="E143" s="74">
        <f t="shared" si="10"/>
        <v>45701</v>
      </c>
      <c r="F143" s="66"/>
      <c r="G143" s="66">
        <f>IF(E143="","",IF(E143+31&gt;日付!$B$10,日付!$B$10,WORKDAY(E143+31,-1,日付!$D$4:$D$28)))</f>
        <v>45730</v>
      </c>
      <c r="H143" s="67"/>
      <c r="I143" s="74">
        <f t="shared" si="11"/>
        <v>45729</v>
      </c>
      <c r="J143" s="66"/>
      <c r="K143" s="66">
        <f>IF(I143="","",IF(I143+31&gt;日付!$B$10,日付!$B$10,WORKDAY(I143+31,-1,日付!$D$4:$D$28)))</f>
        <v>45740</v>
      </c>
      <c r="L143" s="67"/>
    </row>
    <row r="144" spans="1:12" ht="19.5" customHeight="1" x14ac:dyDescent="0.15">
      <c r="A144" s="74">
        <f t="shared" si="9"/>
        <v>45671</v>
      </c>
      <c r="B144" s="66"/>
      <c r="C144" s="66">
        <f>IF(A144="","",IF(A144+31&gt;日付!$B$10,日付!$B$10,WORKDAY(A144+31,-1,日付!$D$4:$D$28)))</f>
        <v>45701</v>
      </c>
      <c r="D144" s="67"/>
      <c r="E144" s="74">
        <f t="shared" si="10"/>
        <v>45702</v>
      </c>
      <c r="F144" s="66"/>
      <c r="G144" s="66">
        <f>IF(E144="","",IF(E144+31&gt;日付!$B$10,日付!$B$10,WORKDAY(E144+31,-1,日付!$D$4:$D$28)))</f>
        <v>45730</v>
      </c>
      <c r="H144" s="67"/>
      <c r="I144" s="74">
        <f t="shared" si="11"/>
        <v>45730</v>
      </c>
      <c r="J144" s="66"/>
      <c r="K144" s="66">
        <f>IF(I144="","",IF(I144+31&gt;日付!$B$10,日付!$B$10,WORKDAY(I144+31,-1,日付!$D$4:$D$28)))</f>
        <v>45740</v>
      </c>
      <c r="L144" s="67"/>
    </row>
    <row r="145" spans="1:12" ht="19.5" customHeight="1" x14ac:dyDescent="0.15">
      <c r="A145" s="74">
        <f t="shared" si="9"/>
        <v>45672</v>
      </c>
      <c r="B145" s="66"/>
      <c r="C145" s="66">
        <f>IF(A145="","",IF(A145+31&gt;日付!$B$10,日付!$B$10,WORKDAY(A145+31,-1,日付!$D$4:$D$28)))</f>
        <v>45702</v>
      </c>
      <c r="D145" s="67"/>
      <c r="E145" s="74">
        <f t="shared" si="10"/>
        <v>45703</v>
      </c>
      <c r="F145" s="66"/>
      <c r="G145" s="66">
        <f>IF(E145="","",IF(E145+31&gt;日付!$B$10,日付!$B$10,WORKDAY(E145+31,-1,日付!$D$4:$D$28)))</f>
        <v>45733</v>
      </c>
      <c r="H145" s="67"/>
      <c r="I145" s="74">
        <f t="shared" si="11"/>
        <v>45731</v>
      </c>
      <c r="J145" s="66"/>
      <c r="K145" s="66">
        <f>IF(I145="","",IF(I145+31&gt;日付!$B$10,日付!$B$10,WORKDAY(I145+31,-1,日付!$D$4:$D$28)))</f>
        <v>45740</v>
      </c>
      <c r="L145" s="67"/>
    </row>
    <row r="146" spans="1:12" ht="19.5" customHeight="1" x14ac:dyDescent="0.15">
      <c r="A146" s="74">
        <f t="shared" si="9"/>
        <v>45673</v>
      </c>
      <c r="B146" s="66"/>
      <c r="C146" s="66">
        <f>IF(A146="","",IF(A146+31&gt;日付!$B$10,日付!$B$10,WORKDAY(A146+31,-1,日付!$D$4:$D$28)))</f>
        <v>45702</v>
      </c>
      <c r="D146" s="67"/>
      <c r="E146" s="74">
        <f t="shared" si="10"/>
        <v>45704</v>
      </c>
      <c r="F146" s="66"/>
      <c r="G146" s="66">
        <f>IF(E146="","",IF(E146+31&gt;日付!$B$10,日付!$B$10,WORKDAY(E146+31,-1,日付!$D$4:$D$28)))</f>
        <v>45734</v>
      </c>
      <c r="H146" s="67"/>
      <c r="I146" s="74">
        <f t="shared" si="11"/>
        <v>45732</v>
      </c>
      <c r="J146" s="66"/>
      <c r="K146" s="66">
        <f>IF(I146="","",IF(I146+31&gt;日付!$B$10,日付!$B$10,WORKDAY(I146+31,-1,日付!$D$4:$D$28)))</f>
        <v>45740</v>
      </c>
      <c r="L146" s="67"/>
    </row>
    <row r="147" spans="1:12" ht="19.5" customHeight="1" x14ac:dyDescent="0.15">
      <c r="A147" s="74">
        <f t="shared" si="9"/>
        <v>45674</v>
      </c>
      <c r="B147" s="66"/>
      <c r="C147" s="66">
        <f>IF(A147="","",IF(A147+31&gt;日付!$B$10,日付!$B$10,WORKDAY(A147+31,-1,日付!$D$4:$D$28)))</f>
        <v>45702</v>
      </c>
      <c r="D147" s="67"/>
      <c r="E147" s="74">
        <f t="shared" si="10"/>
        <v>45705</v>
      </c>
      <c r="F147" s="66"/>
      <c r="G147" s="66">
        <f>IF(E147="","",IF(E147+31&gt;日付!$B$10,日付!$B$10,WORKDAY(E147+31,-1,日付!$D$4:$D$28)))</f>
        <v>45735</v>
      </c>
      <c r="H147" s="67"/>
      <c r="I147" s="74">
        <f t="shared" si="11"/>
        <v>45733</v>
      </c>
      <c r="J147" s="66"/>
      <c r="K147" s="66">
        <f>IF(I147="","",IF(I147+31&gt;日付!$B$10,日付!$B$10,WORKDAY(I147+31,-1,日付!$D$4:$D$28)))</f>
        <v>45740</v>
      </c>
      <c r="L147" s="67"/>
    </row>
    <row r="148" spans="1:12" ht="19.5" customHeight="1" x14ac:dyDescent="0.15">
      <c r="A148" s="74">
        <f t="shared" si="9"/>
        <v>45675</v>
      </c>
      <c r="B148" s="66"/>
      <c r="C148" s="66">
        <f>IF(A148="","",IF(A148+31&gt;日付!$B$10,日付!$B$10,WORKDAY(A148+31,-1,日付!$D$4:$D$28)))</f>
        <v>45705</v>
      </c>
      <c r="D148" s="67"/>
      <c r="E148" s="74">
        <f t="shared" si="10"/>
        <v>45706</v>
      </c>
      <c r="F148" s="66"/>
      <c r="G148" s="66">
        <f>IF(E148="","",IF(E148+31&gt;日付!$B$10,日付!$B$10,WORKDAY(E148+31,-1,日付!$D$4:$D$28)))</f>
        <v>45735</v>
      </c>
      <c r="H148" s="67"/>
      <c r="I148" s="74">
        <f t="shared" si="11"/>
        <v>45734</v>
      </c>
      <c r="J148" s="66"/>
      <c r="K148" s="66">
        <f>IF(I148="","",IF(I148+31&gt;日付!$B$10,日付!$B$10,WORKDAY(I148+31,-1,日付!$D$4:$D$28)))</f>
        <v>45740</v>
      </c>
      <c r="L148" s="67"/>
    </row>
    <row r="149" spans="1:12" ht="19.5" customHeight="1" x14ac:dyDescent="0.15">
      <c r="A149" s="74">
        <f t="shared" si="9"/>
        <v>45676</v>
      </c>
      <c r="B149" s="66"/>
      <c r="C149" s="66">
        <f>IF(A149="","",IF(A149+31&gt;日付!$B$10,日付!$B$10,WORKDAY(A149+31,-1,日付!$D$4:$D$28)))</f>
        <v>45706</v>
      </c>
      <c r="D149" s="67"/>
      <c r="E149" s="74">
        <f t="shared" si="10"/>
        <v>45707</v>
      </c>
      <c r="F149" s="66"/>
      <c r="G149" s="66">
        <f>IF(E149="","",IF(E149+31&gt;日付!$B$10,日付!$B$10,WORKDAY(E149+31,-1,日付!$D$4:$D$28)))</f>
        <v>45737</v>
      </c>
      <c r="H149" s="67"/>
      <c r="I149" s="74">
        <f t="shared" si="11"/>
        <v>45735</v>
      </c>
      <c r="J149" s="66"/>
      <c r="K149" s="66">
        <f>IF(I149="","",IF(I149+31&gt;日付!$B$10,日付!$B$10,WORKDAY(I149+31,-1,日付!$D$4:$D$28)))</f>
        <v>45740</v>
      </c>
      <c r="L149" s="67"/>
    </row>
    <row r="150" spans="1:12" ht="19.5" customHeight="1" x14ac:dyDescent="0.15">
      <c r="A150" s="74">
        <f t="shared" si="9"/>
        <v>45677</v>
      </c>
      <c r="B150" s="66"/>
      <c r="C150" s="66">
        <f>IF(A150="","",IF(A150+31&gt;日付!$B$10,日付!$B$10,WORKDAY(A150+31,-1,日付!$D$4:$D$28)))</f>
        <v>45707</v>
      </c>
      <c r="D150" s="67"/>
      <c r="E150" s="74">
        <f t="shared" si="10"/>
        <v>45708</v>
      </c>
      <c r="F150" s="66"/>
      <c r="G150" s="66">
        <f>IF(E150="","",IF(E150+31&gt;日付!$B$10,日付!$B$10,WORKDAY(E150+31,-1,日付!$D$4:$D$28)))</f>
        <v>45737</v>
      </c>
      <c r="H150" s="67"/>
      <c r="I150" s="74">
        <f t="shared" si="11"/>
        <v>45736</v>
      </c>
      <c r="J150" s="66"/>
      <c r="K150" s="66">
        <f>IF(I150="","",IF(I150+31&gt;日付!$B$10,日付!$B$10,WORKDAY(I150+31,-1,日付!$D$4:$D$28)))</f>
        <v>45740</v>
      </c>
      <c r="L150" s="67"/>
    </row>
    <row r="151" spans="1:12" ht="19.5" customHeight="1" x14ac:dyDescent="0.15">
      <c r="A151" s="74">
        <f t="shared" si="9"/>
        <v>45678</v>
      </c>
      <c r="B151" s="66"/>
      <c r="C151" s="66">
        <f>IF(A151="","",IF(A151+31&gt;日付!$B$10,日付!$B$10,WORKDAY(A151+31,-1,日付!$D$4:$D$28)))</f>
        <v>45708</v>
      </c>
      <c r="D151" s="67"/>
      <c r="E151" s="74">
        <f t="shared" si="10"/>
        <v>45709</v>
      </c>
      <c r="F151" s="66"/>
      <c r="G151" s="66">
        <f>IF(E151="","",IF(E151+31&gt;日付!$B$10,日付!$B$10,WORKDAY(E151+31,-1,日付!$D$4:$D$28)))</f>
        <v>45737</v>
      </c>
      <c r="H151" s="67"/>
      <c r="I151" s="74">
        <f t="shared" si="11"/>
        <v>45737</v>
      </c>
      <c r="J151" s="66"/>
      <c r="K151" s="66">
        <f>IF(I151="","",IF(I151+31&gt;日付!$B$10,日付!$B$10,WORKDAY(I151+31,-1,日付!$D$4:$D$28)))</f>
        <v>45740</v>
      </c>
      <c r="L151" s="67"/>
    </row>
    <row r="152" spans="1:12" ht="19.5" customHeight="1" x14ac:dyDescent="0.15">
      <c r="A152" s="74">
        <f t="shared" si="9"/>
        <v>45679</v>
      </c>
      <c r="B152" s="66"/>
      <c r="C152" s="66">
        <f>IF(A152="","",IF(A152+31&gt;日付!$B$10,日付!$B$10,WORKDAY(A152+31,-1,日付!$D$4:$D$28)))</f>
        <v>45709</v>
      </c>
      <c r="D152" s="67"/>
      <c r="E152" s="74">
        <f t="shared" si="10"/>
        <v>45710</v>
      </c>
      <c r="F152" s="66"/>
      <c r="G152" s="66">
        <f>IF(E152="","",IF(E152+31&gt;日付!$B$10,日付!$B$10,WORKDAY(E152+31,-1,日付!$D$4:$D$28)))</f>
        <v>45740</v>
      </c>
      <c r="H152" s="67"/>
      <c r="I152" s="74">
        <f t="shared" si="11"/>
        <v>45738</v>
      </c>
      <c r="J152" s="66"/>
      <c r="K152" s="66">
        <f>IF(I152="","",IF(I152+31&gt;日付!$B$10,日付!$B$10,WORKDAY(I152+31,-1,日付!$D$4:$D$28)))</f>
        <v>45740</v>
      </c>
      <c r="L152" s="67"/>
    </row>
    <row r="153" spans="1:12" ht="19.5" customHeight="1" x14ac:dyDescent="0.15">
      <c r="A153" s="74">
        <f t="shared" si="9"/>
        <v>45680</v>
      </c>
      <c r="B153" s="66"/>
      <c r="C153" s="66">
        <f>IF(A153="","",IF(A153+31&gt;日付!$B$10,日付!$B$10,WORKDAY(A153+31,-1,日付!$D$4:$D$28)))</f>
        <v>45709</v>
      </c>
      <c r="D153" s="67"/>
      <c r="E153" s="74">
        <f t="shared" si="10"/>
        <v>45711</v>
      </c>
      <c r="F153" s="66"/>
      <c r="G153" s="66">
        <f>IF(E153="","",IF(E153+31&gt;日付!$B$10,日付!$B$10,WORKDAY(E153+31,-1,日付!$D$4:$D$28)))</f>
        <v>45740</v>
      </c>
      <c r="H153" s="67"/>
      <c r="I153" s="74">
        <f t="shared" si="11"/>
        <v>45739</v>
      </c>
      <c r="J153" s="66"/>
      <c r="K153" s="66">
        <f>IF(I153="","",IF(I153+31&gt;日付!$B$10,日付!$B$10,WORKDAY(I153+31,-1,日付!$D$4:$D$28)))</f>
        <v>45740</v>
      </c>
      <c r="L153" s="67"/>
    </row>
    <row r="154" spans="1:12" ht="19.5" customHeight="1" x14ac:dyDescent="0.15">
      <c r="A154" s="74">
        <f t="shared" si="9"/>
        <v>45681</v>
      </c>
      <c r="B154" s="66"/>
      <c r="C154" s="66">
        <f>IF(A154="","",IF(A154+31&gt;日付!$B$10,日付!$B$10,WORKDAY(A154+31,-1,日付!$D$4:$D$28)))</f>
        <v>45709</v>
      </c>
      <c r="D154" s="67"/>
      <c r="E154" s="74">
        <f t="shared" si="10"/>
        <v>45712</v>
      </c>
      <c r="F154" s="66"/>
      <c r="G154" s="66">
        <f>IF(E154="","",IF(E154+31&gt;日付!$B$10,日付!$B$10,WORKDAY(E154+31,-1,日付!$D$4:$D$28)))</f>
        <v>45740</v>
      </c>
      <c r="H154" s="67"/>
      <c r="I154" s="74">
        <f t="shared" si="11"/>
        <v>45740</v>
      </c>
      <c r="J154" s="66"/>
      <c r="K154" s="66">
        <f>IF(I154="","",IF(I154+31&gt;日付!$B$10,日付!$B$10,WORKDAY(I154+31,-1,日付!$D$4:$D$28)))</f>
        <v>45740</v>
      </c>
      <c r="L154" s="67"/>
    </row>
    <row r="155" spans="1:12" ht="19.5" customHeight="1" x14ac:dyDescent="0.15">
      <c r="A155" s="74">
        <f t="shared" si="9"/>
        <v>45682</v>
      </c>
      <c r="B155" s="66"/>
      <c r="C155" s="66">
        <f>IF(A155="","",IF(A155+31&gt;日付!$B$10,日付!$B$10,WORKDAY(A155+31,-1,日付!$D$4:$D$28)))</f>
        <v>45709</v>
      </c>
      <c r="D155" s="67"/>
      <c r="E155" s="74">
        <f t="shared" si="10"/>
        <v>45713</v>
      </c>
      <c r="F155" s="66"/>
      <c r="G155" s="66">
        <f>IF(E155="","",IF(E155+31&gt;日付!$B$10,日付!$B$10,WORKDAY(E155+31,-1,日付!$D$4:$D$28)))</f>
        <v>45740</v>
      </c>
      <c r="H155" s="67"/>
      <c r="I155" s="74">
        <f t="shared" si="11"/>
        <v>45741</v>
      </c>
      <c r="J155" s="66"/>
      <c r="K155" s="68" t="s">
        <v>73</v>
      </c>
      <c r="L155" s="69"/>
    </row>
    <row r="156" spans="1:12" ht="19.5" customHeight="1" x14ac:dyDescent="0.15">
      <c r="A156" s="74">
        <f t="shared" si="9"/>
        <v>45683</v>
      </c>
      <c r="B156" s="66"/>
      <c r="C156" s="66">
        <f>IF(A156="","",IF(A156+31&gt;日付!$B$10,日付!$B$10,WORKDAY(A156+31,-1,日付!$D$4:$D$28)))</f>
        <v>45713</v>
      </c>
      <c r="D156" s="67"/>
      <c r="E156" s="74">
        <f t="shared" si="10"/>
        <v>45714</v>
      </c>
      <c r="F156" s="66"/>
      <c r="G156" s="66">
        <f>IF(E156="","",IF(E156+31&gt;日付!$B$10,日付!$B$10,WORKDAY(E156+31,-1,日付!$D$4:$D$28)))</f>
        <v>45740</v>
      </c>
      <c r="H156" s="67"/>
      <c r="I156" s="74">
        <f t="shared" si="11"/>
        <v>45742</v>
      </c>
      <c r="J156" s="66"/>
      <c r="K156" s="68"/>
      <c r="L156" s="69"/>
    </row>
    <row r="157" spans="1:12" ht="19.5" customHeight="1" x14ac:dyDescent="0.15">
      <c r="A157" s="74">
        <f t="shared" si="9"/>
        <v>45684</v>
      </c>
      <c r="B157" s="66"/>
      <c r="C157" s="66">
        <f>IF(A157="","",IF(A157+31&gt;日付!$B$10,日付!$B$10,WORKDAY(A157+31,-1,日付!$D$4:$D$28)))</f>
        <v>45714</v>
      </c>
      <c r="D157" s="67"/>
      <c r="E157" s="74">
        <f t="shared" si="10"/>
        <v>45715</v>
      </c>
      <c r="F157" s="66"/>
      <c r="G157" s="66">
        <f>IF(E157="","",IF(E157+31&gt;日付!$B$10,日付!$B$10,WORKDAY(E157+31,-1,日付!$D$4:$D$28)))</f>
        <v>45740</v>
      </c>
      <c r="H157" s="67"/>
      <c r="I157" s="74">
        <f t="shared" si="11"/>
        <v>45743</v>
      </c>
      <c r="J157" s="66"/>
      <c r="K157" s="68"/>
      <c r="L157" s="69"/>
    </row>
    <row r="158" spans="1:12" ht="19.5" customHeight="1" x14ac:dyDescent="0.15">
      <c r="A158" s="74">
        <f t="shared" si="9"/>
        <v>45685</v>
      </c>
      <c r="B158" s="66"/>
      <c r="C158" s="66">
        <f>IF(A158="","",IF(A158+31&gt;日付!$B$10,日付!$B$10,WORKDAY(A158+31,-1,日付!$D$4:$D$28)))</f>
        <v>45715</v>
      </c>
      <c r="D158" s="67"/>
      <c r="E158" s="74">
        <f t="shared" si="10"/>
        <v>45716</v>
      </c>
      <c r="F158" s="66"/>
      <c r="G158" s="66">
        <f>IF(E158="","",IF(E158+31&gt;日付!$B$10,日付!$B$10,WORKDAY(E158+31,-1,日付!$D$4:$D$28)))</f>
        <v>45740</v>
      </c>
      <c r="H158" s="67"/>
      <c r="I158" s="74">
        <f t="shared" si="11"/>
        <v>45744</v>
      </c>
      <c r="J158" s="66"/>
      <c r="K158" s="68"/>
      <c r="L158" s="69"/>
    </row>
    <row r="159" spans="1:12" ht="19.5" customHeight="1" x14ac:dyDescent="0.15">
      <c r="A159" s="74">
        <f t="shared" si="9"/>
        <v>45686</v>
      </c>
      <c r="B159" s="66"/>
      <c r="C159" s="66">
        <f>IF(A159="","",IF(A159+31&gt;日付!$B$10,日付!$B$10,WORKDAY(A159+31,-1,日付!$D$4:$D$28)))</f>
        <v>45716</v>
      </c>
      <c r="D159" s="67"/>
      <c r="E159" s="74" t="str">
        <f t="shared" si="10"/>
        <v/>
      </c>
      <c r="F159" s="66"/>
      <c r="G159" s="66" t="str">
        <f>IF(E159="","",IF(E159+31&gt;日付!$B$10,日付!$B$10,WORKDAY(E159+32,-1,日付!$D$4:$D$28)))</f>
        <v/>
      </c>
      <c r="H159" s="67"/>
      <c r="I159" s="74">
        <f t="shared" si="11"/>
        <v>45745</v>
      </c>
      <c r="J159" s="66"/>
      <c r="K159" s="68"/>
      <c r="L159" s="69"/>
    </row>
    <row r="160" spans="1:12" ht="19.5" customHeight="1" x14ac:dyDescent="0.15">
      <c r="A160" s="74">
        <f t="shared" si="9"/>
        <v>45687</v>
      </c>
      <c r="B160" s="66"/>
      <c r="C160" s="66">
        <f>IF(A160="","",IF(A160+31&gt;日付!$B$10,日付!$B$10,WORKDAY(A160+31,-1,日付!$D$4:$D$28)))</f>
        <v>45716</v>
      </c>
      <c r="D160" s="67"/>
      <c r="E160" s="74" t="str">
        <f t="shared" si="10"/>
        <v/>
      </c>
      <c r="F160" s="66"/>
      <c r="G160" s="66" t="str">
        <f>IF(E160="","",IF(E160+31&gt;日付!$B$10,日付!$B$10,WORKDAY(E160+32,-1,日付!$D$4:$D$28)))</f>
        <v/>
      </c>
      <c r="H160" s="67"/>
      <c r="I160" s="74">
        <f t="shared" si="11"/>
        <v>45746</v>
      </c>
      <c r="J160" s="66"/>
      <c r="K160" s="68"/>
      <c r="L160" s="69"/>
    </row>
    <row r="161" spans="1:14" ht="19.5" customHeight="1" x14ac:dyDescent="0.15">
      <c r="A161" s="75">
        <f t="shared" si="9"/>
        <v>45688</v>
      </c>
      <c r="B161" s="76"/>
      <c r="C161" s="76">
        <f>IF(A161="","",IF(A161+31&gt;日付!$B$10,日付!$B$10,WORKDAY(A161+31,-1,日付!$D$4:$D$28)))</f>
        <v>45716</v>
      </c>
      <c r="D161" s="77"/>
      <c r="E161" s="75" t="str">
        <f t="shared" si="10"/>
        <v/>
      </c>
      <c r="F161" s="76"/>
      <c r="G161" s="76" t="str">
        <f>IF(E161="","",IF(E161+31&gt;日付!$B$10,日付!$B$10,WORKDAY(E161+32,-1,日付!$D$4:$D$28)))</f>
        <v/>
      </c>
      <c r="H161" s="77"/>
      <c r="I161" s="75">
        <f t="shared" si="11"/>
        <v>45747</v>
      </c>
      <c r="J161" s="76"/>
      <c r="K161" s="70"/>
      <c r="L161" s="71"/>
    </row>
    <row r="162" spans="1:14" ht="19.5" customHeight="1" x14ac:dyDescent="0.15">
      <c r="A162" s="26" t="s">
        <v>30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4" ht="19.5" customHeight="1" x14ac:dyDescent="0.15">
      <c r="A163" s="26" t="s">
        <v>31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4" ht="19.5" customHeight="1" x14ac:dyDescent="0.15">
      <c r="A164" s="2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4" ht="19.5" customHeight="1" x14ac:dyDescent="0.15">
      <c r="A165" s="79" t="s">
        <v>29</v>
      </c>
      <c r="B165" s="80"/>
      <c r="C165" s="80"/>
      <c r="D165" s="80"/>
      <c r="E165" s="80"/>
      <c r="F165" s="81">
        <f>日付!$B$4</f>
        <v>45716</v>
      </c>
      <c r="G165" s="81"/>
      <c r="H165" s="81"/>
      <c r="I165" s="18" t="s">
        <v>27</v>
      </c>
      <c r="J165" s="14"/>
      <c r="K165" s="19"/>
      <c r="L165" s="20"/>
      <c r="M165" s="13"/>
      <c r="N165" s="13"/>
    </row>
    <row r="166" spans="1:14" ht="19.5" customHeight="1" x14ac:dyDescent="0.15">
      <c r="A166" s="29" t="s">
        <v>33</v>
      </c>
      <c r="B166" s="27"/>
      <c r="C166" s="16"/>
      <c r="D166" s="78">
        <f>日付!$B$7</f>
        <v>45705</v>
      </c>
      <c r="E166" s="78"/>
      <c r="F166" s="78"/>
      <c r="G166" s="27" t="s">
        <v>32</v>
      </c>
      <c r="H166" s="27"/>
      <c r="I166" s="27"/>
      <c r="J166" s="28"/>
      <c r="K166" s="15"/>
      <c r="L166" s="30"/>
    </row>
    <row r="167" spans="1:14" ht="19.5" customHeight="1" x14ac:dyDescent="0.15">
      <c r="A167" s="50" t="str">
        <f>"　（県央保健所への提出が上記に間に合わなかったものは、"&amp;TEXT(DATE(YEAR($A$5)+1,4,1),"ggge")&amp;"年度にて申請してください。）"</f>
        <v>　（県央保健所への提出が上記に間に合わなかったものは、令和7年度にて申請してください。）</v>
      </c>
      <c r="B167" s="21"/>
      <c r="C167" s="22"/>
      <c r="D167" s="23"/>
      <c r="E167" s="23"/>
      <c r="F167" s="23"/>
      <c r="G167" s="21"/>
      <c r="H167" s="21"/>
      <c r="I167" s="21"/>
      <c r="J167" s="23"/>
      <c r="K167" s="24"/>
      <c r="L167" s="25"/>
    </row>
  </sheetData>
  <mergeCells count="790">
    <mergeCell ref="A8:B8"/>
    <mergeCell ref="C8:D8"/>
    <mergeCell ref="A9:B9"/>
    <mergeCell ref="C9:D9"/>
    <mergeCell ref="A10:B10"/>
    <mergeCell ref="C10:D10"/>
    <mergeCell ref="A5:B5"/>
    <mergeCell ref="C5:D5"/>
    <mergeCell ref="A6:B6"/>
    <mergeCell ref="C6:D6"/>
    <mergeCell ref="A7:B7"/>
    <mergeCell ref="C7:D7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G4:H4"/>
    <mergeCell ref="I4:J4"/>
    <mergeCell ref="K4:L4"/>
    <mergeCell ref="A1:B1"/>
    <mergeCell ref="E5:F5"/>
    <mergeCell ref="G5:H5"/>
    <mergeCell ref="I5:J5"/>
    <mergeCell ref="K5:L5"/>
    <mergeCell ref="A35:B35"/>
    <mergeCell ref="C35:D35"/>
    <mergeCell ref="A4:B4"/>
    <mergeCell ref="C4:D4"/>
    <mergeCell ref="E4:F4"/>
    <mergeCell ref="E6:F6"/>
    <mergeCell ref="E9:F9"/>
    <mergeCell ref="E12:F12"/>
    <mergeCell ref="E15:F15"/>
    <mergeCell ref="E18:F18"/>
    <mergeCell ref="E21:F21"/>
    <mergeCell ref="E24:F24"/>
    <mergeCell ref="E27:F27"/>
    <mergeCell ref="E30:F30"/>
    <mergeCell ref="E33:F33"/>
    <mergeCell ref="A32:B32"/>
    <mergeCell ref="G9:H9"/>
    <mergeCell ref="E10:F10"/>
    <mergeCell ref="G10:H10"/>
    <mergeCell ref="E11:F11"/>
    <mergeCell ref="G11:H11"/>
    <mergeCell ref="G6:H6"/>
    <mergeCell ref="E7:F7"/>
    <mergeCell ref="G7:H7"/>
    <mergeCell ref="E8:F8"/>
    <mergeCell ref="G8:H8"/>
    <mergeCell ref="E16:F16"/>
    <mergeCell ref="G16:H16"/>
    <mergeCell ref="E17:F17"/>
    <mergeCell ref="G17:H17"/>
    <mergeCell ref="G12:H12"/>
    <mergeCell ref="E13:F13"/>
    <mergeCell ref="G13:H13"/>
    <mergeCell ref="E14:F14"/>
    <mergeCell ref="G14:H14"/>
    <mergeCell ref="I6:J6"/>
    <mergeCell ref="K6:L6"/>
    <mergeCell ref="I7:J7"/>
    <mergeCell ref="K7:L7"/>
    <mergeCell ref="I8:J8"/>
    <mergeCell ref="K8:L8"/>
    <mergeCell ref="G33:H33"/>
    <mergeCell ref="E34:F34"/>
    <mergeCell ref="G34:H34"/>
    <mergeCell ref="G30:H30"/>
    <mergeCell ref="E31:F31"/>
    <mergeCell ref="G31:H31"/>
    <mergeCell ref="E32:F32"/>
    <mergeCell ref="G32:H32"/>
    <mergeCell ref="G27:H27"/>
    <mergeCell ref="E28:F28"/>
    <mergeCell ref="G28:H28"/>
    <mergeCell ref="E29:F29"/>
    <mergeCell ref="G29:H29"/>
    <mergeCell ref="G24:H24"/>
    <mergeCell ref="E25:F25"/>
    <mergeCell ref="G25:H25"/>
    <mergeCell ref="E26:F26"/>
    <mergeCell ref="G26:H26"/>
    <mergeCell ref="I12:J12"/>
    <mergeCell ref="K12:L12"/>
    <mergeCell ref="I13:J13"/>
    <mergeCell ref="K13:L13"/>
    <mergeCell ref="I14:J14"/>
    <mergeCell ref="K14:L14"/>
    <mergeCell ref="I9:J9"/>
    <mergeCell ref="K9:L9"/>
    <mergeCell ref="I10:J10"/>
    <mergeCell ref="K10:L10"/>
    <mergeCell ref="I11:J11"/>
    <mergeCell ref="K11:L11"/>
    <mergeCell ref="I18:J18"/>
    <mergeCell ref="K18:L18"/>
    <mergeCell ref="I19:J19"/>
    <mergeCell ref="K19:L19"/>
    <mergeCell ref="I20:J20"/>
    <mergeCell ref="K20:L20"/>
    <mergeCell ref="I15:J15"/>
    <mergeCell ref="K15:L15"/>
    <mergeCell ref="I16:J16"/>
    <mergeCell ref="K16:L16"/>
    <mergeCell ref="I17:J17"/>
    <mergeCell ref="K17:L17"/>
    <mergeCell ref="I24:J24"/>
    <mergeCell ref="K24:L24"/>
    <mergeCell ref="I25:J25"/>
    <mergeCell ref="K25:L25"/>
    <mergeCell ref="I26:J26"/>
    <mergeCell ref="K26:L26"/>
    <mergeCell ref="I21:J21"/>
    <mergeCell ref="K21:L21"/>
    <mergeCell ref="I22:J22"/>
    <mergeCell ref="K22:L22"/>
    <mergeCell ref="I23:J23"/>
    <mergeCell ref="K23:L23"/>
    <mergeCell ref="I30:J30"/>
    <mergeCell ref="K30:L30"/>
    <mergeCell ref="I31:J31"/>
    <mergeCell ref="K31:L31"/>
    <mergeCell ref="I32:J32"/>
    <mergeCell ref="K32:L32"/>
    <mergeCell ref="I27:J27"/>
    <mergeCell ref="K27:L27"/>
    <mergeCell ref="I28:J28"/>
    <mergeCell ref="K28:L28"/>
    <mergeCell ref="I29:J29"/>
    <mergeCell ref="K29:L29"/>
    <mergeCell ref="I46:J46"/>
    <mergeCell ref="K46:L46"/>
    <mergeCell ref="A47:B47"/>
    <mergeCell ref="C47:D47"/>
    <mergeCell ref="E47:F47"/>
    <mergeCell ref="G47:H47"/>
    <mergeCell ref="I47:J47"/>
    <mergeCell ref="K47:L47"/>
    <mergeCell ref="I33:J33"/>
    <mergeCell ref="K33:L33"/>
    <mergeCell ref="I34:J34"/>
    <mergeCell ref="K34:L34"/>
    <mergeCell ref="I35:J35"/>
    <mergeCell ref="K35:L35"/>
    <mergeCell ref="E35:F35"/>
    <mergeCell ref="G35:H35"/>
    <mergeCell ref="D40:F40"/>
    <mergeCell ref="F39:H39"/>
    <mergeCell ref="A39:E39"/>
    <mergeCell ref="A43:B43"/>
    <mergeCell ref="A46:B46"/>
    <mergeCell ref="C46:D46"/>
    <mergeCell ref="E46:F46"/>
    <mergeCell ref="G46:H46"/>
    <mergeCell ref="K48:L48"/>
    <mergeCell ref="A49:B49"/>
    <mergeCell ref="C49:D49"/>
    <mergeCell ref="E49:F49"/>
    <mergeCell ref="G49:H49"/>
    <mergeCell ref="I49:J49"/>
    <mergeCell ref="K49:L49"/>
    <mergeCell ref="A48:B48"/>
    <mergeCell ref="C48:D48"/>
    <mergeCell ref="E48:F48"/>
    <mergeCell ref="G48:H48"/>
    <mergeCell ref="I48:J48"/>
    <mergeCell ref="K50:L50"/>
    <mergeCell ref="A51:B51"/>
    <mergeCell ref="C51:D51"/>
    <mergeCell ref="E51:F51"/>
    <mergeCell ref="G51:H51"/>
    <mergeCell ref="I51:J51"/>
    <mergeCell ref="K51:L51"/>
    <mergeCell ref="A50:B50"/>
    <mergeCell ref="C50:D50"/>
    <mergeCell ref="E50:F50"/>
    <mergeCell ref="G50:H50"/>
    <mergeCell ref="I50:J50"/>
    <mergeCell ref="K52:L52"/>
    <mergeCell ref="A53:B53"/>
    <mergeCell ref="C53:D53"/>
    <mergeCell ref="E53:F53"/>
    <mergeCell ref="G53:H53"/>
    <mergeCell ref="I53:J53"/>
    <mergeCell ref="K53:L53"/>
    <mergeCell ref="A52:B52"/>
    <mergeCell ref="C52:D52"/>
    <mergeCell ref="E52:F52"/>
    <mergeCell ref="G52:H52"/>
    <mergeCell ref="I52:J52"/>
    <mergeCell ref="K54:L54"/>
    <mergeCell ref="A55:B55"/>
    <mergeCell ref="C55:D55"/>
    <mergeCell ref="E55:F55"/>
    <mergeCell ref="G55:H55"/>
    <mergeCell ref="I55:J55"/>
    <mergeCell ref="K55:L55"/>
    <mergeCell ref="A54:B54"/>
    <mergeCell ref="C54:D54"/>
    <mergeCell ref="E54:F54"/>
    <mergeCell ref="G54:H54"/>
    <mergeCell ref="I54:J54"/>
    <mergeCell ref="K56:L56"/>
    <mergeCell ref="A57:B57"/>
    <mergeCell ref="C57:D57"/>
    <mergeCell ref="E57:F57"/>
    <mergeCell ref="G57:H57"/>
    <mergeCell ref="I57:J57"/>
    <mergeCell ref="K57:L57"/>
    <mergeCell ref="A56:B56"/>
    <mergeCell ref="C56:D56"/>
    <mergeCell ref="E56:F56"/>
    <mergeCell ref="G56:H56"/>
    <mergeCell ref="I56:J56"/>
    <mergeCell ref="K58:L58"/>
    <mergeCell ref="A59:B59"/>
    <mergeCell ref="C59:D59"/>
    <mergeCell ref="E59:F59"/>
    <mergeCell ref="G59:H59"/>
    <mergeCell ref="I59:J59"/>
    <mergeCell ref="K59:L59"/>
    <mergeCell ref="A58:B58"/>
    <mergeCell ref="C58:D58"/>
    <mergeCell ref="E58:F58"/>
    <mergeCell ref="G58:H58"/>
    <mergeCell ref="I58:J58"/>
    <mergeCell ref="K60:L60"/>
    <mergeCell ref="A61:B61"/>
    <mergeCell ref="C61:D61"/>
    <mergeCell ref="E61:F61"/>
    <mergeCell ref="G61:H61"/>
    <mergeCell ref="I61:J61"/>
    <mergeCell ref="K61:L61"/>
    <mergeCell ref="A60:B60"/>
    <mergeCell ref="C60:D60"/>
    <mergeCell ref="E60:F60"/>
    <mergeCell ref="G60:H60"/>
    <mergeCell ref="I60:J60"/>
    <mergeCell ref="K62:L62"/>
    <mergeCell ref="A63:B63"/>
    <mergeCell ref="C63:D63"/>
    <mergeCell ref="E63:F63"/>
    <mergeCell ref="G63:H63"/>
    <mergeCell ref="I63:J63"/>
    <mergeCell ref="K63:L63"/>
    <mergeCell ref="A62:B62"/>
    <mergeCell ref="C62:D62"/>
    <mergeCell ref="E62:F62"/>
    <mergeCell ref="G62:H62"/>
    <mergeCell ref="I62:J62"/>
    <mergeCell ref="K64:L64"/>
    <mergeCell ref="A65:B65"/>
    <mergeCell ref="C65:D65"/>
    <mergeCell ref="E65:F65"/>
    <mergeCell ref="G65:H65"/>
    <mergeCell ref="I65:J65"/>
    <mergeCell ref="K65:L65"/>
    <mergeCell ref="A64:B64"/>
    <mergeCell ref="C64:D64"/>
    <mergeCell ref="E64:F64"/>
    <mergeCell ref="G64:H64"/>
    <mergeCell ref="I64:J64"/>
    <mergeCell ref="K66:L66"/>
    <mergeCell ref="A67:B67"/>
    <mergeCell ref="C67:D67"/>
    <mergeCell ref="E67:F67"/>
    <mergeCell ref="G67:H67"/>
    <mergeCell ref="I67:J67"/>
    <mergeCell ref="K67:L67"/>
    <mergeCell ref="A66:B66"/>
    <mergeCell ref="C66:D66"/>
    <mergeCell ref="E66:F66"/>
    <mergeCell ref="G66:H66"/>
    <mergeCell ref="I66:J66"/>
    <mergeCell ref="K68:L68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70:L70"/>
    <mergeCell ref="A71:B71"/>
    <mergeCell ref="C71:D71"/>
    <mergeCell ref="E71:F71"/>
    <mergeCell ref="G71:H71"/>
    <mergeCell ref="I71:J71"/>
    <mergeCell ref="K71:L71"/>
    <mergeCell ref="A70:B70"/>
    <mergeCell ref="C70:D70"/>
    <mergeCell ref="E70:F70"/>
    <mergeCell ref="G70:H70"/>
    <mergeCell ref="I70:J70"/>
    <mergeCell ref="K72:L72"/>
    <mergeCell ref="A73:B73"/>
    <mergeCell ref="C73:D73"/>
    <mergeCell ref="E73:F73"/>
    <mergeCell ref="G73:H73"/>
    <mergeCell ref="I73:J73"/>
    <mergeCell ref="K73:L73"/>
    <mergeCell ref="A72:B72"/>
    <mergeCell ref="C72:D72"/>
    <mergeCell ref="E72:F72"/>
    <mergeCell ref="G72:H72"/>
    <mergeCell ref="I72:J72"/>
    <mergeCell ref="K74:L74"/>
    <mergeCell ref="A75:B75"/>
    <mergeCell ref="C75:D75"/>
    <mergeCell ref="E75:F75"/>
    <mergeCell ref="G75:H75"/>
    <mergeCell ref="I75:J75"/>
    <mergeCell ref="K75:L75"/>
    <mergeCell ref="A74:B74"/>
    <mergeCell ref="C74:D74"/>
    <mergeCell ref="E74:F74"/>
    <mergeCell ref="G74:H74"/>
    <mergeCell ref="I74:J74"/>
    <mergeCell ref="K76:L76"/>
    <mergeCell ref="A77:B77"/>
    <mergeCell ref="C77:D77"/>
    <mergeCell ref="E77:F77"/>
    <mergeCell ref="G77:H77"/>
    <mergeCell ref="I77:J77"/>
    <mergeCell ref="K77:L77"/>
    <mergeCell ref="A76:B76"/>
    <mergeCell ref="C76:D76"/>
    <mergeCell ref="E76:F76"/>
    <mergeCell ref="G76:H76"/>
    <mergeCell ref="I76:J76"/>
    <mergeCell ref="I88:J88"/>
    <mergeCell ref="K88:L88"/>
    <mergeCell ref="A89:B89"/>
    <mergeCell ref="C89:D89"/>
    <mergeCell ref="E89:F89"/>
    <mergeCell ref="G89:H89"/>
    <mergeCell ref="I89:J89"/>
    <mergeCell ref="K89:L89"/>
    <mergeCell ref="A85:B85"/>
    <mergeCell ref="A88:B88"/>
    <mergeCell ref="C88:D88"/>
    <mergeCell ref="E88:F88"/>
    <mergeCell ref="G88:H88"/>
    <mergeCell ref="K90:L90"/>
    <mergeCell ref="A91:B91"/>
    <mergeCell ref="C91:D91"/>
    <mergeCell ref="E91:F91"/>
    <mergeCell ref="G91:H91"/>
    <mergeCell ref="I91:J91"/>
    <mergeCell ref="K91:L91"/>
    <mergeCell ref="A90:B90"/>
    <mergeCell ref="C90:D90"/>
    <mergeCell ref="E90:F90"/>
    <mergeCell ref="G90:H90"/>
    <mergeCell ref="I90:J90"/>
    <mergeCell ref="K92:L92"/>
    <mergeCell ref="A93:B93"/>
    <mergeCell ref="C93:D93"/>
    <mergeCell ref="E93:F93"/>
    <mergeCell ref="G93:H93"/>
    <mergeCell ref="I93:J93"/>
    <mergeCell ref="K93:L93"/>
    <mergeCell ref="A92:B92"/>
    <mergeCell ref="C92:D92"/>
    <mergeCell ref="E92:F92"/>
    <mergeCell ref="G92:H92"/>
    <mergeCell ref="I92:J92"/>
    <mergeCell ref="K94:L94"/>
    <mergeCell ref="A95:B95"/>
    <mergeCell ref="C95:D95"/>
    <mergeCell ref="E95:F95"/>
    <mergeCell ref="G95:H95"/>
    <mergeCell ref="I95:J95"/>
    <mergeCell ref="K95:L95"/>
    <mergeCell ref="A94:B94"/>
    <mergeCell ref="C94:D94"/>
    <mergeCell ref="E94:F94"/>
    <mergeCell ref="G94:H94"/>
    <mergeCell ref="I94:J94"/>
    <mergeCell ref="K96:L96"/>
    <mergeCell ref="A97:B97"/>
    <mergeCell ref="C97:D97"/>
    <mergeCell ref="E97:F97"/>
    <mergeCell ref="G97:H97"/>
    <mergeCell ref="I97:J97"/>
    <mergeCell ref="K97:L97"/>
    <mergeCell ref="A96:B96"/>
    <mergeCell ref="C96:D96"/>
    <mergeCell ref="E96:F96"/>
    <mergeCell ref="G96:H96"/>
    <mergeCell ref="I96:J96"/>
    <mergeCell ref="K98:L98"/>
    <mergeCell ref="A99:B99"/>
    <mergeCell ref="C99:D99"/>
    <mergeCell ref="E99:F99"/>
    <mergeCell ref="G99:H99"/>
    <mergeCell ref="I99:J99"/>
    <mergeCell ref="K99:L99"/>
    <mergeCell ref="A98:B98"/>
    <mergeCell ref="C98:D98"/>
    <mergeCell ref="E98:F98"/>
    <mergeCell ref="G98:H98"/>
    <mergeCell ref="I98:J98"/>
    <mergeCell ref="K100:L100"/>
    <mergeCell ref="A101:B101"/>
    <mergeCell ref="C101:D101"/>
    <mergeCell ref="E101:F101"/>
    <mergeCell ref="G101:H101"/>
    <mergeCell ref="I101:J101"/>
    <mergeCell ref="K101:L101"/>
    <mergeCell ref="A100:B100"/>
    <mergeCell ref="C100:D100"/>
    <mergeCell ref="E100:F100"/>
    <mergeCell ref="G100:H100"/>
    <mergeCell ref="I100:J100"/>
    <mergeCell ref="K102:L102"/>
    <mergeCell ref="A103:B103"/>
    <mergeCell ref="C103:D103"/>
    <mergeCell ref="E103:F103"/>
    <mergeCell ref="G103:H103"/>
    <mergeCell ref="I103:J103"/>
    <mergeCell ref="K103:L103"/>
    <mergeCell ref="A102:B102"/>
    <mergeCell ref="C102:D102"/>
    <mergeCell ref="E102:F102"/>
    <mergeCell ref="G102:H102"/>
    <mergeCell ref="I102:J102"/>
    <mergeCell ref="K104:L104"/>
    <mergeCell ref="A105:B105"/>
    <mergeCell ref="C105:D105"/>
    <mergeCell ref="E105:F105"/>
    <mergeCell ref="G105:H105"/>
    <mergeCell ref="I105:J105"/>
    <mergeCell ref="K105:L105"/>
    <mergeCell ref="A104:B104"/>
    <mergeCell ref="C104:D104"/>
    <mergeCell ref="E104:F104"/>
    <mergeCell ref="G104:H104"/>
    <mergeCell ref="I104:J104"/>
    <mergeCell ref="K106:L106"/>
    <mergeCell ref="A107:B107"/>
    <mergeCell ref="C107:D107"/>
    <mergeCell ref="E107:F107"/>
    <mergeCell ref="G107:H107"/>
    <mergeCell ref="I107:J107"/>
    <mergeCell ref="K107:L107"/>
    <mergeCell ref="A106:B106"/>
    <mergeCell ref="C106:D106"/>
    <mergeCell ref="E106:F106"/>
    <mergeCell ref="G106:H106"/>
    <mergeCell ref="I106:J106"/>
    <mergeCell ref="K108:L108"/>
    <mergeCell ref="A109:B109"/>
    <mergeCell ref="C109:D109"/>
    <mergeCell ref="E109:F109"/>
    <mergeCell ref="G109:H109"/>
    <mergeCell ref="I109:J109"/>
    <mergeCell ref="K109:L109"/>
    <mergeCell ref="A108:B108"/>
    <mergeCell ref="C108:D108"/>
    <mergeCell ref="E108:F108"/>
    <mergeCell ref="G108:H108"/>
    <mergeCell ref="I108:J108"/>
    <mergeCell ref="K110:L110"/>
    <mergeCell ref="A111:B111"/>
    <mergeCell ref="C111:D111"/>
    <mergeCell ref="E111:F111"/>
    <mergeCell ref="G111:H111"/>
    <mergeCell ref="I111:J111"/>
    <mergeCell ref="K111:L111"/>
    <mergeCell ref="A110:B110"/>
    <mergeCell ref="C110:D110"/>
    <mergeCell ref="E110:F110"/>
    <mergeCell ref="G110:H110"/>
    <mergeCell ref="I110:J110"/>
    <mergeCell ref="K112:L112"/>
    <mergeCell ref="A113:B113"/>
    <mergeCell ref="C113:D113"/>
    <mergeCell ref="E113:F113"/>
    <mergeCell ref="G113:H113"/>
    <mergeCell ref="I113:J113"/>
    <mergeCell ref="K113:L113"/>
    <mergeCell ref="A112:B112"/>
    <mergeCell ref="C112:D112"/>
    <mergeCell ref="E112:F112"/>
    <mergeCell ref="G112:H112"/>
    <mergeCell ref="I112:J112"/>
    <mergeCell ref="C115:D115"/>
    <mergeCell ref="E115:F115"/>
    <mergeCell ref="G115:H115"/>
    <mergeCell ref="I115:J115"/>
    <mergeCell ref="K115:L115"/>
    <mergeCell ref="A114:B114"/>
    <mergeCell ref="C114:D114"/>
    <mergeCell ref="E114:F114"/>
    <mergeCell ref="G114:H114"/>
    <mergeCell ref="I114:J114"/>
    <mergeCell ref="I130:J130"/>
    <mergeCell ref="K130:L130"/>
    <mergeCell ref="A131:B131"/>
    <mergeCell ref="C131:D131"/>
    <mergeCell ref="E131:F131"/>
    <mergeCell ref="G131:H131"/>
    <mergeCell ref="I131:J131"/>
    <mergeCell ref="K131:L131"/>
    <mergeCell ref="A127:B127"/>
    <mergeCell ref="A130:B130"/>
    <mergeCell ref="C130:D130"/>
    <mergeCell ref="E130:F130"/>
    <mergeCell ref="G130:H130"/>
    <mergeCell ref="B129:C129"/>
    <mergeCell ref="E129:F129"/>
    <mergeCell ref="K132:L132"/>
    <mergeCell ref="A133:B133"/>
    <mergeCell ref="C133:D133"/>
    <mergeCell ref="E133:F133"/>
    <mergeCell ref="G133:H133"/>
    <mergeCell ref="I133:J133"/>
    <mergeCell ref="K133:L133"/>
    <mergeCell ref="A132:B132"/>
    <mergeCell ref="C132:D132"/>
    <mergeCell ref="E132:F132"/>
    <mergeCell ref="G132:H132"/>
    <mergeCell ref="I132:J132"/>
    <mergeCell ref="K134:L134"/>
    <mergeCell ref="A135:B135"/>
    <mergeCell ref="C135:D135"/>
    <mergeCell ref="E135:F135"/>
    <mergeCell ref="G135:H135"/>
    <mergeCell ref="I135:J135"/>
    <mergeCell ref="K135:L135"/>
    <mergeCell ref="A134:B134"/>
    <mergeCell ref="C134:D134"/>
    <mergeCell ref="E134:F134"/>
    <mergeCell ref="G134:H134"/>
    <mergeCell ref="I134:J134"/>
    <mergeCell ref="K136:L136"/>
    <mergeCell ref="A137:B137"/>
    <mergeCell ref="C137:D137"/>
    <mergeCell ref="E137:F137"/>
    <mergeCell ref="G137:H137"/>
    <mergeCell ref="I137:J137"/>
    <mergeCell ref="K137:L137"/>
    <mergeCell ref="A136:B136"/>
    <mergeCell ref="C136:D136"/>
    <mergeCell ref="E136:F136"/>
    <mergeCell ref="G136:H136"/>
    <mergeCell ref="I136:J136"/>
    <mergeCell ref="K138:L138"/>
    <mergeCell ref="A139:B139"/>
    <mergeCell ref="C139:D139"/>
    <mergeCell ref="E139:F139"/>
    <mergeCell ref="G139:H139"/>
    <mergeCell ref="I139:J139"/>
    <mergeCell ref="K139:L139"/>
    <mergeCell ref="A138:B138"/>
    <mergeCell ref="C138:D138"/>
    <mergeCell ref="E138:F138"/>
    <mergeCell ref="G138:H138"/>
    <mergeCell ref="I138:J138"/>
    <mergeCell ref="K140:L140"/>
    <mergeCell ref="A141:B141"/>
    <mergeCell ref="C141:D141"/>
    <mergeCell ref="E141:F141"/>
    <mergeCell ref="G141:H141"/>
    <mergeCell ref="I141:J141"/>
    <mergeCell ref="K141:L141"/>
    <mergeCell ref="A140:B140"/>
    <mergeCell ref="C140:D140"/>
    <mergeCell ref="E140:F140"/>
    <mergeCell ref="G140:H140"/>
    <mergeCell ref="I140:J140"/>
    <mergeCell ref="K142:L142"/>
    <mergeCell ref="A143:B143"/>
    <mergeCell ref="C143:D143"/>
    <mergeCell ref="E143:F143"/>
    <mergeCell ref="G143:H143"/>
    <mergeCell ref="I143:J143"/>
    <mergeCell ref="K143:L143"/>
    <mergeCell ref="A142:B142"/>
    <mergeCell ref="C142:D142"/>
    <mergeCell ref="E142:F142"/>
    <mergeCell ref="G142:H142"/>
    <mergeCell ref="I142:J142"/>
    <mergeCell ref="K144:L144"/>
    <mergeCell ref="A145:B145"/>
    <mergeCell ref="C145:D145"/>
    <mergeCell ref="E145:F145"/>
    <mergeCell ref="G145:H145"/>
    <mergeCell ref="I145:J145"/>
    <mergeCell ref="K145:L145"/>
    <mergeCell ref="A144:B144"/>
    <mergeCell ref="C144:D144"/>
    <mergeCell ref="E144:F144"/>
    <mergeCell ref="G144:H144"/>
    <mergeCell ref="I144:J144"/>
    <mergeCell ref="K146:L146"/>
    <mergeCell ref="A147:B147"/>
    <mergeCell ref="C147:D147"/>
    <mergeCell ref="E147:F147"/>
    <mergeCell ref="G147:H147"/>
    <mergeCell ref="I147:J147"/>
    <mergeCell ref="K147:L147"/>
    <mergeCell ref="A146:B146"/>
    <mergeCell ref="C146:D146"/>
    <mergeCell ref="E146:F146"/>
    <mergeCell ref="G146:H146"/>
    <mergeCell ref="I146:J146"/>
    <mergeCell ref="K148:L148"/>
    <mergeCell ref="A149:B149"/>
    <mergeCell ref="C149:D149"/>
    <mergeCell ref="E149:F149"/>
    <mergeCell ref="G149:H149"/>
    <mergeCell ref="I149:J149"/>
    <mergeCell ref="K149:L149"/>
    <mergeCell ref="A148:B148"/>
    <mergeCell ref="C148:D148"/>
    <mergeCell ref="E148:F148"/>
    <mergeCell ref="G148:H148"/>
    <mergeCell ref="I148:J148"/>
    <mergeCell ref="I154:J154"/>
    <mergeCell ref="I158:J158"/>
    <mergeCell ref="A157:B157"/>
    <mergeCell ref="K150:L150"/>
    <mergeCell ref="A151:B151"/>
    <mergeCell ref="C151:D151"/>
    <mergeCell ref="E151:F151"/>
    <mergeCell ref="G151:H151"/>
    <mergeCell ref="I151:J151"/>
    <mergeCell ref="K151:L151"/>
    <mergeCell ref="A150:B150"/>
    <mergeCell ref="C150:D150"/>
    <mergeCell ref="E150:F150"/>
    <mergeCell ref="G150:H150"/>
    <mergeCell ref="I150:J150"/>
    <mergeCell ref="I157:J157"/>
    <mergeCell ref="A156:B156"/>
    <mergeCell ref="C156:D156"/>
    <mergeCell ref="E156:F156"/>
    <mergeCell ref="G156:H156"/>
    <mergeCell ref="I156:J156"/>
    <mergeCell ref="K152:L152"/>
    <mergeCell ref="A153:B153"/>
    <mergeCell ref="C153:D153"/>
    <mergeCell ref="E153:F153"/>
    <mergeCell ref="G153:H153"/>
    <mergeCell ref="I153:J153"/>
    <mergeCell ref="A152:B152"/>
    <mergeCell ref="C152:D152"/>
    <mergeCell ref="E152:F152"/>
    <mergeCell ref="G152:H152"/>
    <mergeCell ref="I152:J152"/>
    <mergeCell ref="A155:B155"/>
    <mergeCell ref="C155:D155"/>
    <mergeCell ref="E155:F155"/>
    <mergeCell ref="G155:H155"/>
    <mergeCell ref="I155:J155"/>
    <mergeCell ref="A154:B154"/>
    <mergeCell ref="C154:D154"/>
    <mergeCell ref="D166:F166"/>
    <mergeCell ref="A81:E81"/>
    <mergeCell ref="F81:H81"/>
    <mergeCell ref="D82:F82"/>
    <mergeCell ref="A123:E123"/>
    <mergeCell ref="F123:H123"/>
    <mergeCell ref="D124:F124"/>
    <mergeCell ref="A161:B161"/>
    <mergeCell ref="C161:D161"/>
    <mergeCell ref="E161:F161"/>
    <mergeCell ref="G161:H161"/>
    <mergeCell ref="A158:B158"/>
    <mergeCell ref="A165:E165"/>
    <mergeCell ref="F165:H165"/>
    <mergeCell ref="C158:D158"/>
    <mergeCell ref="E158:F158"/>
    <mergeCell ref="G158:H158"/>
    <mergeCell ref="C157:D157"/>
    <mergeCell ref="E157:F157"/>
    <mergeCell ref="G157:H157"/>
    <mergeCell ref="E154:F154"/>
    <mergeCell ref="G154:H154"/>
    <mergeCell ref="G116:H116"/>
    <mergeCell ref="A115:B115"/>
    <mergeCell ref="I161:J161"/>
    <mergeCell ref="A160:B160"/>
    <mergeCell ref="C160:D160"/>
    <mergeCell ref="E160:F160"/>
    <mergeCell ref="G160:H160"/>
    <mergeCell ref="I160:J160"/>
    <mergeCell ref="A159:B159"/>
    <mergeCell ref="C159:D159"/>
    <mergeCell ref="E159:F159"/>
    <mergeCell ref="G159:H159"/>
    <mergeCell ref="I159:J159"/>
    <mergeCell ref="I117:J117"/>
    <mergeCell ref="K117:L117"/>
    <mergeCell ref="A116:B116"/>
    <mergeCell ref="G21:H21"/>
    <mergeCell ref="E22:F22"/>
    <mergeCell ref="G22:H22"/>
    <mergeCell ref="E23:F23"/>
    <mergeCell ref="G23:H23"/>
    <mergeCell ref="A119:B119"/>
    <mergeCell ref="C119:D119"/>
    <mergeCell ref="E119:F119"/>
    <mergeCell ref="G119:H119"/>
    <mergeCell ref="A118:B118"/>
    <mergeCell ref="C118:D118"/>
    <mergeCell ref="E118:F118"/>
    <mergeCell ref="G118:H118"/>
    <mergeCell ref="A117:B117"/>
    <mergeCell ref="C117:D117"/>
    <mergeCell ref="E117:F117"/>
    <mergeCell ref="G117:H117"/>
    <mergeCell ref="C116:D116"/>
    <mergeCell ref="E116:F116"/>
    <mergeCell ref="I116:J116"/>
    <mergeCell ref="K114:L114"/>
    <mergeCell ref="K153:L153"/>
    <mergeCell ref="K154:L154"/>
    <mergeCell ref="K155:L161"/>
    <mergeCell ref="C1:L1"/>
    <mergeCell ref="C43:L43"/>
    <mergeCell ref="C85:L85"/>
    <mergeCell ref="C127:L127"/>
    <mergeCell ref="B3:C3"/>
    <mergeCell ref="E3:F3"/>
    <mergeCell ref="B45:C45"/>
    <mergeCell ref="E45:F45"/>
    <mergeCell ref="B87:C87"/>
    <mergeCell ref="E87:F87"/>
    <mergeCell ref="G18:H18"/>
    <mergeCell ref="E19:F19"/>
    <mergeCell ref="G19:H19"/>
    <mergeCell ref="E20:F20"/>
    <mergeCell ref="G20:H20"/>
    <mergeCell ref="G15:H15"/>
    <mergeCell ref="K118:L118"/>
    <mergeCell ref="I119:J119"/>
    <mergeCell ref="K119:L119"/>
    <mergeCell ref="I118:J118"/>
    <mergeCell ref="K116:L116"/>
  </mergeCells>
  <phoneticPr fontId="1"/>
  <printOptions horizontalCentered="1"/>
  <pageMargins left="0.59055118110236227" right="0.59055118110236227" top="0.74803149606299213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3"/>
  <sheetViews>
    <sheetView view="pageBreakPreview" topLeftCell="A22" zoomScaleNormal="100" zoomScaleSheetLayoutView="100" workbookViewId="0">
      <selection activeCell="B55" sqref="B55"/>
    </sheetView>
  </sheetViews>
  <sheetFormatPr defaultColWidth="14.625" defaultRowHeight="19.5" customHeight="1" x14ac:dyDescent="0.15"/>
  <sheetData>
    <row r="1" spans="1:6" ht="19.5" customHeight="1" x14ac:dyDescent="0.15">
      <c r="A1" s="51" t="str">
        <f>TEXT($A$5,"ggge")&amp;"年度"</f>
        <v>令和6年度</v>
      </c>
      <c r="B1" s="52" t="s">
        <v>34</v>
      </c>
      <c r="C1" s="53"/>
      <c r="D1" s="53"/>
      <c r="E1" s="53"/>
      <c r="F1" s="53"/>
    </row>
    <row r="2" spans="1:6" ht="19.5" customHeight="1" x14ac:dyDescent="0.15">
      <c r="A2" s="54"/>
      <c r="B2" s="54"/>
      <c r="C2" s="54"/>
      <c r="D2" s="54"/>
      <c r="E2" s="55" t="s">
        <v>35</v>
      </c>
      <c r="F2" s="52" t="s">
        <v>22</v>
      </c>
    </row>
    <row r="3" spans="1:6" ht="19.5" customHeight="1" x14ac:dyDescent="0.15">
      <c r="B3" s="10"/>
      <c r="F3" s="10"/>
    </row>
    <row r="4" spans="1:6" ht="19.5" customHeight="1" x14ac:dyDescent="0.15">
      <c r="A4" s="56" t="s">
        <v>36</v>
      </c>
      <c r="B4" s="57" t="s">
        <v>37</v>
      </c>
      <c r="C4" s="56" t="s">
        <v>36</v>
      </c>
      <c r="D4" s="57" t="s">
        <v>37</v>
      </c>
      <c r="E4" s="56" t="s">
        <v>36</v>
      </c>
      <c r="F4" s="58" t="s">
        <v>37</v>
      </c>
    </row>
    <row r="5" spans="1:6" ht="19.5" customHeight="1" x14ac:dyDescent="0.15">
      <c r="A5" s="35">
        <v>45383</v>
      </c>
      <c r="B5" s="36">
        <f>IF(A5="","",IF(A5=WORKDAY(A5+1,-1,日付!$D$4:$D$29),WORKDAY(A5-10,-1,日付!$D$4:$D$29),IFERROR("("&amp;VLOOKUP(A5,日付!$D$4:$E$29,2,FALSE)&amp;")","-")))</f>
        <v>45372</v>
      </c>
      <c r="C5" s="35">
        <f>DATE(YEAR($A$5),5,1)</f>
        <v>45413</v>
      </c>
      <c r="D5" s="47">
        <f>IF(C5="","",IF(C5=WORKDAY(C5+1,-1,日付!$D$4:$D$29),WORKDAY(C5-10,-1,日付!$D$4:$D$29),IFERROR("("&amp;VLOOKUP(C5,日付!$D$4:$E$29,2,FALSE)&amp;")","-")))</f>
        <v>45401</v>
      </c>
      <c r="E5" s="35">
        <f>DATE(YEAR($A$5),6,1)</f>
        <v>45444</v>
      </c>
      <c r="F5" s="47" t="str">
        <f>IF(E5="","",IF(E5=WORKDAY(E5+1,-1,日付!$D$4:$D$29),WORKDAY(E5-10,-1,日付!$D$4:$D$29),IFERROR("("&amp;VLOOKUP(E5,日付!$D$4:$E$29,2,FALSE)&amp;")","-")))</f>
        <v>-</v>
      </c>
    </row>
    <row r="6" spans="1:6" ht="19.5" customHeight="1" x14ac:dyDescent="0.15">
      <c r="A6" s="33">
        <f>IF(A5="","",IF(TEXT(A5,"m")=TEXT(A5+1,"m"),A5+1,""))</f>
        <v>45384</v>
      </c>
      <c r="B6" s="34">
        <f>IF(A6="","",IF(A6=WORKDAY(A6+1,-1,日付!$D$4:$D$29),WORKDAY(A6-10,-1,日付!$D$4:$D$29),IFERROR("("&amp;VLOOKUP(A6,日付!$D$4:$E$29,2,FALSE)&amp;")","-")))</f>
        <v>45373</v>
      </c>
      <c r="C6" s="33">
        <f>IF(C5="","",IF(TEXT(C5,"m")=TEXT(C5+1,"m"),C5+1,""))</f>
        <v>45414</v>
      </c>
      <c r="D6" s="46">
        <f>IF(C6="","",IF(C6=WORKDAY(C6+1,-1,日付!$D$4:$D$29),WORKDAY(C6-10,-1,日付!$D$4:$D$29),IFERROR("("&amp;VLOOKUP(C6,日付!$D$4:$E$29,2,FALSE)&amp;")","-")))</f>
        <v>45401</v>
      </c>
      <c r="E6" s="33">
        <f>IF(E5="","",IF(TEXT(E5,"m")=TEXT(E5+1,"m"),E5+1,""))</f>
        <v>45445</v>
      </c>
      <c r="F6" s="46" t="str">
        <f>IF(E6="","",IF(E6=WORKDAY(E6+1,-1,日付!$D$4:$D$29),WORKDAY(E6-10,-1,日付!$D$4:$D$29),IFERROR("("&amp;VLOOKUP(E6,日付!$D$4:$E$29,2,FALSE)&amp;")","-")))</f>
        <v>-</v>
      </c>
    </row>
    <row r="7" spans="1:6" ht="19.5" customHeight="1" x14ac:dyDescent="0.15">
      <c r="A7" s="33">
        <f t="shared" ref="A7:A35" si="0">IF(A6="","",IF(TEXT(A6,"m")=TEXT(A6+1,"m"),A6+1,""))</f>
        <v>45385</v>
      </c>
      <c r="B7" s="34">
        <f>IF(A7="","",IF(A7=WORKDAY(A7+1,-1,日付!$D$4:$D$29),WORKDAY(A7-10,-1,日付!$D$4:$D$29),IFERROR("("&amp;VLOOKUP(A7,日付!$D$4:$E$29,2,FALSE)&amp;")","-")))</f>
        <v>45373</v>
      </c>
      <c r="C7" s="33">
        <f t="shared" ref="C7:C35" si="1">IF(C6="","",IF(TEXT(C6,"m")=TEXT(C6+1,"m"),C6+1,""))</f>
        <v>45415</v>
      </c>
      <c r="D7" s="46" t="str">
        <f>IF(C7="","",IF(C7=WORKDAY(C7+1,-1,日付!$D$4:$D$29),WORKDAY(C7-10,-1,日付!$D$4:$D$29),IFERROR("("&amp;VLOOKUP(C7,日付!$D$4:$E$29,2,FALSE)&amp;")","-")))</f>
        <v>(憲法記念日)</v>
      </c>
      <c r="E7" s="33">
        <f t="shared" ref="E7:E35" si="2">IF(E6="","",IF(TEXT(E6,"m")=TEXT(E6+1,"m"),E6+1,""))</f>
        <v>45446</v>
      </c>
      <c r="F7" s="46">
        <f>IF(E7="","",IF(E7=WORKDAY(E7+1,-1,日付!$D$4:$D$29),WORKDAY(E7-10,-1,日付!$D$4:$D$29),IFERROR("("&amp;VLOOKUP(E7,日付!$D$4:$E$29,2,FALSE)&amp;")","-")))</f>
        <v>45435</v>
      </c>
    </row>
    <row r="8" spans="1:6" ht="19.5" customHeight="1" x14ac:dyDescent="0.15">
      <c r="A8" s="33">
        <f t="shared" si="0"/>
        <v>45386</v>
      </c>
      <c r="B8" s="34">
        <f>IF(A8="","",IF(A8=WORKDAY(A8+1,-1,日付!$D$4:$D$29),WORKDAY(A8-10,-1,日付!$D$4:$D$29),IFERROR("("&amp;VLOOKUP(A8,日付!$D$4:$E$29,2,FALSE)&amp;")","-")))</f>
        <v>45373</v>
      </c>
      <c r="C8" s="33">
        <f t="shared" si="1"/>
        <v>45416</v>
      </c>
      <c r="D8" s="46" t="str">
        <f>IF(C8="","",IF(C8=WORKDAY(C8+1,-1,日付!$D$4:$D$29),WORKDAY(C8-10,-1,日付!$D$4:$D$29),IFERROR("("&amp;VLOOKUP(C8,日付!$D$4:$E$29,2,FALSE)&amp;")","-")))</f>
        <v>(みどりの日)</v>
      </c>
      <c r="E8" s="33">
        <f t="shared" si="2"/>
        <v>45447</v>
      </c>
      <c r="F8" s="46">
        <f>IF(E8="","",IF(E8=WORKDAY(E8+1,-1,日付!$D$4:$D$29),WORKDAY(E8-10,-1,日付!$D$4:$D$29),IFERROR("("&amp;VLOOKUP(E8,日付!$D$4:$E$29,2,FALSE)&amp;")","-")))</f>
        <v>45436</v>
      </c>
    </row>
    <row r="9" spans="1:6" ht="19.5" customHeight="1" x14ac:dyDescent="0.15">
      <c r="A9" s="33">
        <f t="shared" si="0"/>
        <v>45387</v>
      </c>
      <c r="B9" s="34">
        <f>IF(A9="","",IF(A9=WORKDAY(A9+1,-1,日付!$D$4:$D$29),WORKDAY(A9-10,-1,日付!$D$4:$D$29),IFERROR("("&amp;VLOOKUP(A9,日付!$D$4:$E$29,2,FALSE)&amp;")","-")))</f>
        <v>45376</v>
      </c>
      <c r="C9" s="33">
        <f t="shared" si="1"/>
        <v>45417</v>
      </c>
      <c r="D9" s="46" t="str">
        <f>IF(C9="","",IF(C9=WORKDAY(C9+1,-1,日付!$D$4:$D$29),WORKDAY(C9-10,-1,日付!$D$4:$D$29),IFERROR("("&amp;VLOOKUP(C9,日付!$D$4:$E$29,2,FALSE)&amp;")","-")))</f>
        <v>(こどもの日)</v>
      </c>
      <c r="E9" s="33">
        <f t="shared" si="2"/>
        <v>45448</v>
      </c>
      <c r="F9" s="46">
        <f>IF(E9="","",IF(E9=WORKDAY(E9+1,-1,日付!$D$4:$D$29),WORKDAY(E9-10,-1,日付!$D$4:$D$29),IFERROR("("&amp;VLOOKUP(E9,日付!$D$4:$E$29,2,FALSE)&amp;")","-")))</f>
        <v>45436</v>
      </c>
    </row>
    <row r="10" spans="1:6" ht="19.5" customHeight="1" x14ac:dyDescent="0.15">
      <c r="A10" s="33">
        <f t="shared" si="0"/>
        <v>45388</v>
      </c>
      <c r="B10" s="34" t="str">
        <f>IF(A10="","",IF(A10=WORKDAY(A10+1,-1,日付!$D$4:$D$29),WORKDAY(A10-10,-1,日付!$D$4:$D$29),IFERROR("("&amp;VLOOKUP(A10,日付!$D$4:$E$29,2,FALSE)&amp;")","-")))</f>
        <v>-</v>
      </c>
      <c r="C10" s="33">
        <f t="shared" si="1"/>
        <v>45418</v>
      </c>
      <c r="D10" s="46">
        <f>IF(C10="","",IF(C10=WORKDAY(C10+1,-1,日付!$D$4:$D$29),WORKDAY(C10-10,-1,日付!$D$4:$D$29),IFERROR("("&amp;VLOOKUP(C10,日付!$D$4:$E$29,2,FALSE)&amp;")","-")))</f>
        <v>45407</v>
      </c>
      <c r="E10" s="33">
        <f t="shared" si="2"/>
        <v>45449</v>
      </c>
      <c r="F10" s="46">
        <f>IF(E10="","",IF(E10=WORKDAY(E10+1,-1,日付!$D$4:$D$29),WORKDAY(E10-10,-1,日付!$D$4:$D$29),IFERROR("("&amp;VLOOKUP(E10,日付!$D$4:$E$29,2,FALSE)&amp;")","-")))</f>
        <v>45436</v>
      </c>
    </row>
    <row r="11" spans="1:6" ht="19.5" customHeight="1" x14ac:dyDescent="0.15">
      <c r="A11" s="33">
        <f t="shared" si="0"/>
        <v>45389</v>
      </c>
      <c r="B11" s="34" t="str">
        <f>IF(A11="","",IF(A11=WORKDAY(A11+1,-1,日付!$D$4:$D$29),WORKDAY(A11-10,-1,日付!$D$4:$D$29),IFERROR("("&amp;VLOOKUP(A11,日付!$D$4:$E$29,2,FALSE)&amp;")","-")))</f>
        <v>-</v>
      </c>
      <c r="C11" s="33">
        <f t="shared" si="1"/>
        <v>45419</v>
      </c>
      <c r="D11" s="46">
        <f>IF(C11="","",IF(C11=WORKDAY(C11+1,-1,日付!$D$4:$D$29),WORKDAY(C11-10,-1,日付!$D$4:$D$29),IFERROR("("&amp;VLOOKUP(C11,日付!$D$4:$E$29,2,FALSE)&amp;")","-")))</f>
        <v>45408</v>
      </c>
      <c r="E11" s="33">
        <f t="shared" si="2"/>
        <v>45450</v>
      </c>
      <c r="F11" s="46">
        <f>IF(E11="","",IF(E11=WORKDAY(E11+1,-1,日付!$D$4:$D$29),WORKDAY(E11-10,-1,日付!$D$4:$D$29),IFERROR("("&amp;VLOOKUP(E11,日付!$D$4:$E$29,2,FALSE)&amp;")","-")))</f>
        <v>45439</v>
      </c>
    </row>
    <row r="12" spans="1:6" ht="19.5" customHeight="1" x14ac:dyDescent="0.15">
      <c r="A12" s="33">
        <f t="shared" si="0"/>
        <v>45390</v>
      </c>
      <c r="B12" s="34">
        <f>IF(A12="","",IF(A12=WORKDAY(A12+1,-1,日付!$D$4:$D$29),WORKDAY(A12-10,-1,日付!$D$4:$D$29),IFERROR("("&amp;VLOOKUP(A12,日付!$D$4:$E$29,2,FALSE)&amp;")","-")))</f>
        <v>45379</v>
      </c>
      <c r="C12" s="33">
        <f t="shared" si="1"/>
        <v>45420</v>
      </c>
      <c r="D12" s="46">
        <f>IF(C12="","",IF(C12=WORKDAY(C12+1,-1,日付!$D$4:$D$29),WORKDAY(C12-10,-1,日付!$D$4:$D$29),IFERROR("("&amp;VLOOKUP(C12,日付!$D$4:$E$29,2,FALSE)&amp;")","-")))</f>
        <v>45408</v>
      </c>
      <c r="E12" s="33">
        <f t="shared" si="2"/>
        <v>45451</v>
      </c>
      <c r="F12" s="46" t="str">
        <f>IF(E12="","",IF(E12=WORKDAY(E12+1,-1,日付!$D$4:$D$29),WORKDAY(E12-10,-1,日付!$D$4:$D$29),IFERROR("("&amp;VLOOKUP(E12,日付!$D$4:$E$29,2,FALSE)&amp;")","-")))</f>
        <v>-</v>
      </c>
    </row>
    <row r="13" spans="1:6" ht="19.5" customHeight="1" x14ac:dyDescent="0.15">
      <c r="A13" s="33">
        <f t="shared" si="0"/>
        <v>45391</v>
      </c>
      <c r="B13" s="34">
        <f>IF(A13="","",IF(A13=WORKDAY(A13+1,-1,日付!$D$4:$D$29),WORKDAY(A13-10,-1,日付!$D$4:$D$29),IFERROR("("&amp;VLOOKUP(A13,日付!$D$4:$E$29,2,FALSE)&amp;")","-")))</f>
        <v>45380</v>
      </c>
      <c r="C13" s="33">
        <f t="shared" si="1"/>
        <v>45421</v>
      </c>
      <c r="D13" s="46">
        <f>IF(C13="","",IF(C13=WORKDAY(C13+1,-1,日付!$D$4:$D$29),WORKDAY(C13-10,-1,日付!$D$4:$D$29),IFERROR("("&amp;VLOOKUP(C13,日付!$D$4:$E$29,2,FALSE)&amp;")","-")))</f>
        <v>45408</v>
      </c>
      <c r="E13" s="33">
        <f t="shared" si="2"/>
        <v>45452</v>
      </c>
      <c r="F13" s="46" t="str">
        <f>IF(E13="","",IF(E13=WORKDAY(E13+1,-1,日付!$D$4:$D$29),WORKDAY(E13-10,-1,日付!$D$4:$D$29),IFERROR("("&amp;VLOOKUP(E13,日付!$D$4:$E$29,2,FALSE)&amp;")","-")))</f>
        <v>-</v>
      </c>
    </row>
    <row r="14" spans="1:6" ht="19.5" customHeight="1" x14ac:dyDescent="0.15">
      <c r="A14" s="33">
        <f t="shared" si="0"/>
        <v>45392</v>
      </c>
      <c r="B14" s="34">
        <f>IF(A14="","",IF(A14=WORKDAY(A14+1,-1,日付!$D$4:$D$29),WORKDAY(A14-10,-1,日付!$D$4:$D$29),IFERROR("("&amp;VLOOKUP(A14,日付!$D$4:$E$29,2,FALSE)&amp;")","-")))</f>
        <v>45380</v>
      </c>
      <c r="C14" s="33">
        <f t="shared" si="1"/>
        <v>45422</v>
      </c>
      <c r="D14" s="46">
        <f>IF(C14="","",IF(C14=WORKDAY(C14+1,-1,日付!$D$4:$D$29),WORKDAY(C14-10,-1,日付!$D$4:$D$29),IFERROR("("&amp;VLOOKUP(C14,日付!$D$4:$E$29,2,FALSE)&amp;")","-")))</f>
        <v>45408</v>
      </c>
      <c r="E14" s="33">
        <f t="shared" si="2"/>
        <v>45453</v>
      </c>
      <c r="F14" s="46">
        <f>IF(E14="","",IF(E14=WORKDAY(E14+1,-1,日付!$D$4:$D$29),WORKDAY(E14-10,-1,日付!$D$4:$D$29),IFERROR("("&amp;VLOOKUP(E14,日付!$D$4:$E$29,2,FALSE)&amp;")","-")))</f>
        <v>45442</v>
      </c>
    </row>
    <row r="15" spans="1:6" ht="19.5" customHeight="1" x14ac:dyDescent="0.15">
      <c r="A15" s="33">
        <f t="shared" si="0"/>
        <v>45393</v>
      </c>
      <c r="B15" s="34">
        <f>IF(A15="","",IF(A15=WORKDAY(A15+1,-1,日付!$D$4:$D$29),WORKDAY(A15-10,-1,日付!$D$4:$D$29),IFERROR("("&amp;VLOOKUP(A15,日付!$D$4:$E$29,2,FALSE)&amp;")","-")))</f>
        <v>45380</v>
      </c>
      <c r="C15" s="33">
        <f t="shared" si="1"/>
        <v>45423</v>
      </c>
      <c r="D15" s="46" t="str">
        <f>IF(C15="","",IF(C15=WORKDAY(C15+1,-1,日付!$D$4:$D$29),WORKDAY(C15-10,-1,日付!$D$4:$D$29),IFERROR("("&amp;VLOOKUP(C15,日付!$D$4:$E$29,2,FALSE)&amp;")","-")))</f>
        <v>-</v>
      </c>
      <c r="E15" s="33">
        <f t="shared" si="2"/>
        <v>45454</v>
      </c>
      <c r="F15" s="46">
        <f>IF(E15="","",IF(E15=WORKDAY(E15+1,-1,日付!$D$4:$D$29),WORKDAY(E15-10,-1,日付!$D$4:$D$29),IFERROR("("&amp;VLOOKUP(E15,日付!$D$4:$E$29,2,FALSE)&amp;")","-")))</f>
        <v>45443</v>
      </c>
    </row>
    <row r="16" spans="1:6" ht="19.5" customHeight="1" x14ac:dyDescent="0.15">
      <c r="A16" s="33">
        <f t="shared" si="0"/>
        <v>45394</v>
      </c>
      <c r="B16" s="34">
        <f>IF(A16="","",IF(A16=WORKDAY(A16+1,-1,日付!$D$4:$D$29),WORKDAY(A16-10,-1,日付!$D$4:$D$29),IFERROR("("&amp;VLOOKUP(A16,日付!$D$4:$E$29,2,FALSE)&amp;")","-")))</f>
        <v>45383</v>
      </c>
      <c r="C16" s="33">
        <f t="shared" si="1"/>
        <v>45424</v>
      </c>
      <c r="D16" s="46" t="str">
        <f>IF(C16="","",IF(C16=WORKDAY(C16+1,-1,日付!$D$4:$D$29),WORKDAY(C16-10,-1,日付!$D$4:$D$29),IFERROR("("&amp;VLOOKUP(C16,日付!$D$4:$E$29,2,FALSE)&amp;")","-")))</f>
        <v>-</v>
      </c>
      <c r="E16" s="33">
        <f t="shared" si="2"/>
        <v>45455</v>
      </c>
      <c r="F16" s="46">
        <f>IF(E16="","",IF(E16=WORKDAY(E16+1,-1,日付!$D$4:$D$29),WORKDAY(E16-10,-1,日付!$D$4:$D$29),IFERROR("("&amp;VLOOKUP(E16,日付!$D$4:$E$29,2,FALSE)&amp;")","-")))</f>
        <v>45443</v>
      </c>
    </row>
    <row r="17" spans="1:6" ht="19.5" customHeight="1" x14ac:dyDescent="0.15">
      <c r="A17" s="33">
        <f t="shared" si="0"/>
        <v>45395</v>
      </c>
      <c r="B17" s="34" t="str">
        <f>IF(A17="","",IF(A17=WORKDAY(A17+1,-1,日付!$D$4:$D$29),WORKDAY(A17-10,-1,日付!$D$4:$D$29),IFERROR("("&amp;VLOOKUP(A17,日付!$D$4:$E$29,2,FALSE)&amp;")","-")))</f>
        <v>-</v>
      </c>
      <c r="C17" s="33">
        <f t="shared" si="1"/>
        <v>45425</v>
      </c>
      <c r="D17" s="46">
        <f>IF(C17="","",IF(C17=WORKDAY(C17+1,-1,日付!$D$4:$D$29),WORKDAY(C17-10,-1,日付!$D$4:$D$29),IFERROR("("&amp;VLOOKUP(C17,日付!$D$4:$E$29,2,FALSE)&amp;")","-")))</f>
        <v>45414</v>
      </c>
      <c r="E17" s="33">
        <f t="shared" si="2"/>
        <v>45456</v>
      </c>
      <c r="F17" s="46">
        <f>IF(E17="","",IF(E17=WORKDAY(E17+1,-1,日付!$D$4:$D$29),WORKDAY(E17-10,-1,日付!$D$4:$D$29),IFERROR("("&amp;VLOOKUP(E17,日付!$D$4:$E$29,2,FALSE)&amp;")","-")))</f>
        <v>45443</v>
      </c>
    </row>
    <row r="18" spans="1:6" ht="19.5" customHeight="1" x14ac:dyDescent="0.15">
      <c r="A18" s="33">
        <f t="shared" si="0"/>
        <v>45396</v>
      </c>
      <c r="B18" s="34" t="str">
        <f>IF(A18="","",IF(A18=WORKDAY(A18+1,-1,日付!$D$4:$D$29),WORKDAY(A18-10,-1,日付!$D$4:$D$29),IFERROR("("&amp;VLOOKUP(A18,日付!$D$4:$E$29,2,FALSE)&amp;")","-")))</f>
        <v>-</v>
      </c>
      <c r="C18" s="33">
        <f t="shared" si="1"/>
        <v>45426</v>
      </c>
      <c r="D18" s="46">
        <f>IF(C18="","",IF(C18=WORKDAY(C18+1,-1,日付!$D$4:$D$29),WORKDAY(C18-10,-1,日付!$D$4:$D$29),IFERROR("("&amp;VLOOKUP(C18,日付!$D$4:$E$29,2,FALSE)&amp;")","-")))</f>
        <v>45414</v>
      </c>
      <c r="E18" s="33">
        <f t="shared" si="2"/>
        <v>45457</v>
      </c>
      <c r="F18" s="46">
        <f>IF(E18="","",IF(E18=WORKDAY(E18+1,-1,日付!$D$4:$D$29),WORKDAY(E18-10,-1,日付!$D$4:$D$29),IFERROR("("&amp;VLOOKUP(E18,日付!$D$4:$E$29,2,FALSE)&amp;")","-")))</f>
        <v>45446</v>
      </c>
    </row>
    <row r="19" spans="1:6" ht="19.5" customHeight="1" x14ac:dyDescent="0.15">
      <c r="A19" s="33">
        <f t="shared" si="0"/>
        <v>45397</v>
      </c>
      <c r="B19" s="34">
        <f>IF(A19="","",IF(A19=WORKDAY(A19+1,-1,日付!$D$4:$D$29),WORKDAY(A19-10,-1,日付!$D$4:$D$29),IFERROR("("&amp;VLOOKUP(A19,日付!$D$4:$E$29,2,FALSE)&amp;")","-")))</f>
        <v>45386</v>
      </c>
      <c r="C19" s="33">
        <f t="shared" si="1"/>
        <v>45427</v>
      </c>
      <c r="D19" s="46">
        <f>IF(C19="","",IF(C19=WORKDAY(C19+1,-1,日付!$D$4:$D$29),WORKDAY(C19-10,-1,日付!$D$4:$D$29),IFERROR("("&amp;VLOOKUP(C19,日付!$D$4:$E$29,2,FALSE)&amp;")","-")))</f>
        <v>45414</v>
      </c>
      <c r="E19" s="33">
        <f t="shared" si="2"/>
        <v>45458</v>
      </c>
      <c r="F19" s="46" t="str">
        <f>IF(E19="","",IF(E19=WORKDAY(E19+1,-1,日付!$D$4:$D$29),WORKDAY(E19-10,-1,日付!$D$4:$D$29),IFERROR("("&amp;VLOOKUP(E19,日付!$D$4:$E$29,2,FALSE)&amp;")","-")))</f>
        <v>-</v>
      </c>
    </row>
    <row r="20" spans="1:6" ht="19.5" customHeight="1" x14ac:dyDescent="0.15">
      <c r="A20" s="33">
        <f t="shared" si="0"/>
        <v>45398</v>
      </c>
      <c r="B20" s="34">
        <f>IF(A20="","",IF(A20=WORKDAY(A20+1,-1,日付!$D$4:$D$29),WORKDAY(A20-10,-1,日付!$D$4:$D$29),IFERROR("("&amp;VLOOKUP(A20,日付!$D$4:$E$29,2,FALSE)&amp;")","-")))</f>
        <v>45387</v>
      </c>
      <c r="C20" s="33">
        <f t="shared" si="1"/>
        <v>45428</v>
      </c>
      <c r="D20" s="46">
        <f>IF(C20="","",IF(C20=WORKDAY(C20+1,-1,日付!$D$4:$D$29),WORKDAY(C20-10,-1,日付!$D$4:$D$29),IFERROR("("&amp;VLOOKUP(C20,日付!$D$4:$E$29,2,FALSE)&amp;")","-")))</f>
        <v>45414</v>
      </c>
      <c r="E20" s="33">
        <f t="shared" si="2"/>
        <v>45459</v>
      </c>
      <c r="F20" s="46" t="str">
        <f>IF(E20="","",IF(E20=WORKDAY(E20+1,-1,日付!$D$4:$D$29),WORKDAY(E20-10,-1,日付!$D$4:$D$29),IFERROR("("&amp;VLOOKUP(E20,日付!$D$4:$E$29,2,FALSE)&amp;")","-")))</f>
        <v>-</v>
      </c>
    </row>
    <row r="21" spans="1:6" ht="19.5" customHeight="1" x14ac:dyDescent="0.15">
      <c r="A21" s="33">
        <f t="shared" si="0"/>
        <v>45399</v>
      </c>
      <c r="B21" s="34">
        <f>IF(A21="","",IF(A21=WORKDAY(A21+1,-1,日付!$D$4:$D$29),WORKDAY(A21-10,-1,日付!$D$4:$D$29),IFERROR("("&amp;VLOOKUP(A21,日付!$D$4:$E$29,2,FALSE)&amp;")","-")))</f>
        <v>45387</v>
      </c>
      <c r="C21" s="33">
        <f t="shared" si="1"/>
        <v>45429</v>
      </c>
      <c r="D21" s="46">
        <f>IF(C21="","",IF(C21=WORKDAY(C21+1,-1,日付!$D$4:$D$29),WORKDAY(C21-10,-1,日付!$D$4:$D$29),IFERROR("("&amp;VLOOKUP(C21,日付!$D$4:$E$29,2,FALSE)&amp;")","-")))</f>
        <v>45418</v>
      </c>
      <c r="E21" s="33">
        <f t="shared" si="2"/>
        <v>45460</v>
      </c>
      <c r="F21" s="46">
        <f>IF(E21="","",IF(E21=WORKDAY(E21+1,-1,日付!$D$4:$D$29),WORKDAY(E21-10,-1,日付!$D$4:$D$29),IFERROR("("&amp;VLOOKUP(E21,日付!$D$4:$E$29,2,FALSE)&amp;")","-")))</f>
        <v>45449</v>
      </c>
    </row>
    <row r="22" spans="1:6" ht="19.5" customHeight="1" x14ac:dyDescent="0.15">
      <c r="A22" s="33">
        <f t="shared" si="0"/>
        <v>45400</v>
      </c>
      <c r="B22" s="34">
        <f>IF(A22="","",IF(A22=WORKDAY(A22+1,-1,日付!$D$4:$D$29),WORKDAY(A22-10,-1,日付!$D$4:$D$29),IFERROR("("&amp;VLOOKUP(A22,日付!$D$4:$E$29,2,FALSE)&amp;")","-")))</f>
        <v>45387</v>
      </c>
      <c r="C22" s="33">
        <f t="shared" si="1"/>
        <v>45430</v>
      </c>
      <c r="D22" s="46" t="str">
        <f>IF(C22="","",IF(C22=WORKDAY(C22+1,-1,日付!$D$4:$D$29),WORKDAY(C22-10,-1,日付!$D$4:$D$29),IFERROR("("&amp;VLOOKUP(C22,日付!$D$4:$E$29,2,FALSE)&amp;")","-")))</f>
        <v>-</v>
      </c>
      <c r="E22" s="33">
        <f t="shared" si="2"/>
        <v>45461</v>
      </c>
      <c r="F22" s="46">
        <f>IF(E22="","",IF(E22=WORKDAY(E22+1,-1,日付!$D$4:$D$29),WORKDAY(E22-10,-1,日付!$D$4:$D$29),IFERROR("("&amp;VLOOKUP(E22,日付!$D$4:$E$29,2,FALSE)&amp;")","-")))</f>
        <v>45450</v>
      </c>
    </row>
    <row r="23" spans="1:6" ht="19.5" customHeight="1" x14ac:dyDescent="0.15">
      <c r="A23" s="33">
        <f t="shared" si="0"/>
        <v>45401</v>
      </c>
      <c r="B23" s="34">
        <f>IF(A23="","",IF(A23=WORKDAY(A23+1,-1,日付!$D$4:$D$29),WORKDAY(A23-10,-1,日付!$D$4:$D$29),IFERROR("("&amp;VLOOKUP(A23,日付!$D$4:$E$29,2,FALSE)&amp;")","-")))</f>
        <v>45390</v>
      </c>
      <c r="C23" s="33">
        <f t="shared" si="1"/>
        <v>45431</v>
      </c>
      <c r="D23" s="46" t="str">
        <f>IF(C23="","",IF(C23=WORKDAY(C23+1,-1,日付!$D$4:$D$29),WORKDAY(C23-10,-1,日付!$D$4:$D$29),IFERROR("("&amp;VLOOKUP(C23,日付!$D$4:$E$29,2,FALSE)&amp;")","-")))</f>
        <v>-</v>
      </c>
      <c r="E23" s="33">
        <f t="shared" si="2"/>
        <v>45462</v>
      </c>
      <c r="F23" s="46">
        <f>IF(E23="","",IF(E23=WORKDAY(E23+1,-1,日付!$D$4:$D$29),WORKDAY(E23-10,-1,日付!$D$4:$D$29),IFERROR("("&amp;VLOOKUP(E23,日付!$D$4:$E$29,2,FALSE)&amp;")","-")))</f>
        <v>45450</v>
      </c>
    </row>
    <row r="24" spans="1:6" ht="19.5" customHeight="1" x14ac:dyDescent="0.15">
      <c r="A24" s="33">
        <f t="shared" si="0"/>
        <v>45402</v>
      </c>
      <c r="B24" s="34" t="str">
        <f>IF(A24="","",IF(A24=WORKDAY(A24+1,-1,日付!$D$4:$D$29),WORKDAY(A24-10,-1,日付!$D$4:$D$29),IFERROR("("&amp;VLOOKUP(A24,日付!$D$4:$E$29,2,FALSE)&amp;")","-")))</f>
        <v>-</v>
      </c>
      <c r="C24" s="33">
        <f t="shared" si="1"/>
        <v>45432</v>
      </c>
      <c r="D24" s="46">
        <f>IF(C24="","",IF(C24=WORKDAY(C24+1,-1,日付!$D$4:$D$29),WORKDAY(C24-10,-1,日付!$D$4:$D$29),IFERROR("("&amp;VLOOKUP(C24,日付!$D$4:$E$29,2,FALSE)&amp;")","-")))</f>
        <v>45421</v>
      </c>
      <c r="E24" s="33">
        <f t="shared" si="2"/>
        <v>45463</v>
      </c>
      <c r="F24" s="46">
        <f>IF(E24="","",IF(E24=WORKDAY(E24+1,-1,日付!$D$4:$D$29),WORKDAY(E24-10,-1,日付!$D$4:$D$29),IFERROR("("&amp;VLOOKUP(E24,日付!$D$4:$E$29,2,FALSE)&amp;")","-")))</f>
        <v>45450</v>
      </c>
    </row>
    <row r="25" spans="1:6" ht="19.5" customHeight="1" x14ac:dyDescent="0.15">
      <c r="A25" s="33">
        <f t="shared" si="0"/>
        <v>45403</v>
      </c>
      <c r="B25" s="34" t="str">
        <f>IF(A25="","",IF(A25=WORKDAY(A25+1,-1,日付!$D$4:$D$29),WORKDAY(A25-10,-1,日付!$D$4:$D$29),IFERROR("("&amp;VLOOKUP(A25,日付!$D$4:$E$29,2,FALSE)&amp;")","-")))</f>
        <v>-</v>
      </c>
      <c r="C25" s="33">
        <f t="shared" si="1"/>
        <v>45433</v>
      </c>
      <c r="D25" s="46">
        <f>IF(C25="","",IF(C25=WORKDAY(C25+1,-1,日付!$D$4:$D$29),WORKDAY(C25-10,-1,日付!$D$4:$D$29),IFERROR("("&amp;VLOOKUP(C25,日付!$D$4:$E$29,2,FALSE)&amp;")","-")))</f>
        <v>45422</v>
      </c>
      <c r="E25" s="33">
        <f t="shared" si="2"/>
        <v>45464</v>
      </c>
      <c r="F25" s="46">
        <f>IF(E25="","",IF(E25=WORKDAY(E25+1,-1,日付!$D$4:$D$29),WORKDAY(E25-10,-1,日付!$D$4:$D$29),IFERROR("("&amp;VLOOKUP(E25,日付!$D$4:$E$29,2,FALSE)&amp;")","-")))</f>
        <v>45453</v>
      </c>
    </row>
    <row r="26" spans="1:6" ht="19.5" customHeight="1" x14ac:dyDescent="0.15">
      <c r="A26" s="33">
        <f t="shared" si="0"/>
        <v>45404</v>
      </c>
      <c r="B26" s="34">
        <f>IF(A26="","",IF(A26=WORKDAY(A26+1,-1,日付!$D$4:$D$29),WORKDAY(A26-10,-1,日付!$D$4:$D$29),IFERROR("("&amp;VLOOKUP(A26,日付!$D$4:$E$29,2,FALSE)&amp;")","-")))</f>
        <v>45393</v>
      </c>
      <c r="C26" s="33">
        <f t="shared" si="1"/>
        <v>45434</v>
      </c>
      <c r="D26" s="46">
        <f>IF(C26="","",IF(C26=WORKDAY(C26+1,-1,日付!$D$4:$D$29),WORKDAY(C26-10,-1,日付!$D$4:$D$29),IFERROR("("&amp;VLOOKUP(C26,日付!$D$4:$E$29,2,FALSE)&amp;")","-")))</f>
        <v>45422</v>
      </c>
      <c r="E26" s="33">
        <f t="shared" si="2"/>
        <v>45465</v>
      </c>
      <c r="F26" s="46" t="str">
        <f>IF(E26="","",IF(E26=WORKDAY(E26+1,-1,日付!$D$4:$D$29),WORKDAY(E26-10,-1,日付!$D$4:$D$29),IFERROR("("&amp;VLOOKUP(E26,日付!$D$4:$E$29,2,FALSE)&amp;")","-")))</f>
        <v>-</v>
      </c>
    </row>
    <row r="27" spans="1:6" ht="19.5" customHeight="1" x14ac:dyDescent="0.15">
      <c r="A27" s="33">
        <f t="shared" si="0"/>
        <v>45405</v>
      </c>
      <c r="B27" s="34">
        <f>IF(A27="","",IF(A27=WORKDAY(A27+1,-1,日付!$D$4:$D$29),WORKDAY(A27-10,-1,日付!$D$4:$D$29),IFERROR("("&amp;VLOOKUP(A27,日付!$D$4:$E$29,2,FALSE)&amp;")","-")))</f>
        <v>45394</v>
      </c>
      <c r="C27" s="33">
        <f t="shared" si="1"/>
        <v>45435</v>
      </c>
      <c r="D27" s="46">
        <f>IF(C27="","",IF(C27=WORKDAY(C27+1,-1,日付!$D$4:$D$29),WORKDAY(C27-10,-1,日付!$D$4:$D$29),IFERROR("("&amp;VLOOKUP(C27,日付!$D$4:$E$29,2,FALSE)&amp;")","-")))</f>
        <v>45422</v>
      </c>
      <c r="E27" s="33">
        <f t="shared" si="2"/>
        <v>45466</v>
      </c>
      <c r="F27" s="46" t="str">
        <f>IF(E27="","",IF(E27=WORKDAY(E27+1,-1,日付!$D$4:$D$29),WORKDAY(E27-10,-1,日付!$D$4:$D$29),IFERROR("("&amp;VLOOKUP(E27,日付!$D$4:$E$29,2,FALSE)&amp;")","-")))</f>
        <v>-</v>
      </c>
    </row>
    <row r="28" spans="1:6" ht="19.5" customHeight="1" x14ac:dyDescent="0.15">
      <c r="A28" s="33">
        <f t="shared" si="0"/>
        <v>45406</v>
      </c>
      <c r="B28" s="34">
        <f>IF(A28="","",IF(A28=WORKDAY(A28+1,-1,日付!$D$4:$D$29),WORKDAY(A28-10,-1,日付!$D$4:$D$29),IFERROR("("&amp;VLOOKUP(A28,日付!$D$4:$E$29,2,FALSE)&amp;")","-")))</f>
        <v>45394</v>
      </c>
      <c r="C28" s="33">
        <f t="shared" si="1"/>
        <v>45436</v>
      </c>
      <c r="D28" s="46">
        <f>IF(C28="","",IF(C28=WORKDAY(C28+1,-1,日付!$D$4:$D$29),WORKDAY(C28-10,-1,日付!$D$4:$D$29),IFERROR("("&amp;VLOOKUP(C28,日付!$D$4:$E$29,2,FALSE)&amp;")","-")))</f>
        <v>45425</v>
      </c>
      <c r="E28" s="33">
        <f t="shared" si="2"/>
        <v>45467</v>
      </c>
      <c r="F28" s="46">
        <f>IF(E28="","",IF(E28=WORKDAY(E28+1,-1,日付!$D$4:$D$29),WORKDAY(E28-10,-1,日付!$D$4:$D$29),IFERROR("("&amp;VLOOKUP(E28,日付!$D$4:$E$29,2,FALSE)&amp;")","-")))</f>
        <v>45456</v>
      </c>
    </row>
    <row r="29" spans="1:6" ht="19.5" customHeight="1" x14ac:dyDescent="0.15">
      <c r="A29" s="33">
        <f t="shared" si="0"/>
        <v>45407</v>
      </c>
      <c r="B29" s="34">
        <f>IF(A29="","",IF(A29=WORKDAY(A29+1,-1,日付!$D$4:$D$29),WORKDAY(A29-10,-1,日付!$D$4:$D$29),IFERROR("("&amp;VLOOKUP(A29,日付!$D$4:$E$29,2,FALSE)&amp;")","-")))</f>
        <v>45394</v>
      </c>
      <c r="C29" s="33">
        <f t="shared" si="1"/>
        <v>45437</v>
      </c>
      <c r="D29" s="46" t="str">
        <f>IF(C29="","",IF(C29=WORKDAY(C29+1,-1,日付!$D$4:$D$29),WORKDAY(C29-10,-1,日付!$D$4:$D$29),IFERROR("("&amp;VLOOKUP(C29,日付!$D$4:$E$29,2,FALSE)&amp;")","-")))</f>
        <v>-</v>
      </c>
      <c r="E29" s="33">
        <f t="shared" si="2"/>
        <v>45468</v>
      </c>
      <c r="F29" s="46">
        <f>IF(E29="","",IF(E29=WORKDAY(E29+1,-1,日付!$D$4:$D$29),WORKDAY(E29-10,-1,日付!$D$4:$D$29),IFERROR("("&amp;VLOOKUP(E29,日付!$D$4:$E$29,2,FALSE)&amp;")","-")))</f>
        <v>45457</v>
      </c>
    </row>
    <row r="30" spans="1:6" ht="19.5" customHeight="1" x14ac:dyDescent="0.15">
      <c r="A30" s="33">
        <f t="shared" si="0"/>
        <v>45408</v>
      </c>
      <c r="B30" s="34">
        <f>IF(A30="","",IF(A30=WORKDAY(A30+1,-1,日付!$D$4:$D$29),WORKDAY(A30-10,-1,日付!$D$4:$D$29),IFERROR("("&amp;VLOOKUP(A30,日付!$D$4:$E$29,2,FALSE)&amp;")","-")))</f>
        <v>45397</v>
      </c>
      <c r="C30" s="33">
        <f t="shared" si="1"/>
        <v>45438</v>
      </c>
      <c r="D30" s="46" t="str">
        <f>IF(C30="","",IF(C30=WORKDAY(C30+1,-1,日付!$D$4:$D$29),WORKDAY(C30-10,-1,日付!$D$4:$D$29),IFERROR("("&amp;VLOOKUP(C30,日付!$D$4:$E$29,2,FALSE)&amp;")","-")))</f>
        <v>-</v>
      </c>
      <c r="E30" s="33">
        <f t="shared" si="2"/>
        <v>45469</v>
      </c>
      <c r="F30" s="46">
        <f>IF(E30="","",IF(E30=WORKDAY(E30+1,-1,日付!$D$4:$D$29),WORKDAY(E30-10,-1,日付!$D$4:$D$29),IFERROR("("&amp;VLOOKUP(E30,日付!$D$4:$E$29,2,FALSE)&amp;")","-")))</f>
        <v>45457</v>
      </c>
    </row>
    <row r="31" spans="1:6" ht="19.5" customHeight="1" x14ac:dyDescent="0.15">
      <c r="A31" s="33">
        <f t="shared" si="0"/>
        <v>45409</v>
      </c>
      <c r="B31" s="34" t="str">
        <f>IF(A31="","",IF(A31=WORKDAY(A31+1,-1,日付!$D$4:$D$29),WORKDAY(A31-10,-1,日付!$D$4:$D$29),IFERROR("("&amp;VLOOKUP(A31,日付!$D$4:$E$29,2,FALSE)&amp;")","-")))</f>
        <v>-</v>
      </c>
      <c r="C31" s="33">
        <f t="shared" si="1"/>
        <v>45439</v>
      </c>
      <c r="D31" s="46">
        <f>IF(C31="","",IF(C31=WORKDAY(C31+1,-1,日付!$D$4:$D$29),WORKDAY(C31-10,-1,日付!$D$4:$D$29),IFERROR("("&amp;VLOOKUP(C31,日付!$D$4:$E$29,2,FALSE)&amp;")","-")))</f>
        <v>45428</v>
      </c>
      <c r="E31" s="33">
        <f t="shared" si="2"/>
        <v>45470</v>
      </c>
      <c r="F31" s="46">
        <f>IF(E31="","",IF(E31=WORKDAY(E31+1,-1,日付!$D$4:$D$29),WORKDAY(E31-10,-1,日付!$D$4:$D$29),IFERROR("("&amp;VLOOKUP(E31,日付!$D$4:$E$29,2,FALSE)&amp;")","-")))</f>
        <v>45457</v>
      </c>
    </row>
    <row r="32" spans="1:6" ht="19.5" customHeight="1" x14ac:dyDescent="0.15">
      <c r="A32" s="33">
        <f t="shared" si="0"/>
        <v>45410</v>
      </c>
      <c r="B32" s="34" t="str">
        <f>IF(A32="","",IF(A32=WORKDAY(A32+1,-1,日付!$D$4:$D$29),WORKDAY(A32-10,-1,日付!$D$4:$D$29),IFERROR("("&amp;VLOOKUP(A32,日付!$D$4:$E$29,2,FALSE)&amp;")","-")))</f>
        <v>-</v>
      </c>
      <c r="C32" s="33">
        <f t="shared" si="1"/>
        <v>45440</v>
      </c>
      <c r="D32" s="46">
        <f>IF(C32="","",IF(C32=WORKDAY(C32+1,-1,日付!$D$4:$D$29),WORKDAY(C32-10,-1,日付!$D$4:$D$29),IFERROR("("&amp;VLOOKUP(C32,日付!$D$4:$E$29,2,FALSE)&amp;")","-")))</f>
        <v>45429</v>
      </c>
      <c r="E32" s="33">
        <f t="shared" si="2"/>
        <v>45471</v>
      </c>
      <c r="F32" s="46">
        <f>IF(E32="","",IF(E32=WORKDAY(E32+1,-1,日付!$D$4:$D$29),WORKDAY(E32-10,-1,日付!$D$4:$D$29),IFERROR("("&amp;VLOOKUP(E32,日付!$D$4:$E$29,2,FALSE)&amp;")","-")))</f>
        <v>45460</v>
      </c>
    </row>
    <row r="33" spans="1:11" ht="19.5" customHeight="1" x14ac:dyDescent="0.15">
      <c r="A33" s="33">
        <f t="shared" si="0"/>
        <v>45411</v>
      </c>
      <c r="B33" s="34" t="str">
        <f>IF(A33="","",IF(A33=WORKDAY(A33+1,-1,日付!$D$4:$D$29),WORKDAY(A33-10,-1,日付!$D$4:$D$29),IFERROR("("&amp;VLOOKUP(A33,日付!$D$4:$E$29,2,FALSE)&amp;")","-")))</f>
        <v>(昭和の日)</v>
      </c>
      <c r="C33" s="33">
        <f t="shared" si="1"/>
        <v>45441</v>
      </c>
      <c r="D33" s="46">
        <f>IF(C33="","",IF(C33=WORKDAY(C33+1,-1,日付!$D$4:$D$29),WORKDAY(C33-10,-1,日付!$D$4:$D$29),IFERROR("("&amp;VLOOKUP(C33,日付!$D$4:$E$29,2,FALSE)&amp;")","-")))</f>
        <v>45429</v>
      </c>
      <c r="E33" s="33">
        <f t="shared" si="2"/>
        <v>45472</v>
      </c>
      <c r="F33" s="46" t="str">
        <f>IF(E33="","",IF(E33=WORKDAY(E33+1,-1,日付!$D$4:$D$29),WORKDAY(E33-10,-1,日付!$D$4:$D$29),IFERROR("("&amp;VLOOKUP(E33,日付!$D$4:$E$29,2,FALSE)&amp;")","-")))</f>
        <v>-</v>
      </c>
    </row>
    <row r="34" spans="1:11" ht="19.5" customHeight="1" x14ac:dyDescent="0.15">
      <c r="A34" s="33">
        <f t="shared" si="0"/>
        <v>45412</v>
      </c>
      <c r="B34" s="34">
        <f>IF(A34="","",IF(A34=WORKDAY(A34+1,-1,日付!$D$4:$D$29),WORKDAY(A34-10,-1,日付!$D$4:$D$29),IFERROR("("&amp;VLOOKUP(A34,日付!$D$4:$E$29,2,FALSE)&amp;")","-")))</f>
        <v>45401</v>
      </c>
      <c r="C34" s="33">
        <f t="shared" si="1"/>
        <v>45442</v>
      </c>
      <c r="D34" s="46">
        <f>IF(C34="","",IF(C34=WORKDAY(C34+1,-1,日付!$D$4:$D$29),WORKDAY(C34-10,-1,日付!$D$4:$D$29),IFERROR("("&amp;VLOOKUP(C34,日付!$D$4:$E$29,2,FALSE)&amp;")","-")))</f>
        <v>45429</v>
      </c>
      <c r="E34" s="33">
        <f t="shared" si="2"/>
        <v>45473</v>
      </c>
      <c r="F34" s="46" t="str">
        <f>IF(E34="","",IF(E34=WORKDAY(E34+1,-1,日付!$D$4:$D$29),WORKDAY(E34-10,-1,日付!$D$4:$D$29),IFERROR("("&amp;VLOOKUP(E34,日付!$D$4:$E$29,2,FALSE)&amp;")","-")))</f>
        <v>-</v>
      </c>
    </row>
    <row r="35" spans="1:11" ht="19.5" customHeight="1" x14ac:dyDescent="0.15">
      <c r="A35" s="31" t="str">
        <f t="shared" si="0"/>
        <v/>
      </c>
      <c r="B35" s="32" t="str">
        <f>IF(A35="","",IF(A35=WORKDAY(A35+1,-1,日付!$D$4:$D$29),WORKDAY(A35-10,-1,日付!$D$4:$D$29),IFERROR("("&amp;VLOOKUP(A35,日付!$D$4:$E$29,2,FALSE)&amp;")","-")))</f>
        <v/>
      </c>
      <c r="C35" s="31">
        <f t="shared" si="1"/>
        <v>45443</v>
      </c>
      <c r="D35" s="45">
        <f>IF(C35="","",IF(C35=WORKDAY(C35+1,-1,日付!$D$4:$D$29),WORKDAY(C35-10,-1,日付!$D$4:$D$29),IFERROR("("&amp;VLOOKUP(C35,日付!$D$4:$E$29,2,FALSE)&amp;")","-")))</f>
        <v>45432</v>
      </c>
      <c r="E35" s="31" t="str">
        <f t="shared" si="2"/>
        <v/>
      </c>
      <c r="F35" s="45" t="str">
        <f>IF(E35="","",IF(E35=WORKDAY(E35+1,-1,日付!$D$4:$D$29),WORKDAY(E35-10,-1,日付!$D$4:$D$29),IFERROR("("&amp;VLOOKUP(E35,日付!$D$4:$E$29,2,FALSE)&amp;")","-")))</f>
        <v/>
      </c>
    </row>
    <row r="36" spans="1:11" ht="19.5" customHeight="1" x14ac:dyDescent="0.15">
      <c r="A36" s="38"/>
      <c r="B36" s="39"/>
      <c r="C36" s="39"/>
      <c r="D36" s="39"/>
      <c r="E36" s="39"/>
      <c r="F36" s="39"/>
    </row>
    <row r="37" spans="1:11" ht="19.5" customHeight="1" x14ac:dyDescent="0.15">
      <c r="A37" s="26" t="s">
        <v>38</v>
      </c>
      <c r="B37" s="40"/>
      <c r="C37" s="40"/>
      <c r="D37" s="40"/>
      <c r="E37" s="40"/>
      <c r="F37" s="40"/>
      <c r="G37" s="13"/>
      <c r="H37" s="13"/>
      <c r="I37" s="13"/>
      <c r="J37" s="13"/>
      <c r="K37" s="13"/>
    </row>
    <row r="38" spans="1:11" ht="19.5" customHeight="1" x14ac:dyDescent="0.15">
      <c r="A38" s="41" t="s">
        <v>39</v>
      </c>
      <c r="B38" s="40"/>
      <c r="C38" s="40"/>
      <c r="D38" s="40"/>
      <c r="E38" s="40"/>
      <c r="F38" s="40"/>
    </row>
    <row r="39" spans="1:11" ht="19.5" customHeight="1" x14ac:dyDescent="0.15">
      <c r="A39" s="41" t="s">
        <v>40</v>
      </c>
    </row>
    <row r="40" spans="1:11" ht="19.5" customHeight="1" x14ac:dyDescent="0.15">
      <c r="A40" s="42" t="s">
        <v>41</v>
      </c>
    </row>
    <row r="42" spans="1:11" ht="19.5" customHeight="1" x14ac:dyDescent="0.15">
      <c r="A42" s="51" t="str">
        <f>TEXT($A$5,"ggge")&amp;"年度"</f>
        <v>令和6年度</v>
      </c>
      <c r="B42" s="52" t="s">
        <v>34</v>
      </c>
      <c r="C42" s="53"/>
      <c r="D42" s="53"/>
      <c r="E42" s="53"/>
      <c r="F42" s="53"/>
    </row>
    <row r="43" spans="1:11" ht="19.5" customHeight="1" x14ac:dyDescent="0.15">
      <c r="A43" s="54"/>
      <c r="B43" s="54"/>
      <c r="C43" s="54"/>
      <c r="D43" s="54"/>
      <c r="E43" s="55" t="s">
        <v>35</v>
      </c>
      <c r="F43" s="52" t="s">
        <v>24</v>
      </c>
    </row>
    <row r="44" spans="1:11" ht="19.5" customHeight="1" x14ac:dyDescent="0.15">
      <c r="B44" s="10"/>
      <c r="F44" s="10"/>
    </row>
    <row r="45" spans="1:11" ht="19.5" customHeight="1" x14ac:dyDescent="0.15">
      <c r="A45" s="56" t="s">
        <v>36</v>
      </c>
      <c r="B45" s="57" t="s">
        <v>37</v>
      </c>
      <c r="C45" s="56" t="s">
        <v>36</v>
      </c>
      <c r="D45" s="57" t="s">
        <v>37</v>
      </c>
      <c r="E45" s="56" t="s">
        <v>36</v>
      </c>
      <c r="F45" s="58" t="s">
        <v>37</v>
      </c>
    </row>
    <row r="46" spans="1:11" ht="19.5" customHeight="1" x14ac:dyDescent="0.15">
      <c r="A46" s="35">
        <f>DATE(YEAR($A$5),7,1)</f>
        <v>45474</v>
      </c>
      <c r="B46" s="47">
        <f>IF(A46="","",IF(A46=WORKDAY(A46+1,-1,日付!$D$4:$D$29),WORKDAY(A46-10,-1,日付!$D$4:$D$29),IFERROR("("&amp;VLOOKUP(A46,日付!$D$4:$E$29,2,FALSE)&amp;")","-")))</f>
        <v>45463</v>
      </c>
      <c r="C46" s="35">
        <f>DATE(YEAR($A$5),8,1)</f>
        <v>45505</v>
      </c>
      <c r="D46" s="47">
        <f>IF(C46="","",IF(C46=WORKDAY(C46+1,-1,日付!$D$4:$D$29),WORKDAY(C46-10,-1,日付!$D$4:$D$29),IFERROR("("&amp;VLOOKUP(C46,日付!$D$4:$E$29,2,FALSE)&amp;")","-")))</f>
        <v>45492</v>
      </c>
      <c r="E46" s="35">
        <f>DATE(YEAR($A$5),9,1)</f>
        <v>45536</v>
      </c>
      <c r="F46" s="47" t="str">
        <f>IF(E46="","",IF(E46=WORKDAY(E46+1,-1,日付!$D$4:$D$29),WORKDAY(E46-10,-1,日付!$D$4:$D$29),IFERROR("("&amp;VLOOKUP(E46,日付!$D$4:$E$29,2,FALSE)&amp;")","-")))</f>
        <v>-</v>
      </c>
    </row>
    <row r="47" spans="1:11" ht="19.5" customHeight="1" x14ac:dyDescent="0.15">
      <c r="A47" s="33">
        <f>IF(A46="","",IF(TEXT(A46,"m")=TEXT(A46+1,"m"),A46+1,""))</f>
        <v>45475</v>
      </c>
      <c r="B47" s="46">
        <f>IF(A47="","",IF(A47=WORKDAY(A47+1,-1,日付!$D$4:$D$29),WORKDAY(A47-10,-1,日付!$D$4:$D$29),IFERROR("("&amp;VLOOKUP(A47,日付!$D$4:$E$29,2,FALSE)&amp;")","-")))</f>
        <v>45464</v>
      </c>
      <c r="C47" s="33">
        <f>IF(C46="","",IF(TEXT(C46,"m")=TEXT(C46+1,"m"),C46+1,""))</f>
        <v>45506</v>
      </c>
      <c r="D47" s="46">
        <f>IF(C47="","",IF(C47=WORKDAY(C47+1,-1,日付!$D$4:$D$29),WORKDAY(C47-10,-1,日付!$D$4:$D$29),IFERROR("("&amp;VLOOKUP(C47,日付!$D$4:$E$29,2,FALSE)&amp;")","-")))</f>
        <v>45495</v>
      </c>
      <c r="E47" s="33">
        <f>IF(E46="","",IF(TEXT(E46,"m")=TEXT(E46+1,"m"),E46+1,""))</f>
        <v>45537</v>
      </c>
      <c r="F47" s="46">
        <f>IF(E47="","",IF(E47=WORKDAY(E47+1,-1,日付!$D$4:$D$29),WORKDAY(E47-10,-1,日付!$D$4:$D$29),IFERROR("("&amp;VLOOKUP(E47,日付!$D$4:$E$29,2,FALSE)&amp;")","-")))</f>
        <v>45526</v>
      </c>
    </row>
    <row r="48" spans="1:11" ht="19.5" customHeight="1" x14ac:dyDescent="0.15">
      <c r="A48" s="33">
        <f t="shared" ref="A48:A76" si="3">IF(A47="","",IF(TEXT(A47,"m")=TEXT(A47+1,"m"),A47+1,""))</f>
        <v>45476</v>
      </c>
      <c r="B48" s="46">
        <f>IF(A48="","",IF(A48=WORKDAY(A48+1,-1,日付!$D$4:$D$29),WORKDAY(A48-10,-1,日付!$D$4:$D$29),IFERROR("("&amp;VLOOKUP(A48,日付!$D$4:$E$29,2,FALSE)&amp;")","-")))</f>
        <v>45464</v>
      </c>
      <c r="C48" s="33">
        <f t="shared" ref="C48:C76" si="4">IF(C47="","",IF(TEXT(C47,"m")=TEXT(C47+1,"m"),C47+1,""))</f>
        <v>45507</v>
      </c>
      <c r="D48" s="46" t="str">
        <f>IF(C48="","",IF(C48=WORKDAY(C48+1,-1,日付!$D$4:$D$29),WORKDAY(C48-10,-1,日付!$D$4:$D$29),IFERROR("("&amp;VLOOKUP(C48,日付!$D$4:$E$29,2,FALSE)&amp;")","-")))</f>
        <v>-</v>
      </c>
      <c r="E48" s="33">
        <f t="shared" ref="E48:E76" si="5">IF(E47="","",IF(TEXT(E47,"m")=TEXT(E47+1,"m"),E47+1,""))</f>
        <v>45538</v>
      </c>
      <c r="F48" s="46">
        <f>IF(E48="","",IF(E48=WORKDAY(E48+1,-1,日付!$D$4:$D$29),WORKDAY(E48-10,-1,日付!$D$4:$D$29),IFERROR("("&amp;VLOOKUP(E48,日付!$D$4:$E$29,2,FALSE)&amp;")","-")))</f>
        <v>45527</v>
      </c>
    </row>
    <row r="49" spans="1:6" ht="19.5" customHeight="1" x14ac:dyDescent="0.15">
      <c r="A49" s="33">
        <f t="shared" si="3"/>
        <v>45477</v>
      </c>
      <c r="B49" s="46">
        <f>IF(A49="","",IF(A49=WORKDAY(A49+1,-1,日付!$D$4:$D$29),WORKDAY(A49-10,-1,日付!$D$4:$D$29),IFERROR("("&amp;VLOOKUP(A49,日付!$D$4:$E$29,2,FALSE)&amp;")","-")))</f>
        <v>45464</v>
      </c>
      <c r="C49" s="33">
        <f t="shared" si="4"/>
        <v>45508</v>
      </c>
      <c r="D49" s="46" t="str">
        <f>IF(C49="","",IF(C49=WORKDAY(C49+1,-1,日付!$D$4:$D$29),WORKDAY(C49-10,-1,日付!$D$4:$D$29),IFERROR("("&amp;VLOOKUP(C49,日付!$D$4:$E$29,2,FALSE)&amp;")","-")))</f>
        <v>-</v>
      </c>
      <c r="E49" s="33">
        <f t="shared" si="5"/>
        <v>45539</v>
      </c>
      <c r="F49" s="46">
        <f>IF(E49="","",IF(E49=WORKDAY(E49+1,-1,日付!$D$4:$D$29),WORKDAY(E49-10,-1,日付!$D$4:$D$29),IFERROR("("&amp;VLOOKUP(E49,日付!$D$4:$E$29,2,FALSE)&amp;")","-")))</f>
        <v>45527</v>
      </c>
    </row>
    <row r="50" spans="1:6" ht="19.5" customHeight="1" x14ac:dyDescent="0.15">
      <c r="A50" s="33">
        <f t="shared" si="3"/>
        <v>45478</v>
      </c>
      <c r="B50" s="46">
        <f>IF(A50="","",IF(A50=WORKDAY(A50+1,-1,日付!$D$4:$D$29),WORKDAY(A50-10,-1,日付!$D$4:$D$29),IFERROR("("&amp;VLOOKUP(A50,日付!$D$4:$E$29,2,FALSE)&amp;")","-")))</f>
        <v>45467</v>
      </c>
      <c r="C50" s="33">
        <f t="shared" si="4"/>
        <v>45509</v>
      </c>
      <c r="D50" s="46">
        <f>IF(C50="","",IF(C50=WORKDAY(C50+1,-1,日付!$D$4:$D$29),WORKDAY(C50-10,-1,日付!$D$4:$D$29),IFERROR("("&amp;VLOOKUP(C50,日付!$D$4:$E$29,2,FALSE)&amp;")","-")))</f>
        <v>45498</v>
      </c>
      <c r="E50" s="33">
        <f t="shared" si="5"/>
        <v>45540</v>
      </c>
      <c r="F50" s="46">
        <f>IF(E50="","",IF(E50=WORKDAY(E50+1,-1,日付!$D$4:$D$29),WORKDAY(E50-10,-1,日付!$D$4:$D$29),IFERROR("("&amp;VLOOKUP(E50,日付!$D$4:$E$29,2,FALSE)&amp;")","-")))</f>
        <v>45527</v>
      </c>
    </row>
    <row r="51" spans="1:6" ht="19.5" customHeight="1" x14ac:dyDescent="0.15">
      <c r="A51" s="33">
        <f t="shared" si="3"/>
        <v>45479</v>
      </c>
      <c r="B51" s="46" t="str">
        <f>IF(A51="","",IF(A51=WORKDAY(A51+1,-1,日付!$D$4:$D$29),WORKDAY(A51-10,-1,日付!$D$4:$D$29),IFERROR("("&amp;VLOOKUP(A51,日付!$D$4:$E$29,2,FALSE)&amp;")","-")))</f>
        <v>-</v>
      </c>
      <c r="C51" s="33">
        <f t="shared" si="4"/>
        <v>45510</v>
      </c>
      <c r="D51" s="46">
        <f>IF(C51="","",IF(C51=WORKDAY(C51+1,-1,日付!$D$4:$D$29),WORKDAY(C51-10,-1,日付!$D$4:$D$29),IFERROR("("&amp;VLOOKUP(C51,日付!$D$4:$E$29,2,FALSE)&amp;")","-")))</f>
        <v>45499</v>
      </c>
      <c r="E51" s="33">
        <f t="shared" si="5"/>
        <v>45541</v>
      </c>
      <c r="F51" s="46">
        <f>IF(E51="","",IF(E51=WORKDAY(E51+1,-1,日付!$D$4:$D$29),WORKDAY(E51-10,-1,日付!$D$4:$D$29),IFERROR("("&amp;VLOOKUP(E51,日付!$D$4:$E$29,2,FALSE)&amp;")","-")))</f>
        <v>45530</v>
      </c>
    </row>
    <row r="52" spans="1:6" ht="19.5" customHeight="1" x14ac:dyDescent="0.15">
      <c r="A52" s="33">
        <f t="shared" si="3"/>
        <v>45480</v>
      </c>
      <c r="B52" s="46" t="str">
        <f>IF(A52="","",IF(A52=WORKDAY(A52+1,-1,日付!$D$4:$D$29),WORKDAY(A52-10,-1,日付!$D$4:$D$29),IFERROR("("&amp;VLOOKUP(A52,日付!$D$4:$E$29,2,FALSE)&amp;")","-")))</f>
        <v>-</v>
      </c>
      <c r="C52" s="33">
        <f t="shared" si="4"/>
        <v>45511</v>
      </c>
      <c r="D52" s="46">
        <f>IF(C52="","",IF(C52=WORKDAY(C52+1,-1,日付!$D$4:$D$29),WORKDAY(C52-10,-1,日付!$D$4:$D$29),IFERROR("("&amp;VLOOKUP(C52,日付!$D$4:$E$29,2,FALSE)&amp;")","-")))</f>
        <v>45499</v>
      </c>
      <c r="E52" s="33">
        <f t="shared" si="5"/>
        <v>45542</v>
      </c>
      <c r="F52" s="46" t="str">
        <f>IF(E52="","",IF(E52=WORKDAY(E52+1,-1,日付!$D$4:$D$29),WORKDAY(E52-10,-1,日付!$D$4:$D$29),IFERROR("("&amp;VLOOKUP(E52,日付!$D$4:$E$29,2,FALSE)&amp;")","-")))</f>
        <v>-</v>
      </c>
    </row>
    <row r="53" spans="1:6" ht="19.5" customHeight="1" x14ac:dyDescent="0.15">
      <c r="A53" s="33">
        <f t="shared" si="3"/>
        <v>45481</v>
      </c>
      <c r="B53" s="46">
        <f>IF(A53="","",IF(A53=WORKDAY(A53+1,-1,日付!$D$4:$D$29),WORKDAY(A53-10,-1,日付!$D$4:$D$29),IFERROR("("&amp;VLOOKUP(A53,日付!$D$4:$E$29,2,FALSE)&amp;")","-")))</f>
        <v>45470</v>
      </c>
      <c r="C53" s="33">
        <f t="shared" si="4"/>
        <v>45512</v>
      </c>
      <c r="D53" s="46">
        <f>IF(C53="","",IF(C53=WORKDAY(C53+1,-1,日付!$D$4:$D$29),WORKDAY(C53-10,-1,日付!$D$4:$D$29),IFERROR("("&amp;VLOOKUP(C53,日付!$D$4:$E$29,2,FALSE)&amp;")","-")))</f>
        <v>45499</v>
      </c>
      <c r="E53" s="33">
        <f t="shared" si="5"/>
        <v>45543</v>
      </c>
      <c r="F53" s="46" t="str">
        <f>IF(E53="","",IF(E53=WORKDAY(E53+1,-1,日付!$D$4:$D$29),WORKDAY(E53-10,-1,日付!$D$4:$D$29),IFERROR("("&amp;VLOOKUP(E53,日付!$D$4:$E$29,2,FALSE)&amp;")","-")))</f>
        <v>-</v>
      </c>
    </row>
    <row r="54" spans="1:6" ht="19.5" customHeight="1" x14ac:dyDescent="0.15">
      <c r="A54" s="33">
        <f t="shared" si="3"/>
        <v>45482</v>
      </c>
      <c r="B54" s="46">
        <f>IF(A54="","",IF(A54=WORKDAY(A54+1,-1,日付!$D$4:$D$29),WORKDAY(A54-10,-1,日付!$D$4:$D$29),IFERROR("("&amp;VLOOKUP(A54,日付!$D$4:$E$29,2,FALSE)&amp;")","-")))</f>
        <v>45471</v>
      </c>
      <c r="C54" s="33">
        <f t="shared" si="4"/>
        <v>45513</v>
      </c>
      <c r="D54" s="46">
        <f>IF(C54="","",IF(C54=WORKDAY(C54+1,-1,日付!$D$4:$D$29),WORKDAY(C54-10,-1,日付!$D$4:$D$29),IFERROR("("&amp;VLOOKUP(C54,日付!$D$4:$E$29,2,FALSE)&amp;")","-")))</f>
        <v>45502</v>
      </c>
      <c r="E54" s="33">
        <f t="shared" si="5"/>
        <v>45544</v>
      </c>
      <c r="F54" s="46">
        <f>IF(E54="","",IF(E54=WORKDAY(E54+1,-1,日付!$D$4:$D$29),WORKDAY(E54-10,-1,日付!$D$4:$D$29),IFERROR("("&amp;VLOOKUP(E54,日付!$D$4:$E$29,2,FALSE)&amp;")","-")))</f>
        <v>45533</v>
      </c>
    </row>
    <row r="55" spans="1:6" ht="19.5" customHeight="1" x14ac:dyDescent="0.15">
      <c r="A55" s="33">
        <f t="shared" si="3"/>
        <v>45483</v>
      </c>
      <c r="B55" s="46">
        <f>IF(A55="","",IF(A55=WORKDAY(A55+1,-1,日付!$D$4:$D$29),WORKDAY(A55-10,-1,日付!$D$4:$D$29),IFERROR("("&amp;VLOOKUP(A55,日付!$D$4:$E$29,2,FALSE)&amp;")","-")))</f>
        <v>45471</v>
      </c>
      <c r="C55" s="33">
        <f t="shared" si="4"/>
        <v>45514</v>
      </c>
      <c r="D55" s="46" t="str">
        <f>IF(C55="","",IF(C55=WORKDAY(C55+1,-1,日付!$D$4:$D$29),WORKDAY(C55-10,-1,日付!$D$4:$D$29),IFERROR("("&amp;VLOOKUP(C55,日付!$D$4:$E$29,2,FALSE)&amp;")","-")))</f>
        <v>-</v>
      </c>
      <c r="E55" s="33">
        <f t="shared" si="5"/>
        <v>45545</v>
      </c>
      <c r="F55" s="46">
        <f>IF(E55="","",IF(E55=WORKDAY(E55+1,-1,日付!$D$4:$D$29),WORKDAY(E55-10,-1,日付!$D$4:$D$29),IFERROR("("&amp;VLOOKUP(E55,日付!$D$4:$E$29,2,FALSE)&amp;")","-")))</f>
        <v>45534</v>
      </c>
    </row>
    <row r="56" spans="1:6" ht="19.5" customHeight="1" x14ac:dyDescent="0.15">
      <c r="A56" s="33">
        <f t="shared" si="3"/>
        <v>45484</v>
      </c>
      <c r="B56" s="46">
        <f>IF(A56="","",IF(A56=WORKDAY(A56+1,-1,日付!$D$4:$D$29),WORKDAY(A56-10,-1,日付!$D$4:$D$29),IFERROR("("&amp;VLOOKUP(A56,日付!$D$4:$E$29,2,FALSE)&amp;")","-")))</f>
        <v>45471</v>
      </c>
      <c r="C56" s="33">
        <f t="shared" si="4"/>
        <v>45515</v>
      </c>
      <c r="D56" s="46" t="str">
        <f>IF(C56="","",IF(C56=WORKDAY(C56+1,-1,日付!$D$4:$D$29),WORKDAY(C56-10,-1,日付!$D$4:$D$29),IFERROR("("&amp;VLOOKUP(C56,日付!$D$4:$E$29,2,FALSE)&amp;")","-")))</f>
        <v>(山の日)</v>
      </c>
      <c r="E56" s="33">
        <f t="shared" si="5"/>
        <v>45546</v>
      </c>
      <c r="F56" s="46">
        <f>IF(E56="","",IF(E56=WORKDAY(E56+1,-1,日付!$D$4:$D$29),WORKDAY(E56-10,-1,日付!$D$4:$D$29),IFERROR("("&amp;VLOOKUP(E56,日付!$D$4:$E$29,2,FALSE)&amp;")","-")))</f>
        <v>45534</v>
      </c>
    </row>
    <row r="57" spans="1:6" ht="19.5" customHeight="1" x14ac:dyDescent="0.15">
      <c r="A57" s="33">
        <f t="shared" si="3"/>
        <v>45485</v>
      </c>
      <c r="B57" s="46">
        <f>IF(A57="","",IF(A57=WORKDAY(A57+1,-1,日付!$D$4:$D$29),WORKDAY(A57-10,-1,日付!$D$4:$D$29),IFERROR("("&amp;VLOOKUP(A57,日付!$D$4:$E$29,2,FALSE)&amp;")","-")))</f>
        <v>45474</v>
      </c>
      <c r="C57" s="33">
        <f t="shared" si="4"/>
        <v>45516</v>
      </c>
      <c r="D57" s="46" t="str">
        <f>IF(C57="","",IF(C57=WORKDAY(C57+1,-1,日付!$D$4:$D$29),WORKDAY(C57-10,-1,日付!$D$4:$D$29),IFERROR("("&amp;VLOOKUP(C57,日付!$D$4:$E$29,2,FALSE)&amp;")","-")))</f>
        <v>(振替休日)</v>
      </c>
      <c r="E57" s="33">
        <f t="shared" si="5"/>
        <v>45547</v>
      </c>
      <c r="F57" s="46">
        <f>IF(E57="","",IF(E57=WORKDAY(E57+1,-1,日付!$D$4:$D$29),WORKDAY(E57-10,-1,日付!$D$4:$D$29),IFERROR("("&amp;VLOOKUP(E57,日付!$D$4:$E$29,2,FALSE)&amp;")","-")))</f>
        <v>45534</v>
      </c>
    </row>
    <row r="58" spans="1:6" ht="19.5" customHeight="1" x14ac:dyDescent="0.15">
      <c r="A58" s="33">
        <f t="shared" si="3"/>
        <v>45486</v>
      </c>
      <c r="B58" s="46" t="str">
        <f>IF(A58="","",IF(A58=WORKDAY(A58+1,-1,日付!$D$4:$D$29),WORKDAY(A58-10,-1,日付!$D$4:$D$29),IFERROR("("&amp;VLOOKUP(A58,日付!$D$4:$E$29,2,FALSE)&amp;")","-")))</f>
        <v>-</v>
      </c>
      <c r="C58" s="33">
        <f t="shared" si="4"/>
        <v>45517</v>
      </c>
      <c r="D58" s="46">
        <f>IF(C58="","",IF(C58=WORKDAY(C58+1,-1,日付!$D$4:$D$29),WORKDAY(C58-10,-1,日付!$D$4:$D$29),IFERROR("("&amp;VLOOKUP(C58,日付!$D$4:$E$29,2,FALSE)&amp;")","-")))</f>
        <v>45506</v>
      </c>
      <c r="E58" s="33">
        <f t="shared" si="5"/>
        <v>45548</v>
      </c>
      <c r="F58" s="46">
        <f>IF(E58="","",IF(E58=WORKDAY(E58+1,-1,日付!$D$4:$D$29),WORKDAY(E58-10,-1,日付!$D$4:$D$29),IFERROR("("&amp;VLOOKUP(E58,日付!$D$4:$E$29,2,FALSE)&amp;")","-")))</f>
        <v>45537</v>
      </c>
    </row>
    <row r="59" spans="1:6" ht="19.5" customHeight="1" x14ac:dyDescent="0.15">
      <c r="A59" s="33">
        <f t="shared" si="3"/>
        <v>45487</v>
      </c>
      <c r="B59" s="46" t="str">
        <f>IF(A59="","",IF(A59=WORKDAY(A59+1,-1,日付!$D$4:$D$29),WORKDAY(A59-10,-1,日付!$D$4:$D$29),IFERROR("("&amp;VLOOKUP(A59,日付!$D$4:$E$29,2,FALSE)&amp;")","-")))</f>
        <v>-</v>
      </c>
      <c r="C59" s="33">
        <f t="shared" si="4"/>
        <v>45518</v>
      </c>
      <c r="D59" s="46">
        <f>IF(C59="","",IF(C59=WORKDAY(C59+1,-1,日付!$D$4:$D$29),WORKDAY(C59-10,-1,日付!$D$4:$D$29),IFERROR("("&amp;VLOOKUP(C59,日付!$D$4:$E$29,2,FALSE)&amp;")","-")))</f>
        <v>45506</v>
      </c>
      <c r="E59" s="33">
        <f t="shared" si="5"/>
        <v>45549</v>
      </c>
      <c r="F59" s="46" t="str">
        <f>IF(E59="","",IF(E59=WORKDAY(E59+1,-1,日付!$D$4:$D$29),WORKDAY(E59-10,-1,日付!$D$4:$D$29),IFERROR("("&amp;VLOOKUP(E59,日付!$D$4:$E$29,2,FALSE)&amp;")","-")))</f>
        <v>-</v>
      </c>
    </row>
    <row r="60" spans="1:6" ht="19.5" customHeight="1" x14ac:dyDescent="0.15">
      <c r="A60" s="33">
        <f t="shared" si="3"/>
        <v>45488</v>
      </c>
      <c r="B60" s="46" t="str">
        <f>IF(A60="","",IF(A60=WORKDAY(A60+1,-1,日付!$D$4:$D$29),WORKDAY(A60-10,-1,日付!$D$4:$D$29),IFERROR("("&amp;VLOOKUP(A60,日付!$D$4:$E$29,2,FALSE)&amp;")","-")))</f>
        <v>(海の日)</v>
      </c>
      <c r="C60" s="33">
        <f t="shared" si="4"/>
        <v>45519</v>
      </c>
      <c r="D60" s="46">
        <f>IF(C60="","",IF(C60=WORKDAY(C60+1,-1,日付!$D$4:$D$29),WORKDAY(C60-10,-1,日付!$D$4:$D$29),IFERROR("("&amp;VLOOKUP(C60,日付!$D$4:$E$29,2,FALSE)&amp;")","-")))</f>
        <v>45506</v>
      </c>
      <c r="E60" s="33">
        <f t="shared" si="5"/>
        <v>45550</v>
      </c>
      <c r="F60" s="46" t="str">
        <f>IF(E60="","",IF(E60=WORKDAY(E60+1,-1,日付!$D$4:$D$29),WORKDAY(E60-10,-1,日付!$D$4:$D$29),IFERROR("("&amp;VLOOKUP(E60,日付!$D$4:$E$29,2,FALSE)&amp;")","-")))</f>
        <v>-</v>
      </c>
    </row>
    <row r="61" spans="1:6" ht="19.5" customHeight="1" x14ac:dyDescent="0.15">
      <c r="A61" s="33">
        <f t="shared" si="3"/>
        <v>45489</v>
      </c>
      <c r="B61" s="46">
        <f>IF(A61="","",IF(A61=WORKDAY(A61+1,-1,日付!$D$4:$D$29),WORKDAY(A61-10,-1,日付!$D$4:$D$29),IFERROR("("&amp;VLOOKUP(A61,日付!$D$4:$E$29,2,FALSE)&amp;")","-")))</f>
        <v>45478</v>
      </c>
      <c r="C61" s="33">
        <f t="shared" si="4"/>
        <v>45520</v>
      </c>
      <c r="D61" s="46">
        <f>IF(C61="","",IF(C61=WORKDAY(C61+1,-1,日付!$D$4:$D$29),WORKDAY(C61-10,-1,日付!$D$4:$D$29),IFERROR("("&amp;VLOOKUP(C61,日付!$D$4:$E$29,2,FALSE)&amp;")","-")))</f>
        <v>45509</v>
      </c>
      <c r="E61" s="33">
        <f t="shared" si="5"/>
        <v>45551</v>
      </c>
      <c r="F61" s="46" t="str">
        <f>IF(E61="","",IF(E61=WORKDAY(E61+1,-1,日付!$D$4:$D$29),WORKDAY(E61-10,-1,日付!$D$4:$D$29),IFERROR("("&amp;VLOOKUP(E61,日付!$D$4:$E$29,2,FALSE)&amp;")","-")))</f>
        <v>(敬老の日)</v>
      </c>
    </row>
    <row r="62" spans="1:6" ht="19.5" customHeight="1" x14ac:dyDescent="0.15">
      <c r="A62" s="33">
        <f t="shared" si="3"/>
        <v>45490</v>
      </c>
      <c r="B62" s="46">
        <f>IF(A62="","",IF(A62=WORKDAY(A62+1,-1,日付!$D$4:$D$29),WORKDAY(A62-10,-1,日付!$D$4:$D$29),IFERROR("("&amp;VLOOKUP(A62,日付!$D$4:$E$29,2,FALSE)&amp;")","-")))</f>
        <v>45478</v>
      </c>
      <c r="C62" s="33">
        <f t="shared" si="4"/>
        <v>45521</v>
      </c>
      <c r="D62" s="46" t="str">
        <f>IF(C62="","",IF(C62=WORKDAY(C62+1,-1,日付!$D$4:$D$29),WORKDAY(C62-10,-1,日付!$D$4:$D$29),IFERROR("("&amp;VLOOKUP(C62,日付!$D$4:$E$29,2,FALSE)&amp;")","-")))</f>
        <v>-</v>
      </c>
      <c r="E62" s="33">
        <f t="shared" si="5"/>
        <v>45552</v>
      </c>
      <c r="F62" s="46">
        <f>IF(E62="","",IF(E62=WORKDAY(E62+1,-1,日付!$D$4:$D$29),WORKDAY(E62-10,-1,日付!$D$4:$D$29),IFERROR("("&amp;VLOOKUP(E62,日付!$D$4:$E$29,2,FALSE)&amp;")","-")))</f>
        <v>45541</v>
      </c>
    </row>
    <row r="63" spans="1:6" ht="19.5" customHeight="1" x14ac:dyDescent="0.15">
      <c r="A63" s="33">
        <f t="shared" si="3"/>
        <v>45491</v>
      </c>
      <c r="B63" s="46">
        <f>IF(A63="","",IF(A63=WORKDAY(A63+1,-1,日付!$D$4:$D$29),WORKDAY(A63-10,-1,日付!$D$4:$D$29),IFERROR("("&amp;VLOOKUP(A63,日付!$D$4:$E$29,2,FALSE)&amp;")","-")))</f>
        <v>45478</v>
      </c>
      <c r="C63" s="33">
        <f t="shared" si="4"/>
        <v>45522</v>
      </c>
      <c r="D63" s="46" t="str">
        <f>IF(C63="","",IF(C63=WORKDAY(C63+1,-1,日付!$D$4:$D$29),WORKDAY(C63-10,-1,日付!$D$4:$D$29),IFERROR("("&amp;VLOOKUP(C63,日付!$D$4:$E$29,2,FALSE)&amp;")","-")))</f>
        <v>-</v>
      </c>
      <c r="E63" s="33">
        <f t="shared" si="5"/>
        <v>45553</v>
      </c>
      <c r="F63" s="46">
        <f>IF(E63="","",IF(E63=WORKDAY(E63+1,-1,日付!$D$4:$D$29),WORKDAY(E63-10,-1,日付!$D$4:$D$29),IFERROR("("&amp;VLOOKUP(E63,日付!$D$4:$E$29,2,FALSE)&amp;")","-")))</f>
        <v>45541</v>
      </c>
    </row>
    <row r="64" spans="1:6" ht="19.5" customHeight="1" x14ac:dyDescent="0.15">
      <c r="A64" s="33">
        <f t="shared" si="3"/>
        <v>45492</v>
      </c>
      <c r="B64" s="46">
        <f>IF(A64="","",IF(A64=WORKDAY(A64+1,-1,日付!$D$4:$D$29),WORKDAY(A64-10,-1,日付!$D$4:$D$29),IFERROR("("&amp;VLOOKUP(A64,日付!$D$4:$E$29,2,FALSE)&amp;")","-")))</f>
        <v>45481</v>
      </c>
      <c r="C64" s="33">
        <f t="shared" si="4"/>
        <v>45523</v>
      </c>
      <c r="D64" s="46">
        <f>IF(C64="","",IF(C64=WORKDAY(C64+1,-1,日付!$D$4:$D$29),WORKDAY(C64-10,-1,日付!$D$4:$D$29),IFERROR("("&amp;VLOOKUP(C64,日付!$D$4:$E$29,2,FALSE)&amp;")","-")))</f>
        <v>45512</v>
      </c>
      <c r="E64" s="33">
        <f t="shared" si="5"/>
        <v>45554</v>
      </c>
      <c r="F64" s="46">
        <f>IF(E64="","",IF(E64=WORKDAY(E64+1,-1,日付!$D$4:$D$29),WORKDAY(E64-10,-1,日付!$D$4:$D$29),IFERROR("("&amp;VLOOKUP(E64,日付!$D$4:$E$29,2,FALSE)&amp;")","-")))</f>
        <v>45541</v>
      </c>
    </row>
    <row r="65" spans="1:11" ht="19.5" customHeight="1" x14ac:dyDescent="0.15">
      <c r="A65" s="33">
        <f t="shared" si="3"/>
        <v>45493</v>
      </c>
      <c r="B65" s="46" t="str">
        <f>IF(A65="","",IF(A65=WORKDAY(A65+1,-1,日付!$D$4:$D$29),WORKDAY(A65-10,-1,日付!$D$4:$D$29),IFERROR("("&amp;VLOOKUP(A65,日付!$D$4:$E$29,2,FALSE)&amp;")","-")))</f>
        <v>-</v>
      </c>
      <c r="C65" s="33">
        <f t="shared" si="4"/>
        <v>45524</v>
      </c>
      <c r="D65" s="46">
        <f>IF(C65="","",IF(C65=WORKDAY(C65+1,-1,日付!$D$4:$D$29),WORKDAY(C65-10,-1,日付!$D$4:$D$29),IFERROR("("&amp;VLOOKUP(C65,日付!$D$4:$E$29,2,FALSE)&amp;")","-")))</f>
        <v>45513</v>
      </c>
      <c r="E65" s="33">
        <f t="shared" si="5"/>
        <v>45555</v>
      </c>
      <c r="F65" s="46">
        <f>IF(E65="","",IF(E65=WORKDAY(E65+1,-1,日付!$D$4:$D$29),WORKDAY(E65-10,-1,日付!$D$4:$D$29),IFERROR("("&amp;VLOOKUP(E65,日付!$D$4:$E$29,2,FALSE)&amp;")","-")))</f>
        <v>45544</v>
      </c>
    </row>
    <row r="66" spans="1:11" ht="19.5" customHeight="1" x14ac:dyDescent="0.15">
      <c r="A66" s="33">
        <f t="shared" si="3"/>
        <v>45494</v>
      </c>
      <c r="B66" s="46" t="str">
        <f>IF(A66="","",IF(A66=WORKDAY(A66+1,-1,日付!$D$4:$D$29),WORKDAY(A66-10,-1,日付!$D$4:$D$29),IFERROR("("&amp;VLOOKUP(A66,日付!$D$4:$E$29,2,FALSE)&amp;")","-")))</f>
        <v>-</v>
      </c>
      <c r="C66" s="33">
        <f t="shared" si="4"/>
        <v>45525</v>
      </c>
      <c r="D66" s="46">
        <f>IF(C66="","",IF(C66=WORKDAY(C66+1,-1,日付!$D$4:$D$29),WORKDAY(C66-10,-1,日付!$D$4:$D$29),IFERROR("("&amp;VLOOKUP(C66,日付!$D$4:$E$29,2,FALSE)&amp;")","-")))</f>
        <v>45513</v>
      </c>
      <c r="E66" s="33">
        <f t="shared" si="5"/>
        <v>45556</v>
      </c>
      <c r="F66" s="46" t="str">
        <f>IF(E66="","",IF(E66=WORKDAY(E66+1,-1,日付!$D$4:$D$29),WORKDAY(E66-10,-1,日付!$D$4:$D$29),IFERROR("("&amp;VLOOKUP(E66,日付!$D$4:$E$29,2,FALSE)&amp;")","-")))</f>
        <v>-</v>
      </c>
    </row>
    <row r="67" spans="1:11" ht="19.5" customHeight="1" x14ac:dyDescent="0.15">
      <c r="A67" s="33">
        <f t="shared" si="3"/>
        <v>45495</v>
      </c>
      <c r="B67" s="46">
        <f>IF(A67="","",IF(A67=WORKDAY(A67+1,-1,日付!$D$4:$D$29),WORKDAY(A67-10,-1,日付!$D$4:$D$29),IFERROR("("&amp;VLOOKUP(A67,日付!$D$4:$E$29,2,FALSE)&amp;")","-")))</f>
        <v>45484</v>
      </c>
      <c r="C67" s="33">
        <f t="shared" si="4"/>
        <v>45526</v>
      </c>
      <c r="D67" s="46">
        <f>IF(C67="","",IF(C67=WORKDAY(C67+1,-1,日付!$D$4:$D$29),WORKDAY(C67-10,-1,日付!$D$4:$D$29),IFERROR("("&amp;VLOOKUP(C67,日付!$D$4:$E$29,2,FALSE)&amp;")","-")))</f>
        <v>45513</v>
      </c>
      <c r="E67" s="33">
        <f t="shared" si="5"/>
        <v>45557</v>
      </c>
      <c r="F67" s="46" t="str">
        <f>IF(E67="","",IF(E67=WORKDAY(E67+1,-1,日付!$D$4:$D$29),WORKDAY(E67-10,-1,日付!$D$4:$D$29),IFERROR("("&amp;VLOOKUP(E67,日付!$D$4:$E$29,2,FALSE)&amp;")","-")))</f>
        <v>(秋分の日)</v>
      </c>
    </row>
    <row r="68" spans="1:11" ht="19.5" customHeight="1" x14ac:dyDescent="0.15">
      <c r="A68" s="33">
        <f t="shared" si="3"/>
        <v>45496</v>
      </c>
      <c r="B68" s="46">
        <f>IF(A68="","",IF(A68=WORKDAY(A68+1,-1,日付!$D$4:$D$29),WORKDAY(A68-10,-1,日付!$D$4:$D$29),IFERROR("("&amp;VLOOKUP(A68,日付!$D$4:$E$29,2,FALSE)&amp;")","-")))</f>
        <v>45485</v>
      </c>
      <c r="C68" s="33">
        <f t="shared" si="4"/>
        <v>45527</v>
      </c>
      <c r="D68" s="46">
        <f>IF(C68="","",IF(C68=WORKDAY(C68+1,-1,日付!$D$4:$D$29),WORKDAY(C68-10,-1,日付!$D$4:$D$29),IFERROR("("&amp;VLOOKUP(C68,日付!$D$4:$E$29,2,FALSE)&amp;")","-")))</f>
        <v>45513</v>
      </c>
      <c r="E68" s="33">
        <f t="shared" si="5"/>
        <v>45558</v>
      </c>
      <c r="F68" s="46" t="str">
        <f>IF(E68="","",IF(E68=WORKDAY(E68+1,-1,日付!$D$4:$D$29),WORKDAY(E68-10,-1,日付!$D$4:$D$29),IFERROR("("&amp;VLOOKUP(E68,日付!$D$4:$E$29,2,FALSE)&amp;")","-")))</f>
        <v>(振替休日)</v>
      </c>
    </row>
    <row r="69" spans="1:11" ht="19.5" customHeight="1" x14ac:dyDescent="0.15">
      <c r="A69" s="33">
        <f t="shared" si="3"/>
        <v>45497</v>
      </c>
      <c r="B69" s="46">
        <f>IF(A69="","",IF(A69=WORKDAY(A69+1,-1,日付!$D$4:$D$29),WORKDAY(A69-10,-1,日付!$D$4:$D$29),IFERROR("("&amp;VLOOKUP(A69,日付!$D$4:$E$29,2,FALSE)&amp;")","-")))</f>
        <v>45485</v>
      </c>
      <c r="C69" s="33">
        <f t="shared" si="4"/>
        <v>45528</v>
      </c>
      <c r="D69" s="46" t="str">
        <f>IF(C69="","",IF(C69=WORKDAY(C69+1,-1,日付!$D$4:$D$29),WORKDAY(C69-10,-1,日付!$D$4:$D$29),IFERROR("("&amp;VLOOKUP(C69,日付!$D$4:$E$29,2,FALSE)&amp;")","-")))</f>
        <v>-</v>
      </c>
      <c r="E69" s="33">
        <f t="shared" si="5"/>
        <v>45559</v>
      </c>
      <c r="F69" s="46">
        <f>IF(E69="","",IF(E69=WORKDAY(E69+1,-1,日付!$D$4:$D$29),WORKDAY(E69-10,-1,日付!$D$4:$D$29),IFERROR("("&amp;VLOOKUP(E69,日付!$D$4:$E$29,2,FALSE)&amp;")","-")))</f>
        <v>45548</v>
      </c>
    </row>
    <row r="70" spans="1:11" ht="19.5" customHeight="1" x14ac:dyDescent="0.15">
      <c r="A70" s="33">
        <f t="shared" si="3"/>
        <v>45498</v>
      </c>
      <c r="B70" s="46">
        <f>IF(A70="","",IF(A70=WORKDAY(A70+1,-1,日付!$D$4:$D$29),WORKDAY(A70-10,-1,日付!$D$4:$D$29),IFERROR("("&amp;VLOOKUP(A70,日付!$D$4:$E$29,2,FALSE)&amp;")","-")))</f>
        <v>45485</v>
      </c>
      <c r="C70" s="33">
        <f t="shared" si="4"/>
        <v>45529</v>
      </c>
      <c r="D70" s="46" t="str">
        <f>IF(C70="","",IF(C70=WORKDAY(C70+1,-1,日付!$D$4:$D$29),WORKDAY(C70-10,-1,日付!$D$4:$D$29),IFERROR("("&amp;VLOOKUP(C70,日付!$D$4:$E$29,2,FALSE)&amp;")","-")))</f>
        <v>-</v>
      </c>
      <c r="E70" s="33">
        <f t="shared" si="5"/>
        <v>45560</v>
      </c>
      <c r="F70" s="46">
        <f>IF(E70="","",IF(E70=WORKDAY(E70+1,-1,日付!$D$4:$D$29),WORKDAY(E70-10,-1,日付!$D$4:$D$29),IFERROR("("&amp;VLOOKUP(E70,日付!$D$4:$E$29,2,FALSE)&amp;")","-")))</f>
        <v>45548</v>
      </c>
    </row>
    <row r="71" spans="1:11" ht="19.5" customHeight="1" x14ac:dyDescent="0.15">
      <c r="A71" s="33">
        <f t="shared" si="3"/>
        <v>45499</v>
      </c>
      <c r="B71" s="46">
        <f>IF(A71="","",IF(A71=WORKDAY(A71+1,-1,日付!$D$4:$D$29),WORKDAY(A71-10,-1,日付!$D$4:$D$29),IFERROR("("&amp;VLOOKUP(A71,日付!$D$4:$E$29,2,FALSE)&amp;")","-")))</f>
        <v>45485</v>
      </c>
      <c r="C71" s="33">
        <f t="shared" si="4"/>
        <v>45530</v>
      </c>
      <c r="D71" s="46">
        <f>IF(C71="","",IF(C71=WORKDAY(C71+1,-1,日付!$D$4:$D$29),WORKDAY(C71-10,-1,日付!$D$4:$D$29),IFERROR("("&amp;VLOOKUP(C71,日付!$D$4:$E$29,2,FALSE)&amp;")","-")))</f>
        <v>45519</v>
      </c>
      <c r="E71" s="33">
        <f t="shared" si="5"/>
        <v>45561</v>
      </c>
      <c r="F71" s="46">
        <f>IF(E71="","",IF(E71=WORKDAY(E71+1,-1,日付!$D$4:$D$29),WORKDAY(E71-10,-1,日付!$D$4:$D$29),IFERROR("("&amp;VLOOKUP(E71,日付!$D$4:$E$29,2,FALSE)&amp;")","-")))</f>
        <v>45548</v>
      </c>
    </row>
    <row r="72" spans="1:11" ht="19.5" customHeight="1" x14ac:dyDescent="0.15">
      <c r="A72" s="33">
        <f t="shared" si="3"/>
        <v>45500</v>
      </c>
      <c r="B72" s="46" t="str">
        <f>IF(A72="","",IF(A72=WORKDAY(A72+1,-1,日付!$D$4:$D$29),WORKDAY(A72-10,-1,日付!$D$4:$D$29),IFERROR("("&amp;VLOOKUP(A72,日付!$D$4:$E$29,2,FALSE)&amp;")","-")))</f>
        <v>-</v>
      </c>
      <c r="C72" s="33">
        <f t="shared" si="4"/>
        <v>45531</v>
      </c>
      <c r="D72" s="46">
        <f>IF(C72="","",IF(C72=WORKDAY(C72+1,-1,日付!$D$4:$D$29),WORKDAY(C72-10,-1,日付!$D$4:$D$29),IFERROR("("&amp;VLOOKUP(C72,日付!$D$4:$E$29,2,FALSE)&amp;")","-")))</f>
        <v>45520</v>
      </c>
      <c r="E72" s="33">
        <f t="shared" si="5"/>
        <v>45562</v>
      </c>
      <c r="F72" s="46">
        <f>IF(E72="","",IF(E72=WORKDAY(E72+1,-1,日付!$D$4:$D$29),WORKDAY(E72-10,-1,日付!$D$4:$D$29),IFERROR("("&amp;VLOOKUP(E72,日付!$D$4:$E$29,2,FALSE)&amp;")","-")))</f>
        <v>45548</v>
      </c>
    </row>
    <row r="73" spans="1:11" ht="19.5" customHeight="1" x14ac:dyDescent="0.15">
      <c r="A73" s="33">
        <f t="shared" si="3"/>
        <v>45501</v>
      </c>
      <c r="B73" s="46" t="str">
        <f>IF(A73="","",IF(A73=WORKDAY(A73+1,-1,日付!$D$4:$D$29),WORKDAY(A73-10,-1,日付!$D$4:$D$29),IFERROR("("&amp;VLOOKUP(A73,日付!$D$4:$E$29,2,FALSE)&amp;")","-")))</f>
        <v>-</v>
      </c>
      <c r="C73" s="33">
        <f t="shared" si="4"/>
        <v>45532</v>
      </c>
      <c r="D73" s="46">
        <f>IF(C73="","",IF(C73=WORKDAY(C73+1,-1,日付!$D$4:$D$29),WORKDAY(C73-10,-1,日付!$D$4:$D$29),IFERROR("("&amp;VLOOKUP(C73,日付!$D$4:$E$29,2,FALSE)&amp;")","-")))</f>
        <v>45520</v>
      </c>
      <c r="E73" s="33">
        <f t="shared" si="5"/>
        <v>45563</v>
      </c>
      <c r="F73" s="46" t="str">
        <f>IF(E73="","",IF(E73=WORKDAY(E73+1,-1,日付!$D$4:$D$29),WORKDAY(E73-10,-1,日付!$D$4:$D$29),IFERROR("("&amp;VLOOKUP(E73,日付!$D$4:$E$29,2,FALSE)&amp;")","-")))</f>
        <v>-</v>
      </c>
    </row>
    <row r="74" spans="1:11" ht="19.5" customHeight="1" x14ac:dyDescent="0.15">
      <c r="A74" s="33">
        <f t="shared" si="3"/>
        <v>45502</v>
      </c>
      <c r="B74" s="46">
        <f>IF(A74="","",IF(A74=WORKDAY(A74+1,-1,日付!$D$4:$D$29),WORKDAY(A74-10,-1,日付!$D$4:$D$29),IFERROR("("&amp;VLOOKUP(A74,日付!$D$4:$E$29,2,FALSE)&amp;")","-")))</f>
        <v>45491</v>
      </c>
      <c r="C74" s="33">
        <f t="shared" si="4"/>
        <v>45533</v>
      </c>
      <c r="D74" s="46">
        <f>IF(C74="","",IF(C74=WORKDAY(C74+1,-1,日付!$D$4:$D$29),WORKDAY(C74-10,-1,日付!$D$4:$D$29),IFERROR("("&amp;VLOOKUP(C74,日付!$D$4:$E$29,2,FALSE)&amp;")","-")))</f>
        <v>45520</v>
      </c>
      <c r="E74" s="33">
        <f t="shared" si="5"/>
        <v>45564</v>
      </c>
      <c r="F74" s="46" t="str">
        <f>IF(E74="","",IF(E74=WORKDAY(E74+1,-1,日付!$D$4:$D$29),WORKDAY(E74-10,-1,日付!$D$4:$D$29),IFERROR("("&amp;VLOOKUP(E74,日付!$D$4:$E$29,2,FALSE)&amp;")","-")))</f>
        <v>-</v>
      </c>
    </row>
    <row r="75" spans="1:11" ht="19.5" customHeight="1" x14ac:dyDescent="0.15">
      <c r="A75" s="33">
        <f t="shared" si="3"/>
        <v>45503</v>
      </c>
      <c r="B75" s="46">
        <f>IF(A75="","",IF(A75=WORKDAY(A75+1,-1,日付!$D$4:$D$29),WORKDAY(A75-10,-1,日付!$D$4:$D$29),IFERROR("("&amp;VLOOKUP(A75,日付!$D$4:$E$29,2,FALSE)&amp;")","-")))</f>
        <v>45492</v>
      </c>
      <c r="C75" s="33">
        <f t="shared" si="4"/>
        <v>45534</v>
      </c>
      <c r="D75" s="46">
        <f>IF(C75="","",IF(C75=WORKDAY(C75+1,-1,日付!$D$4:$D$29),WORKDAY(C75-10,-1,日付!$D$4:$D$29),IFERROR("("&amp;VLOOKUP(C75,日付!$D$4:$E$29,2,FALSE)&amp;")","-")))</f>
        <v>45523</v>
      </c>
      <c r="E75" s="33">
        <f t="shared" si="5"/>
        <v>45565</v>
      </c>
      <c r="F75" s="46">
        <f>IF(E75="","",IF(E75=WORKDAY(E75+1,-1,日付!$D$4:$D$29),WORKDAY(E75-10,-1,日付!$D$4:$D$29),IFERROR("("&amp;VLOOKUP(E75,日付!$D$4:$E$29,2,FALSE)&amp;")","-")))</f>
        <v>45554</v>
      </c>
    </row>
    <row r="76" spans="1:11" ht="19.5" customHeight="1" x14ac:dyDescent="0.15">
      <c r="A76" s="31">
        <f t="shared" si="3"/>
        <v>45504</v>
      </c>
      <c r="B76" s="45">
        <f>IF(A76="","",IF(A76=WORKDAY(A76+1,-1,日付!$D$4:$D$29),WORKDAY(A76-10,-1,日付!$D$4:$D$29),IFERROR("("&amp;VLOOKUP(A76,日付!$D$4:$E$29,2,FALSE)&amp;")","-")))</f>
        <v>45492</v>
      </c>
      <c r="C76" s="31">
        <f t="shared" si="4"/>
        <v>45535</v>
      </c>
      <c r="D76" s="45" t="str">
        <f>IF(C76="","",IF(C76=WORKDAY(C76+1,-1,日付!$D$4:$D$29),WORKDAY(C76-10,-1,日付!$D$4:$D$29),IFERROR("("&amp;VLOOKUP(C76,日付!$D$4:$E$29,2,FALSE)&amp;")","-")))</f>
        <v>-</v>
      </c>
      <c r="E76" s="31" t="str">
        <f t="shared" si="5"/>
        <v/>
      </c>
      <c r="F76" s="45" t="str">
        <f>IF(E76="","",IF(E76=WORKDAY(E76+1,-1,日付!$D$4:$D$29),WORKDAY(E76-10,-1,日付!$D$4:$D$29),IFERROR("("&amp;VLOOKUP(E76,日付!$D$4:$E$29,2,FALSE)&amp;")","-")))</f>
        <v/>
      </c>
    </row>
    <row r="77" spans="1:11" ht="19.5" customHeight="1" x14ac:dyDescent="0.15">
      <c r="A77" s="38"/>
      <c r="B77" s="39"/>
      <c r="C77" s="39"/>
      <c r="D77" s="39"/>
      <c r="E77" s="39"/>
      <c r="F77" s="39"/>
    </row>
    <row r="78" spans="1:11" ht="19.5" customHeight="1" x14ac:dyDescent="0.15">
      <c r="A78" s="26" t="s">
        <v>38</v>
      </c>
      <c r="B78" s="40"/>
      <c r="C78" s="40"/>
      <c r="D78" s="40"/>
      <c r="E78" s="40"/>
      <c r="F78" s="40"/>
      <c r="G78" s="13"/>
      <c r="H78" s="13"/>
      <c r="I78" s="13"/>
      <c r="J78" s="13"/>
      <c r="K78" s="13"/>
    </row>
    <row r="79" spans="1:11" ht="19.5" customHeight="1" x14ac:dyDescent="0.15">
      <c r="A79" s="41" t="s">
        <v>39</v>
      </c>
      <c r="B79" s="40"/>
      <c r="C79" s="40"/>
      <c r="D79" s="40"/>
      <c r="E79" s="40"/>
      <c r="F79" s="40"/>
    </row>
    <row r="80" spans="1:11" ht="19.5" customHeight="1" x14ac:dyDescent="0.15">
      <c r="A80" s="41" t="s">
        <v>40</v>
      </c>
    </row>
    <row r="81" spans="1:6" ht="19.5" customHeight="1" x14ac:dyDescent="0.15">
      <c r="A81" s="42" t="s">
        <v>41</v>
      </c>
    </row>
    <row r="83" spans="1:6" ht="19.5" customHeight="1" x14ac:dyDescent="0.15">
      <c r="A83" s="51" t="str">
        <f>TEXT($A$5,"ggge")&amp;"年度"</f>
        <v>令和6年度</v>
      </c>
      <c r="B83" s="52" t="s">
        <v>34</v>
      </c>
      <c r="C83" s="53"/>
      <c r="D83" s="53"/>
      <c r="E83" s="53"/>
      <c r="F83" s="53"/>
    </row>
    <row r="84" spans="1:6" ht="19.5" customHeight="1" x14ac:dyDescent="0.15">
      <c r="A84" s="54"/>
      <c r="B84" s="54"/>
      <c r="C84" s="54"/>
      <c r="D84" s="54"/>
      <c r="E84" s="55" t="s">
        <v>35</v>
      </c>
      <c r="F84" s="52" t="s">
        <v>25</v>
      </c>
    </row>
    <row r="85" spans="1:6" ht="19.5" customHeight="1" x14ac:dyDescent="0.15">
      <c r="B85" s="10"/>
      <c r="F85" s="10"/>
    </row>
    <row r="86" spans="1:6" ht="19.5" customHeight="1" x14ac:dyDescent="0.15">
      <c r="A86" s="56" t="s">
        <v>36</v>
      </c>
      <c r="B86" s="57" t="s">
        <v>37</v>
      </c>
      <c r="C86" s="56" t="s">
        <v>36</v>
      </c>
      <c r="D86" s="57" t="s">
        <v>37</v>
      </c>
      <c r="E86" s="56" t="s">
        <v>36</v>
      </c>
      <c r="F86" s="58" t="s">
        <v>37</v>
      </c>
    </row>
    <row r="87" spans="1:6" ht="19.5" customHeight="1" x14ac:dyDescent="0.15">
      <c r="A87" s="35">
        <f>DATE(YEAR($A$5),10,1)</f>
        <v>45566</v>
      </c>
      <c r="B87" s="47">
        <f>IF(A87="","",IF(A87=WORKDAY(A87+1,-1,日付!$D$4:$D$29),WORKDAY(A87-10,-1,日付!$D$4:$D$29),IFERROR("("&amp;VLOOKUP(A87,日付!$D$4:$E$29,2,FALSE)&amp;")","-")))</f>
        <v>45555</v>
      </c>
      <c r="C87" s="35">
        <f>DATE(YEAR($A$5),11,1)</f>
        <v>45597</v>
      </c>
      <c r="D87" s="47">
        <f>IF(C87="","",IF(C87=WORKDAY(C87+1,-1,日付!$D$4:$D$29),WORKDAY(C87-10,-1,日付!$D$4:$D$29),IFERROR("("&amp;VLOOKUP(C87,日付!$D$4:$E$29,2,FALSE)&amp;")","-")))</f>
        <v>45586</v>
      </c>
      <c r="E87" s="35">
        <f>DATE(YEAR($A$5),12,1)</f>
        <v>45627</v>
      </c>
      <c r="F87" s="47" t="str">
        <f>IF(E87="","",IF(E87=WORKDAY(E87+1,-1,日付!$D$4:$D$29),WORKDAY(E87-10,-1,日付!$D$4:$D$29),IFERROR("("&amp;VLOOKUP(E87,日付!$D$4:$E$29,2,FALSE)&amp;")","-")))</f>
        <v>-</v>
      </c>
    </row>
    <row r="88" spans="1:6" ht="19.5" customHeight="1" x14ac:dyDescent="0.15">
      <c r="A88" s="33">
        <f>IF(A87="","",IF(TEXT(A87,"m")=TEXT(A87+1,"m"),A87+1,""))</f>
        <v>45567</v>
      </c>
      <c r="B88" s="46">
        <f>IF(A88="","",IF(A88=WORKDAY(A88+1,-1,日付!$D$4:$D$29),WORKDAY(A88-10,-1,日付!$D$4:$D$29),IFERROR("("&amp;VLOOKUP(A88,日付!$D$4:$E$29,2,FALSE)&amp;")","-")))</f>
        <v>45555</v>
      </c>
      <c r="C88" s="33">
        <f>IF(C87="","",IF(TEXT(C87,"m")=TEXT(C87+1,"m"),C87+1,""))</f>
        <v>45598</v>
      </c>
      <c r="D88" s="46" t="str">
        <f>IF(C88="","",IF(C88=WORKDAY(C88+1,-1,日付!$D$4:$D$29),WORKDAY(C88-10,-1,日付!$D$4:$D$29),IFERROR("("&amp;VLOOKUP(C88,日付!$D$4:$E$29,2,FALSE)&amp;")","-")))</f>
        <v>-</v>
      </c>
      <c r="E88" s="33">
        <f>IF(E87="","",IF(TEXT(E87,"m")=TEXT(E87+1,"m"),E87+1,""))</f>
        <v>45628</v>
      </c>
      <c r="F88" s="46">
        <f>IF(E88="","",IF(E88=WORKDAY(E88+1,-1,日付!$D$4:$D$29),WORKDAY(E88-10,-1,日付!$D$4:$D$29),IFERROR("("&amp;VLOOKUP(E88,日付!$D$4:$E$29,2,FALSE)&amp;")","-")))</f>
        <v>45617</v>
      </c>
    </row>
    <row r="89" spans="1:6" ht="19.5" customHeight="1" x14ac:dyDescent="0.15">
      <c r="A89" s="33">
        <f t="shared" ref="A89:A117" si="6">IF(A88="","",IF(TEXT(A88,"m")=TEXT(A88+1,"m"),A88+1,""))</f>
        <v>45568</v>
      </c>
      <c r="B89" s="46">
        <f>IF(A89="","",IF(A89=WORKDAY(A89+1,-1,日付!$D$4:$D$29),WORKDAY(A89-10,-1,日付!$D$4:$D$29),IFERROR("("&amp;VLOOKUP(A89,日付!$D$4:$E$29,2,FALSE)&amp;")","-")))</f>
        <v>45555</v>
      </c>
      <c r="C89" s="33">
        <f t="shared" ref="C89:C117" si="7">IF(C88="","",IF(TEXT(C88,"m")=TEXT(C88+1,"m"),C88+1,""))</f>
        <v>45599</v>
      </c>
      <c r="D89" s="46" t="str">
        <f>IF(C89="","",IF(C89=WORKDAY(C89+1,-1,日付!$D$4:$D$29),WORKDAY(C89-10,-1,日付!$D$4:$D$29),IFERROR("("&amp;VLOOKUP(C89,日付!$D$4:$E$29,2,FALSE)&amp;")","-")))</f>
        <v>(文化の日)</v>
      </c>
      <c r="E89" s="33">
        <f t="shared" ref="E89:E117" si="8">IF(E88="","",IF(TEXT(E88,"m")=TEXT(E88+1,"m"),E88+1,""))</f>
        <v>45629</v>
      </c>
      <c r="F89" s="46">
        <f>IF(E89="","",IF(E89=WORKDAY(E89+1,-1,日付!$D$4:$D$29),WORKDAY(E89-10,-1,日付!$D$4:$D$29),IFERROR("("&amp;VLOOKUP(E89,日付!$D$4:$E$29,2,FALSE)&amp;")","-")))</f>
        <v>45618</v>
      </c>
    </row>
    <row r="90" spans="1:6" ht="19.5" customHeight="1" x14ac:dyDescent="0.15">
      <c r="A90" s="33">
        <f t="shared" si="6"/>
        <v>45569</v>
      </c>
      <c r="B90" s="46">
        <f>IF(A90="","",IF(A90=WORKDAY(A90+1,-1,日付!$D$4:$D$29),WORKDAY(A90-10,-1,日付!$D$4:$D$29),IFERROR("("&amp;VLOOKUP(A90,日付!$D$4:$E$29,2,FALSE)&amp;")","-")))</f>
        <v>45555</v>
      </c>
      <c r="C90" s="33">
        <f t="shared" si="7"/>
        <v>45600</v>
      </c>
      <c r="D90" s="46">
        <f>IF(C90="","",IF(C90=WORKDAY(C90+1,-1,日付!$D$4:$D$29),WORKDAY(C90-10,-1,日付!$D$4:$D$29),IFERROR("("&amp;VLOOKUP(C90,日付!$D$4:$E$29,2,FALSE)&amp;")","-")))</f>
        <v>45589</v>
      </c>
      <c r="E90" s="33">
        <f t="shared" si="8"/>
        <v>45630</v>
      </c>
      <c r="F90" s="46">
        <f>IF(E90="","",IF(E90=WORKDAY(E90+1,-1,日付!$D$4:$D$29),WORKDAY(E90-10,-1,日付!$D$4:$D$29),IFERROR("("&amp;VLOOKUP(E90,日付!$D$4:$E$29,2,FALSE)&amp;")","-")))</f>
        <v>45618</v>
      </c>
    </row>
    <row r="91" spans="1:6" ht="19.5" customHeight="1" x14ac:dyDescent="0.15">
      <c r="A91" s="33">
        <f t="shared" si="6"/>
        <v>45570</v>
      </c>
      <c r="B91" s="46" t="str">
        <f>IF(A91="","",IF(A91=WORKDAY(A91+1,-1,日付!$D$4:$D$29),WORKDAY(A91-10,-1,日付!$D$4:$D$29),IFERROR("("&amp;VLOOKUP(A91,日付!$D$4:$E$29,2,FALSE)&amp;")","-")))</f>
        <v>-</v>
      </c>
      <c r="C91" s="33">
        <f t="shared" si="7"/>
        <v>45601</v>
      </c>
      <c r="D91" s="46">
        <f>IF(C91="","",IF(C91=WORKDAY(C91+1,-1,日付!$D$4:$D$29),WORKDAY(C91-10,-1,日付!$D$4:$D$29),IFERROR("("&amp;VLOOKUP(C91,日付!$D$4:$E$29,2,FALSE)&amp;")","-")))</f>
        <v>45590</v>
      </c>
      <c r="E91" s="33">
        <f t="shared" si="8"/>
        <v>45631</v>
      </c>
      <c r="F91" s="46">
        <f>IF(E91="","",IF(E91=WORKDAY(E91+1,-1,日付!$D$4:$D$29),WORKDAY(E91-10,-1,日付!$D$4:$D$29),IFERROR("("&amp;VLOOKUP(E91,日付!$D$4:$E$29,2,FALSE)&amp;")","-")))</f>
        <v>45618</v>
      </c>
    </row>
    <row r="92" spans="1:6" ht="19.5" customHeight="1" x14ac:dyDescent="0.15">
      <c r="A92" s="33">
        <f t="shared" si="6"/>
        <v>45571</v>
      </c>
      <c r="B92" s="46" t="str">
        <f>IF(A92="","",IF(A92=WORKDAY(A92+1,-1,日付!$D$4:$D$29),WORKDAY(A92-10,-1,日付!$D$4:$D$29),IFERROR("("&amp;VLOOKUP(A92,日付!$D$4:$E$29,2,FALSE)&amp;")","-")))</f>
        <v>-</v>
      </c>
      <c r="C92" s="33">
        <f t="shared" si="7"/>
        <v>45602</v>
      </c>
      <c r="D92" s="46">
        <f>IF(C92="","",IF(C92=WORKDAY(C92+1,-1,日付!$D$4:$D$29),WORKDAY(C92-10,-1,日付!$D$4:$D$29),IFERROR("("&amp;VLOOKUP(C92,日付!$D$4:$E$29,2,FALSE)&amp;")","-")))</f>
        <v>45590</v>
      </c>
      <c r="E92" s="33">
        <f t="shared" si="8"/>
        <v>45632</v>
      </c>
      <c r="F92" s="46">
        <f>IF(E92="","",IF(E92=WORKDAY(E92+1,-1,日付!$D$4:$D$29),WORKDAY(E92-10,-1,日付!$D$4:$D$29),IFERROR("("&amp;VLOOKUP(E92,日付!$D$4:$E$29,2,FALSE)&amp;")","-")))</f>
        <v>45621</v>
      </c>
    </row>
    <row r="93" spans="1:6" ht="19.5" customHeight="1" x14ac:dyDescent="0.15">
      <c r="A93" s="33">
        <f t="shared" si="6"/>
        <v>45572</v>
      </c>
      <c r="B93" s="46">
        <f>IF(A93="","",IF(A93=WORKDAY(A93+1,-1,日付!$D$4:$D$29),WORKDAY(A93-10,-1,日付!$D$4:$D$29),IFERROR("("&amp;VLOOKUP(A93,日付!$D$4:$E$29,2,FALSE)&amp;")","-")))</f>
        <v>45561</v>
      </c>
      <c r="C93" s="33">
        <f t="shared" si="7"/>
        <v>45603</v>
      </c>
      <c r="D93" s="46">
        <f>IF(C93="","",IF(C93=WORKDAY(C93+1,-1,日付!$D$4:$D$29),WORKDAY(C93-10,-1,日付!$D$4:$D$29),IFERROR("("&amp;VLOOKUP(C93,日付!$D$4:$E$29,2,FALSE)&amp;")","-")))</f>
        <v>45590</v>
      </c>
      <c r="E93" s="33">
        <f t="shared" si="8"/>
        <v>45633</v>
      </c>
      <c r="F93" s="46" t="str">
        <f>IF(E93="","",IF(E93=WORKDAY(E93+1,-1,日付!$D$4:$D$29),WORKDAY(E93-10,-1,日付!$D$4:$D$29),IFERROR("("&amp;VLOOKUP(E93,日付!$D$4:$E$29,2,FALSE)&amp;")","-")))</f>
        <v>-</v>
      </c>
    </row>
    <row r="94" spans="1:6" ht="19.5" customHeight="1" x14ac:dyDescent="0.15">
      <c r="A94" s="33">
        <f t="shared" si="6"/>
        <v>45573</v>
      </c>
      <c r="B94" s="46">
        <f>IF(A94="","",IF(A94=WORKDAY(A94+1,-1,日付!$D$4:$D$29),WORKDAY(A94-10,-1,日付!$D$4:$D$29),IFERROR("("&amp;VLOOKUP(A94,日付!$D$4:$E$29,2,FALSE)&amp;")","-")))</f>
        <v>45562</v>
      </c>
      <c r="C94" s="33">
        <f t="shared" si="7"/>
        <v>45604</v>
      </c>
      <c r="D94" s="46">
        <f>IF(C94="","",IF(C94=WORKDAY(C94+1,-1,日付!$D$4:$D$29),WORKDAY(C94-10,-1,日付!$D$4:$D$29),IFERROR("("&amp;VLOOKUP(C94,日付!$D$4:$E$29,2,FALSE)&amp;")","-")))</f>
        <v>45593</v>
      </c>
      <c r="E94" s="33">
        <f t="shared" si="8"/>
        <v>45634</v>
      </c>
      <c r="F94" s="46" t="str">
        <f>IF(E94="","",IF(E94=WORKDAY(E94+1,-1,日付!$D$4:$D$29),WORKDAY(E94-10,-1,日付!$D$4:$D$29),IFERROR("("&amp;VLOOKUP(E94,日付!$D$4:$E$29,2,FALSE)&amp;")","-")))</f>
        <v>-</v>
      </c>
    </row>
    <row r="95" spans="1:6" ht="19.5" customHeight="1" x14ac:dyDescent="0.15">
      <c r="A95" s="33">
        <f t="shared" si="6"/>
        <v>45574</v>
      </c>
      <c r="B95" s="46">
        <f>IF(A95="","",IF(A95=WORKDAY(A95+1,-1,日付!$D$4:$D$29),WORKDAY(A95-10,-1,日付!$D$4:$D$29),IFERROR("("&amp;VLOOKUP(A95,日付!$D$4:$E$29,2,FALSE)&amp;")","-")))</f>
        <v>45562</v>
      </c>
      <c r="C95" s="33">
        <f t="shared" si="7"/>
        <v>45605</v>
      </c>
      <c r="D95" s="46" t="str">
        <f>IF(C95="","",IF(C95=WORKDAY(C95+1,-1,日付!$D$4:$D$29),WORKDAY(C95-10,-1,日付!$D$4:$D$29),IFERROR("("&amp;VLOOKUP(C95,日付!$D$4:$E$29,2,FALSE)&amp;")","-")))</f>
        <v>-</v>
      </c>
      <c r="E95" s="33">
        <f t="shared" si="8"/>
        <v>45635</v>
      </c>
      <c r="F95" s="46">
        <f>IF(E95="","",IF(E95=WORKDAY(E95+1,-1,日付!$D$4:$D$29),WORKDAY(E95-10,-1,日付!$D$4:$D$29),IFERROR("("&amp;VLOOKUP(E95,日付!$D$4:$E$29,2,FALSE)&amp;")","-")))</f>
        <v>45624</v>
      </c>
    </row>
    <row r="96" spans="1:6" ht="19.5" customHeight="1" x14ac:dyDescent="0.15">
      <c r="A96" s="33">
        <f t="shared" si="6"/>
        <v>45575</v>
      </c>
      <c r="B96" s="46">
        <f>IF(A96="","",IF(A96=WORKDAY(A96+1,-1,日付!$D$4:$D$29),WORKDAY(A96-10,-1,日付!$D$4:$D$29),IFERROR("("&amp;VLOOKUP(A96,日付!$D$4:$E$29,2,FALSE)&amp;")","-")))</f>
        <v>45562</v>
      </c>
      <c r="C96" s="33">
        <f t="shared" si="7"/>
        <v>45606</v>
      </c>
      <c r="D96" s="46" t="str">
        <f>IF(C96="","",IF(C96=WORKDAY(C96+1,-1,日付!$D$4:$D$29),WORKDAY(C96-10,-1,日付!$D$4:$D$29),IFERROR("("&amp;VLOOKUP(C96,日付!$D$4:$E$29,2,FALSE)&amp;")","-")))</f>
        <v>-</v>
      </c>
      <c r="E96" s="33">
        <f t="shared" si="8"/>
        <v>45636</v>
      </c>
      <c r="F96" s="46">
        <f>IF(E96="","",IF(E96=WORKDAY(E96+1,-1,日付!$D$4:$D$29),WORKDAY(E96-10,-1,日付!$D$4:$D$29),IFERROR("("&amp;VLOOKUP(E96,日付!$D$4:$E$29,2,FALSE)&amp;")","-")))</f>
        <v>45625</v>
      </c>
    </row>
    <row r="97" spans="1:6" ht="19.5" customHeight="1" x14ac:dyDescent="0.15">
      <c r="A97" s="33">
        <f t="shared" si="6"/>
        <v>45576</v>
      </c>
      <c r="B97" s="46">
        <f>IF(A97="","",IF(A97=WORKDAY(A97+1,-1,日付!$D$4:$D$29),WORKDAY(A97-10,-1,日付!$D$4:$D$29),IFERROR("("&amp;VLOOKUP(A97,日付!$D$4:$E$29,2,FALSE)&amp;")","-")))</f>
        <v>45565</v>
      </c>
      <c r="C97" s="33">
        <f t="shared" si="7"/>
        <v>45607</v>
      </c>
      <c r="D97" s="46">
        <f>IF(C97="","",IF(C97=WORKDAY(C97+1,-1,日付!$D$4:$D$29),WORKDAY(C97-10,-1,日付!$D$4:$D$29),IFERROR("("&amp;VLOOKUP(C97,日付!$D$4:$E$29,2,FALSE)&amp;")","-")))</f>
        <v>45596</v>
      </c>
      <c r="E97" s="33">
        <f t="shared" si="8"/>
        <v>45637</v>
      </c>
      <c r="F97" s="46">
        <f>IF(E97="","",IF(E97=WORKDAY(E97+1,-1,日付!$D$4:$D$29),WORKDAY(E97-10,-1,日付!$D$4:$D$29),IFERROR("("&amp;VLOOKUP(E97,日付!$D$4:$E$29,2,FALSE)&amp;")","-")))</f>
        <v>45625</v>
      </c>
    </row>
    <row r="98" spans="1:6" ht="19.5" customHeight="1" x14ac:dyDescent="0.15">
      <c r="A98" s="33">
        <f t="shared" si="6"/>
        <v>45577</v>
      </c>
      <c r="B98" s="46" t="str">
        <f>IF(A98="","",IF(A98=WORKDAY(A98+1,-1,日付!$D$4:$D$29),WORKDAY(A98-10,-1,日付!$D$4:$D$29),IFERROR("("&amp;VLOOKUP(A98,日付!$D$4:$E$29,2,FALSE)&amp;")","-")))</f>
        <v>-</v>
      </c>
      <c r="C98" s="33">
        <f t="shared" si="7"/>
        <v>45608</v>
      </c>
      <c r="D98" s="46">
        <f>IF(C98="","",IF(C98=WORKDAY(C98+1,-1,日付!$D$4:$D$29),WORKDAY(C98-10,-1,日付!$D$4:$D$29),IFERROR("("&amp;VLOOKUP(C98,日付!$D$4:$E$29,2,FALSE)&amp;")","-")))</f>
        <v>45597</v>
      </c>
      <c r="E98" s="33">
        <f t="shared" si="8"/>
        <v>45638</v>
      </c>
      <c r="F98" s="46">
        <f>IF(E98="","",IF(E98=WORKDAY(E98+1,-1,日付!$D$4:$D$29),WORKDAY(E98-10,-1,日付!$D$4:$D$29),IFERROR("("&amp;VLOOKUP(E98,日付!$D$4:$E$29,2,FALSE)&amp;")","-")))</f>
        <v>45625</v>
      </c>
    </row>
    <row r="99" spans="1:6" ht="19.5" customHeight="1" x14ac:dyDescent="0.15">
      <c r="A99" s="33">
        <f t="shared" si="6"/>
        <v>45578</v>
      </c>
      <c r="B99" s="46" t="str">
        <f>IF(A99="","",IF(A99=WORKDAY(A99+1,-1,日付!$D$4:$D$29),WORKDAY(A99-10,-1,日付!$D$4:$D$29),IFERROR("("&amp;VLOOKUP(A99,日付!$D$4:$E$29,2,FALSE)&amp;")","-")))</f>
        <v>-</v>
      </c>
      <c r="C99" s="33">
        <f t="shared" si="7"/>
        <v>45609</v>
      </c>
      <c r="D99" s="46">
        <f>IF(C99="","",IF(C99=WORKDAY(C99+1,-1,日付!$D$4:$D$29),WORKDAY(C99-10,-1,日付!$D$4:$D$29),IFERROR("("&amp;VLOOKUP(C99,日付!$D$4:$E$29,2,FALSE)&amp;")","-")))</f>
        <v>45597</v>
      </c>
      <c r="E99" s="33">
        <f t="shared" si="8"/>
        <v>45639</v>
      </c>
      <c r="F99" s="46">
        <f>IF(E99="","",IF(E99=WORKDAY(E99+1,-1,日付!$D$4:$D$29),WORKDAY(E99-10,-1,日付!$D$4:$D$29),IFERROR("("&amp;VLOOKUP(E99,日付!$D$4:$E$29,2,FALSE)&amp;")","-")))</f>
        <v>45628</v>
      </c>
    </row>
    <row r="100" spans="1:6" ht="19.5" customHeight="1" x14ac:dyDescent="0.15">
      <c r="A100" s="33">
        <f t="shared" si="6"/>
        <v>45579</v>
      </c>
      <c r="B100" s="46" t="str">
        <f>IF(A100="","",IF(A100=WORKDAY(A100+1,-1,日付!$D$4:$D$29),WORKDAY(A100-10,-1,日付!$D$4:$D$29),IFERROR("("&amp;VLOOKUP(A100,日付!$D$4:$E$29,2,FALSE)&amp;")","-")))</f>
        <v>(スポーツの日)</v>
      </c>
      <c r="C100" s="33">
        <f t="shared" si="7"/>
        <v>45610</v>
      </c>
      <c r="D100" s="46">
        <f>IF(C100="","",IF(C100=WORKDAY(C100+1,-1,日付!$D$4:$D$29),WORKDAY(C100-10,-1,日付!$D$4:$D$29),IFERROR("("&amp;VLOOKUP(C100,日付!$D$4:$E$29,2,FALSE)&amp;")","-")))</f>
        <v>45597</v>
      </c>
      <c r="E100" s="33">
        <f t="shared" si="8"/>
        <v>45640</v>
      </c>
      <c r="F100" s="46" t="str">
        <f>IF(E100="","",IF(E100=WORKDAY(E100+1,-1,日付!$D$4:$D$29),WORKDAY(E100-10,-1,日付!$D$4:$D$29),IFERROR("("&amp;VLOOKUP(E100,日付!$D$4:$E$29,2,FALSE)&amp;")","-")))</f>
        <v>-</v>
      </c>
    </row>
    <row r="101" spans="1:6" ht="19.5" customHeight="1" x14ac:dyDescent="0.15">
      <c r="A101" s="33">
        <f t="shared" si="6"/>
        <v>45580</v>
      </c>
      <c r="B101" s="46">
        <f>IF(A101="","",IF(A101=WORKDAY(A101+1,-1,日付!$D$4:$D$29),WORKDAY(A101-10,-1,日付!$D$4:$D$29),IFERROR("("&amp;VLOOKUP(A101,日付!$D$4:$E$29,2,FALSE)&amp;")","-")))</f>
        <v>45569</v>
      </c>
      <c r="C101" s="33">
        <f t="shared" si="7"/>
        <v>45611</v>
      </c>
      <c r="D101" s="46">
        <f>IF(C101="","",IF(C101=WORKDAY(C101+1,-1,日付!$D$4:$D$29),WORKDAY(C101-10,-1,日付!$D$4:$D$29),IFERROR("("&amp;VLOOKUP(C101,日付!$D$4:$E$29,2,FALSE)&amp;")","-")))</f>
        <v>45600</v>
      </c>
      <c r="E101" s="33">
        <f t="shared" si="8"/>
        <v>45641</v>
      </c>
      <c r="F101" s="46" t="str">
        <f>IF(E101="","",IF(E101=WORKDAY(E101+1,-1,日付!$D$4:$D$29),WORKDAY(E101-10,-1,日付!$D$4:$D$29),IFERROR("("&amp;VLOOKUP(E101,日付!$D$4:$E$29,2,FALSE)&amp;")","-")))</f>
        <v>-</v>
      </c>
    </row>
    <row r="102" spans="1:6" ht="19.5" customHeight="1" x14ac:dyDescent="0.15">
      <c r="A102" s="33">
        <f t="shared" si="6"/>
        <v>45581</v>
      </c>
      <c r="B102" s="46">
        <f>IF(A102="","",IF(A102=WORKDAY(A102+1,-1,日付!$D$4:$D$29),WORKDAY(A102-10,-1,日付!$D$4:$D$29),IFERROR("("&amp;VLOOKUP(A102,日付!$D$4:$E$29,2,FALSE)&amp;")","-")))</f>
        <v>45569</v>
      </c>
      <c r="C102" s="33">
        <f t="shared" si="7"/>
        <v>45612</v>
      </c>
      <c r="D102" s="46" t="str">
        <f>IF(C102="","",IF(C102=WORKDAY(C102+1,-1,日付!$D$4:$D$29),WORKDAY(C102-10,-1,日付!$D$4:$D$29),IFERROR("("&amp;VLOOKUP(C102,日付!$D$4:$E$29,2,FALSE)&amp;")","-")))</f>
        <v>-</v>
      </c>
      <c r="E102" s="33">
        <f t="shared" si="8"/>
        <v>45642</v>
      </c>
      <c r="F102" s="46">
        <f>IF(E102="","",IF(E102=WORKDAY(E102+1,-1,日付!$D$4:$D$29),WORKDAY(E102-10,-1,日付!$D$4:$D$29),IFERROR("("&amp;VLOOKUP(E102,日付!$D$4:$E$29,2,FALSE)&amp;")","-")))</f>
        <v>45631</v>
      </c>
    </row>
    <row r="103" spans="1:6" ht="19.5" customHeight="1" x14ac:dyDescent="0.15">
      <c r="A103" s="33">
        <f t="shared" si="6"/>
        <v>45582</v>
      </c>
      <c r="B103" s="46">
        <f>IF(A103="","",IF(A103=WORKDAY(A103+1,-1,日付!$D$4:$D$29),WORKDAY(A103-10,-1,日付!$D$4:$D$29),IFERROR("("&amp;VLOOKUP(A103,日付!$D$4:$E$29,2,FALSE)&amp;")","-")))</f>
        <v>45569</v>
      </c>
      <c r="C103" s="33">
        <f t="shared" si="7"/>
        <v>45613</v>
      </c>
      <c r="D103" s="46" t="str">
        <f>IF(C103="","",IF(C103=WORKDAY(C103+1,-1,日付!$D$4:$D$29),WORKDAY(C103-10,-1,日付!$D$4:$D$29),IFERROR("("&amp;VLOOKUP(C103,日付!$D$4:$E$29,2,FALSE)&amp;")","-")))</f>
        <v>-</v>
      </c>
      <c r="E103" s="33">
        <f t="shared" si="8"/>
        <v>45643</v>
      </c>
      <c r="F103" s="46">
        <f>IF(E103="","",IF(E103=WORKDAY(E103+1,-1,日付!$D$4:$D$29),WORKDAY(E103-10,-1,日付!$D$4:$D$29),IFERROR("("&amp;VLOOKUP(E103,日付!$D$4:$E$29,2,FALSE)&amp;")","-")))</f>
        <v>45632</v>
      </c>
    </row>
    <row r="104" spans="1:6" ht="19.5" customHeight="1" x14ac:dyDescent="0.15">
      <c r="A104" s="33">
        <f t="shared" si="6"/>
        <v>45583</v>
      </c>
      <c r="B104" s="46">
        <f>IF(A104="","",IF(A104=WORKDAY(A104+1,-1,日付!$D$4:$D$29),WORKDAY(A104-10,-1,日付!$D$4:$D$29),IFERROR("("&amp;VLOOKUP(A104,日付!$D$4:$E$29,2,FALSE)&amp;")","-")))</f>
        <v>45572</v>
      </c>
      <c r="C104" s="33">
        <f t="shared" si="7"/>
        <v>45614</v>
      </c>
      <c r="D104" s="46">
        <f>IF(C104="","",IF(C104=WORKDAY(C104+1,-1,日付!$D$4:$D$29),WORKDAY(C104-10,-1,日付!$D$4:$D$29),IFERROR("("&amp;VLOOKUP(C104,日付!$D$4:$E$29,2,FALSE)&amp;")","-")))</f>
        <v>45603</v>
      </c>
      <c r="E104" s="33">
        <f t="shared" si="8"/>
        <v>45644</v>
      </c>
      <c r="F104" s="46">
        <f>IF(E104="","",IF(E104=WORKDAY(E104+1,-1,日付!$D$4:$D$29),WORKDAY(E104-10,-1,日付!$D$4:$D$29),IFERROR("("&amp;VLOOKUP(E104,日付!$D$4:$E$29,2,FALSE)&amp;")","-")))</f>
        <v>45632</v>
      </c>
    </row>
    <row r="105" spans="1:6" ht="19.5" customHeight="1" x14ac:dyDescent="0.15">
      <c r="A105" s="33">
        <f t="shared" si="6"/>
        <v>45584</v>
      </c>
      <c r="B105" s="46" t="str">
        <f>IF(A105="","",IF(A105=WORKDAY(A105+1,-1,日付!$D$4:$D$29),WORKDAY(A105-10,-1,日付!$D$4:$D$29),IFERROR("("&amp;VLOOKUP(A105,日付!$D$4:$E$29,2,FALSE)&amp;")","-")))</f>
        <v>-</v>
      </c>
      <c r="C105" s="33">
        <f t="shared" si="7"/>
        <v>45615</v>
      </c>
      <c r="D105" s="46">
        <f>IF(C105="","",IF(C105=WORKDAY(C105+1,-1,日付!$D$4:$D$29),WORKDAY(C105-10,-1,日付!$D$4:$D$29),IFERROR("("&amp;VLOOKUP(C105,日付!$D$4:$E$29,2,FALSE)&amp;")","-")))</f>
        <v>45604</v>
      </c>
      <c r="E105" s="33">
        <f t="shared" si="8"/>
        <v>45645</v>
      </c>
      <c r="F105" s="46">
        <f>IF(E105="","",IF(E105=WORKDAY(E105+1,-1,日付!$D$4:$D$29),WORKDAY(E105-10,-1,日付!$D$4:$D$29),IFERROR("("&amp;VLOOKUP(E105,日付!$D$4:$E$29,2,FALSE)&amp;")","-")))</f>
        <v>45632</v>
      </c>
    </row>
    <row r="106" spans="1:6" ht="19.5" customHeight="1" x14ac:dyDescent="0.15">
      <c r="A106" s="33">
        <f t="shared" si="6"/>
        <v>45585</v>
      </c>
      <c r="B106" s="46" t="str">
        <f>IF(A106="","",IF(A106=WORKDAY(A106+1,-1,日付!$D$4:$D$29),WORKDAY(A106-10,-1,日付!$D$4:$D$29),IFERROR("("&amp;VLOOKUP(A106,日付!$D$4:$E$29,2,FALSE)&amp;")","-")))</f>
        <v>-</v>
      </c>
      <c r="C106" s="33">
        <f t="shared" si="7"/>
        <v>45616</v>
      </c>
      <c r="D106" s="46">
        <f>IF(C106="","",IF(C106=WORKDAY(C106+1,-1,日付!$D$4:$D$29),WORKDAY(C106-10,-1,日付!$D$4:$D$29),IFERROR("("&amp;VLOOKUP(C106,日付!$D$4:$E$29,2,FALSE)&amp;")","-")))</f>
        <v>45604</v>
      </c>
      <c r="E106" s="33">
        <f t="shared" si="8"/>
        <v>45646</v>
      </c>
      <c r="F106" s="46">
        <f>IF(E106="","",IF(E106=WORKDAY(E106+1,-1,日付!$D$4:$D$29),WORKDAY(E106-10,-1,日付!$D$4:$D$29),IFERROR("("&amp;VLOOKUP(E106,日付!$D$4:$E$29,2,FALSE)&amp;")","-")))</f>
        <v>45635</v>
      </c>
    </row>
    <row r="107" spans="1:6" ht="19.5" customHeight="1" x14ac:dyDescent="0.15">
      <c r="A107" s="33">
        <f t="shared" si="6"/>
        <v>45586</v>
      </c>
      <c r="B107" s="46">
        <f>IF(A107="","",IF(A107=WORKDAY(A107+1,-1,日付!$D$4:$D$29),WORKDAY(A107-10,-1,日付!$D$4:$D$29),IFERROR("("&amp;VLOOKUP(A107,日付!$D$4:$E$29,2,FALSE)&amp;")","-")))</f>
        <v>45575</v>
      </c>
      <c r="C107" s="33">
        <f t="shared" si="7"/>
        <v>45617</v>
      </c>
      <c r="D107" s="46">
        <f>IF(C107="","",IF(C107=WORKDAY(C107+1,-1,日付!$D$4:$D$29),WORKDAY(C107-10,-1,日付!$D$4:$D$29),IFERROR("("&amp;VLOOKUP(C107,日付!$D$4:$E$29,2,FALSE)&amp;")","-")))</f>
        <v>45604</v>
      </c>
      <c r="E107" s="33">
        <f t="shared" si="8"/>
        <v>45647</v>
      </c>
      <c r="F107" s="46" t="str">
        <f>IF(E107="","",IF(E107=WORKDAY(E107+1,-1,日付!$D$4:$D$29),WORKDAY(E107-10,-1,日付!$D$4:$D$29),IFERROR("("&amp;VLOOKUP(E107,日付!$D$4:$E$29,2,FALSE)&amp;")","-")))</f>
        <v>-</v>
      </c>
    </row>
    <row r="108" spans="1:6" ht="19.5" customHeight="1" x14ac:dyDescent="0.15">
      <c r="A108" s="33">
        <f t="shared" si="6"/>
        <v>45587</v>
      </c>
      <c r="B108" s="46">
        <f>IF(A108="","",IF(A108=WORKDAY(A108+1,-1,日付!$D$4:$D$29),WORKDAY(A108-10,-1,日付!$D$4:$D$29),IFERROR("("&amp;VLOOKUP(A108,日付!$D$4:$E$29,2,FALSE)&amp;")","-")))</f>
        <v>45576</v>
      </c>
      <c r="C108" s="33">
        <f t="shared" si="7"/>
        <v>45618</v>
      </c>
      <c r="D108" s="46">
        <f>IF(C108="","",IF(C108=WORKDAY(C108+1,-1,日付!$D$4:$D$29),WORKDAY(C108-10,-1,日付!$D$4:$D$29),IFERROR("("&amp;VLOOKUP(C108,日付!$D$4:$E$29,2,FALSE)&amp;")","-")))</f>
        <v>45607</v>
      </c>
      <c r="E108" s="33">
        <f t="shared" si="8"/>
        <v>45648</v>
      </c>
      <c r="F108" s="46" t="str">
        <f>IF(E108="","",IF(E108=WORKDAY(E108+1,-1,日付!$D$4:$D$29),WORKDAY(E108-10,-1,日付!$D$4:$D$29),IFERROR("("&amp;VLOOKUP(E108,日付!$D$4:$E$29,2,FALSE)&amp;")","-")))</f>
        <v>-</v>
      </c>
    </row>
    <row r="109" spans="1:6" ht="19.5" customHeight="1" x14ac:dyDescent="0.15">
      <c r="A109" s="33">
        <f t="shared" si="6"/>
        <v>45588</v>
      </c>
      <c r="B109" s="46">
        <f>IF(A109="","",IF(A109=WORKDAY(A109+1,-1,日付!$D$4:$D$29),WORKDAY(A109-10,-1,日付!$D$4:$D$29),IFERROR("("&amp;VLOOKUP(A109,日付!$D$4:$E$29,2,FALSE)&amp;")","-")))</f>
        <v>45576</v>
      </c>
      <c r="C109" s="33">
        <f t="shared" si="7"/>
        <v>45619</v>
      </c>
      <c r="D109" s="46" t="str">
        <f>IF(C109="","",IF(C109=WORKDAY(C109+1,-1,日付!$D$4:$D$29),WORKDAY(C109-10,-1,日付!$D$4:$D$29),IFERROR("("&amp;VLOOKUP(C109,日付!$D$4:$E$29,2,FALSE)&amp;")","-")))</f>
        <v>(勤労感謝の日)</v>
      </c>
      <c r="E109" s="33">
        <f t="shared" si="8"/>
        <v>45649</v>
      </c>
      <c r="F109" s="46">
        <f>IF(E109="","",IF(E109=WORKDAY(E109+1,-1,日付!$D$4:$D$29),WORKDAY(E109-10,-1,日付!$D$4:$D$29),IFERROR("("&amp;VLOOKUP(E109,日付!$D$4:$E$29,2,FALSE)&amp;")","-")))</f>
        <v>45638</v>
      </c>
    </row>
    <row r="110" spans="1:6" ht="19.5" customHeight="1" x14ac:dyDescent="0.15">
      <c r="A110" s="33">
        <f t="shared" si="6"/>
        <v>45589</v>
      </c>
      <c r="B110" s="46">
        <f>IF(A110="","",IF(A110=WORKDAY(A110+1,-1,日付!$D$4:$D$29),WORKDAY(A110-10,-1,日付!$D$4:$D$29),IFERROR("("&amp;VLOOKUP(A110,日付!$D$4:$E$29,2,FALSE)&amp;")","-")))</f>
        <v>45576</v>
      </c>
      <c r="C110" s="33">
        <f t="shared" si="7"/>
        <v>45620</v>
      </c>
      <c r="D110" s="46" t="str">
        <f>IF(C110="","",IF(C110=WORKDAY(C110+1,-1,日付!$D$4:$D$29),WORKDAY(C110-10,-1,日付!$D$4:$D$29),IFERROR("("&amp;VLOOKUP(C110,日付!$D$4:$E$29,2,FALSE)&amp;")","-")))</f>
        <v>-</v>
      </c>
      <c r="E110" s="33">
        <f t="shared" si="8"/>
        <v>45650</v>
      </c>
      <c r="F110" s="46">
        <f>IF(E110="","",IF(E110=WORKDAY(E110+1,-1,日付!$D$4:$D$29),WORKDAY(E110-10,-1,日付!$D$4:$D$29),IFERROR("("&amp;VLOOKUP(E110,日付!$D$4:$E$29,2,FALSE)&amp;")","-")))</f>
        <v>45639</v>
      </c>
    </row>
    <row r="111" spans="1:6" ht="19.5" customHeight="1" x14ac:dyDescent="0.15">
      <c r="A111" s="33">
        <f t="shared" si="6"/>
        <v>45590</v>
      </c>
      <c r="B111" s="46">
        <f>IF(A111="","",IF(A111=WORKDAY(A111+1,-1,日付!$D$4:$D$29),WORKDAY(A111-10,-1,日付!$D$4:$D$29),IFERROR("("&amp;VLOOKUP(A111,日付!$D$4:$E$29,2,FALSE)&amp;")","-")))</f>
        <v>45576</v>
      </c>
      <c r="C111" s="33">
        <f t="shared" si="7"/>
        <v>45621</v>
      </c>
      <c r="D111" s="46">
        <f>IF(C111="","",IF(C111=WORKDAY(C111+1,-1,日付!$D$4:$D$29),WORKDAY(C111-10,-1,日付!$D$4:$D$29),IFERROR("("&amp;VLOOKUP(C111,日付!$D$4:$E$29,2,FALSE)&amp;")","-")))</f>
        <v>45610</v>
      </c>
      <c r="E111" s="33">
        <f t="shared" si="8"/>
        <v>45651</v>
      </c>
      <c r="F111" s="46">
        <f>IF(E111="","",IF(E111=WORKDAY(E111+1,-1,日付!$D$4:$D$29),WORKDAY(E111-10,-1,日付!$D$4:$D$29),IFERROR("("&amp;VLOOKUP(E111,日付!$D$4:$E$29,2,FALSE)&amp;")","-")))</f>
        <v>45639</v>
      </c>
    </row>
    <row r="112" spans="1:6" ht="19.5" customHeight="1" x14ac:dyDescent="0.15">
      <c r="A112" s="33">
        <f t="shared" si="6"/>
        <v>45591</v>
      </c>
      <c r="B112" s="46" t="str">
        <f>IF(A112="","",IF(A112=WORKDAY(A112+1,-1,日付!$D$4:$D$29),WORKDAY(A112-10,-1,日付!$D$4:$D$29),IFERROR("("&amp;VLOOKUP(A112,日付!$D$4:$E$29,2,FALSE)&amp;")","-")))</f>
        <v>-</v>
      </c>
      <c r="C112" s="33">
        <f t="shared" si="7"/>
        <v>45622</v>
      </c>
      <c r="D112" s="46">
        <f>IF(C112="","",IF(C112=WORKDAY(C112+1,-1,日付!$D$4:$D$29),WORKDAY(C112-10,-1,日付!$D$4:$D$29),IFERROR("("&amp;VLOOKUP(C112,日付!$D$4:$E$29,2,FALSE)&amp;")","-")))</f>
        <v>45611</v>
      </c>
      <c r="E112" s="33">
        <f t="shared" si="8"/>
        <v>45652</v>
      </c>
      <c r="F112" s="46">
        <f>IF(E112="","",IF(E112=WORKDAY(E112+1,-1,日付!$D$4:$D$29),WORKDAY(E112-10,-1,日付!$D$4:$D$29),IFERROR("("&amp;VLOOKUP(E112,日付!$D$4:$E$29,2,FALSE)&amp;")","-")))</f>
        <v>45639</v>
      </c>
    </row>
    <row r="113" spans="1:11" ht="19.5" customHeight="1" x14ac:dyDescent="0.15">
      <c r="A113" s="33">
        <f t="shared" si="6"/>
        <v>45592</v>
      </c>
      <c r="B113" s="46" t="str">
        <f>IF(A113="","",IF(A113=WORKDAY(A113+1,-1,日付!$D$4:$D$29),WORKDAY(A113-10,-1,日付!$D$4:$D$29),IFERROR("("&amp;VLOOKUP(A113,日付!$D$4:$E$29,2,FALSE)&amp;")","-")))</f>
        <v>-</v>
      </c>
      <c r="C113" s="33">
        <f t="shared" si="7"/>
        <v>45623</v>
      </c>
      <c r="D113" s="46">
        <f>IF(C113="","",IF(C113=WORKDAY(C113+1,-1,日付!$D$4:$D$29),WORKDAY(C113-10,-1,日付!$D$4:$D$29),IFERROR("("&amp;VLOOKUP(C113,日付!$D$4:$E$29,2,FALSE)&amp;")","-")))</f>
        <v>45611</v>
      </c>
      <c r="E113" s="33">
        <f t="shared" si="8"/>
        <v>45653</v>
      </c>
      <c r="F113" s="46">
        <f>IF(E113="","",IF(E113=WORKDAY(E113+1,-1,日付!$D$4:$D$29),WORKDAY(E113-10,-1,日付!$D$4:$D$29),IFERROR("("&amp;VLOOKUP(E113,日付!$D$4:$E$29,2,FALSE)&amp;")","-")))</f>
        <v>45642</v>
      </c>
    </row>
    <row r="114" spans="1:11" ht="19.5" customHeight="1" x14ac:dyDescent="0.15">
      <c r="A114" s="33">
        <f t="shared" si="6"/>
        <v>45593</v>
      </c>
      <c r="B114" s="46">
        <f>IF(A114="","",IF(A114=WORKDAY(A114+1,-1,日付!$D$4:$D$29),WORKDAY(A114-10,-1,日付!$D$4:$D$29),IFERROR("("&amp;VLOOKUP(A114,日付!$D$4:$E$29,2,FALSE)&amp;")","-")))</f>
        <v>45582</v>
      </c>
      <c r="C114" s="33">
        <f t="shared" si="7"/>
        <v>45624</v>
      </c>
      <c r="D114" s="46">
        <f>IF(C114="","",IF(C114=WORKDAY(C114+1,-1,日付!$D$4:$D$29),WORKDAY(C114-10,-1,日付!$D$4:$D$29),IFERROR("("&amp;VLOOKUP(C114,日付!$D$4:$E$29,2,FALSE)&amp;")","-")))</f>
        <v>45611</v>
      </c>
      <c r="E114" s="33">
        <f t="shared" si="8"/>
        <v>45654</v>
      </c>
      <c r="F114" s="46" t="str">
        <f>IF(E114="","",IF(E114=WORKDAY(E114+1,-1,日付!$D$4:$D$29),WORKDAY(E114-10,-1,日付!$D$4:$D$29),IFERROR("("&amp;VLOOKUP(E114,日付!$D$4:$E$29,2,FALSE)&amp;")","-")))</f>
        <v>-</v>
      </c>
    </row>
    <row r="115" spans="1:11" ht="19.5" customHeight="1" x14ac:dyDescent="0.15">
      <c r="A115" s="33">
        <f t="shared" si="6"/>
        <v>45594</v>
      </c>
      <c r="B115" s="46">
        <f>IF(A115="","",IF(A115=WORKDAY(A115+1,-1,日付!$D$4:$D$29),WORKDAY(A115-10,-1,日付!$D$4:$D$29),IFERROR("("&amp;VLOOKUP(A115,日付!$D$4:$E$29,2,FALSE)&amp;")","-")))</f>
        <v>45583</v>
      </c>
      <c r="C115" s="33">
        <f t="shared" si="7"/>
        <v>45625</v>
      </c>
      <c r="D115" s="46">
        <f>IF(C115="","",IF(C115=WORKDAY(C115+1,-1,日付!$D$4:$D$29),WORKDAY(C115-10,-1,日付!$D$4:$D$29),IFERROR("("&amp;VLOOKUP(C115,日付!$D$4:$E$29,2,FALSE)&amp;")","-")))</f>
        <v>45614</v>
      </c>
      <c r="E115" s="33">
        <f t="shared" si="8"/>
        <v>45655</v>
      </c>
      <c r="F115" s="46" t="str">
        <f>IF(E115="","",IF(E115=WORKDAY(E115+1,-1,日付!$D$4:$D$29),WORKDAY(E115-10,-1,日付!$D$4:$D$29),IFERROR("("&amp;VLOOKUP(E115,日付!$D$4:$E$29,2,FALSE)&amp;")","-")))</f>
        <v>(年末年始休暇)</v>
      </c>
    </row>
    <row r="116" spans="1:11" ht="19.5" customHeight="1" x14ac:dyDescent="0.15">
      <c r="A116" s="33">
        <f t="shared" si="6"/>
        <v>45595</v>
      </c>
      <c r="B116" s="46">
        <f>IF(A116="","",IF(A116=WORKDAY(A116+1,-1,日付!$D$4:$D$29),WORKDAY(A116-10,-1,日付!$D$4:$D$29),IFERROR("("&amp;VLOOKUP(A116,日付!$D$4:$E$29,2,FALSE)&amp;")","-")))</f>
        <v>45583</v>
      </c>
      <c r="C116" s="33">
        <f t="shared" si="7"/>
        <v>45626</v>
      </c>
      <c r="D116" s="46" t="str">
        <f>IF(C116="","",IF(C116=WORKDAY(C116+1,-1,日付!$D$4:$D$29),WORKDAY(C116-10,-1,日付!$D$4:$D$29),IFERROR("("&amp;VLOOKUP(C116,日付!$D$4:$E$29,2,FALSE)&amp;")","-")))</f>
        <v>-</v>
      </c>
      <c r="E116" s="33">
        <f t="shared" si="8"/>
        <v>45656</v>
      </c>
      <c r="F116" s="46" t="str">
        <f>IF(E116="","",IF(E116=WORKDAY(E116+1,-1,日付!$D$4:$D$29),WORKDAY(E116-10,-1,日付!$D$4:$D$29),IFERROR("("&amp;VLOOKUP(E116,日付!$D$4:$E$29,2,FALSE)&amp;")","-")))</f>
        <v>(年末年始休暇)</v>
      </c>
    </row>
    <row r="117" spans="1:11" ht="19.5" customHeight="1" x14ac:dyDescent="0.15">
      <c r="A117" s="31">
        <f t="shared" si="6"/>
        <v>45596</v>
      </c>
      <c r="B117" s="45">
        <f>IF(A117="","",IF(A117=WORKDAY(A117+1,-1,日付!$D$4:$D$29),WORKDAY(A117-10,-1,日付!$D$4:$D$29),IFERROR("("&amp;VLOOKUP(A117,日付!$D$4:$E$29,2,FALSE)&amp;")","-")))</f>
        <v>45583</v>
      </c>
      <c r="C117" s="31" t="str">
        <f t="shared" si="7"/>
        <v/>
      </c>
      <c r="D117" s="45" t="str">
        <f>IF(C117="","",IF(C117=WORKDAY(C117+1,-1,日付!$D$4:$D$29),WORKDAY(C117-10,-1,日付!$D$4:$D$29),IFERROR("("&amp;VLOOKUP(C117,日付!$D$4:$E$29,2,FALSE)&amp;")","-")))</f>
        <v/>
      </c>
      <c r="E117" s="31">
        <f t="shared" si="8"/>
        <v>45657</v>
      </c>
      <c r="F117" s="45" t="str">
        <f>IF(E117="","",IF(E117=WORKDAY(E117+1,-1,日付!$D$4:$D$29),WORKDAY(E117-10,-1,日付!$D$4:$D$29),IFERROR("("&amp;VLOOKUP(E117,日付!$D$4:$E$29,2,FALSE)&amp;")","-")))</f>
        <v>(年末年始休暇)</v>
      </c>
    </row>
    <row r="118" spans="1:11" ht="19.5" customHeight="1" x14ac:dyDescent="0.15">
      <c r="A118" s="38"/>
      <c r="B118" s="39"/>
      <c r="C118" s="39"/>
      <c r="D118" s="39"/>
      <c r="E118" s="39"/>
      <c r="F118" s="39"/>
    </row>
    <row r="119" spans="1:11" ht="19.5" customHeight="1" x14ac:dyDescent="0.15">
      <c r="A119" s="26" t="s">
        <v>38</v>
      </c>
      <c r="B119" s="40"/>
      <c r="C119" s="40"/>
      <c r="D119" s="40"/>
      <c r="E119" s="40"/>
      <c r="F119" s="40"/>
      <c r="G119" s="13"/>
      <c r="H119" s="13"/>
      <c r="I119" s="13"/>
      <c r="J119" s="13"/>
      <c r="K119" s="13"/>
    </row>
    <row r="120" spans="1:11" ht="19.5" customHeight="1" x14ac:dyDescent="0.15">
      <c r="A120" s="41" t="s">
        <v>39</v>
      </c>
      <c r="B120" s="40"/>
      <c r="C120" s="40"/>
      <c r="D120" s="40"/>
      <c r="E120" s="40"/>
      <c r="F120" s="40"/>
    </row>
    <row r="121" spans="1:11" ht="19.5" customHeight="1" x14ac:dyDescent="0.15">
      <c r="A121" s="41" t="s">
        <v>42</v>
      </c>
    </row>
    <row r="122" spans="1:11" ht="19.5" customHeight="1" x14ac:dyDescent="0.15">
      <c r="A122" s="42" t="s">
        <v>41</v>
      </c>
    </row>
    <row r="124" spans="1:11" ht="19.5" customHeight="1" x14ac:dyDescent="0.15">
      <c r="A124" s="51" t="str">
        <f>TEXT($A$5,"ggge")&amp;"年度"</f>
        <v>令和6年度</v>
      </c>
      <c r="B124" s="52" t="s">
        <v>34</v>
      </c>
      <c r="C124" s="53"/>
      <c r="D124" s="53"/>
      <c r="E124" s="53"/>
      <c r="F124" s="53"/>
    </row>
    <row r="125" spans="1:11" ht="19.5" customHeight="1" x14ac:dyDescent="0.15">
      <c r="A125" s="54"/>
      <c r="B125" s="54"/>
      <c r="C125" s="54"/>
      <c r="D125" s="54"/>
      <c r="E125" s="55" t="s">
        <v>35</v>
      </c>
      <c r="F125" s="52" t="s">
        <v>26</v>
      </c>
    </row>
    <row r="126" spans="1:11" ht="19.5" customHeight="1" x14ac:dyDescent="0.15">
      <c r="B126" s="10"/>
      <c r="F126" s="10"/>
    </row>
    <row r="127" spans="1:11" ht="19.5" customHeight="1" x14ac:dyDescent="0.15">
      <c r="A127" s="56" t="s">
        <v>36</v>
      </c>
      <c r="B127" s="57" t="s">
        <v>37</v>
      </c>
      <c r="C127" s="56" t="s">
        <v>36</v>
      </c>
      <c r="D127" s="57" t="s">
        <v>37</v>
      </c>
      <c r="E127" s="56" t="s">
        <v>36</v>
      </c>
      <c r="F127" s="58" t="s">
        <v>37</v>
      </c>
    </row>
    <row r="128" spans="1:11" ht="19.5" customHeight="1" x14ac:dyDescent="0.15">
      <c r="A128" s="35">
        <f>DATE(YEAR($A$5)+1,1,1)</f>
        <v>45658</v>
      </c>
      <c r="B128" s="47" t="str">
        <f>IF(A128="","",IF(A128=WORKDAY(A128+1,-1,日付!$D$4:$D$29),WORKDAY(A128-10,-1,日付!$D$4:$D$29),IFERROR("("&amp;VLOOKUP(A128,日付!$D$4:$E$29,2,FALSE)&amp;")","-")))</f>
        <v>(元日)</v>
      </c>
      <c r="C128" s="35">
        <f>DATE(YEAR($A$5)+1,2,1)</f>
        <v>45689</v>
      </c>
      <c r="D128" s="47" t="str">
        <f>IF(C128="","",IF(C128=WORKDAY(C128+1,-1,日付!$D$4:$D$29),WORKDAY(C128-10,-1,日付!$D$4:$D$29),IFERROR("("&amp;VLOOKUP(C128,日付!$D$4:$E$29,2,FALSE)&amp;")","-")))</f>
        <v>-</v>
      </c>
      <c r="E128" s="35">
        <f>DATE(YEAR($A$5)+1,3,1)</f>
        <v>45717</v>
      </c>
      <c r="F128" s="89" t="s">
        <v>43</v>
      </c>
    </row>
    <row r="129" spans="1:6" ht="19.5" customHeight="1" x14ac:dyDescent="0.15">
      <c r="A129" s="33">
        <f>IF(A128="","",IF(TEXT(A128,"m")=TEXT(A128+1,"m"),A128+1,""))</f>
        <v>45659</v>
      </c>
      <c r="B129" s="46" t="str">
        <f>IF(A129="","",IF(A129=WORKDAY(A129+1,-1,日付!$D$4:$D$29),WORKDAY(A129-10,-1,日付!$D$4:$D$29),IFERROR("("&amp;VLOOKUP(A129,日付!$D$4:$E$29,2,FALSE)&amp;")","-")))</f>
        <v>(年末年始休暇)</v>
      </c>
      <c r="C129" s="33">
        <f>IF(C128="","",IF(TEXT(C128,"m")=TEXT(C128+1,"m"),C128+1,""))</f>
        <v>45690</v>
      </c>
      <c r="D129" s="46" t="str">
        <f>IF(C129="","",IF(C129=WORKDAY(C129+1,-1,日付!$D$4:$D$29),WORKDAY(C129-10,-1,日付!$D$4:$D$29),IFERROR("("&amp;VLOOKUP(C129,日付!$D$4:$E$29,2,FALSE)&amp;")","-")))</f>
        <v>-</v>
      </c>
      <c r="E129" s="33">
        <f>IF(E128="","",IF(TEXT(E128,"m")=TEXT(E128+1,"m"),E128+1,""))</f>
        <v>45718</v>
      </c>
      <c r="F129" s="90"/>
    </row>
    <row r="130" spans="1:6" ht="19.5" customHeight="1" x14ac:dyDescent="0.15">
      <c r="A130" s="33">
        <f t="shared" ref="A130:A158" si="9">IF(A129="","",IF(TEXT(A129,"m")=TEXT(A129+1,"m"),A129+1,""))</f>
        <v>45660</v>
      </c>
      <c r="B130" s="46" t="str">
        <f>IF(A130="","",IF(A130=WORKDAY(A130+1,-1,日付!$D$4:$D$29),WORKDAY(A130-10,-1,日付!$D$4:$D$29),IFERROR("("&amp;VLOOKUP(A130,日付!$D$4:$E$29,2,FALSE)&amp;")","-")))</f>
        <v>(年末年始休暇)</v>
      </c>
      <c r="C130" s="33">
        <f t="shared" ref="C130:C158" si="10">IF(C129="","",IF(TEXT(C129,"m")=TEXT(C129+1,"m"),C129+1,""))</f>
        <v>45691</v>
      </c>
      <c r="D130" s="46">
        <f>IF(C130="","",IF(C130=WORKDAY(C130+1,-1,日付!$D$4:$D$29),WORKDAY(C130-10,-1,日付!$D$4:$D$29),IFERROR("("&amp;VLOOKUP(C130,日付!$D$4:$E$29,2,FALSE)&amp;")","-")))</f>
        <v>45680</v>
      </c>
      <c r="E130" s="33">
        <f t="shared" ref="E130:E158" si="11">IF(E129="","",IF(TEXT(E129,"m")=TEXT(E129+1,"m"),E129+1,""))</f>
        <v>45719</v>
      </c>
      <c r="F130" s="90"/>
    </row>
    <row r="131" spans="1:6" ht="19.5" customHeight="1" x14ac:dyDescent="0.15">
      <c r="A131" s="33">
        <f t="shared" si="9"/>
        <v>45661</v>
      </c>
      <c r="B131" s="46" t="str">
        <f>IF(A131="","",IF(A131=WORKDAY(A131+1,-1,日付!$D$4:$D$29),WORKDAY(A131-10,-1,日付!$D$4:$D$29),IFERROR("("&amp;VLOOKUP(A131,日付!$D$4:$E$29,2,FALSE)&amp;")","-")))</f>
        <v>-</v>
      </c>
      <c r="C131" s="33">
        <f t="shared" si="10"/>
        <v>45692</v>
      </c>
      <c r="D131" s="46">
        <f>IF(C131="","",IF(C131=WORKDAY(C131+1,-1,日付!$D$4:$D$29),WORKDAY(C131-10,-1,日付!$D$4:$D$29),IFERROR("("&amp;VLOOKUP(C131,日付!$D$4:$E$29,2,FALSE)&amp;")","-")))</f>
        <v>45681</v>
      </c>
      <c r="E131" s="33">
        <f t="shared" si="11"/>
        <v>45720</v>
      </c>
      <c r="F131" s="90"/>
    </row>
    <row r="132" spans="1:6" ht="19.5" customHeight="1" x14ac:dyDescent="0.15">
      <c r="A132" s="33">
        <f t="shared" si="9"/>
        <v>45662</v>
      </c>
      <c r="B132" s="46" t="str">
        <f>IF(A132="","",IF(A132=WORKDAY(A132+1,-1,日付!$D$4:$D$29),WORKDAY(A132-10,-1,日付!$D$4:$D$29),IFERROR("("&amp;VLOOKUP(A132,日付!$D$4:$E$29,2,FALSE)&amp;")","-")))</f>
        <v>-</v>
      </c>
      <c r="C132" s="33">
        <f t="shared" si="10"/>
        <v>45693</v>
      </c>
      <c r="D132" s="46">
        <f>IF(C132="","",IF(C132=WORKDAY(C132+1,-1,日付!$D$4:$D$29),WORKDAY(C132-10,-1,日付!$D$4:$D$29),IFERROR("("&amp;VLOOKUP(C132,日付!$D$4:$E$29,2,FALSE)&amp;")","-")))</f>
        <v>45681</v>
      </c>
      <c r="E132" s="33">
        <f t="shared" si="11"/>
        <v>45721</v>
      </c>
      <c r="F132" s="90"/>
    </row>
    <row r="133" spans="1:6" ht="19.5" customHeight="1" x14ac:dyDescent="0.15">
      <c r="A133" s="33">
        <f t="shared" si="9"/>
        <v>45663</v>
      </c>
      <c r="B133" s="46">
        <f>IF(A133="","",IF(A133=WORKDAY(A133+1,-1,日付!$D$4:$D$29),WORKDAY(A133-10,-1,日付!$D$4:$D$29),IFERROR("("&amp;VLOOKUP(A133,日付!$D$4:$E$29,2,FALSE)&amp;")","-")))</f>
        <v>45652</v>
      </c>
      <c r="C133" s="33">
        <f t="shared" si="10"/>
        <v>45694</v>
      </c>
      <c r="D133" s="46">
        <f>IF(C133="","",IF(C133=WORKDAY(C133+1,-1,日付!$D$4:$D$29),WORKDAY(C133-10,-1,日付!$D$4:$D$29),IFERROR("("&amp;VLOOKUP(C133,日付!$D$4:$E$29,2,FALSE)&amp;")","-")))</f>
        <v>45681</v>
      </c>
      <c r="E133" s="33">
        <f t="shared" si="11"/>
        <v>45722</v>
      </c>
      <c r="F133" s="90"/>
    </row>
    <row r="134" spans="1:6" ht="19.5" customHeight="1" x14ac:dyDescent="0.15">
      <c r="A134" s="33">
        <f t="shared" si="9"/>
        <v>45664</v>
      </c>
      <c r="B134" s="46">
        <f>IF(A134="","",IF(A134=WORKDAY(A134+1,-1,日付!$D$4:$D$29),WORKDAY(A134-10,-1,日付!$D$4:$D$29),IFERROR("("&amp;VLOOKUP(A134,日付!$D$4:$E$29,2,FALSE)&amp;")","-")))</f>
        <v>45653</v>
      </c>
      <c r="C134" s="33">
        <f t="shared" si="10"/>
        <v>45695</v>
      </c>
      <c r="D134" s="46">
        <f>IF(C134="","",IF(C134=WORKDAY(C134+1,-1,日付!$D$4:$D$29),WORKDAY(C134-10,-1,日付!$D$4:$D$29),IFERROR("("&amp;VLOOKUP(C134,日付!$D$4:$E$29,2,FALSE)&amp;")","-")))</f>
        <v>45684</v>
      </c>
      <c r="E134" s="33">
        <f t="shared" si="11"/>
        <v>45723</v>
      </c>
      <c r="F134" s="90"/>
    </row>
    <row r="135" spans="1:6" ht="19.5" customHeight="1" x14ac:dyDescent="0.15">
      <c r="A135" s="33">
        <f t="shared" si="9"/>
        <v>45665</v>
      </c>
      <c r="B135" s="46">
        <f>IF(A135="","",IF(A135=WORKDAY(A135+1,-1,日付!$D$4:$D$29),WORKDAY(A135-10,-1,日付!$D$4:$D$29),IFERROR("("&amp;VLOOKUP(A135,日付!$D$4:$E$29,2,FALSE)&amp;")","-")))</f>
        <v>45653</v>
      </c>
      <c r="C135" s="33">
        <f t="shared" si="10"/>
        <v>45696</v>
      </c>
      <c r="D135" s="46" t="str">
        <f>IF(C135="","",IF(C135=WORKDAY(C135+1,-1,日付!$D$4:$D$29),WORKDAY(C135-10,-1,日付!$D$4:$D$29),IFERROR("("&amp;VLOOKUP(C135,日付!$D$4:$E$29,2,FALSE)&amp;")","-")))</f>
        <v>-</v>
      </c>
      <c r="E135" s="33">
        <f t="shared" si="11"/>
        <v>45724</v>
      </c>
      <c r="F135" s="90"/>
    </row>
    <row r="136" spans="1:6" ht="19.5" customHeight="1" x14ac:dyDescent="0.15">
      <c r="A136" s="33">
        <f t="shared" si="9"/>
        <v>45666</v>
      </c>
      <c r="B136" s="46">
        <f>IF(A136="","",IF(A136=WORKDAY(A136+1,-1,日付!$D$4:$D$29),WORKDAY(A136-10,-1,日付!$D$4:$D$29),IFERROR("("&amp;VLOOKUP(A136,日付!$D$4:$E$29,2,FALSE)&amp;")","-")))</f>
        <v>45653</v>
      </c>
      <c r="C136" s="33">
        <f t="shared" si="10"/>
        <v>45697</v>
      </c>
      <c r="D136" s="46" t="str">
        <f>IF(C136="","",IF(C136=WORKDAY(C136+1,-1,日付!$D$4:$D$29),WORKDAY(C136-10,-1,日付!$D$4:$D$29),IFERROR("("&amp;VLOOKUP(C136,日付!$D$4:$E$29,2,FALSE)&amp;")","-")))</f>
        <v>-</v>
      </c>
      <c r="E136" s="33">
        <f t="shared" si="11"/>
        <v>45725</v>
      </c>
      <c r="F136" s="90"/>
    </row>
    <row r="137" spans="1:6" ht="19.5" customHeight="1" x14ac:dyDescent="0.15">
      <c r="A137" s="33">
        <f t="shared" si="9"/>
        <v>45667</v>
      </c>
      <c r="B137" s="46">
        <f>IF(A137="","",IF(A137=WORKDAY(A137+1,-1,日付!$D$4:$D$29),WORKDAY(A137-10,-1,日付!$D$4:$D$29),IFERROR("("&amp;VLOOKUP(A137,日付!$D$4:$E$29,2,FALSE)&amp;")","-")))</f>
        <v>45653</v>
      </c>
      <c r="C137" s="33">
        <f t="shared" si="10"/>
        <v>45698</v>
      </c>
      <c r="D137" s="46">
        <f>IF(C137="","",IF(C137=WORKDAY(C137+1,-1,日付!$D$4:$D$29),WORKDAY(C137-10,-1,日付!$D$4:$D$29),IFERROR("("&amp;VLOOKUP(C137,日付!$D$4:$E$29,2,FALSE)&amp;")","-")))</f>
        <v>45687</v>
      </c>
      <c r="E137" s="33">
        <f t="shared" si="11"/>
        <v>45726</v>
      </c>
      <c r="F137" s="90"/>
    </row>
    <row r="138" spans="1:6" ht="19.5" customHeight="1" x14ac:dyDescent="0.15">
      <c r="A138" s="33">
        <f t="shared" si="9"/>
        <v>45668</v>
      </c>
      <c r="B138" s="46" t="str">
        <f>IF(A138="","",IF(A138=WORKDAY(A138+1,-1,日付!$D$4:$D$29),WORKDAY(A138-10,-1,日付!$D$4:$D$29),IFERROR("("&amp;VLOOKUP(A138,日付!$D$4:$E$29,2,FALSE)&amp;")","-")))</f>
        <v>-</v>
      </c>
      <c r="C138" s="33">
        <f t="shared" si="10"/>
        <v>45699</v>
      </c>
      <c r="D138" s="46" t="str">
        <f>IF(C138="","",IF(C138=WORKDAY(C138+1,-1,日付!$D$4:$D$29),WORKDAY(C138-10,-1,日付!$D$4:$D$29),IFERROR("("&amp;VLOOKUP(C138,日付!$D$4:$E$29,2,FALSE)&amp;")","-")))</f>
        <v>(建国記念の日)</v>
      </c>
      <c r="E138" s="33">
        <f t="shared" si="11"/>
        <v>45727</v>
      </c>
      <c r="F138" s="90"/>
    </row>
    <row r="139" spans="1:6" ht="19.5" customHeight="1" x14ac:dyDescent="0.15">
      <c r="A139" s="33">
        <f t="shared" si="9"/>
        <v>45669</v>
      </c>
      <c r="B139" s="46" t="str">
        <f>IF(A139="","",IF(A139=WORKDAY(A139+1,-1,日付!$D$4:$D$29),WORKDAY(A139-10,-1,日付!$D$4:$D$29),IFERROR("("&amp;VLOOKUP(A139,日付!$D$4:$E$29,2,FALSE)&amp;")","-")))</f>
        <v>-</v>
      </c>
      <c r="C139" s="33">
        <f t="shared" si="10"/>
        <v>45700</v>
      </c>
      <c r="D139" s="46">
        <f>IF(C139="","",IF(C139=WORKDAY(C139+1,-1,日付!$D$4:$D$29),WORKDAY(C139-10,-1,日付!$D$4:$D$29),IFERROR("("&amp;VLOOKUP(C139,日付!$D$4:$E$29,2,FALSE)&amp;")","-")))</f>
        <v>45688</v>
      </c>
      <c r="E139" s="33">
        <f t="shared" si="11"/>
        <v>45728</v>
      </c>
      <c r="F139" s="90"/>
    </row>
    <row r="140" spans="1:6" ht="19.5" customHeight="1" x14ac:dyDescent="0.15">
      <c r="A140" s="33">
        <f t="shared" si="9"/>
        <v>45670</v>
      </c>
      <c r="B140" s="46" t="str">
        <f>IF(A140="","",IF(A140=WORKDAY(A140+1,-1,日付!$D$4:$D$29),WORKDAY(A140-10,-1,日付!$D$4:$D$29),IFERROR("("&amp;VLOOKUP(A140,日付!$D$4:$E$29,2,FALSE)&amp;")","-")))</f>
        <v>(成人の日)</v>
      </c>
      <c r="C140" s="33">
        <f t="shared" si="10"/>
        <v>45701</v>
      </c>
      <c r="D140" s="46">
        <f>IF(C140="","",IF(C140=WORKDAY(C140+1,-1,日付!$D$4:$D$29),WORKDAY(C140-10,-1,日付!$D$4:$D$29),IFERROR("("&amp;VLOOKUP(C140,日付!$D$4:$E$29,2,FALSE)&amp;")","-")))</f>
        <v>45688</v>
      </c>
      <c r="E140" s="33">
        <f t="shared" si="11"/>
        <v>45729</v>
      </c>
      <c r="F140" s="90"/>
    </row>
    <row r="141" spans="1:6" ht="19.5" customHeight="1" x14ac:dyDescent="0.15">
      <c r="A141" s="33">
        <f t="shared" si="9"/>
        <v>45671</v>
      </c>
      <c r="B141" s="46">
        <f>IF(A141="","",IF(A141=WORKDAY(A141+1,-1,日付!$D$4:$D$29),WORKDAY(A141-10,-1,日付!$D$4:$D$29),IFERROR("("&amp;VLOOKUP(A141,日付!$D$4:$E$29,2,FALSE)&amp;")","-")))</f>
        <v>45653</v>
      </c>
      <c r="C141" s="33">
        <f t="shared" si="10"/>
        <v>45702</v>
      </c>
      <c r="D141" s="46">
        <f>IF(C141="","",IF(C141=WORKDAY(C141+1,-1,日付!$D$4:$D$29),WORKDAY(C141-10,-1,日付!$D$4:$D$29),IFERROR("("&amp;VLOOKUP(C141,日付!$D$4:$E$29,2,FALSE)&amp;")","-")))</f>
        <v>45691</v>
      </c>
      <c r="E141" s="33">
        <f t="shared" si="11"/>
        <v>45730</v>
      </c>
      <c r="F141" s="90"/>
    </row>
    <row r="142" spans="1:6" ht="19.5" customHeight="1" x14ac:dyDescent="0.15">
      <c r="A142" s="33">
        <f t="shared" si="9"/>
        <v>45672</v>
      </c>
      <c r="B142" s="46">
        <f>IF(A142="","",IF(A142=WORKDAY(A142+1,-1,日付!$D$4:$D$29),WORKDAY(A142-10,-1,日付!$D$4:$D$29),IFERROR("("&amp;VLOOKUP(A142,日付!$D$4:$E$29,2,FALSE)&amp;")","-")))</f>
        <v>45653</v>
      </c>
      <c r="C142" s="33">
        <f t="shared" si="10"/>
        <v>45703</v>
      </c>
      <c r="D142" s="46" t="str">
        <f>IF(C142="","",IF(C142=WORKDAY(C142+1,-1,日付!$D$4:$D$29),WORKDAY(C142-10,-1,日付!$D$4:$D$29),IFERROR("("&amp;VLOOKUP(C142,日付!$D$4:$E$29,2,FALSE)&amp;")","-")))</f>
        <v>-</v>
      </c>
      <c r="E142" s="33">
        <f t="shared" si="11"/>
        <v>45731</v>
      </c>
      <c r="F142" s="90"/>
    </row>
    <row r="143" spans="1:6" ht="19.5" customHeight="1" x14ac:dyDescent="0.15">
      <c r="A143" s="33">
        <f t="shared" si="9"/>
        <v>45673</v>
      </c>
      <c r="B143" s="46">
        <f>IF(A143="","",IF(A143=WORKDAY(A143+1,-1,日付!$D$4:$D$29),WORKDAY(A143-10,-1,日付!$D$4:$D$29),IFERROR("("&amp;VLOOKUP(A143,日付!$D$4:$E$29,2,FALSE)&amp;")","-")))</f>
        <v>45653</v>
      </c>
      <c r="C143" s="33">
        <f t="shared" si="10"/>
        <v>45704</v>
      </c>
      <c r="D143" s="46" t="str">
        <f>IF(C143="","",IF(C143=WORKDAY(C143+1,-1,日付!$D$4:$D$29),WORKDAY(C143-10,-1,日付!$D$4:$D$29),IFERROR("("&amp;VLOOKUP(C143,日付!$D$4:$E$29,2,FALSE)&amp;")","-")))</f>
        <v>-</v>
      </c>
      <c r="E143" s="33">
        <f t="shared" si="11"/>
        <v>45732</v>
      </c>
      <c r="F143" s="90"/>
    </row>
    <row r="144" spans="1:6" ht="19.5" customHeight="1" x14ac:dyDescent="0.15">
      <c r="A144" s="33">
        <f t="shared" si="9"/>
        <v>45674</v>
      </c>
      <c r="B144" s="46">
        <f>IF(A144="","",IF(A144=WORKDAY(A144+1,-1,日付!$D$4:$D$29),WORKDAY(A144-10,-1,日付!$D$4:$D$29),IFERROR("("&amp;VLOOKUP(A144,日付!$D$4:$E$29,2,FALSE)&amp;")","-")))</f>
        <v>45663</v>
      </c>
      <c r="C144" s="33">
        <f t="shared" si="10"/>
        <v>45705</v>
      </c>
      <c r="D144" s="46">
        <f>IF(C144="","",IF(C144=WORKDAY(C144+1,-1,日付!$D$4:$D$29),WORKDAY(C144-10,-1,日付!$D$4:$D$29),IFERROR("("&amp;VLOOKUP(C144,日付!$D$4:$E$29,2,FALSE)&amp;")","-")))</f>
        <v>45694</v>
      </c>
      <c r="E144" s="33">
        <f t="shared" si="11"/>
        <v>45733</v>
      </c>
      <c r="F144" s="90"/>
    </row>
    <row r="145" spans="1:11" ht="19.5" customHeight="1" x14ac:dyDescent="0.15">
      <c r="A145" s="33">
        <f t="shared" si="9"/>
        <v>45675</v>
      </c>
      <c r="B145" s="46" t="str">
        <f>IF(A145="","",IF(A145=WORKDAY(A145+1,-1,日付!$D$4:$D$29),WORKDAY(A145-10,-1,日付!$D$4:$D$29),IFERROR("("&amp;VLOOKUP(A145,日付!$D$4:$E$29,2,FALSE)&amp;")","-")))</f>
        <v>-</v>
      </c>
      <c r="C145" s="33">
        <f t="shared" si="10"/>
        <v>45706</v>
      </c>
      <c r="D145" s="46">
        <f>IF(C145="","",IF(C145=WORKDAY(C145+1,-1,日付!$D$4:$D$29),WORKDAY(C145-10,-1,日付!$D$4:$D$29),IFERROR("("&amp;VLOOKUP(C145,日付!$D$4:$E$29,2,FALSE)&amp;")","-")))</f>
        <v>45695</v>
      </c>
      <c r="E145" s="33">
        <f t="shared" si="11"/>
        <v>45734</v>
      </c>
      <c r="F145" s="90"/>
    </row>
    <row r="146" spans="1:11" ht="19.5" customHeight="1" x14ac:dyDescent="0.15">
      <c r="A146" s="33">
        <f t="shared" si="9"/>
        <v>45676</v>
      </c>
      <c r="B146" s="46" t="str">
        <f>IF(A146="","",IF(A146=WORKDAY(A146+1,-1,日付!$D$4:$D$29),WORKDAY(A146-10,-1,日付!$D$4:$D$29),IFERROR("("&amp;VLOOKUP(A146,日付!$D$4:$E$29,2,FALSE)&amp;")","-")))</f>
        <v>-</v>
      </c>
      <c r="C146" s="33">
        <f t="shared" si="10"/>
        <v>45707</v>
      </c>
      <c r="D146" s="46">
        <f>IF(C146="","",IF(C146=WORKDAY(C146+1,-1,日付!$D$4:$D$29),WORKDAY(C146-10,-1,日付!$D$4:$D$29),IFERROR("("&amp;VLOOKUP(C146,日付!$D$4:$E$29,2,FALSE)&amp;")","-")))</f>
        <v>45695</v>
      </c>
      <c r="E146" s="33">
        <f t="shared" si="11"/>
        <v>45735</v>
      </c>
      <c r="F146" s="90"/>
    </row>
    <row r="147" spans="1:11" ht="19.5" customHeight="1" x14ac:dyDescent="0.15">
      <c r="A147" s="33">
        <f t="shared" si="9"/>
        <v>45677</v>
      </c>
      <c r="B147" s="46">
        <f>IF(A147="","",IF(A147=WORKDAY(A147+1,-1,日付!$D$4:$D$29),WORKDAY(A147-10,-1,日付!$D$4:$D$29),IFERROR("("&amp;VLOOKUP(A147,日付!$D$4:$E$29,2,FALSE)&amp;")","-")))</f>
        <v>45666</v>
      </c>
      <c r="C147" s="33">
        <f t="shared" si="10"/>
        <v>45708</v>
      </c>
      <c r="D147" s="46">
        <f>IF(C147="","",IF(C147=WORKDAY(C147+1,-1,日付!$D$4:$D$29),WORKDAY(C147-10,-1,日付!$D$4:$D$29),IFERROR("("&amp;VLOOKUP(C147,日付!$D$4:$E$29,2,FALSE)&amp;")","-")))</f>
        <v>45695</v>
      </c>
      <c r="E147" s="33">
        <f t="shared" si="11"/>
        <v>45736</v>
      </c>
      <c r="F147" s="90"/>
    </row>
    <row r="148" spans="1:11" ht="19.5" customHeight="1" x14ac:dyDescent="0.15">
      <c r="A148" s="33">
        <f t="shared" si="9"/>
        <v>45678</v>
      </c>
      <c r="B148" s="46">
        <f>IF(A148="","",IF(A148=WORKDAY(A148+1,-1,日付!$D$4:$D$29),WORKDAY(A148-10,-1,日付!$D$4:$D$29),IFERROR("("&amp;VLOOKUP(A148,日付!$D$4:$E$29,2,FALSE)&amp;")","-")))</f>
        <v>45667</v>
      </c>
      <c r="C148" s="33">
        <f t="shared" si="10"/>
        <v>45709</v>
      </c>
      <c r="D148" s="46">
        <f>IF(C148="","",IF(C148=WORKDAY(C148+1,-1,日付!$D$4:$D$29),WORKDAY(C148-10,-1,日付!$D$4:$D$29),IFERROR("("&amp;VLOOKUP(C148,日付!$D$4:$E$29,2,FALSE)&amp;")","-")))</f>
        <v>45698</v>
      </c>
      <c r="E148" s="33">
        <f t="shared" si="11"/>
        <v>45737</v>
      </c>
      <c r="F148" s="90"/>
    </row>
    <row r="149" spans="1:11" ht="19.5" customHeight="1" x14ac:dyDescent="0.15">
      <c r="A149" s="33">
        <f t="shared" si="9"/>
        <v>45679</v>
      </c>
      <c r="B149" s="46">
        <f>IF(A149="","",IF(A149=WORKDAY(A149+1,-1,日付!$D$4:$D$29),WORKDAY(A149-10,-1,日付!$D$4:$D$29),IFERROR("("&amp;VLOOKUP(A149,日付!$D$4:$E$29,2,FALSE)&amp;")","-")))</f>
        <v>45667</v>
      </c>
      <c r="C149" s="33">
        <f t="shared" si="10"/>
        <v>45710</v>
      </c>
      <c r="D149" s="46" t="str">
        <f>IF(C149="","",IF(C149=WORKDAY(C149+1,-1,日付!$D$4:$D$29),WORKDAY(C149-10,-1,日付!$D$4:$D$29),IFERROR("("&amp;VLOOKUP(C149,日付!$D$4:$E$29,2,FALSE)&amp;")","-")))</f>
        <v>-</v>
      </c>
      <c r="E149" s="33">
        <f t="shared" si="11"/>
        <v>45738</v>
      </c>
      <c r="F149" s="90"/>
    </row>
    <row r="150" spans="1:11" ht="19.5" customHeight="1" x14ac:dyDescent="0.15">
      <c r="A150" s="33">
        <f t="shared" si="9"/>
        <v>45680</v>
      </c>
      <c r="B150" s="46">
        <f>IF(A150="","",IF(A150=WORKDAY(A150+1,-1,日付!$D$4:$D$29),WORKDAY(A150-10,-1,日付!$D$4:$D$29),IFERROR("("&amp;VLOOKUP(A150,日付!$D$4:$E$29,2,FALSE)&amp;")","-")))</f>
        <v>45667</v>
      </c>
      <c r="C150" s="33">
        <f t="shared" si="10"/>
        <v>45711</v>
      </c>
      <c r="D150" s="46" t="str">
        <f>IF(C150="","",IF(C150=WORKDAY(C150+1,-1,日付!$D$4:$D$29),WORKDAY(C150-10,-1,日付!$D$4:$D$29),IFERROR("("&amp;VLOOKUP(C150,日付!$D$4:$E$29,2,FALSE)&amp;")","-")))</f>
        <v>(天皇誕生日)</v>
      </c>
      <c r="E150" s="33">
        <f t="shared" si="11"/>
        <v>45739</v>
      </c>
      <c r="F150" s="90"/>
    </row>
    <row r="151" spans="1:11" ht="19.5" customHeight="1" x14ac:dyDescent="0.15">
      <c r="A151" s="33">
        <f t="shared" si="9"/>
        <v>45681</v>
      </c>
      <c r="B151" s="46">
        <f>IF(A151="","",IF(A151=WORKDAY(A151+1,-1,日付!$D$4:$D$29),WORKDAY(A151-10,-1,日付!$D$4:$D$29),IFERROR("("&amp;VLOOKUP(A151,日付!$D$4:$E$29,2,FALSE)&amp;")","-")))</f>
        <v>45667</v>
      </c>
      <c r="C151" s="33">
        <f t="shared" si="10"/>
        <v>45712</v>
      </c>
      <c r="D151" s="46" t="str">
        <f>IF(C151="","",IF(C151=WORKDAY(C151+1,-1,日付!$D$4:$D$29),WORKDAY(C151-10,-1,日付!$D$4:$D$29),IFERROR("("&amp;VLOOKUP(C151,日付!$D$4:$E$29,2,FALSE)&amp;")","-")))</f>
        <v>(振替休日)</v>
      </c>
      <c r="E151" s="33">
        <f t="shared" si="11"/>
        <v>45740</v>
      </c>
      <c r="F151" s="90"/>
    </row>
    <row r="152" spans="1:11" ht="19.5" customHeight="1" x14ac:dyDescent="0.15">
      <c r="A152" s="33">
        <f t="shared" si="9"/>
        <v>45682</v>
      </c>
      <c r="B152" s="46" t="str">
        <f>IF(A152="","",IF(A152=WORKDAY(A152+1,-1,日付!$D$4:$D$29),WORKDAY(A152-10,-1,日付!$D$4:$D$29),IFERROR("("&amp;VLOOKUP(A152,日付!$D$4:$E$29,2,FALSE)&amp;")","-")))</f>
        <v>-</v>
      </c>
      <c r="C152" s="33">
        <f t="shared" si="10"/>
        <v>45713</v>
      </c>
      <c r="D152" s="46">
        <f>IF(C152="","",IF(C152=WORKDAY(C152+1,-1,日付!$D$4:$D$29),WORKDAY(C152-10,-1,日付!$D$4:$D$29),IFERROR("("&amp;VLOOKUP(C152,日付!$D$4:$E$29,2,FALSE)&amp;")","-")))</f>
        <v>45702</v>
      </c>
      <c r="E152" s="33">
        <f t="shared" si="11"/>
        <v>45741</v>
      </c>
      <c r="F152" s="90"/>
    </row>
    <row r="153" spans="1:11" ht="19.5" customHeight="1" x14ac:dyDescent="0.15">
      <c r="A153" s="33">
        <f t="shared" si="9"/>
        <v>45683</v>
      </c>
      <c r="B153" s="46" t="str">
        <f>IF(A153="","",IF(A153=WORKDAY(A153+1,-1,日付!$D$4:$D$29),WORKDAY(A153-10,-1,日付!$D$4:$D$29),IFERROR("("&amp;VLOOKUP(A153,日付!$D$4:$E$29,2,FALSE)&amp;")","-")))</f>
        <v>-</v>
      </c>
      <c r="C153" s="33">
        <f t="shared" si="10"/>
        <v>45714</v>
      </c>
      <c r="D153" s="46">
        <f>IF(C153="","",IF(C153=WORKDAY(C153+1,-1,日付!$D$4:$D$29),WORKDAY(C153-10,-1,日付!$D$4:$D$29),IFERROR("("&amp;VLOOKUP(C153,日付!$D$4:$E$29,2,FALSE)&amp;")","-")))</f>
        <v>45702</v>
      </c>
      <c r="E153" s="33">
        <f t="shared" si="11"/>
        <v>45742</v>
      </c>
      <c r="F153" s="90"/>
    </row>
    <row r="154" spans="1:11" ht="19.5" customHeight="1" x14ac:dyDescent="0.15">
      <c r="A154" s="33">
        <f t="shared" si="9"/>
        <v>45684</v>
      </c>
      <c r="B154" s="46">
        <f>IF(A154="","",IF(A154=WORKDAY(A154+1,-1,日付!$D$4:$D$29),WORKDAY(A154-10,-1,日付!$D$4:$D$29),IFERROR("("&amp;VLOOKUP(A154,日付!$D$4:$E$29,2,FALSE)&amp;")","-")))</f>
        <v>45673</v>
      </c>
      <c r="C154" s="33">
        <f t="shared" si="10"/>
        <v>45715</v>
      </c>
      <c r="D154" s="46">
        <f>IF(C154="","",IF(C154=WORKDAY(C154+1,-1,日付!$D$4:$D$29),WORKDAY(C154-10,-1,日付!$D$4:$D$29),IFERROR("("&amp;VLOOKUP(C154,日付!$D$4:$E$29,2,FALSE)&amp;")","-")))</f>
        <v>45702</v>
      </c>
      <c r="E154" s="33">
        <f t="shared" si="11"/>
        <v>45743</v>
      </c>
      <c r="F154" s="90"/>
    </row>
    <row r="155" spans="1:11" ht="19.5" customHeight="1" x14ac:dyDescent="0.15">
      <c r="A155" s="33">
        <f t="shared" si="9"/>
        <v>45685</v>
      </c>
      <c r="B155" s="46">
        <f>IF(A155="","",IF(A155=WORKDAY(A155+1,-1,日付!$D$4:$D$29),WORKDAY(A155-10,-1,日付!$D$4:$D$29),IFERROR("("&amp;VLOOKUP(A155,日付!$D$4:$E$29,2,FALSE)&amp;")","-")))</f>
        <v>45674</v>
      </c>
      <c r="C155" s="33">
        <f t="shared" si="10"/>
        <v>45716</v>
      </c>
      <c r="D155" s="46">
        <f>IF(C155="","",IF(C155=WORKDAY(C155+1,-1,日付!$D$4:$D$29),WORKDAY(C155-10,-1,日付!$D$4:$D$29),IFERROR("("&amp;VLOOKUP(C155,日付!$D$4:$E$29,2,FALSE)&amp;")","-")))</f>
        <v>45705</v>
      </c>
      <c r="E155" s="33">
        <f t="shared" si="11"/>
        <v>45744</v>
      </c>
      <c r="F155" s="90"/>
    </row>
    <row r="156" spans="1:11" ht="19.5" customHeight="1" x14ac:dyDescent="0.15">
      <c r="A156" s="33">
        <f t="shared" si="9"/>
        <v>45686</v>
      </c>
      <c r="B156" s="46">
        <f>IF(A156="","",IF(A156=WORKDAY(A156+1,-1,日付!$D$4:$D$29),WORKDAY(A156-10,-1,日付!$D$4:$D$29),IFERROR("("&amp;VLOOKUP(A156,日付!$D$4:$E$29,2,FALSE)&amp;")","-")))</f>
        <v>45674</v>
      </c>
      <c r="C156" s="33" t="str">
        <f t="shared" si="10"/>
        <v/>
      </c>
      <c r="D156" s="46" t="str">
        <f>IF(C156="","",IF(C156=WORKDAY(C156+1,-1,日付!$D$4:$D$29),WORKDAY(C156-10,-1,日付!$D$4:$D$29),IFERROR("("&amp;VLOOKUP(C156,日付!$D$4:$E$29,2,FALSE)&amp;")","-")))</f>
        <v/>
      </c>
      <c r="E156" s="33">
        <f t="shared" si="11"/>
        <v>45745</v>
      </c>
      <c r="F156" s="90"/>
    </row>
    <row r="157" spans="1:11" ht="19.5" customHeight="1" x14ac:dyDescent="0.15">
      <c r="A157" s="33">
        <f t="shared" si="9"/>
        <v>45687</v>
      </c>
      <c r="B157" s="46">
        <f>IF(A157="","",IF(A157=WORKDAY(A157+1,-1,日付!$D$4:$D$29),WORKDAY(A157-10,-1,日付!$D$4:$D$29),IFERROR("("&amp;VLOOKUP(A157,日付!$D$4:$E$29,2,FALSE)&amp;")","-")))</f>
        <v>45674</v>
      </c>
      <c r="C157" s="33" t="str">
        <f t="shared" si="10"/>
        <v/>
      </c>
      <c r="D157" s="46" t="str">
        <f>IF(C157="","",IF(C157=WORKDAY(C157+1,-1,日付!$D$4:$D$29),WORKDAY(C157-10,-1,日付!$D$4:$D$29),IFERROR("("&amp;VLOOKUP(C157,日付!$D$4:$E$29,2,FALSE)&amp;")","-")))</f>
        <v/>
      </c>
      <c r="E157" s="33">
        <f t="shared" si="11"/>
        <v>45746</v>
      </c>
      <c r="F157" s="90"/>
    </row>
    <row r="158" spans="1:11" ht="19.5" customHeight="1" x14ac:dyDescent="0.15">
      <c r="A158" s="31">
        <f t="shared" si="9"/>
        <v>45688</v>
      </c>
      <c r="B158" s="45">
        <f>IF(A158="","",IF(A158=WORKDAY(A158+1,-1,日付!$D$4:$D$29),WORKDAY(A158-10,-1,日付!$D$4:$D$29),IFERROR("("&amp;VLOOKUP(A158,日付!$D$4:$E$29,2,FALSE)&amp;")","-")))</f>
        <v>45677</v>
      </c>
      <c r="C158" s="31" t="str">
        <f t="shared" si="10"/>
        <v/>
      </c>
      <c r="D158" s="45" t="str">
        <f>IF(C158="","",IF(C158=WORKDAY(C158+1,-1,日付!$D$4:$D$29),WORKDAY(C158-10,-1,日付!$D$4:$D$29),IFERROR("("&amp;VLOOKUP(C158,日付!$D$4:$E$29,2,FALSE)&amp;")","-")))</f>
        <v/>
      </c>
      <c r="E158" s="31">
        <f t="shared" si="11"/>
        <v>45747</v>
      </c>
      <c r="F158" s="91"/>
    </row>
    <row r="159" spans="1:11" ht="19.5" customHeight="1" x14ac:dyDescent="0.15">
      <c r="A159" s="38"/>
      <c r="B159" s="39"/>
      <c r="C159" s="39"/>
      <c r="D159" s="39"/>
      <c r="E159" s="39"/>
      <c r="F159" s="39"/>
    </row>
    <row r="160" spans="1:11" ht="19.5" customHeight="1" x14ac:dyDescent="0.15">
      <c r="A160" s="26" t="s">
        <v>38</v>
      </c>
      <c r="B160" s="40"/>
      <c r="C160" s="40"/>
      <c r="D160" s="40"/>
      <c r="E160" s="40"/>
      <c r="F160" s="40"/>
      <c r="G160" s="13"/>
      <c r="H160" s="13"/>
      <c r="I160" s="13"/>
      <c r="J160" s="13"/>
      <c r="K160" s="13"/>
    </row>
    <row r="161" spans="1:6" ht="19.5" customHeight="1" x14ac:dyDescent="0.15">
      <c r="A161" s="41" t="s">
        <v>39</v>
      </c>
      <c r="B161" s="40"/>
      <c r="C161" s="40"/>
      <c r="D161" s="40"/>
      <c r="E161" s="40"/>
      <c r="F161" s="40"/>
    </row>
    <row r="162" spans="1:6" ht="19.5" customHeight="1" x14ac:dyDescent="0.15">
      <c r="A162" s="41" t="s">
        <v>42</v>
      </c>
    </row>
    <row r="163" spans="1:6" ht="19.5" customHeight="1" x14ac:dyDescent="0.15">
      <c r="A163" s="42" t="s">
        <v>41</v>
      </c>
    </row>
  </sheetData>
  <mergeCells count="1">
    <mergeCell ref="F128:F158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8"/>
  <sheetViews>
    <sheetView workbookViewId="0">
      <selection activeCell="E5" sqref="E5"/>
    </sheetView>
  </sheetViews>
  <sheetFormatPr defaultRowHeight="13.5" x14ac:dyDescent="0.15"/>
  <cols>
    <col min="1" max="1" width="3.625" customWidth="1"/>
    <col min="2" max="2" width="25.5" bestFit="1" customWidth="1"/>
    <col min="4" max="4" width="20.75" customWidth="1"/>
    <col min="5" max="6" width="22.125" customWidth="1"/>
  </cols>
  <sheetData>
    <row r="1" spans="2:6" x14ac:dyDescent="0.15">
      <c r="D1" t="s">
        <v>71</v>
      </c>
    </row>
    <row r="3" spans="2:6" x14ac:dyDescent="0.15">
      <c r="B3" t="s">
        <v>20</v>
      </c>
      <c r="D3" s="1" t="s">
        <v>17</v>
      </c>
      <c r="E3" s="1" t="s">
        <v>18</v>
      </c>
      <c r="F3" s="1" t="s">
        <v>70</v>
      </c>
    </row>
    <row r="4" spans="2:6" x14ac:dyDescent="0.15">
      <c r="B4" s="2">
        <v>45716</v>
      </c>
      <c r="D4" s="3">
        <v>45371</v>
      </c>
      <c r="E4" s="4" t="s">
        <v>44</v>
      </c>
      <c r="F4" s="59" t="s">
        <v>49</v>
      </c>
    </row>
    <row r="5" spans="2:6" x14ac:dyDescent="0.15">
      <c r="D5" s="43">
        <v>45411</v>
      </c>
      <c r="E5" s="44" t="s">
        <v>2</v>
      </c>
      <c r="F5" s="60" t="s">
        <v>50</v>
      </c>
    </row>
    <row r="6" spans="2:6" x14ac:dyDescent="0.15">
      <c r="B6" t="s">
        <v>28</v>
      </c>
      <c r="D6" s="5">
        <v>45415</v>
      </c>
      <c r="E6" s="6" t="s">
        <v>3</v>
      </c>
      <c r="F6" s="61" t="s">
        <v>51</v>
      </c>
    </row>
    <row r="7" spans="2:6" x14ac:dyDescent="0.15">
      <c r="B7" s="2">
        <f>WORKDAY(B4-10,-1,D4:D28)</f>
        <v>45705</v>
      </c>
      <c r="D7" s="5">
        <v>45416</v>
      </c>
      <c r="E7" s="6" t="s">
        <v>4</v>
      </c>
      <c r="F7" s="61" t="s">
        <v>52</v>
      </c>
    </row>
    <row r="8" spans="2:6" x14ac:dyDescent="0.15">
      <c r="D8" s="5">
        <v>45417</v>
      </c>
      <c r="E8" s="6" t="s">
        <v>5</v>
      </c>
      <c r="F8" s="61" t="s">
        <v>53</v>
      </c>
    </row>
    <row r="9" spans="2:6" x14ac:dyDescent="0.15">
      <c r="B9" t="s">
        <v>21</v>
      </c>
      <c r="D9" s="5">
        <v>45488</v>
      </c>
      <c r="E9" s="6" t="s">
        <v>6</v>
      </c>
      <c r="F9" s="61" t="s">
        <v>54</v>
      </c>
    </row>
    <row r="10" spans="2:6" x14ac:dyDescent="0.15">
      <c r="B10" s="2">
        <v>45740</v>
      </c>
      <c r="D10" s="5">
        <v>45515</v>
      </c>
      <c r="E10" s="6" t="s">
        <v>48</v>
      </c>
      <c r="F10" s="61" t="s">
        <v>55</v>
      </c>
    </row>
    <row r="11" spans="2:6" x14ac:dyDescent="0.15">
      <c r="B11" s="65"/>
      <c r="D11" s="5">
        <v>45516</v>
      </c>
      <c r="E11" s="6" t="s">
        <v>72</v>
      </c>
      <c r="F11" s="61"/>
    </row>
    <row r="12" spans="2:6" x14ac:dyDescent="0.15">
      <c r="D12" s="5">
        <v>45551</v>
      </c>
      <c r="E12" s="6" t="s">
        <v>8</v>
      </c>
      <c r="F12" s="61" t="s">
        <v>56</v>
      </c>
    </row>
    <row r="13" spans="2:6" x14ac:dyDescent="0.15">
      <c r="D13" s="5">
        <v>45557</v>
      </c>
      <c r="E13" s="6" t="s">
        <v>9</v>
      </c>
      <c r="F13" s="61" t="s">
        <v>57</v>
      </c>
    </row>
    <row r="14" spans="2:6" x14ac:dyDescent="0.15">
      <c r="D14" s="5">
        <v>45558</v>
      </c>
      <c r="E14" s="6" t="s">
        <v>72</v>
      </c>
      <c r="F14" s="61"/>
    </row>
    <row r="15" spans="2:6" x14ac:dyDescent="0.15">
      <c r="D15" s="5">
        <v>45579</v>
      </c>
      <c r="E15" s="6" t="s">
        <v>7</v>
      </c>
      <c r="F15" s="61" t="s">
        <v>58</v>
      </c>
    </row>
    <row r="16" spans="2:6" x14ac:dyDescent="0.15">
      <c r="D16" s="5">
        <v>45599</v>
      </c>
      <c r="E16" s="6" t="s">
        <v>10</v>
      </c>
      <c r="F16" s="61" t="s">
        <v>59</v>
      </c>
    </row>
    <row r="17" spans="4:6" x14ac:dyDescent="0.15">
      <c r="D17" s="5">
        <v>45619</v>
      </c>
      <c r="E17" s="6" t="s">
        <v>11</v>
      </c>
      <c r="F17" s="61" t="s">
        <v>60</v>
      </c>
    </row>
    <row r="18" spans="4:6" x14ac:dyDescent="0.15">
      <c r="D18" s="5">
        <v>45655</v>
      </c>
      <c r="E18" s="6" t="s">
        <v>12</v>
      </c>
      <c r="F18" s="61" t="s">
        <v>65</v>
      </c>
    </row>
    <row r="19" spans="4:6" x14ac:dyDescent="0.15">
      <c r="D19" s="5">
        <v>45656</v>
      </c>
      <c r="E19" s="6" t="s">
        <v>12</v>
      </c>
      <c r="F19" s="61" t="s">
        <v>66</v>
      </c>
    </row>
    <row r="20" spans="4:6" x14ac:dyDescent="0.15">
      <c r="D20" s="7">
        <v>45657</v>
      </c>
      <c r="E20" s="8" t="s">
        <v>12</v>
      </c>
      <c r="F20" s="62" t="s">
        <v>67</v>
      </c>
    </row>
    <row r="21" spans="4:6" x14ac:dyDescent="0.15">
      <c r="D21" s="43">
        <v>45658</v>
      </c>
      <c r="E21" s="44" t="s">
        <v>13</v>
      </c>
      <c r="F21" s="60" t="s">
        <v>61</v>
      </c>
    </row>
    <row r="22" spans="4:6" x14ac:dyDescent="0.15">
      <c r="D22" s="5">
        <v>45659</v>
      </c>
      <c r="E22" s="64" t="s">
        <v>12</v>
      </c>
      <c r="F22" s="61" t="s">
        <v>68</v>
      </c>
    </row>
    <row r="23" spans="4:6" x14ac:dyDescent="0.15">
      <c r="D23" s="5">
        <v>45660</v>
      </c>
      <c r="E23" s="6" t="s">
        <v>12</v>
      </c>
      <c r="F23" s="61" t="s">
        <v>69</v>
      </c>
    </row>
    <row r="24" spans="4:6" x14ac:dyDescent="0.15">
      <c r="D24" s="5">
        <v>45670</v>
      </c>
      <c r="E24" s="6" t="s">
        <v>14</v>
      </c>
      <c r="F24" s="61" t="s">
        <v>62</v>
      </c>
    </row>
    <row r="25" spans="4:6" x14ac:dyDescent="0.15">
      <c r="D25" s="5">
        <v>45699</v>
      </c>
      <c r="E25" s="6" t="s">
        <v>15</v>
      </c>
      <c r="F25" s="61" t="s">
        <v>63</v>
      </c>
    </row>
    <row r="26" spans="4:6" x14ac:dyDescent="0.15">
      <c r="D26" s="5">
        <v>45711</v>
      </c>
      <c r="E26" s="9" t="s">
        <v>19</v>
      </c>
      <c r="F26" s="63" t="s">
        <v>64</v>
      </c>
    </row>
    <row r="27" spans="4:6" x14ac:dyDescent="0.15">
      <c r="D27" s="5">
        <v>45712</v>
      </c>
      <c r="E27" s="9" t="s">
        <v>72</v>
      </c>
      <c r="F27" s="63"/>
    </row>
    <row r="28" spans="4:6" x14ac:dyDescent="0.15">
      <c r="D28" s="7">
        <v>45736</v>
      </c>
      <c r="E28" s="8" t="s">
        <v>16</v>
      </c>
      <c r="F28" s="62" t="s">
        <v>49</v>
      </c>
    </row>
  </sheetData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提出期限</vt:lpstr>
      <vt:lpstr>設置届受理日</vt:lpstr>
      <vt:lpstr>日付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oaadmin</dc:creator>
  <cp:lastModifiedBy>小峰　紗</cp:lastModifiedBy>
  <cp:lastPrinted>2024-03-06T02:27:42Z</cp:lastPrinted>
  <dcterms:created xsi:type="dcterms:W3CDTF">2020-12-24T00:30:42Z</dcterms:created>
  <dcterms:modified xsi:type="dcterms:W3CDTF">2024-03-12T05:21:26Z</dcterms:modified>
</cp:coreProperties>
</file>