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mc:AlternateContent xmlns:mc="http://schemas.openxmlformats.org/markup-compatibility/2006">
    <mc:Choice Requires="x15">
      <x15ac:absPath xmlns:x15ac="http://schemas.microsoft.com/office/spreadsheetml/2010/11/ac" url="\\suidounas\上下水道局\①経営管理課\2023\A1_各課共通\03_財務管理\01_財務総括\17958_財務依頼・照会（下半期）\R6.1.16 【財政課：1／25（木）〆】公営企業に係る経営比較分析表（令和４年度決算）の分析等について（照会）\【回答】04_諫早市\08_下水道\"/>
    </mc:Choice>
  </mc:AlternateContent>
  <xr:revisionPtr revIDLastSave="0" documentId="13_ncr:1_{A1F548CF-8019-4391-AF21-3A0538E45E06}" xr6:coauthVersionLast="36" xr6:coauthVersionMax="36" xr10:uidLastSave="{00000000-0000-0000-0000-000000000000}"/>
  <workbookProtection workbookAlgorithmName="SHA-512" workbookHashValue="tqmKooVnh6xy9FnnqULw7NfesLX98vl0Aaidf0PMAwjGbuP57Pke5nbkCJX5L+tGp9lGkMSWl+pIC32/kkSAUw==" workbookSaltValue="FShlCWhrVqZX3M90OkkXWA==" workbookSpinCount="100000" lockStructure="1"/>
  <bookViews>
    <workbookView xWindow="0" yWindow="0" windowWidth="15360" windowHeight="7635" xr2:uid="{00000000-000D-0000-FFFF-FFFF0000000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O85" i="4" s="1"/>
  <c r="EN6" i="5"/>
  <c r="EM6" i="5"/>
  <c r="EL6" i="5"/>
  <c r="EK6" i="5"/>
  <c r="EJ6" i="5"/>
  <c r="EI6" i="5"/>
  <c r="EH6" i="5"/>
  <c r="EG6" i="5"/>
  <c r="EF6" i="5"/>
  <c r="EE6" i="5"/>
  <c r="ED6" i="5"/>
  <c r="N85" i="4" s="1"/>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G85" i="4" s="1"/>
  <c r="BD6" i="5"/>
  <c r="BC6" i="5"/>
  <c r="BB6" i="5"/>
  <c r="BA6" i="5"/>
  <c r="AZ6" i="5"/>
  <c r="AY6" i="5"/>
  <c r="AX6" i="5"/>
  <c r="AW6" i="5"/>
  <c r="AV6" i="5"/>
  <c r="AU6" i="5"/>
  <c r="AT6" i="5"/>
  <c r="F85" i="4" s="1"/>
  <c r="AS6" i="5"/>
  <c r="AR6" i="5"/>
  <c r="AQ6" i="5"/>
  <c r="AP6" i="5"/>
  <c r="AO6" i="5"/>
  <c r="AN6" i="5"/>
  <c r="AM6" i="5"/>
  <c r="AL6" i="5"/>
  <c r="AK6" i="5"/>
  <c r="AJ6" i="5"/>
  <c r="AI6" i="5"/>
  <c r="E85" i="4" s="1"/>
  <c r="AH6" i="5"/>
  <c r="AG6" i="5"/>
  <c r="AF6" i="5"/>
  <c r="AE6" i="5"/>
  <c r="AD6" i="5"/>
  <c r="AC6" i="5"/>
  <c r="AB6" i="5"/>
  <c r="AA6" i="5"/>
  <c r="Z6" i="5"/>
  <c r="Y6" i="5"/>
  <c r="X6" i="5"/>
  <c r="W6" i="5"/>
  <c r="V6" i="5"/>
  <c r="AL10" i="4" s="1"/>
  <c r="U6" i="5"/>
  <c r="T6" i="5"/>
  <c r="S6" i="5"/>
  <c r="AL8" i="4" s="1"/>
  <c r="R6" i="5"/>
  <c r="AD10" i="4" s="1"/>
  <c r="Q6" i="5"/>
  <c r="W10" i="4" s="1"/>
  <c r="P6" i="5"/>
  <c r="O6" i="5"/>
  <c r="N6" i="5"/>
  <c r="B10" i="4" s="1"/>
  <c r="M6" i="5"/>
  <c r="L6" i="5"/>
  <c r="K6" i="5"/>
  <c r="P8" i="4" s="1"/>
  <c r="J6" i="5"/>
  <c r="I8" i="4" s="1"/>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M85" i="4"/>
  <c r="L85" i="4"/>
  <c r="K85" i="4"/>
  <c r="I85" i="4"/>
  <c r="H85" i="4"/>
  <c r="BB10" i="4"/>
  <c r="AT10" i="4"/>
  <c r="P10" i="4"/>
  <c r="I10" i="4"/>
  <c r="BB8" i="4"/>
  <c r="AT8" i="4"/>
  <c r="AD8" i="4"/>
  <c r="W8" i="4"/>
  <c r="B6" i="4"/>
</calcChain>
</file>

<file path=xl/sharedStrings.xml><?xml version="1.0" encoding="utf-8"?>
<sst xmlns="http://schemas.openxmlformats.org/spreadsheetml/2006/main" count="231" uniqueCount="116">
  <si>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</si>
  <si>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</si>
  <si>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</si>
  <si>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</si>
  <si>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</si>
  <si>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</si>
  <si>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</si>
  <si>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</si>
  <si>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</si>
  <si>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</si>
  <si>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</si>
  <si>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</si>
  <si>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</si>
  <si>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</si>
  <si>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</si>
  <si>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</si>
  <si>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</si>
  <si>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</si>
  <si>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</si>
  <si>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</si>
  <si>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</si>
  <si>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</si>
  <si>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</si>
  <si>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</si>
  <si>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</si>
  <si>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</si>
  <si>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</si>
  <si>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</si>
  <si>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</si>
  <si>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</si>
  <si>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</si>
  <si>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</si>
  <si>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</si>
  <si>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</si>
  <si>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</si>
  <si>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</si>
  <si>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</si>
  <si>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</si>
  <si>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</si>
  <si>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</si>
  <si>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</si>
  <si>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</si>
  <si>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</si>
  <si>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</si>
  <si>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</si>
  <si>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</si>
  <si>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</si>
  <si>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</si>
  <si>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</si>
  <si>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</si>
  <si>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</si>
  <si>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</si>
  <si>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</si>
  <si>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</si>
  <si>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</si>
  <si>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</si>
  <si>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</si>
  <si>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</si>
  <si>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</si>
  <si>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</si>
  <si>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</si>
  <si>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</si>
  <si>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</si>
  <si>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</si>
  <si>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</si>
  <si>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</si>
  <si>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</si>
  <si>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</si>
  <si>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</si>
  <si>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</si>
  <si>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</si>
  <si>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</si>
  <si>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</si>
  <si>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</si>
  <si>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</si>
  <si>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</si>
  <si>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</si>
  <si>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</si>
  <si>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</si>
  <si>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</si>
  <si>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</si>
  <si>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</si>
  <si>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</si>
  <si>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</si>
  <si>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</si>
  <si>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</si>
  <si>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</si>
  <si>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</si>
  <si>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</si>
  <si>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</si>
  <si>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</si>
  <si>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</si>
  <si>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</si>
  <si>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</si>
  <si>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</si>
  <si>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</si>
  <si>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長崎県　諫早市</t>
  </si>
  <si>
    <t>法適用</t>
  </si>
  <si>
    <t>下水道事業</t>
  </si>
  <si>
    <t>特定環境保全公共下水道</t>
  </si>
  <si>
    <t>D2</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</si>
  <si>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</si>
  <si>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</si>
  <si>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</si>
  <si>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</si>
  <si>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</si>
  <si>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</si>
  <si>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</si>
  <si>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</si>
  <si>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</si>
  <si>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</si>
  <si>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</si>
  <si>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</si>
  <si>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平成14年度末に供用開始を行ったことから、管路については老朽化には至らない状況であるが、今後、処理場の経年劣化に対応していくため、ストックマネジメントに基づき計画的な更新を進めていく必要がある。</t>
    <phoneticPr fontId="4"/>
  </si>
  <si>
    <t>　各指標から、経営は厳しい状況にあるが、本市では、公共下水道、特定環境保全公共下水道及び農業・漁業集落排水事業を一つの事業とし、4事業を通して安定経営に努めることとしている。今後見込まれる施設の老朽化対策や多額の企業債残高などに対応するために一層の経営の効率化を進める必要がある。</t>
    <phoneticPr fontId="4"/>
  </si>
  <si>
    <t>　①経常収支比率、②累積欠損金比率、③流動比率及び⑤経費回収率については、現在、整備途中で事業規模に相当する使用料収入が得られていないことなどから、厳しい経営状況となっている。
　④企業債残高対事業規模比率は、現在も整備事業に伴う新規借入が発生しているものの、借入額が大きくならないよう努めていることから低下傾向にある。しかし依然として多額の企業債残高があり、償還額は今後更に増えていくため、事業の効率化を図っていく必要がある。
　⑦施設利用率、⑧水洗化率については、上昇傾向にあるものの、経営改善のためにも早期接続を促進し、更なる水洗化率の向上を図っていく必要がある。</t>
    <rPh sb="37" eb="39">
      <t>ゲンザイ</t>
    </rPh>
    <rPh sb="152" eb="154">
      <t>テイカ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</si>
</sst>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F3FF-4B42-BF9E-752D4A92D97C}"/>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0.13</c:v>
                </c:pt>
                <c:pt idx="1">
                  <c:v>0.36</c:v>
                </c:pt>
                <c:pt idx="2">
                  <c:v>0.39</c:v>
                </c:pt>
                <c:pt idx="3">
                  <c:v>0.1</c:v>
                </c:pt>
                <c:pt idx="4">
                  <c:v>0.08</c:v>
                </c:pt>
              </c:numCache>
            </c:numRef>
          </c:val>
          <c:smooth val="0"/>
          <c:extLst>
            <c:ext xmlns:c16="http://schemas.microsoft.com/office/drawing/2014/chart" uri="{C3380CC4-5D6E-409C-BE32-E72D297353CC}">
              <c16:uniqueId val="{00000001-F3FF-4B42-BF9E-752D4A92D97C}"/>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88.86</c:v>
                </c:pt>
                <c:pt idx="1">
                  <c:v>92.18</c:v>
                </c:pt>
                <c:pt idx="2">
                  <c:v>93.2</c:v>
                </c:pt>
                <c:pt idx="3">
                  <c:v>92.67</c:v>
                </c:pt>
                <c:pt idx="4">
                  <c:v>93.68</c:v>
                </c:pt>
              </c:numCache>
            </c:numRef>
          </c:val>
          <c:extLst>
            <c:ext xmlns:c16="http://schemas.microsoft.com/office/drawing/2014/chart" uri="{C3380CC4-5D6E-409C-BE32-E72D297353CC}">
              <c16:uniqueId val="{00000000-684A-4BE9-A483-ADA191FCBC10}"/>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101.72</c:v>
                </c:pt>
                <c:pt idx="1">
                  <c:v>102.73</c:v>
                </c:pt>
                <c:pt idx="2">
                  <c:v>105.78</c:v>
                </c:pt>
                <c:pt idx="3">
                  <c:v>106.09</c:v>
                </c:pt>
                <c:pt idx="4">
                  <c:v>106.44</c:v>
                </c:pt>
              </c:numCache>
            </c:numRef>
          </c:val>
          <c:smooth val="0"/>
          <c:extLst>
            <c:ext xmlns:c16="http://schemas.microsoft.com/office/drawing/2014/chart" uri="{C3380CC4-5D6E-409C-BE32-E72D297353CC}">
              <c16:uniqueId val="{00000001-684A-4BE9-A483-ADA191FCBC10}"/>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20.77</c:v>
                </c:pt>
                <c:pt idx="1">
                  <c:v>22.59</c:v>
                </c:pt>
                <c:pt idx="2">
                  <c:v>24.85</c:v>
                </c:pt>
                <c:pt idx="3">
                  <c:v>26.77</c:v>
                </c:pt>
                <c:pt idx="4">
                  <c:v>28.77</c:v>
                </c:pt>
              </c:numCache>
            </c:numRef>
          </c:val>
          <c:extLst>
            <c:ext xmlns:c16="http://schemas.microsoft.com/office/drawing/2014/chart" uri="{C3380CC4-5D6E-409C-BE32-E72D297353CC}">
              <c16:uniqueId val="{00000000-B372-4DFE-82D5-F19EAFC3E8E2}"/>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24.68</c:v>
                </c:pt>
                <c:pt idx="1">
                  <c:v>24.68</c:v>
                </c:pt>
                <c:pt idx="2">
                  <c:v>21.36</c:v>
                </c:pt>
                <c:pt idx="3">
                  <c:v>22.79</c:v>
                </c:pt>
                <c:pt idx="4">
                  <c:v>24.8</c:v>
                </c:pt>
              </c:numCache>
            </c:numRef>
          </c:val>
          <c:smooth val="0"/>
          <c:extLst>
            <c:ext xmlns:c16="http://schemas.microsoft.com/office/drawing/2014/chart" uri="{C3380CC4-5D6E-409C-BE32-E72D297353CC}">
              <c16:uniqueId val="{00000001-B372-4DFE-82D5-F19EAFC3E8E2}"/>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58BB-4B8D-859E-A86D691CB844}"/>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0.01</c:v>
                </c:pt>
                <c:pt idx="1">
                  <c:v>8.6199999999999992</c:v>
                </c:pt>
                <c:pt idx="2">
                  <c:v>0.01</c:v>
                </c:pt>
                <c:pt idx="3">
                  <c:v>0.01</c:v>
                </c:pt>
                <c:pt idx="4">
                  <c:v>0.02</c:v>
                </c:pt>
              </c:numCache>
            </c:numRef>
          </c:val>
          <c:smooth val="0"/>
          <c:extLst>
            <c:ext xmlns:c16="http://schemas.microsoft.com/office/drawing/2014/chart" uri="{C3380CC4-5D6E-409C-BE32-E72D297353CC}">
              <c16:uniqueId val="{00000001-58BB-4B8D-859E-A86D691CB844}"/>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390.07</c:v>
                </c:pt>
                <c:pt idx="1">
                  <c:v>413.28</c:v>
                </c:pt>
                <c:pt idx="2">
                  <c:v>425.2</c:v>
                </c:pt>
                <c:pt idx="3">
                  <c:v>445.28</c:v>
                </c:pt>
                <c:pt idx="4">
                  <c:v>470.06</c:v>
                </c:pt>
              </c:numCache>
            </c:numRef>
          </c:val>
          <c:extLst>
            <c:ext xmlns:c16="http://schemas.microsoft.com/office/drawing/2014/chart" uri="{C3380CC4-5D6E-409C-BE32-E72D297353CC}">
              <c16:uniqueId val="{00000000-2B86-4D11-B7C4-7D54D0CE9C24}"/>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112.88</c:v>
                </c:pt>
                <c:pt idx="1">
                  <c:v>94.97</c:v>
                </c:pt>
                <c:pt idx="2">
                  <c:v>63.96</c:v>
                </c:pt>
                <c:pt idx="3">
                  <c:v>69.42</c:v>
                </c:pt>
                <c:pt idx="4">
                  <c:v>72.86</c:v>
                </c:pt>
              </c:numCache>
            </c:numRef>
          </c:val>
          <c:smooth val="0"/>
          <c:extLst>
            <c:ext xmlns:c16="http://schemas.microsoft.com/office/drawing/2014/chart" uri="{C3380CC4-5D6E-409C-BE32-E72D297353CC}">
              <c16:uniqueId val="{00000001-2B86-4D11-B7C4-7D54D0CE9C24}"/>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-66.319999999999993</c:v>
                </c:pt>
                <c:pt idx="1">
                  <c:v>-121.97</c:v>
                </c:pt>
                <c:pt idx="2">
                  <c:v>-143.87</c:v>
                </c:pt>
                <c:pt idx="3">
                  <c:v>-132.47999999999999</c:v>
                </c:pt>
                <c:pt idx="4">
                  <c:v>-170.95</c:v>
                </c:pt>
              </c:numCache>
            </c:numRef>
          </c:val>
          <c:extLst>
            <c:ext xmlns:c16="http://schemas.microsoft.com/office/drawing/2014/chart" uri="{C3380CC4-5D6E-409C-BE32-E72D297353CC}">
              <c16:uniqueId val="{00000000-C78D-4E3B-8245-C7CC8F5F32EF}"/>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49.18</c:v>
                </c:pt>
                <c:pt idx="1">
                  <c:v>47.72</c:v>
                </c:pt>
                <c:pt idx="2">
                  <c:v>44.24</c:v>
                </c:pt>
                <c:pt idx="3">
                  <c:v>43.07</c:v>
                </c:pt>
                <c:pt idx="4">
                  <c:v>45.42</c:v>
                </c:pt>
              </c:numCache>
            </c:numRef>
          </c:val>
          <c:smooth val="0"/>
          <c:extLst>
            <c:ext xmlns:c16="http://schemas.microsoft.com/office/drawing/2014/chart" uri="{C3380CC4-5D6E-409C-BE32-E72D297353CC}">
              <c16:uniqueId val="{00000001-C78D-4E3B-8245-C7CC8F5F32EF}"/>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4408.68</c:v>
                </c:pt>
                <c:pt idx="1">
                  <c:v>4315.55</c:v>
                </c:pt>
                <c:pt idx="2">
                  <c:v>4054.6</c:v>
                </c:pt>
                <c:pt idx="3">
                  <c:v>3843.45</c:v>
                </c:pt>
                <c:pt idx="4">
                  <c:v>3755.27</c:v>
                </c:pt>
              </c:numCache>
            </c:numRef>
          </c:val>
          <c:extLst>
            <c:ext xmlns:c16="http://schemas.microsoft.com/office/drawing/2014/chart" uri="{C3380CC4-5D6E-409C-BE32-E72D297353CC}">
              <c16:uniqueId val="{00000000-0A25-41AF-8114-8BE3A05FF382}"/>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1194.1500000000001</c:v>
                </c:pt>
                <c:pt idx="1">
                  <c:v>1206.79</c:v>
                </c:pt>
                <c:pt idx="2">
                  <c:v>1258.43</c:v>
                </c:pt>
                <c:pt idx="3">
                  <c:v>1163.75</c:v>
                </c:pt>
                <c:pt idx="4">
                  <c:v>1195.47</c:v>
                </c:pt>
              </c:numCache>
            </c:numRef>
          </c:val>
          <c:smooth val="0"/>
          <c:extLst>
            <c:ext xmlns:c16="http://schemas.microsoft.com/office/drawing/2014/chart" uri="{C3380CC4-5D6E-409C-BE32-E72D297353CC}">
              <c16:uniqueId val="{00000001-0A25-41AF-8114-8BE3A05FF382}"/>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64.67</c:v>
                </c:pt>
                <c:pt idx="1">
                  <c:v>73.36</c:v>
                </c:pt>
                <c:pt idx="2">
                  <c:v>75.959999999999994</c:v>
                </c:pt>
                <c:pt idx="3">
                  <c:v>73.19</c:v>
                </c:pt>
                <c:pt idx="4">
                  <c:v>77.78</c:v>
                </c:pt>
              </c:numCache>
            </c:numRef>
          </c:val>
          <c:extLst>
            <c:ext xmlns:c16="http://schemas.microsoft.com/office/drawing/2014/chart" uri="{C3380CC4-5D6E-409C-BE32-E72D297353CC}">
              <c16:uniqueId val="{00000000-4834-40BE-8E14-C83E73FDE2F7}"/>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72.260000000000005</c:v>
                </c:pt>
                <c:pt idx="1">
                  <c:v>71.84</c:v>
                </c:pt>
                <c:pt idx="2">
                  <c:v>73.36</c:v>
                </c:pt>
                <c:pt idx="3">
                  <c:v>72.599999999999994</c:v>
                </c:pt>
                <c:pt idx="4">
                  <c:v>69.430000000000007</c:v>
                </c:pt>
              </c:numCache>
            </c:numRef>
          </c:val>
          <c:smooth val="0"/>
          <c:extLst>
            <c:ext xmlns:c16="http://schemas.microsoft.com/office/drawing/2014/chart" uri="{C3380CC4-5D6E-409C-BE32-E72D297353CC}">
              <c16:uniqueId val="{00000001-4834-40BE-8E14-C83E73FDE2F7}"/>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268.35000000000002</c:v>
                </c:pt>
                <c:pt idx="1">
                  <c:v>237.54</c:v>
                </c:pt>
                <c:pt idx="2">
                  <c:v>228.86</c:v>
                </c:pt>
                <c:pt idx="3">
                  <c:v>237.61</c:v>
                </c:pt>
                <c:pt idx="4">
                  <c:v>222.47</c:v>
                </c:pt>
              </c:numCache>
            </c:numRef>
          </c:val>
          <c:extLst>
            <c:ext xmlns:c16="http://schemas.microsoft.com/office/drawing/2014/chart" uri="{C3380CC4-5D6E-409C-BE32-E72D297353CC}">
              <c16:uniqueId val="{00000000-5132-4F8F-8F73-58D8DB9FF37D}"/>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230.02</c:v>
                </c:pt>
                <c:pt idx="1">
                  <c:v>228.47</c:v>
                </c:pt>
                <c:pt idx="2">
                  <c:v>224.88</c:v>
                </c:pt>
                <c:pt idx="3">
                  <c:v>228.64</c:v>
                </c:pt>
                <c:pt idx="4">
                  <c:v>239.46</c:v>
                </c:pt>
              </c:numCache>
            </c:numRef>
          </c:val>
          <c:smooth val="0"/>
          <c:extLst>
            <c:ext xmlns:c16="http://schemas.microsoft.com/office/drawing/2014/chart" uri="{C3380CC4-5D6E-409C-BE32-E72D297353CC}">
              <c16:uniqueId val="{00000001-5132-4F8F-8F73-58D8DB9FF37D}"/>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35.630000000000003</c:v>
                </c:pt>
                <c:pt idx="1">
                  <c:v>36.86</c:v>
                </c:pt>
                <c:pt idx="2">
                  <c:v>38.78</c:v>
                </c:pt>
                <c:pt idx="3">
                  <c:v>39.049999999999997</c:v>
                </c:pt>
                <c:pt idx="4">
                  <c:v>39.340000000000003</c:v>
                </c:pt>
              </c:numCache>
            </c:numRef>
          </c:val>
          <c:extLst>
            <c:ext xmlns:c16="http://schemas.microsoft.com/office/drawing/2014/chart" uri="{C3380CC4-5D6E-409C-BE32-E72D297353CC}">
              <c16:uniqueId val="{00000000-74CF-49B1-8355-3312FF711291}"/>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42.56</c:v>
                </c:pt>
                <c:pt idx="1">
                  <c:v>42.47</c:v>
                </c:pt>
                <c:pt idx="2">
                  <c:v>42.4</c:v>
                </c:pt>
                <c:pt idx="3">
                  <c:v>42.28</c:v>
                </c:pt>
                <c:pt idx="4">
                  <c:v>41.06</c:v>
                </c:pt>
              </c:numCache>
            </c:numRef>
          </c:val>
          <c:smooth val="0"/>
          <c:extLst>
            <c:ext xmlns:c16="http://schemas.microsoft.com/office/drawing/2014/chart" uri="{C3380CC4-5D6E-409C-BE32-E72D297353CC}">
              <c16:uniqueId val="{00000001-74CF-49B1-8355-3312FF711291}"/>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71.08</c:v>
                </c:pt>
                <c:pt idx="1">
                  <c:v>71.13</c:v>
                </c:pt>
                <c:pt idx="2">
                  <c:v>72.849999999999994</c:v>
                </c:pt>
                <c:pt idx="3">
                  <c:v>74.27</c:v>
                </c:pt>
                <c:pt idx="4">
                  <c:v>75.13</c:v>
                </c:pt>
              </c:numCache>
            </c:numRef>
          </c:val>
          <c:extLst>
            <c:ext xmlns:c16="http://schemas.microsoft.com/office/drawing/2014/chart" uri="{C3380CC4-5D6E-409C-BE32-E72D297353CC}">
              <c16:uniqueId val="{00000000-0757-4123-8F5B-EA20578494DB}"/>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83.32</c:v>
                </c:pt>
                <c:pt idx="1">
                  <c:v>83.75</c:v>
                </c:pt>
                <c:pt idx="2">
                  <c:v>84.19</c:v>
                </c:pt>
                <c:pt idx="3">
                  <c:v>84.34</c:v>
                </c:pt>
                <c:pt idx="4">
                  <c:v>84.34</c:v>
                </c:pt>
              </c:numCache>
            </c:numRef>
          </c:val>
          <c:smooth val="0"/>
          <c:extLst>
            <c:ext xmlns:c16="http://schemas.microsoft.com/office/drawing/2014/chart" uri="{C3380CC4-5D6E-409C-BE32-E72D297353CC}">
              <c16:uniqueId val="{00000001-0757-4123-8F5B-EA20578494DB}"/>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【104.54】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【65.93】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【44.25】</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【1,182.11】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【85.67】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【42.22】</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【220.62】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【73.78】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【28.00】</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【0.13】</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67" t="s">
        <v>0</v>
      </c>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row>
    <row r="3" spans="1:78" ht="9.75" customHeight="1" x14ac:dyDescent="0.15">
      <c r="A3" s="2"/>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row>
    <row r="4" spans="1:78" ht="9.75" customHeight="1" x14ac:dyDescent="0.15">
      <c r="A4" s="2"/>
      <c r="B4" s="67"/>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68" t="str">
        <f>データ!H6</f>
        <v>長崎県　諫早市</v>
      </c>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7" t="s">
        <v>1</v>
      </c>
      <c r="C7" s="47"/>
      <c r="D7" s="47"/>
      <c r="E7" s="47"/>
      <c r="F7" s="47"/>
      <c r="G7" s="47"/>
      <c r="H7" s="47"/>
      <c r="I7" s="47" t="s">
        <v>2</v>
      </c>
      <c r="J7" s="47"/>
      <c r="K7" s="47"/>
      <c r="L7" s="47"/>
      <c r="M7" s="47"/>
      <c r="N7" s="47"/>
      <c r="O7" s="47"/>
      <c r="P7" s="47" t="s">
        <v>3</v>
      </c>
      <c r="Q7" s="47"/>
      <c r="R7" s="47"/>
      <c r="S7" s="47"/>
      <c r="T7" s="47"/>
      <c r="U7" s="47"/>
      <c r="V7" s="47"/>
      <c r="W7" s="47" t="s">
        <v>4</v>
      </c>
      <c r="X7" s="47"/>
      <c r="Y7" s="47"/>
      <c r="Z7" s="47"/>
      <c r="AA7" s="47"/>
      <c r="AB7" s="47"/>
      <c r="AC7" s="47"/>
      <c r="AD7" s="47" t="s">
        <v>5</v>
      </c>
      <c r="AE7" s="47"/>
      <c r="AF7" s="47"/>
      <c r="AG7" s="47"/>
      <c r="AH7" s="47"/>
      <c r="AI7" s="47"/>
      <c r="AJ7" s="47"/>
      <c r="AK7" s="3"/>
      <c r="AL7" s="47" t="s">
        <v>6</v>
      </c>
      <c r="AM7" s="47"/>
      <c r="AN7" s="47"/>
      <c r="AO7" s="47"/>
      <c r="AP7" s="47"/>
      <c r="AQ7" s="47"/>
      <c r="AR7" s="47"/>
      <c r="AS7" s="47"/>
      <c r="AT7" s="47" t="s">
        <v>7</v>
      </c>
      <c r="AU7" s="47"/>
      <c r="AV7" s="47"/>
      <c r="AW7" s="47"/>
      <c r="AX7" s="47"/>
      <c r="AY7" s="47"/>
      <c r="AZ7" s="47"/>
      <c r="BA7" s="47"/>
      <c r="BB7" s="47" t="s">
        <v>8</v>
      </c>
      <c r="BC7" s="47"/>
      <c r="BD7" s="47"/>
      <c r="BE7" s="47"/>
      <c r="BF7" s="47"/>
      <c r="BG7" s="47"/>
      <c r="BH7" s="47"/>
      <c r="BI7" s="47"/>
      <c r="BJ7" s="3"/>
      <c r="BK7" s="3"/>
      <c r="BL7" s="69" t="s">
        <v>9</v>
      </c>
      <c r="BM7" s="70"/>
      <c r="BN7" s="70"/>
      <c r="BO7" s="70"/>
      <c r="BP7" s="70"/>
      <c r="BQ7" s="70"/>
      <c r="BR7" s="70"/>
      <c r="BS7" s="70"/>
      <c r="BT7" s="70"/>
      <c r="BU7" s="70"/>
      <c r="BV7" s="70"/>
      <c r="BW7" s="70"/>
      <c r="BX7" s="70"/>
      <c r="BY7" s="71"/>
    </row>
    <row r="8" spans="1:78" ht="18.75" customHeight="1" x14ac:dyDescent="0.15">
      <c r="A8" s="2"/>
      <c r="B8" s="65" t="str">
        <f>データ!I6</f>
        <v>法適用</v>
      </c>
      <c r="C8" s="65"/>
      <c r="D8" s="65"/>
      <c r="E8" s="65"/>
      <c r="F8" s="65"/>
      <c r="G8" s="65"/>
      <c r="H8" s="65"/>
      <c r="I8" s="65" t="str">
        <f>データ!J6</f>
        <v>下水道事業</v>
      </c>
      <c r="J8" s="65"/>
      <c r="K8" s="65"/>
      <c r="L8" s="65"/>
      <c r="M8" s="65"/>
      <c r="N8" s="65"/>
      <c r="O8" s="65"/>
      <c r="P8" s="65" t="str">
        <f>データ!K6</f>
        <v>特定環境保全公共下水道</v>
      </c>
      <c r="Q8" s="65"/>
      <c r="R8" s="65"/>
      <c r="S8" s="65"/>
      <c r="T8" s="65"/>
      <c r="U8" s="65"/>
      <c r="V8" s="65"/>
      <c r="W8" s="65" t="str">
        <f>データ!L6</f>
        <v>D2</v>
      </c>
      <c r="X8" s="65"/>
      <c r="Y8" s="65"/>
      <c r="Z8" s="65"/>
      <c r="AA8" s="65"/>
      <c r="AB8" s="65"/>
      <c r="AC8" s="65"/>
      <c r="AD8" s="66" t="str">
        <f>データ!$M$6</f>
        <v>自治体職員</v>
      </c>
      <c r="AE8" s="66"/>
      <c r="AF8" s="66"/>
      <c r="AG8" s="66"/>
      <c r="AH8" s="66"/>
      <c r="AI8" s="66"/>
      <c r="AJ8" s="66"/>
      <c r="AK8" s="3"/>
      <c r="AL8" s="46">
        <f>データ!S6</f>
        <v>134691</v>
      </c>
      <c r="AM8" s="46"/>
      <c r="AN8" s="46"/>
      <c r="AO8" s="46"/>
      <c r="AP8" s="46"/>
      <c r="AQ8" s="46"/>
      <c r="AR8" s="46"/>
      <c r="AS8" s="46"/>
      <c r="AT8" s="45">
        <f>データ!T6</f>
        <v>341.79</v>
      </c>
      <c r="AU8" s="45"/>
      <c r="AV8" s="45"/>
      <c r="AW8" s="45"/>
      <c r="AX8" s="45"/>
      <c r="AY8" s="45"/>
      <c r="AZ8" s="45"/>
      <c r="BA8" s="45"/>
      <c r="BB8" s="45">
        <f>データ!U6</f>
        <v>394.08</v>
      </c>
      <c r="BC8" s="45"/>
      <c r="BD8" s="45"/>
      <c r="BE8" s="45"/>
      <c r="BF8" s="45"/>
      <c r="BG8" s="45"/>
      <c r="BH8" s="45"/>
      <c r="BI8" s="45"/>
      <c r="BJ8" s="3"/>
      <c r="BK8" s="3"/>
      <c r="BL8" s="61" t="s">
        <v>10</v>
      </c>
      <c r="BM8" s="62"/>
      <c r="BN8" s="63" t="s">
        <v>11</v>
      </c>
      <c r="BO8" s="63"/>
      <c r="BP8" s="63"/>
      <c r="BQ8" s="63"/>
      <c r="BR8" s="63"/>
      <c r="BS8" s="63"/>
      <c r="BT8" s="63"/>
      <c r="BU8" s="63"/>
      <c r="BV8" s="63"/>
      <c r="BW8" s="63"/>
      <c r="BX8" s="63"/>
      <c r="BY8" s="64"/>
    </row>
    <row r="9" spans="1:78" ht="18.75" customHeight="1" x14ac:dyDescent="0.15">
      <c r="A9" s="2"/>
      <c r="B9" s="47" t="s">
        <v>12</v>
      </c>
      <c r="C9" s="47"/>
      <c r="D9" s="47"/>
      <c r="E9" s="47"/>
      <c r="F9" s="47"/>
      <c r="G9" s="47"/>
      <c r="H9" s="47"/>
      <c r="I9" s="47" t="s">
        <v>13</v>
      </c>
      <c r="J9" s="47"/>
      <c r="K9" s="47"/>
      <c r="L9" s="47"/>
      <c r="M9" s="47"/>
      <c r="N9" s="47"/>
      <c r="O9" s="47"/>
      <c r="P9" s="47" t="s">
        <v>14</v>
      </c>
      <c r="Q9" s="47"/>
      <c r="R9" s="47"/>
      <c r="S9" s="47"/>
      <c r="T9" s="47"/>
      <c r="U9" s="47"/>
      <c r="V9" s="47"/>
      <c r="W9" s="47" t="s">
        <v>15</v>
      </c>
      <c r="X9" s="47"/>
      <c r="Y9" s="47"/>
      <c r="Z9" s="47"/>
      <c r="AA9" s="47"/>
      <c r="AB9" s="47"/>
      <c r="AC9" s="47"/>
      <c r="AD9" s="47" t="s">
        <v>16</v>
      </c>
      <c r="AE9" s="47"/>
      <c r="AF9" s="47"/>
      <c r="AG9" s="47"/>
      <c r="AH9" s="47"/>
      <c r="AI9" s="47"/>
      <c r="AJ9" s="47"/>
      <c r="AK9" s="3"/>
      <c r="AL9" s="47" t="s">
        <v>17</v>
      </c>
      <c r="AM9" s="47"/>
      <c r="AN9" s="47"/>
      <c r="AO9" s="47"/>
      <c r="AP9" s="47"/>
      <c r="AQ9" s="47"/>
      <c r="AR9" s="47"/>
      <c r="AS9" s="47"/>
      <c r="AT9" s="47" t="s">
        <v>18</v>
      </c>
      <c r="AU9" s="47"/>
      <c r="AV9" s="47"/>
      <c r="AW9" s="47"/>
      <c r="AX9" s="47"/>
      <c r="AY9" s="47"/>
      <c r="AZ9" s="47"/>
      <c r="BA9" s="47"/>
      <c r="BB9" s="47" t="s">
        <v>19</v>
      </c>
      <c r="BC9" s="47"/>
      <c r="BD9" s="47"/>
      <c r="BE9" s="47"/>
      <c r="BF9" s="47"/>
      <c r="BG9" s="47"/>
      <c r="BH9" s="47"/>
      <c r="BI9" s="47"/>
      <c r="BJ9" s="3"/>
      <c r="BK9" s="3"/>
      <c r="BL9" s="48" t="s">
        <v>20</v>
      </c>
      <c r="BM9" s="49"/>
      <c r="BN9" s="50" t="s">
        <v>21</v>
      </c>
      <c r="BO9" s="50"/>
      <c r="BP9" s="50"/>
      <c r="BQ9" s="50"/>
      <c r="BR9" s="50"/>
      <c r="BS9" s="50"/>
      <c r="BT9" s="50"/>
      <c r="BU9" s="50"/>
      <c r="BV9" s="50"/>
      <c r="BW9" s="50"/>
      <c r="BX9" s="50"/>
      <c r="BY9" s="51"/>
    </row>
    <row r="10" spans="1:78" ht="18.75" customHeight="1" x14ac:dyDescent="0.15">
      <c r="A10" s="2"/>
      <c r="B10" s="45" t="str">
        <f>データ!N6</f>
        <v>-</v>
      </c>
      <c r="C10" s="45"/>
      <c r="D10" s="45"/>
      <c r="E10" s="45"/>
      <c r="F10" s="45"/>
      <c r="G10" s="45"/>
      <c r="H10" s="45"/>
      <c r="I10" s="45">
        <f>データ!O6</f>
        <v>50.55</v>
      </c>
      <c r="J10" s="45"/>
      <c r="K10" s="45"/>
      <c r="L10" s="45"/>
      <c r="M10" s="45"/>
      <c r="N10" s="45"/>
      <c r="O10" s="45"/>
      <c r="P10" s="45">
        <f>データ!P6</f>
        <v>8.99</v>
      </c>
      <c r="Q10" s="45"/>
      <c r="R10" s="45"/>
      <c r="S10" s="45"/>
      <c r="T10" s="45"/>
      <c r="U10" s="45"/>
      <c r="V10" s="45"/>
      <c r="W10" s="45">
        <f>データ!Q6</f>
        <v>99.71</v>
      </c>
      <c r="X10" s="45"/>
      <c r="Y10" s="45"/>
      <c r="Z10" s="45"/>
      <c r="AA10" s="45"/>
      <c r="AB10" s="45"/>
      <c r="AC10" s="45"/>
      <c r="AD10" s="46">
        <f>データ!R6</f>
        <v>3320</v>
      </c>
      <c r="AE10" s="46"/>
      <c r="AF10" s="46"/>
      <c r="AG10" s="46"/>
      <c r="AH10" s="46"/>
      <c r="AI10" s="46"/>
      <c r="AJ10" s="46"/>
      <c r="AK10" s="2"/>
      <c r="AL10" s="46">
        <f>データ!V6</f>
        <v>12077</v>
      </c>
      <c r="AM10" s="46"/>
      <c r="AN10" s="46"/>
      <c r="AO10" s="46"/>
      <c r="AP10" s="46"/>
      <c r="AQ10" s="46"/>
      <c r="AR10" s="46"/>
      <c r="AS10" s="46"/>
      <c r="AT10" s="45">
        <f>データ!W6</f>
        <v>5.32</v>
      </c>
      <c r="AU10" s="45"/>
      <c r="AV10" s="45"/>
      <c r="AW10" s="45"/>
      <c r="AX10" s="45"/>
      <c r="AY10" s="45"/>
      <c r="AZ10" s="45"/>
      <c r="BA10" s="45"/>
      <c r="BB10" s="45">
        <f>データ!X6</f>
        <v>2270.11</v>
      </c>
      <c r="BC10" s="45"/>
      <c r="BD10" s="45"/>
      <c r="BE10" s="45"/>
      <c r="BF10" s="45"/>
      <c r="BG10" s="45"/>
      <c r="BH10" s="45"/>
      <c r="BI10" s="45"/>
      <c r="BJ10" s="2"/>
      <c r="BK10" s="2"/>
      <c r="BL10" s="52" t="s">
        <v>22</v>
      </c>
      <c r="BM10" s="53"/>
      <c r="BN10" s="54" t="s">
        <v>23</v>
      </c>
      <c r="BO10" s="54"/>
      <c r="BP10" s="54"/>
      <c r="BQ10" s="54"/>
      <c r="BR10" s="54"/>
      <c r="BS10" s="54"/>
      <c r="BT10" s="54"/>
      <c r="BU10" s="54"/>
      <c r="BV10" s="54"/>
      <c r="BW10" s="54"/>
      <c r="BX10" s="54"/>
      <c r="BY10" s="5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115</v>
      </c>
      <c r="BM16" s="30"/>
      <c r="BN16" s="30"/>
      <c r="BO16" s="30"/>
      <c r="BP16" s="30"/>
      <c r="BQ16" s="30"/>
      <c r="BR16" s="30"/>
      <c r="BS16" s="30"/>
      <c r="BT16" s="30"/>
      <c r="BU16" s="30"/>
      <c r="BV16" s="30"/>
      <c r="BW16" s="30"/>
      <c r="BX16" s="30"/>
      <c r="BY16" s="30"/>
      <c r="BZ16" s="3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113</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114</v>
      </c>
      <c r="BM66" s="30"/>
      <c r="BN66" s="30"/>
      <c r="BO66" s="30"/>
      <c r="BP66" s="30"/>
      <c r="BQ66" s="30"/>
      <c r="BR66" s="30"/>
      <c r="BS66" s="30"/>
      <c r="BT66" s="30"/>
      <c r="BU66" s="30"/>
      <c r="BV66" s="30"/>
      <c r="BW66" s="30"/>
      <c r="BX66" s="30"/>
      <c r="BY66" s="30"/>
      <c r="BZ66" s="3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15">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【104.54】</v>
      </c>
      <c r="F85" s="12" t="str">
        <f>データ!AT6</f>
        <v>【65.93】</v>
      </c>
      <c r="G85" s="12" t="str">
        <f>データ!BE6</f>
        <v>【44.25】</v>
      </c>
      <c r="H85" s="12" t="str">
        <f>データ!BP6</f>
        <v>【1,182.11】</v>
      </c>
      <c r="I85" s="12" t="str">
        <f>データ!CA6</f>
        <v>【73.78】</v>
      </c>
      <c r="J85" s="12" t="str">
        <f>データ!CL6</f>
        <v>【220.62】</v>
      </c>
      <c r="K85" s="12" t="str">
        <f>データ!CW6</f>
        <v>【42.22】</v>
      </c>
      <c r="L85" s="12" t="str">
        <f>データ!DH6</f>
        <v>【85.67】</v>
      </c>
      <c r="M85" s="12" t="str">
        <f>データ!DS6</f>
        <v>【28.00】</v>
      </c>
      <c r="N85" s="12" t="str">
        <f>データ!ED6</f>
        <v>【0.03】</v>
      </c>
      <c r="O85" s="12" t="str">
        <f>データ!EO6</f>
        <v>【0.13】</v>
      </c>
    </row>
  </sheetData>
  <sheetProtection algorithmName="SHA-512" hashValue="qTE+we77eR4i8tPi2ixrWIhRhetxo6ts0IIxiUWBuwTKCqitdql0Lkx97XWBGmgJqiIytcqSD1E6jRCou0gr4Q==" saltValue="l+y9WhnEqK8taow17FeWNw=="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I9:O9"/>
    <mergeCell ref="P9:V9"/>
    <mergeCell ref="W9:AC9"/>
    <mergeCell ref="AD9:AJ9"/>
    <mergeCell ref="AL8:AS8"/>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B10:H10"/>
    <mergeCell ref="I10:O10"/>
    <mergeCell ref="P10:V10"/>
    <mergeCell ref="W10:AC10"/>
    <mergeCell ref="AD10:AJ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54</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55</v>
      </c>
      <c r="B4" s="16"/>
      <c r="C4" s="16"/>
      <c r="D4" s="16"/>
      <c r="E4" s="16"/>
      <c r="F4" s="16"/>
      <c r="G4" s="16"/>
      <c r="H4" s="76"/>
      <c r="I4" s="77"/>
      <c r="J4" s="77"/>
      <c r="K4" s="77"/>
      <c r="L4" s="77"/>
      <c r="M4" s="77"/>
      <c r="N4" s="77"/>
      <c r="O4" s="77"/>
      <c r="P4" s="77"/>
      <c r="Q4" s="77"/>
      <c r="R4" s="77"/>
      <c r="S4" s="77"/>
      <c r="T4" s="77"/>
      <c r="U4" s="77"/>
      <c r="V4" s="77"/>
      <c r="W4" s="77"/>
      <c r="X4" s="78"/>
      <c r="Y4" s="72" t="s">
        <v>56</v>
      </c>
      <c r="Z4" s="72"/>
      <c r="AA4" s="72"/>
      <c r="AB4" s="72"/>
      <c r="AC4" s="72"/>
      <c r="AD4" s="72"/>
      <c r="AE4" s="72"/>
      <c r="AF4" s="72"/>
      <c r="AG4" s="72"/>
      <c r="AH4" s="72"/>
      <c r="AI4" s="72"/>
      <c r="AJ4" s="72" t="s">
        <v>57</v>
      </c>
      <c r="AK4" s="72"/>
      <c r="AL4" s="72"/>
      <c r="AM4" s="72"/>
      <c r="AN4" s="72"/>
      <c r="AO4" s="72"/>
      <c r="AP4" s="72"/>
      <c r="AQ4" s="72"/>
      <c r="AR4" s="72"/>
      <c r="AS4" s="72"/>
      <c r="AT4" s="72"/>
      <c r="AU4" s="72" t="s">
        <v>58</v>
      </c>
      <c r="AV4" s="72"/>
      <c r="AW4" s="72"/>
      <c r="AX4" s="72"/>
      <c r="AY4" s="72"/>
      <c r="AZ4" s="72"/>
      <c r="BA4" s="72"/>
      <c r="BB4" s="72"/>
      <c r="BC4" s="72"/>
      <c r="BD4" s="72"/>
      <c r="BE4" s="72"/>
      <c r="BF4" s="72" t="s">
        <v>59</v>
      </c>
      <c r="BG4" s="72"/>
      <c r="BH4" s="72"/>
      <c r="BI4" s="72"/>
      <c r="BJ4" s="72"/>
      <c r="BK4" s="72"/>
      <c r="BL4" s="72"/>
      <c r="BM4" s="72"/>
      <c r="BN4" s="72"/>
      <c r="BO4" s="72"/>
      <c r="BP4" s="72"/>
      <c r="BQ4" s="72" t="s">
        <v>60</v>
      </c>
      <c r="BR4" s="72"/>
      <c r="BS4" s="72"/>
      <c r="BT4" s="72"/>
      <c r="BU4" s="72"/>
      <c r="BV4" s="72"/>
      <c r="BW4" s="72"/>
      <c r="BX4" s="72"/>
      <c r="BY4" s="72"/>
      <c r="BZ4" s="72"/>
      <c r="CA4" s="72"/>
      <c r="CB4" s="72" t="s">
        <v>61</v>
      </c>
      <c r="CC4" s="72"/>
      <c r="CD4" s="72"/>
      <c r="CE4" s="72"/>
      <c r="CF4" s="72"/>
      <c r="CG4" s="72"/>
      <c r="CH4" s="72"/>
      <c r="CI4" s="72"/>
      <c r="CJ4" s="72"/>
      <c r="CK4" s="72"/>
      <c r="CL4" s="72"/>
      <c r="CM4" s="72" t="s">
        <v>62</v>
      </c>
      <c r="CN4" s="72"/>
      <c r="CO4" s="72"/>
      <c r="CP4" s="72"/>
      <c r="CQ4" s="72"/>
      <c r="CR4" s="72"/>
      <c r="CS4" s="72"/>
      <c r="CT4" s="72"/>
      <c r="CU4" s="72"/>
      <c r="CV4" s="72"/>
      <c r="CW4" s="72"/>
      <c r="CX4" s="72" t="s">
        <v>63</v>
      </c>
      <c r="CY4" s="72"/>
      <c r="CZ4" s="72"/>
      <c r="DA4" s="72"/>
      <c r="DB4" s="72"/>
      <c r="DC4" s="72"/>
      <c r="DD4" s="72"/>
      <c r="DE4" s="72"/>
      <c r="DF4" s="72"/>
      <c r="DG4" s="72"/>
      <c r="DH4" s="72"/>
      <c r="DI4" s="72" t="s">
        <v>64</v>
      </c>
      <c r="DJ4" s="72"/>
      <c r="DK4" s="72"/>
      <c r="DL4" s="72"/>
      <c r="DM4" s="72"/>
      <c r="DN4" s="72"/>
      <c r="DO4" s="72"/>
      <c r="DP4" s="72"/>
      <c r="DQ4" s="72"/>
      <c r="DR4" s="72"/>
      <c r="DS4" s="72"/>
      <c r="DT4" s="72" t="s">
        <v>65</v>
      </c>
      <c r="DU4" s="72"/>
      <c r="DV4" s="72"/>
      <c r="DW4" s="72"/>
      <c r="DX4" s="72"/>
      <c r="DY4" s="72"/>
      <c r="DZ4" s="72"/>
      <c r="EA4" s="72"/>
      <c r="EB4" s="72"/>
      <c r="EC4" s="72"/>
      <c r="ED4" s="72"/>
      <c r="EE4" s="72" t="s">
        <v>66</v>
      </c>
      <c r="EF4" s="72"/>
      <c r="EG4" s="72"/>
      <c r="EH4" s="72"/>
      <c r="EI4" s="72"/>
      <c r="EJ4" s="72"/>
      <c r="EK4" s="72"/>
      <c r="EL4" s="72"/>
      <c r="EM4" s="72"/>
      <c r="EN4" s="72"/>
      <c r="EO4" s="72"/>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2022</v>
      </c>
      <c r="C6" s="19">
        <f t="shared" ref="C6:X6" si="3">C7</f>
        <v>422045</v>
      </c>
      <c r="D6" s="19">
        <f t="shared" si="3"/>
        <v>46</v>
      </c>
      <c r="E6" s="19">
        <f t="shared" si="3"/>
        <v>17</v>
      </c>
      <c r="F6" s="19">
        <f t="shared" si="3"/>
        <v>4</v>
      </c>
      <c r="G6" s="19">
        <f t="shared" si="3"/>
        <v>0</v>
      </c>
      <c r="H6" s="19" t="str">
        <f t="shared" si="3"/>
        <v>長崎県　諫早市</v>
      </c>
      <c r="I6" s="19" t="str">
        <f t="shared" si="3"/>
        <v>法適用</v>
      </c>
      <c r="J6" s="19" t="str">
        <f t="shared" si="3"/>
        <v>下水道事業</v>
      </c>
      <c r="K6" s="19" t="str">
        <f t="shared" si="3"/>
        <v>特定環境保全公共下水道</v>
      </c>
      <c r="L6" s="19" t="str">
        <f t="shared" si="3"/>
        <v>D2</v>
      </c>
      <c r="M6" s="19" t="str">
        <f t="shared" si="3"/>
        <v>自治体職員</v>
      </c>
      <c r="N6" s="20" t="str">
        <f t="shared" si="3"/>
        <v>-</v>
      </c>
      <c r="O6" s="20">
        <f t="shared" si="3"/>
        <v>50.55</v>
      </c>
      <c r="P6" s="20">
        <f t="shared" si="3"/>
        <v>8.99</v>
      </c>
      <c r="Q6" s="20">
        <f t="shared" si="3"/>
        <v>99.71</v>
      </c>
      <c r="R6" s="20">
        <f t="shared" si="3"/>
        <v>3320</v>
      </c>
      <c r="S6" s="20">
        <f t="shared" si="3"/>
        <v>134691</v>
      </c>
      <c r="T6" s="20">
        <f t="shared" si="3"/>
        <v>341.79</v>
      </c>
      <c r="U6" s="20">
        <f t="shared" si="3"/>
        <v>394.08</v>
      </c>
      <c r="V6" s="20">
        <f t="shared" si="3"/>
        <v>12077</v>
      </c>
      <c r="W6" s="20">
        <f t="shared" si="3"/>
        <v>5.32</v>
      </c>
      <c r="X6" s="20">
        <f t="shared" si="3"/>
        <v>2270.11</v>
      </c>
      <c r="Y6" s="21">
        <f>IF(Y7="",NA(),Y7)</f>
        <v>88.86</v>
      </c>
      <c r="Z6" s="21">
        <f t="shared" ref="Z6:AH6" si="4">IF(Z7="",NA(),Z7)</f>
        <v>92.18</v>
      </c>
      <c r="AA6" s="21">
        <f t="shared" si="4"/>
        <v>93.2</v>
      </c>
      <c r="AB6" s="21">
        <f t="shared" si="4"/>
        <v>92.67</v>
      </c>
      <c r="AC6" s="21">
        <f t="shared" si="4"/>
        <v>93.68</v>
      </c>
      <c r="AD6" s="21">
        <f t="shared" si="4"/>
        <v>101.72</v>
      </c>
      <c r="AE6" s="21">
        <f t="shared" si="4"/>
        <v>102.73</v>
      </c>
      <c r="AF6" s="21">
        <f t="shared" si="4"/>
        <v>105.78</v>
      </c>
      <c r="AG6" s="21">
        <f t="shared" si="4"/>
        <v>106.09</v>
      </c>
      <c r="AH6" s="21">
        <f t="shared" si="4"/>
        <v>106.44</v>
      </c>
      <c r="AI6" s="20" t="str">
        <f>IF(AI7="","",IF(AI7="-","【-】","【"&amp;SUBSTITUTE(TEXT(AI7,"#,##0.00"),"-","△")&amp;"】"))</f>
        <v>【104.54】</v>
      </c>
      <c r="AJ6" s="21">
        <f>IF(AJ7="",NA(),AJ7)</f>
        <v>390.07</v>
      </c>
      <c r="AK6" s="21">
        <f t="shared" ref="AK6:AS6" si="5">IF(AK7="",NA(),AK7)</f>
        <v>413.28</v>
      </c>
      <c r="AL6" s="21">
        <f t="shared" si="5"/>
        <v>425.2</v>
      </c>
      <c r="AM6" s="21">
        <f t="shared" si="5"/>
        <v>445.28</v>
      </c>
      <c r="AN6" s="21">
        <f t="shared" si="5"/>
        <v>470.06</v>
      </c>
      <c r="AO6" s="21">
        <f t="shared" si="5"/>
        <v>112.88</v>
      </c>
      <c r="AP6" s="21">
        <f t="shared" si="5"/>
        <v>94.97</v>
      </c>
      <c r="AQ6" s="21">
        <f t="shared" si="5"/>
        <v>63.96</v>
      </c>
      <c r="AR6" s="21">
        <f t="shared" si="5"/>
        <v>69.42</v>
      </c>
      <c r="AS6" s="21">
        <f t="shared" si="5"/>
        <v>72.86</v>
      </c>
      <c r="AT6" s="20" t="str">
        <f>IF(AT7="","",IF(AT7="-","【-】","【"&amp;SUBSTITUTE(TEXT(AT7,"#,##0.00"),"-","△")&amp;"】"))</f>
        <v>【65.93】</v>
      </c>
      <c r="AU6" s="21">
        <f>IF(AU7="",NA(),AU7)</f>
        <v>-66.319999999999993</v>
      </c>
      <c r="AV6" s="21">
        <f t="shared" ref="AV6:BD6" si="6">IF(AV7="",NA(),AV7)</f>
        <v>-121.97</v>
      </c>
      <c r="AW6" s="21">
        <f t="shared" si="6"/>
        <v>-143.87</v>
      </c>
      <c r="AX6" s="21">
        <f t="shared" si="6"/>
        <v>-132.47999999999999</v>
      </c>
      <c r="AY6" s="21">
        <f t="shared" si="6"/>
        <v>-170.95</v>
      </c>
      <c r="AZ6" s="21">
        <f t="shared" si="6"/>
        <v>49.18</v>
      </c>
      <c r="BA6" s="21">
        <f t="shared" si="6"/>
        <v>47.72</v>
      </c>
      <c r="BB6" s="21">
        <f t="shared" si="6"/>
        <v>44.24</v>
      </c>
      <c r="BC6" s="21">
        <f t="shared" si="6"/>
        <v>43.07</v>
      </c>
      <c r="BD6" s="21">
        <f t="shared" si="6"/>
        <v>45.42</v>
      </c>
      <c r="BE6" s="20" t="str">
        <f>IF(BE7="","",IF(BE7="-","【-】","【"&amp;SUBSTITUTE(TEXT(BE7,"#,##0.00"),"-","△")&amp;"】"))</f>
        <v>【44.25】</v>
      </c>
      <c r="BF6" s="21">
        <f>IF(BF7="",NA(),BF7)</f>
        <v>4408.68</v>
      </c>
      <c r="BG6" s="21">
        <f t="shared" ref="BG6:BO6" si="7">IF(BG7="",NA(),BG7)</f>
        <v>4315.55</v>
      </c>
      <c r="BH6" s="21">
        <f t="shared" si="7"/>
        <v>4054.6</v>
      </c>
      <c r="BI6" s="21">
        <f t="shared" si="7"/>
        <v>3843.45</v>
      </c>
      <c r="BJ6" s="21">
        <f t="shared" si="7"/>
        <v>3755.27</v>
      </c>
      <c r="BK6" s="21">
        <f t="shared" si="7"/>
        <v>1194.1500000000001</v>
      </c>
      <c r="BL6" s="21">
        <f t="shared" si="7"/>
        <v>1206.79</v>
      </c>
      <c r="BM6" s="21">
        <f t="shared" si="7"/>
        <v>1258.43</v>
      </c>
      <c r="BN6" s="21">
        <f t="shared" si="7"/>
        <v>1163.75</v>
      </c>
      <c r="BO6" s="21">
        <f t="shared" si="7"/>
        <v>1195.47</v>
      </c>
      <c r="BP6" s="20" t="str">
        <f>IF(BP7="","",IF(BP7="-","【-】","【"&amp;SUBSTITUTE(TEXT(BP7,"#,##0.00"),"-","△")&amp;"】"))</f>
        <v>【1,182.11】</v>
      </c>
      <c r="BQ6" s="21">
        <f>IF(BQ7="",NA(),BQ7)</f>
        <v>64.67</v>
      </c>
      <c r="BR6" s="21">
        <f t="shared" ref="BR6:BZ6" si="8">IF(BR7="",NA(),BR7)</f>
        <v>73.36</v>
      </c>
      <c r="BS6" s="21">
        <f t="shared" si="8"/>
        <v>75.959999999999994</v>
      </c>
      <c r="BT6" s="21">
        <f t="shared" si="8"/>
        <v>73.19</v>
      </c>
      <c r="BU6" s="21">
        <f t="shared" si="8"/>
        <v>77.78</v>
      </c>
      <c r="BV6" s="21">
        <f t="shared" si="8"/>
        <v>72.260000000000005</v>
      </c>
      <c r="BW6" s="21">
        <f t="shared" si="8"/>
        <v>71.84</v>
      </c>
      <c r="BX6" s="21">
        <f t="shared" si="8"/>
        <v>73.36</v>
      </c>
      <c r="BY6" s="21">
        <f t="shared" si="8"/>
        <v>72.599999999999994</v>
      </c>
      <c r="BZ6" s="21">
        <f t="shared" si="8"/>
        <v>69.430000000000007</v>
      </c>
      <c r="CA6" s="20" t="str">
        <f>IF(CA7="","",IF(CA7="-","【-】","【"&amp;SUBSTITUTE(TEXT(CA7,"#,##0.00"),"-","△")&amp;"】"))</f>
        <v>【73.78】</v>
      </c>
      <c r="CB6" s="21">
        <f>IF(CB7="",NA(),CB7)</f>
        <v>268.35000000000002</v>
      </c>
      <c r="CC6" s="21">
        <f t="shared" ref="CC6:CK6" si="9">IF(CC7="",NA(),CC7)</f>
        <v>237.54</v>
      </c>
      <c r="CD6" s="21">
        <f t="shared" si="9"/>
        <v>228.86</v>
      </c>
      <c r="CE6" s="21">
        <f t="shared" si="9"/>
        <v>237.61</v>
      </c>
      <c r="CF6" s="21">
        <f t="shared" si="9"/>
        <v>222.47</v>
      </c>
      <c r="CG6" s="21">
        <f t="shared" si="9"/>
        <v>230.02</v>
      </c>
      <c r="CH6" s="21">
        <f t="shared" si="9"/>
        <v>228.47</v>
      </c>
      <c r="CI6" s="21">
        <f t="shared" si="9"/>
        <v>224.88</v>
      </c>
      <c r="CJ6" s="21">
        <f t="shared" si="9"/>
        <v>228.64</v>
      </c>
      <c r="CK6" s="21">
        <f t="shared" si="9"/>
        <v>239.46</v>
      </c>
      <c r="CL6" s="20" t="str">
        <f>IF(CL7="","",IF(CL7="-","【-】","【"&amp;SUBSTITUTE(TEXT(CL7,"#,##0.00"),"-","△")&amp;"】"))</f>
        <v>【220.62】</v>
      </c>
      <c r="CM6" s="21">
        <f>IF(CM7="",NA(),CM7)</f>
        <v>35.630000000000003</v>
      </c>
      <c r="CN6" s="21">
        <f t="shared" ref="CN6:CV6" si="10">IF(CN7="",NA(),CN7)</f>
        <v>36.86</v>
      </c>
      <c r="CO6" s="21">
        <f t="shared" si="10"/>
        <v>38.78</v>
      </c>
      <c r="CP6" s="21">
        <f t="shared" si="10"/>
        <v>39.049999999999997</v>
      </c>
      <c r="CQ6" s="21">
        <f t="shared" si="10"/>
        <v>39.340000000000003</v>
      </c>
      <c r="CR6" s="21">
        <f t="shared" si="10"/>
        <v>42.56</v>
      </c>
      <c r="CS6" s="21">
        <f t="shared" si="10"/>
        <v>42.47</v>
      </c>
      <c r="CT6" s="21">
        <f t="shared" si="10"/>
        <v>42.4</v>
      </c>
      <c r="CU6" s="21">
        <f t="shared" si="10"/>
        <v>42.28</v>
      </c>
      <c r="CV6" s="21">
        <f t="shared" si="10"/>
        <v>41.06</v>
      </c>
      <c r="CW6" s="20" t="str">
        <f>IF(CW7="","",IF(CW7="-","【-】","【"&amp;SUBSTITUTE(TEXT(CW7,"#,##0.00"),"-","△")&amp;"】"))</f>
        <v>【42.22】</v>
      </c>
      <c r="CX6" s="21">
        <f>IF(CX7="",NA(),CX7)</f>
        <v>71.08</v>
      </c>
      <c r="CY6" s="21">
        <f t="shared" ref="CY6:DG6" si="11">IF(CY7="",NA(),CY7)</f>
        <v>71.13</v>
      </c>
      <c r="CZ6" s="21">
        <f t="shared" si="11"/>
        <v>72.849999999999994</v>
      </c>
      <c r="DA6" s="21">
        <f t="shared" si="11"/>
        <v>74.27</v>
      </c>
      <c r="DB6" s="21">
        <f t="shared" si="11"/>
        <v>75.13</v>
      </c>
      <c r="DC6" s="21">
        <f t="shared" si="11"/>
        <v>83.32</v>
      </c>
      <c r="DD6" s="21">
        <f t="shared" si="11"/>
        <v>83.75</v>
      </c>
      <c r="DE6" s="21">
        <f t="shared" si="11"/>
        <v>84.19</v>
      </c>
      <c r="DF6" s="21">
        <f t="shared" si="11"/>
        <v>84.34</v>
      </c>
      <c r="DG6" s="21">
        <f t="shared" si="11"/>
        <v>84.34</v>
      </c>
      <c r="DH6" s="20" t="str">
        <f>IF(DH7="","",IF(DH7="-","【-】","【"&amp;SUBSTITUTE(TEXT(DH7,"#,##0.00"),"-","△")&amp;"】"))</f>
        <v>【85.67】</v>
      </c>
      <c r="DI6" s="21">
        <f>IF(DI7="",NA(),DI7)</f>
        <v>20.77</v>
      </c>
      <c r="DJ6" s="21">
        <f t="shared" ref="DJ6:DR6" si="12">IF(DJ7="",NA(),DJ7)</f>
        <v>22.59</v>
      </c>
      <c r="DK6" s="21">
        <f t="shared" si="12"/>
        <v>24.85</v>
      </c>
      <c r="DL6" s="21">
        <f t="shared" si="12"/>
        <v>26.77</v>
      </c>
      <c r="DM6" s="21">
        <f t="shared" si="12"/>
        <v>28.77</v>
      </c>
      <c r="DN6" s="21">
        <f t="shared" si="12"/>
        <v>24.68</v>
      </c>
      <c r="DO6" s="21">
        <f t="shared" si="12"/>
        <v>24.68</v>
      </c>
      <c r="DP6" s="21">
        <f t="shared" si="12"/>
        <v>21.36</v>
      </c>
      <c r="DQ6" s="21">
        <f t="shared" si="12"/>
        <v>22.79</v>
      </c>
      <c r="DR6" s="21">
        <f t="shared" si="12"/>
        <v>24.8</v>
      </c>
      <c r="DS6" s="20" t="str">
        <f>IF(DS7="","",IF(DS7="-","【-】","【"&amp;SUBSTITUTE(TEXT(DS7,"#,##0.00"),"-","△")&amp;"】"))</f>
        <v>【28.00】</v>
      </c>
      <c r="DT6" s="20">
        <f>IF(DT7="",NA(),DT7)</f>
        <v>0</v>
      </c>
      <c r="DU6" s="20">
        <f t="shared" ref="DU6:EC6" si="13">IF(DU7="",NA(),DU7)</f>
        <v>0</v>
      </c>
      <c r="DV6" s="20">
        <f t="shared" si="13"/>
        <v>0</v>
      </c>
      <c r="DW6" s="20">
        <f t="shared" si="13"/>
        <v>0</v>
      </c>
      <c r="DX6" s="20">
        <f t="shared" si="13"/>
        <v>0</v>
      </c>
      <c r="DY6" s="21">
        <f t="shared" si="13"/>
        <v>0.01</v>
      </c>
      <c r="DZ6" s="21">
        <f t="shared" si="13"/>
        <v>8.6199999999999992</v>
      </c>
      <c r="EA6" s="21">
        <f t="shared" si="13"/>
        <v>0.01</v>
      </c>
      <c r="EB6" s="21">
        <f t="shared" si="13"/>
        <v>0.01</v>
      </c>
      <c r="EC6" s="21">
        <f t="shared" si="13"/>
        <v>0.02</v>
      </c>
      <c r="ED6" s="20" t="str">
        <f>IF(ED7="","",IF(ED7="-","【-】","【"&amp;SUBSTITUTE(TEXT(ED7,"#,##0.00"),"-","△")&amp;"】"))</f>
        <v>【0.03】</v>
      </c>
      <c r="EE6" s="20">
        <f>IF(EE7="",NA(),EE7)</f>
        <v>0</v>
      </c>
      <c r="EF6" s="20">
        <f t="shared" ref="EF6:EN6" si="14">IF(EF7="",NA(),EF7)</f>
        <v>0</v>
      </c>
      <c r="EG6" s="20">
        <f t="shared" si="14"/>
        <v>0</v>
      </c>
      <c r="EH6" s="20">
        <f t="shared" si="14"/>
        <v>0</v>
      </c>
      <c r="EI6" s="20">
        <f t="shared" si="14"/>
        <v>0</v>
      </c>
      <c r="EJ6" s="21">
        <f t="shared" si="14"/>
        <v>0.13</v>
      </c>
      <c r="EK6" s="21">
        <f t="shared" si="14"/>
        <v>0.36</v>
      </c>
      <c r="EL6" s="21">
        <f t="shared" si="14"/>
        <v>0.39</v>
      </c>
      <c r="EM6" s="21">
        <f t="shared" si="14"/>
        <v>0.1</v>
      </c>
      <c r="EN6" s="21">
        <f t="shared" si="14"/>
        <v>0.08</v>
      </c>
      <c r="EO6" s="20" t="str">
        <f>IF(EO7="","",IF(EO7="-","【-】","【"&amp;SUBSTITUTE(TEXT(EO7,"#,##0.00"),"-","△")&amp;"】"))</f>
        <v>【0.13】</v>
      </c>
    </row>
    <row r="7" spans="1:148" s="22" customFormat="1" x14ac:dyDescent="0.15">
      <c r="A7" s="14"/>
      <c r="B7" s="23">
        <v>2022</v>
      </c>
      <c r="C7" s="23">
        <v>422045</v>
      </c>
      <c r="D7" s="23">
        <v>46</v>
      </c>
      <c r="E7" s="23">
        <v>17</v>
      </c>
      <c r="F7" s="23">
        <v>4</v>
      </c>
      <c r="G7" s="23">
        <v>0</v>
      </c>
      <c r="H7" s="23" t="s">
        <v>96</v>
      </c>
      <c r="I7" s="23" t="s">
        <v>97</v>
      </c>
      <c r="J7" s="23" t="s">
        <v>98</v>
      </c>
      <c r="K7" s="23" t="s">
        <v>99</v>
      </c>
      <c r="L7" s="23" t="s">
        <v>100</v>
      </c>
      <c r="M7" s="23" t="s">
        <v>101</v>
      </c>
      <c r="N7" s="24" t="s">
        <v>102</v>
      </c>
      <c r="O7" s="24">
        <v>50.55</v>
      </c>
      <c r="P7" s="24">
        <v>8.99</v>
      </c>
      <c r="Q7" s="24">
        <v>99.71</v>
      </c>
      <c r="R7" s="24">
        <v>3320</v>
      </c>
      <c r="S7" s="24">
        <v>134691</v>
      </c>
      <c r="T7" s="24">
        <v>341.79</v>
      </c>
      <c r="U7" s="24">
        <v>394.08</v>
      </c>
      <c r="V7" s="24">
        <v>12077</v>
      </c>
      <c r="W7" s="24">
        <v>5.32</v>
      </c>
      <c r="X7" s="24">
        <v>2270.11</v>
      </c>
      <c r="Y7" s="24">
        <v>88.86</v>
      </c>
      <c r="Z7" s="24">
        <v>92.18</v>
      </c>
      <c r="AA7" s="24">
        <v>93.2</v>
      </c>
      <c r="AB7" s="24">
        <v>92.67</v>
      </c>
      <c r="AC7" s="24">
        <v>93.68</v>
      </c>
      <c r="AD7" s="24">
        <v>101.72</v>
      </c>
      <c r="AE7" s="24">
        <v>102.73</v>
      </c>
      <c r="AF7" s="24">
        <v>105.78</v>
      </c>
      <c r="AG7" s="24">
        <v>106.09</v>
      </c>
      <c r="AH7" s="24">
        <v>106.44</v>
      </c>
      <c r="AI7" s="24">
        <v>104.54</v>
      </c>
      <c r="AJ7" s="24">
        <v>390.07</v>
      </c>
      <c r="AK7" s="24">
        <v>413.28</v>
      </c>
      <c r="AL7" s="24">
        <v>425.2</v>
      </c>
      <c r="AM7" s="24">
        <v>445.28</v>
      </c>
      <c r="AN7" s="24">
        <v>470.06</v>
      </c>
      <c r="AO7" s="24">
        <v>112.88</v>
      </c>
      <c r="AP7" s="24">
        <v>94.97</v>
      </c>
      <c r="AQ7" s="24">
        <v>63.96</v>
      </c>
      <c r="AR7" s="24">
        <v>69.42</v>
      </c>
      <c r="AS7" s="24">
        <v>72.86</v>
      </c>
      <c r="AT7" s="24">
        <v>65.930000000000007</v>
      </c>
      <c r="AU7" s="24">
        <v>-66.319999999999993</v>
      </c>
      <c r="AV7" s="24">
        <v>-121.97</v>
      </c>
      <c r="AW7" s="24">
        <v>-143.87</v>
      </c>
      <c r="AX7" s="24">
        <v>-132.47999999999999</v>
      </c>
      <c r="AY7" s="24">
        <v>-170.95</v>
      </c>
      <c r="AZ7" s="24">
        <v>49.18</v>
      </c>
      <c r="BA7" s="24">
        <v>47.72</v>
      </c>
      <c r="BB7" s="24">
        <v>44.24</v>
      </c>
      <c r="BC7" s="24">
        <v>43.07</v>
      </c>
      <c r="BD7" s="24">
        <v>45.42</v>
      </c>
      <c r="BE7" s="24">
        <v>44.25</v>
      </c>
      <c r="BF7" s="24">
        <v>4408.68</v>
      </c>
      <c r="BG7" s="24">
        <v>4315.55</v>
      </c>
      <c r="BH7" s="24">
        <v>4054.6</v>
      </c>
      <c r="BI7" s="24">
        <v>3843.45</v>
      </c>
      <c r="BJ7" s="24">
        <v>3755.27</v>
      </c>
      <c r="BK7" s="24">
        <v>1194.1500000000001</v>
      </c>
      <c r="BL7" s="24">
        <v>1206.79</v>
      </c>
      <c r="BM7" s="24">
        <v>1258.43</v>
      </c>
      <c r="BN7" s="24">
        <v>1163.75</v>
      </c>
      <c r="BO7" s="24">
        <v>1195.47</v>
      </c>
      <c r="BP7" s="24">
        <v>1182.1099999999999</v>
      </c>
      <c r="BQ7" s="24">
        <v>64.67</v>
      </c>
      <c r="BR7" s="24">
        <v>73.36</v>
      </c>
      <c r="BS7" s="24">
        <v>75.959999999999994</v>
      </c>
      <c r="BT7" s="24">
        <v>73.19</v>
      </c>
      <c r="BU7" s="24">
        <v>77.78</v>
      </c>
      <c r="BV7" s="24">
        <v>72.260000000000005</v>
      </c>
      <c r="BW7" s="24">
        <v>71.84</v>
      </c>
      <c r="BX7" s="24">
        <v>73.36</v>
      </c>
      <c r="BY7" s="24">
        <v>72.599999999999994</v>
      </c>
      <c r="BZ7" s="24">
        <v>69.430000000000007</v>
      </c>
      <c r="CA7" s="24">
        <v>73.78</v>
      </c>
      <c r="CB7" s="24">
        <v>268.35000000000002</v>
      </c>
      <c r="CC7" s="24">
        <v>237.54</v>
      </c>
      <c r="CD7" s="24">
        <v>228.86</v>
      </c>
      <c r="CE7" s="24">
        <v>237.61</v>
      </c>
      <c r="CF7" s="24">
        <v>222.47</v>
      </c>
      <c r="CG7" s="24">
        <v>230.02</v>
      </c>
      <c r="CH7" s="24">
        <v>228.47</v>
      </c>
      <c r="CI7" s="24">
        <v>224.88</v>
      </c>
      <c r="CJ7" s="24">
        <v>228.64</v>
      </c>
      <c r="CK7" s="24">
        <v>239.46</v>
      </c>
      <c r="CL7" s="24">
        <v>220.62</v>
      </c>
      <c r="CM7" s="24">
        <v>35.630000000000003</v>
      </c>
      <c r="CN7" s="24">
        <v>36.86</v>
      </c>
      <c r="CO7" s="24">
        <v>38.78</v>
      </c>
      <c r="CP7" s="24">
        <v>39.049999999999997</v>
      </c>
      <c r="CQ7" s="24">
        <v>39.340000000000003</v>
      </c>
      <c r="CR7" s="24">
        <v>42.56</v>
      </c>
      <c r="CS7" s="24">
        <v>42.47</v>
      </c>
      <c r="CT7" s="24">
        <v>42.4</v>
      </c>
      <c r="CU7" s="24">
        <v>42.28</v>
      </c>
      <c r="CV7" s="24">
        <v>41.06</v>
      </c>
      <c r="CW7" s="24">
        <v>42.22</v>
      </c>
      <c r="CX7" s="24">
        <v>71.08</v>
      </c>
      <c r="CY7" s="24">
        <v>71.13</v>
      </c>
      <c r="CZ7" s="24">
        <v>72.849999999999994</v>
      </c>
      <c r="DA7" s="24">
        <v>74.27</v>
      </c>
      <c r="DB7" s="24">
        <v>75.13</v>
      </c>
      <c r="DC7" s="24">
        <v>83.32</v>
      </c>
      <c r="DD7" s="24">
        <v>83.75</v>
      </c>
      <c r="DE7" s="24">
        <v>84.19</v>
      </c>
      <c r="DF7" s="24">
        <v>84.34</v>
      </c>
      <c r="DG7" s="24">
        <v>84.34</v>
      </c>
      <c r="DH7" s="24">
        <v>85.67</v>
      </c>
      <c r="DI7" s="24">
        <v>20.77</v>
      </c>
      <c r="DJ7" s="24">
        <v>22.59</v>
      </c>
      <c r="DK7" s="24">
        <v>24.85</v>
      </c>
      <c r="DL7" s="24">
        <v>26.77</v>
      </c>
      <c r="DM7" s="24">
        <v>28.77</v>
      </c>
      <c r="DN7" s="24">
        <v>24.68</v>
      </c>
      <c r="DO7" s="24">
        <v>24.68</v>
      </c>
      <c r="DP7" s="24">
        <v>21.36</v>
      </c>
      <c r="DQ7" s="24">
        <v>22.79</v>
      </c>
      <c r="DR7" s="24">
        <v>24.8</v>
      </c>
      <c r="DS7" s="24">
        <v>28</v>
      </c>
      <c r="DT7" s="24">
        <v>0</v>
      </c>
      <c r="DU7" s="24">
        <v>0</v>
      </c>
      <c r="DV7" s="24">
        <v>0</v>
      </c>
      <c r="DW7" s="24">
        <v>0</v>
      </c>
      <c r="DX7" s="24">
        <v>0</v>
      </c>
      <c r="DY7" s="24">
        <v>0.01</v>
      </c>
      <c r="DZ7" s="24">
        <v>8.6199999999999992</v>
      </c>
      <c r="EA7" s="24">
        <v>0.01</v>
      </c>
      <c r="EB7" s="24">
        <v>0.01</v>
      </c>
      <c r="EC7" s="24">
        <v>0.02</v>
      </c>
      <c r="ED7" s="24">
        <v>0.03</v>
      </c>
      <c r="EE7" s="24">
        <v>0</v>
      </c>
      <c r="EF7" s="24">
        <v>0</v>
      </c>
      <c r="EG7" s="24">
        <v>0</v>
      </c>
      <c r="EH7" s="24">
        <v>0</v>
      </c>
      <c r="EI7" s="24">
        <v>0</v>
      </c>
      <c r="EJ7" s="24">
        <v>0.13</v>
      </c>
      <c r="EK7" s="24">
        <v>0.36</v>
      </c>
      <c r="EL7" s="24">
        <v>0.39</v>
      </c>
      <c r="EM7" s="24">
        <v>0.1</v>
      </c>
      <c r="EN7" s="24">
        <v>0.08</v>
      </c>
      <c r="EO7" s="24">
        <v>0.13</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8" x14ac:dyDescent="0.15">
      <c r="B11">
        <v>4</v>
      </c>
      <c r="C11">
        <v>3</v>
      </c>
      <c r="D11">
        <v>2</v>
      </c>
      <c r="E11">
        <v>1</v>
      </c>
      <c r="F11">
        <v>0</v>
      </c>
      <c r="G11" t="s">
        <v>108</v>
      </c>
    </row>
    <row r="12" spans="1:148" x14ac:dyDescent="0.15">
      <c r="B12">
        <v>1</v>
      </c>
      <c r="C12">
        <v>1</v>
      </c>
      <c r="D12">
        <v>2</v>
      </c>
      <c r="E12">
        <v>3</v>
      </c>
      <c r="F12">
        <v>4</v>
      </c>
      <c r="G12" t="s">
        <v>109</v>
      </c>
    </row>
    <row r="13" spans="1:148" x14ac:dyDescent="0.15">
      <c r="B13" t="s">
        <v>110</v>
      </c>
      <c r="C13" t="s">
        <v>111</v>
      </c>
      <c r="D13" t="s">
        <v>111</v>
      </c>
      <c r="E13" t="s">
        <v>111</v>
      </c>
      <c r="F13" t="s">
        <v>111</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鳥巣　昌樹</cp:lastModifiedBy>
  <dcterms:created xsi:type="dcterms:W3CDTF">2023-12-12T00:58:51Z</dcterms:created>
  <dcterms:modified xsi:type="dcterms:W3CDTF">2024-01-22T09:58:01Z</dcterms:modified>
  <cp:category/>
</cp:coreProperties>
</file>