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uidounas\上下水道局\①経営管理課\2023\A1_各課共通\03_財務管理\01_財務総括\17958_財務依頼・照会（下半期）\R6.1.16 【財政課：1／25（木）〆】公営企業に係る経営比較分析表（令和４年度決算）の分析等について（照会）\【回答】04_諫早市\08_下水道\"/>
    </mc:Choice>
  </mc:AlternateContent>
  <xr:revisionPtr revIDLastSave="0" documentId="13_ncr:1_{5A485A58-D418-4E2C-BA8C-8DC167A144CD}" xr6:coauthVersionLast="36" xr6:coauthVersionMax="36" xr10:uidLastSave="{00000000-0000-0000-0000-000000000000}"/>
  <workbookProtection workbookAlgorithmName="SHA-512" workbookHashValue="4miCnxg8l0xMXkwougl9WwFIqoWb6tc/QhKxNaXfaqyeNMEDAUlnkkudqp7ccqnInuR1FOVW1wMRv1CCYr8ZDg==" workbookSaltValue="PpW30C4shv6y/kE+xA6Xb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P10" i="4"/>
  <c r="I10" i="4"/>
  <c r="BB8" i="4"/>
  <c r="AT8" i="4"/>
  <c r="AD8" i="4"/>
  <c r="W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<sst xmlns="http://schemas.openxmlformats.org/spreadsheetml/2006/main" count="231" uniqueCount="116">
  <si>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</si>
  <si>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</si>
  <si>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</si>
  <si>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</si>
  <si>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</si>
  <si>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</si>
  <si>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</si>
  <si>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</si>
  <si>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</si>
  <si>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</si>
  <si>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</si>
  <si>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</si>
  <si>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</si>
  <si>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</si>
  <si>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</si>
  <si>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</si>
  <si>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</si>
  <si>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</si>
  <si>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</si>
  <si>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</si>
  <si>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</si>
  <si>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</si>
  <si>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</si>
  <si>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</si>
  <si>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</si>
  <si>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</si>
  <si>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</si>
  <si>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</si>
  <si>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</si>
  <si>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</si>
  <si>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</si>
  <si>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</si>
  <si>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</si>
  <si>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</si>
  <si>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</si>
  <si>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</si>
  <si>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</si>
  <si>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</si>
  <si>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</si>
  <si>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</si>
  <si>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</si>
  <si>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</si>
  <si>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</si>
  <si>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</si>
  <si>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</si>
  <si>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</si>
  <si>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</si>
  <si>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</si>
  <si>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</si>
  <si>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</si>
  <si>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</si>
  <si>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</si>
  <si>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</si>
  <si>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</si>
  <si>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</si>
  <si>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</si>
  <si>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</si>
  <si>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</si>
  <si>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</si>
  <si>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</si>
  <si>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</si>
  <si>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</si>
  <si>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</si>
  <si>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</si>
  <si>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</si>
  <si>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</si>
  <si>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</si>
  <si>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</si>
  <si>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</si>
  <si>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</si>
  <si>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</si>
  <si>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</si>
  <si>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</si>
  <si>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</si>
  <si>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</si>
  <si>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</si>
  <si>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</si>
  <si>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</si>
  <si>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</si>
  <si>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</si>
  <si>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</si>
  <si>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</si>
  <si>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</si>
  <si>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</si>
  <si>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</si>
  <si>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</si>
  <si>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</si>
  <si>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</si>
  <si>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</si>
  <si>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</si>
  <si>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</si>
  <si>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</si>
  <si>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</si>
  <si>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</si>
  <si>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</si>
  <si>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</si>
  <si>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</si>
  <si>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</si>
  <si>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</si>
  <si>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</si>
  <si>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</si>
  <si>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</si>
  <si>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</si>
  <si>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</si>
  <si>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</si>
  <si>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</si>
  <si>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</si>
  <si>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</si>
  <si>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</si>
  <si>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</si>
  <si>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</si>
  <si>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</si>
  <si>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</si>
  <si>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最初の供用開始は西諫早ニュータウンを整備した昭和48年度であるが、市全体を対象とした供用開始は平成6年度からであるため、管路については老朽化に至っていない状況である。しかし、処理場内の設備については経年劣化しているものがあるため、ストックマネジメント等に基づき更新を進めていくこととしている。</t>
    <phoneticPr fontId="4"/>
  </si>
  <si>
    <t>　各指標から、現時点においては概ね良好な経営状況にあると考えているが、今後見込まれる施設の老朽化対策や多額の企業債償還などに対応するため、引き続き経営の効率化を進めていく。</t>
    <rPh sb="28" eb="29">
      <t>カンガ</t>
    </rPh>
    <phoneticPr fontId="4"/>
  </si>
  <si>
    <t>　①経常収支比率及び⑤経費回収率については、良好な数値を示しており、今後も接続戸数の増や大口使用者からの使用料収入などにより、安定した値を示すと考えられる。③流動比率については、引き続き上昇傾向にあり、⑥汚水処理原価については類似団体の平均を下回っているなど、概ね健全・安定的な経営が実施できているものと思われる。
　④企業債残高対事業規模比率は類似団体の平均を下回り低下傾向にあるものの、今後も借入額が大きくならないよう計画的に事業を進め、企業債残高の縮減に努める必要がある。
　また、⑦施設利用率は、類似団体の平均を下回っているが前年度よりも値が上昇しており、今後整備が進むにつれてさらに上昇していく見通しである。
　⑧水洗化率は、類似団体平均値よりも低い値となっているが、毎年上昇している。公共下水道事業は現在も整備途中であり、供用開始に伴う処理区域内人口が増加していることから、引き続き供用開始後の早期の接続を促進して、水洗化率の向上を図っていく必要がある。</t>
    <rPh sb="63" eb="65">
      <t>アンテイ</t>
    </rPh>
    <rPh sb="67" eb="68">
      <t>アタイ</t>
    </rPh>
    <rPh sb="69" eb="70">
      <t>シメ</t>
    </rPh>
    <rPh sb="89" eb="90">
      <t>ヒ</t>
    </rPh>
    <rPh sb="91" eb="92">
      <t>ツヅ</t>
    </rPh>
    <rPh sb="184" eb="186">
      <t>テイカ</t>
    </rPh>
    <rPh sb="211" eb="214">
      <t>ケイカクテキ</t>
    </rPh>
    <rPh sb="215" eb="217">
      <t>ジギョウ</t>
    </rPh>
    <rPh sb="218" eb="219">
      <t>スス</t>
    </rPh>
    <rPh sb="221" eb="224">
      <t>キギョウサイ</t>
    </rPh>
    <rPh sb="230" eb="231">
      <t>ツト</t>
    </rPh>
    <rPh sb="267" eb="270">
      <t>ゼンネンド</t>
    </rPh>
    <rPh sb="273" eb="274">
      <t>アタイ</t>
    </rPh>
    <rPh sb="275" eb="277">
      <t>ジョウショウ</t>
    </rPh>
    <rPh sb="339" eb="341">
      <t>マイネン</t>
    </rPh>
    <rPh sb="341" eb="34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</si>
</sst>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A9-4A2E-87CB-4BD8F2BF26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EAA9-4A2E-87CB-4BD8F2BF26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50.38</c:v>
                </c:pt>
                <c:pt idx="2">
                  <c:v>52.25</c:v>
                </c:pt>
                <c:pt idx="3">
                  <c:v>52.8</c:v>
                </c:pt>
                <c:pt idx="4">
                  <c:v>54.57</c:v>
                </c:pt>
              </c:numCache>
            </c:numRef>
          </c:val>
          <c:extLst>
            <c:ext xmlns:c16="http://schemas.microsoft.com/office/drawing/2014/chart" uri="{C3380CC4-5D6E-409C-BE32-E72D297353CC}">
              <c16:uniqueId val="{00000000-C62A-48CF-8606-3833CAECF2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C62A-48CF-8606-3833CAECF2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84.83</c:v>
                </c:pt>
                <c:pt idx="1">
                  <c:v>85.64</c:v>
                </c:pt>
                <c:pt idx="2">
                  <c:v>86.03</c:v>
                </c:pt>
                <c:pt idx="3">
                  <c:v>87.2</c:v>
                </c:pt>
                <c:pt idx="4">
                  <c:v>87.35</c:v>
                </c:pt>
              </c:numCache>
            </c:numRef>
          </c:val>
          <c:extLst>
            <c:ext xmlns:c16="http://schemas.microsoft.com/office/drawing/2014/chart" uri="{C3380CC4-5D6E-409C-BE32-E72D297353CC}">
              <c16:uniqueId val="{00000000-E1C0-4671-B160-8A16B7B473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E1C0-4671-B160-8A16B7B473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116.82</c:v>
                </c:pt>
                <c:pt idx="1">
                  <c:v>123.23</c:v>
                </c:pt>
                <c:pt idx="2">
                  <c:v>124.97</c:v>
                </c:pt>
                <c:pt idx="3">
                  <c:v>130.66</c:v>
                </c:pt>
                <c:pt idx="4">
                  <c:v>128.88999999999999</c:v>
                </c:pt>
              </c:numCache>
            </c:numRef>
          </c:val>
          <c:extLst>
            <c:ext xmlns:c16="http://schemas.microsoft.com/office/drawing/2014/chart" uri="{C3380CC4-5D6E-409C-BE32-E72D297353CC}">
              <c16:uniqueId val="{00000000-D5E3-4358-A427-31B713CD87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D5E3-4358-A427-31B713CD87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20.350000000000001</c:v>
                </c:pt>
                <c:pt idx="1">
                  <c:v>22.45</c:v>
                </c:pt>
                <c:pt idx="2">
                  <c:v>24.43</c:v>
                </c:pt>
                <c:pt idx="3">
                  <c:v>26.52</c:v>
                </c:pt>
                <c:pt idx="4">
                  <c:v>28.87</c:v>
                </c:pt>
              </c:numCache>
            </c:numRef>
          </c:val>
          <c:extLst>
            <c:ext xmlns:c16="http://schemas.microsoft.com/office/drawing/2014/chart" uri="{C3380CC4-5D6E-409C-BE32-E72D297353CC}">
              <c16:uniqueId val="{00000000-D863-4737-83AA-D9C28858B7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D863-4737-83AA-D9C28858B7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BB-405A-89E1-25D6CE29A9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91BB-405A-89E1-25D6CE29A9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73-47AC-B79A-CC2E9671F6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2873-47AC-B79A-CC2E9671F6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161.72999999999999</c:v>
                </c:pt>
                <c:pt idx="1">
                  <c:v>202.34</c:v>
                </c:pt>
                <c:pt idx="2">
                  <c:v>210.52</c:v>
                </c:pt>
                <c:pt idx="3">
                  <c:v>227.52</c:v>
                </c:pt>
                <c:pt idx="4">
                  <c:v>244.83</c:v>
                </c:pt>
              </c:numCache>
            </c:numRef>
          </c:val>
          <c:extLst>
            <c:ext xmlns:c16="http://schemas.microsoft.com/office/drawing/2014/chart" uri="{C3380CC4-5D6E-409C-BE32-E72D297353CC}">
              <c16:uniqueId val="{00000000-FF90-4AB5-AB7E-EFB839673E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FF90-4AB5-AB7E-EFB839673E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910.21</c:v>
                </c:pt>
                <c:pt idx="1">
                  <c:v>865.67</c:v>
                </c:pt>
                <c:pt idx="2">
                  <c:v>802.49</c:v>
                </c:pt>
                <c:pt idx="3">
                  <c:v>723.35</c:v>
                </c:pt>
                <c:pt idx="4">
                  <c:v>680.69</c:v>
                </c:pt>
              </c:numCache>
            </c:numRef>
          </c:val>
          <c:extLst>
            <c:ext xmlns:c16="http://schemas.microsoft.com/office/drawing/2014/chart" uri="{C3380CC4-5D6E-409C-BE32-E72D297353CC}">
              <c16:uniqueId val="{00000000-05CE-430B-B315-2325E30A68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05CE-430B-B315-2325E30A68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119.8</c:v>
                </c:pt>
                <c:pt idx="1">
                  <c:v>150.21</c:v>
                </c:pt>
                <c:pt idx="2">
                  <c:v>142.57</c:v>
                </c:pt>
                <c:pt idx="3">
                  <c:v>151.93</c:v>
                </c:pt>
                <c:pt idx="4">
                  <c:v>148.47999999999999</c:v>
                </c:pt>
              </c:numCache>
            </c:numRef>
          </c:val>
          <c:extLst>
            <c:ext xmlns:c16="http://schemas.microsoft.com/office/drawing/2014/chart" uri="{C3380CC4-5D6E-409C-BE32-E72D297353CC}">
              <c16:uniqueId val="{00000000-143E-4A2C-9F53-1194674A97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143E-4A2C-9F53-1194674A97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149.02000000000001</c:v>
                </c:pt>
                <c:pt idx="1">
                  <c:v>118.4</c:v>
                </c:pt>
                <c:pt idx="2">
                  <c:v>124.1</c:v>
                </c:pt>
                <c:pt idx="3">
                  <c:v>115.25</c:v>
                </c:pt>
                <c:pt idx="4">
                  <c:v>118</c:v>
                </c:pt>
              </c:numCache>
            </c:numRef>
          </c:val>
          <c:extLst>
            <c:ext xmlns:c16="http://schemas.microsoft.com/office/drawing/2014/chart" uri="{C3380CC4-5D6E-409C-BE32-E72D297353CC}">
              <c16:uniqueId val="{00000000-98D0-488A-B34F-8ABE9EC620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98D0-488A-B34F-8ABE9EC620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諫早市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自治体職員</v>
      </c>
      <c r="AE8" s="66"/>
      <c r="AF8" s="66"/>
      <c r="AG8" s="66"/>
      <c r="AH8" s="66"/>
      <c r="AI8" s="66"/>
      <c r="AJ8" s="66"/>
      <c r="AK8" s="3"/>
      <c r="AL8" s="46">
        <f>データ!S6</f>
        <v>134691</v>
      </c>
      <c r="AM8" s="46"/>
      <c r="AN8" s="46"/>
      <c r="AO8" s="46"/>
      <c r="AP8" s="46"/>
      <c r="AQ8" s="46"/>
      <c r="AR8" s="46"/>
      <c r="AS8" s="46"/>
      <c r="AT8" s="45">
        <f>データ!T6</f>
        <v>341.79</v>
      </c>
      <c r="AU8" s="45"/>
      <c r="AV8" s="45"/>
      <c r="AW8" s="45"/>
      <c r="AX8" s="45"/>
      <c r="AY8" s="45"/>
      <c r="AZ8" s="45"/>
      <c r="BA8" s="45"/>
      <c r="BB8" s="45">
        <f>データ!U6</f>
        <v>394.08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65.48</v>
      </c>
      <c r="J10" s="45"/>
      <c r="K10" s="45"/>
      <c r="L10" s="45"/>
      <c r="M10" s="45"/>
      <c r="N10" s="45"/>
      <c r="O10" s="45"/>
      <c r="P10" s="45">
        <f>データ!P6</f>
        <v>58.56</v>
      </c>
      <c r="Q10" s="45"/>
      <c r="R10" s="45"/>
      <c r="S10" s="45"/>
      <c r="T10" s="45"/>
      <c r="U10" s="45"/>
      <c r="V10" s="45"/>
      <c r="W10" s="45">
        <f>データ!Q6</f>
        <v>95.84</v>
      </c>
      <c r="X10" s="45"/>
      <c r="Y10" s="45"/>
      <c r="Z10" s="45"/>
      <c r="AA10" s="45"/>
      <c r="AB10" s="45"/>
      <c r="AC10" s="45"/>
      <c r="AD10" s="46">
        <f>データ!R6</f>
        <v>3320</v>
      </c>
      <c r="AE10" s="46"/>
      <c r="AF10" s="46"/>
      <c r="AG10" s="46"/>
      <c r="AH10" s="46"/>
      <c r="AI10" s="46"/>
      <c r="AJ10" s="46"/>
      <c r="AK10" s="2"/>
      <c r="AL10" s="46">
        <f>データ!V6</f>
        <v>78697</v>
      </c>
      <c r="AM10" s="46"/>
      <c r="AN10" s="46"/>
      <c r="AO10" s="46"/>
      <c r="AP10" s="46"/>
      <c r="AQ10" s="46"/>
      <c r="AR10" s="46"/>
      <c r="AS10" s="46"/>
      <c r="AT10" s="45">
        <f>データ!W6</f>
        <v>17.809999999999999</v>
      </c>
      <c r="AU10" s="45"/>
      <c r="AV10" s="45"/>
      <c r="AW10" s="45"/>
      <c r="AX10" s="45"/>
      <c r="AY10" s="45"/>
      <c r="AZ10" s="45"/>
      <c r="BA10" s="45"/>
      <c r="BB10" s="45">
        <f>データ!X6</f>
        <v>4418.7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L8qhHICq0XN/MBl0glrsDwFCF+qqp3tmjpacRJ+CfFrJ7HYP+7dVXrQVNfNB+kRfRQit7AEBsL7C0GOJ+fgNg==" saltValue="e+dfWCYX9jRBeQvVivfs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422045</v>
      </c>
      <c r="D6" s="19">
        <f t="shared" si="3"/>
        <v>46</v>
      </c>
      <c r="E6" s="19">
        <f t="shared" si="3"/>
        <v>17</v>
      </c>
      <c r="F6" s="19">
        <f t="shared" si="3"/>
        <v>1</v>
      </c>
      <c r="G6" s="19">
        <f t="shared" si="3"/>
        <v>0</v>
      </c>
      <c r="H6" s="19" t="str">
        <f t="shared" si="3"/>
        <v>長崎県　諫早市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65.48</v>
      </c>
      <c r="P6" s="20">
        <f t="shared" si="3"/>
        <v>58.56</v>
      </c>
      <c r="Q6" s="20">
        <f t="shared" si="3"/>
        <v>95.84</v>
      </c>
      <c r="R6" s="20">
        <f t="shared" si="3"/>
        <v>3320</v>
      </c>
      <c r="S6" s="20">
        <f t="shared" si="3"/>
        <v>134691</v>
      </c>
      <c r="T6" s="20">
        <f t="shared" si="3"/>
        <v>341.79</v>
      </c>
      <c r="U6" s="20">
        <f t="shared" si="3"/>
        <v>394.08</v>
      </c>
      <c r="V6" s="20">
        <f t="shared" si="3"/>
        <v>78697</v>
      </c>
      <c r="W6" s="20">
        <f t="shared" si="3"/>
        <v>17.809999999999999</v>
      </c>
      <c r="X6" s="20">
        <f t="shared" si="3"/>
        <v>4418.7</v>
      </c>
      <c r="Y6" s="21">
        <f>IF(Y7="",NA(),Y7)</f>
        <v>116.82</v>
      </c>
      <c r="Z6" s="21">
        <f t="shared" ref="Z6:AH6" si="4">IF(Z7="",NA(),Z7)</f>
        <v>123.23</v>
      </c>
      <c r="AA6" s="21">
        <f t="shared" si="4"/>
        <v>124.97</v>
      </c>
      <c r="AB6" s="21">
        <f t="shared" si="4"/>
        <v>130.66</v>
      </c>
      <c r="AC6" s="21">
        <f t="shared" si="4"/>
        <v>128.88999999999999</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161.72999999999999</v>
      </c>
      <c r="AV6" s="21">
        <f t="shared" ref="AV6:BD6" si="6">IF(AV7="",NA(),AV7)</f>
        <v>202.34</v>
      </c>
      <c r="AW6" s="21">
        <f t="shared" si="6"/>
        <v>210.52</v>
      </c>
      <c r="AX6" s="21">
        <f t="shared" si="6"/>
        <v>227.52</v>
      </c>
      <c r="AY6" s="21">
        <f t="shared" si="6"/>
        <v>244.83</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910.21</v>
      </c>
      <c r="BG6" s="21">
        <f t="shared" ref="BG6:BO6" si="7">IF(BG7="",NA(),BG7)</f>
        <v>865.67</v>
      </c>
      <c r="BH6" s="21">
        <f t="shared" si="7"/>
        <v>802.49</v>
      </c>
      <c r="BI6" s="21">
        <f t="shared" si="7"/>
        <v>723.35</v>
      </c>
      <c r="BJ6" s="21">
        <f t="shared" si="7"/>
        <v>680.69</v>
      </c>
      <c r="BK6" s="21">
        <f t="shared" si="7"/>
        <v>820.36</v>
      </c>
      <c r="BL6" s="21">
        <f t="shared" si="7"/>
        <v>847.44</v>
      </c>
      <c r="BM6" s="21">
        <f t="shared" si="7"/>
        <v>857.88</v>
      </c>
      <c r="BN6" s="21">
        <f t="shared" si="7"/>
        <v>825.1</v>
      </c>
      <c r="BO6" s="21">
        <f t="shared" si="7"/>
        <v>789.87</v>
      </c>
      <c r="BP6" s="20" t="str">
        <f>IF(BP7="","",IF(BP7="-","【-】","【"&amp;SUBSTITUTE(TEXT(BP7,"#,##0.00"),"-","△")&amp;"】"))</f>
        <v>【652.82】</v>
      </c>
      <c r="BQ6" s="21">
        <f>IF(BQ7="",NA(),BQ7)</f>
        <v>119.8</v>
      </c>
      <c r="BR6" s="21">
        <f t="shared" ref="BR6:BZ6" si="8">IF(BR7="",NA(),BR7)</f>
        <v>150.21</v>
      </c>
      <c r="BS6" s="21">
        <f t="shared" si="8"/>
        <v>142.57</v>
      </c>
      <c r="BT6" s="21">
        <f t="shared" si="8"/>
        <v>151.93</v>
      </c>
      <c r="BU6" s="21">
        <f t="shared" si="8"/>
        <v>148.47999999999999</v>
      </c>
      <c r="BV6" s="21">
        <f t="shared" si="8"/>
        <v>95.4</v>
      </c>
      <c r="BW6" s="21">
        <f t="shared" si="8"/>
        <v>94.69</v>
      </c>
      <c r="BX6" s="21">
        <f t="shared" si="8"/>
        <v>94.97</v>
      </c>
      <c r="BY6" s="21">
        <f t="shared" si="8"/>
        <v>97.07</v>
      </c>
      <c r="BZ6" s="21">
        <f t="shared" si="8"/>
        <v>98.06</v>
      </c>
      <c r="CA6" s="20" t="str">
        <f>IF(CA7="","",IF(CA7="-","【-】","【"&amp;SUBSTITUTE(TEXT(CA7,"#,##0.00"),"-","△")&amp;"】"))</f>
        <v>【97.61】</v>
      </c>
      <c r="CB6" s="21">
        <f>IF(CB7="",NA(),CB7)</f>
        <v>149.02000000000001</v>
      </c>
      <c r="CC6" s="21">
        <f t="shared" ref="CC6:CK6" si="9">IF(CC7="",NA(),CC7)</f>
        <v>118.4</v>
      </c>
      <c r="CD6" s="21">
        <f t="shared" si="9"/>
        <v>124.1</v>
      </c>
      <c r="CE6" s="21">
        <f t="shared" si="9"/>
        <v>115.25</v>
      </c>
      <c r="CF6" s="21">
        <f t="shared" si="9"/>
        <v>118</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50</v>
      </c>
      <c r="CN6" s="21">
        <f t="shared" ref="CN6:CV6" si="10">IF(CN7="",NA(),CN7)</f>
        <v>50.38</v>
      </c>
      <c r="CO6" s="21">
        <f t="shared" si="10"/>
        <v>52.25</v>
      </c>
      <c r="CP6" s="21">
        <f t="shared" si="10"/>
        <v>52.8</v>
      </c>
      <c r="CQ6" s="21">
        <f t="shared" si="10"/>
        <v>54.57</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84.83</v>
      </c>
      <c r="CY6" s="21">
        <f t="shared" ref="CY6:DG6" si="11">IF(CY7="",NA(),CY7)</f>
        <v>85.64</v>
      </c>
      <c r="CZ6" s="21">
        <f t="shared" si="11"/>
        <v>86.03</v>
      </c>
      <c r="DA6" s="21">
        <f t="shared" si="11"/>
        <v>87.2</v>
      </c>
      <c r="DB6" s="21">
        <f t="shared" si="11"/>
        <v>87.35</v>
      </c>
      <c r="DC6" s="21">
        <f t="shared" si="11"/>
        <v>92.55</v>
      </c>
      <c r="DD6" s="21">
        <f t="shared" si="11"/>
        <v>92.62</v>
      </c>
      <c r="DE6" s="21">
        <f t="shared" si="11"/>
        <v>92.72</v>
      </c>
      <c r="DF6" s="21">
        <f t="shared" si="11"/>
        <v>92.88</v>
      </c>
      <c r="DG6" s="21">
        <f t="shared" si="11"/>
        <v>92.9</v>
      </c>
      <c r="DH6" s="20" t="str">
        <f>IF(DH7="","",IF(DH7="-","【-】","【"&amp;SUBSTITUTE(TEXT(DH7,"#,##0.00"),"-","△")&amp;"】"))</f>
        <v>【95.82】</v>
      </c>
      <c r="DI6" s="21">
        <f>IF(DI7="",NA(),DI7)</f>
        <v>20.350000000000001</v>
      </c>
      <c r="DJ6" s="21">
        <f t="shared" ref="DJ6:DR6" si="12">IF(DJ7="",NA(),DJ7)</f>
        <v>22.45</v>
      </c>
      <c r="DK6" s="21">
        <f t="shared" si="12"/>
        <v>24.43</v>
      </c>
      <c r="DL6" s="21">
        <f t="shared" si="12"/>
        <v>26.52</v>
      </c>
      <c r="DM6" s="21">
        <f t="shared" si="12"/>
        <v>28.87</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422045</v>
      </c>
      <c r="D7" s="23">
        <v>46</v>
      </c>
      <c r="E7" s="23">
        <v>17</v>
      </c>
      <c r="F7" s="23">
        <v>1</v>
      </c>
      <c r="G7" s="23">
        <v>0</v>
      </c>
      <c r="H7" s="23" t="s">
        <v>96</v>
      </c>
      <c r="I7" s="23" t="s">
        <v>97</v>
      </c>
      <c r="J7" s="23" t="s">
        <v>98</v>
      </c>
      <c r="K7" s="23" t="s">
        <v>99</v>
      </c>
      <c r="L7" s="23" t="s">
        <v>100</v>
      </c>
      <c r="M7" s="23" t="s">
        <v>101</v>
      </c>
      <c r="N7" s="24" t="s">
        <v>102</v>
      </c>
      <c r="O7" s="24">
        <v>65.48</v>
      </c>
      <c r="P7" s="24">
        <v>58.56</v>
      </c>
      <c r="Q7" s="24">
        <v>95.84</v>
      </c>
      <c r="R7" s="24">
        <v>3320</v>
      </c>
      <c r="S7" s="24">
        <v>134691</v>
      </c>
      <c r="T7" s="24">
        <v>341.79</v>
      </c>
      <c r="U7" s="24">
        <v>394.08</v>
      </c>
      <c r="V7" s="24">
        <v>78697</v>
      </c>
      <c r="W7" s="24">
        <v>17.809999999999999</v>
      </c>
      <c r="X7" s="24">
        <v>4418.7</v>
      </c>
      <c r="Y7" s="24">
        <v>116.82</v>
      </c>
      <c r="Z7" s="24">
        <v>123.23</v>
      </c>
      <c r="AA7" s="24">
        <v>124.97</v>
      </c>
      <c r="AB7" s="24">
        <v>130.66</v>
      </c>
      <c r="AC7" s="24">
        <v>128.88999999999999</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161.72999999999999</v>
      </c>
      <c r="AV7" s="24">
        <v>202.34</v>
      </c>
      <c r="AW7" s="24">
        <v>210.52</v>
      </c>
      <c r="AX7" s="24">
        <v>227.52</v>
      </c>
      <c r="AY7" s="24">
        <v>244.83</v>
      </c>
      <c r="AZ7" s="24">
        <v>76.31</v>
      </c>
      <c r="BA7" s="24">
        <v>68.180000000000007</v>
      </c>
      <c r="BB7" s="24">
        <v>67.930000000000007</v>
      </c>
      <c r="BC7" s="24">
        <v>68.53</v>
      </c>
      <c r="BD7" s="24">
        <v>69.180000000000007</v>
      </c>
      <c r="BE7" s="24">
        <v>73.44</v>
      </c>
      <c r="BF7" s="24">
        <v>910.21</v>
      </c>
      <c r="BG7" s="24">
        <v>865.67</v>
      </c>
      <c r="BH7" s="24">
        <v>802.49</v>
      </c>
      <c r="BI7" s="24">
        <v>723.35</v>
      </c>
      <c r="BJ7" s="24">
        <v>680.69</v>
      </c>
      <c r="BK7" s="24">
        <v>820.36</v>
      </c>
      <c r="BL7" s="24">
        <v>847.44</v>
      </c>
      <c r="BM7" s="24">
        <v>857.88</v>
      </c>
      <c r="BN7" s="24">
        <v>825.1</v>
      </c>
      <c r="BO7" s="24">
        <v>789.87</v>
      </c>
      <c r="BP7" s="24">
        <v>652.82000000000005</v>
      </c>
      <c r="BQ7" s="24">
        <v>119.8</v>
      </c>
      <c r="BR7" s="24">
        <v>150.21</v>
      </c>
      <c r="BS7" s="24">
        <v>142.57</v>
      </c>
      <c r="BT7" s="24">
        <v>151.93</v>
      </c>
      <c r="BU7" s="24">
        <v>148.47999999999999</v>
      </c>
      <c r="BV7" s="24">
        <v>95.4</v>
      </c>
      <c r="BW7" s="24">
        <v>94.69</v>
      </c>
      <c r="BX7" s="24">
        <v>94.97</v>
      </c>
      <c r="BY7" s="24">
        <v>97.07</v>
      </c>
      <c r="BZ7" s="24">
        <v>98.06</v>
      </c>
      <c r="CA7" s="24">
        <v>97.61</v>
      </c>
      <c r="CB7" s="24">
        <v>149.02000000000001</v>
      </c>
      <c r="CC7" s="24">
        <v>118.4</v>
      </c>
      <c r="CD7" s="24">
        <v>124.1</v>
      </c>
      <c r="CE7" s="24">
        <v>115.25</v>
      </c>
      <c r="CF7" s="24">
        <v>118</v>
      </c>
      <c r="CG7" s="24">
        <v>163.19999999999999</v>
      </c>
      <c r="CH7" s="24">
        <v>159.78</v>
      </c>
      <c r="CI7" s="24">
        <v>159.49</v>
      </c>
      <c r="CJ7" s="24">
        <v>157.81</v>
      </c>
      <c r="CK7" s="24">
        <v>157.37</v>
      </c>
      <c r="CL7" s="24">
        <v>138.29</v>
      </c>
      <c r="CM7" s="24">
        <v>50</v>
      </c>
      <c r="CN7" s="24">
        <v>50.38</v>
      </c>
      <c r="CO7" s="24">
        <v>52.25</v>
      </c>
      <c r="CP7" s="24">
        <v>52.8</v>
      </c>
      <c r="CQ7" s="24">
        <v>54.57</v>
      </c>
      <c r="CR7" s="24">
        <v>65.040000000000006</v>
      </c>
      <c r="CS7" s="24">
        <v>68.31</v>
      </c>
      <c r="CT7" s="24">
        <v>65.28</v>
      </c>
      <c r="CU7" s="24">
        <v>64.92</v>
      </c>
      <c r="CV7" s="24">
        <v>64.14</v>
      </c>
      <c r="CW7" s="24">
        <v>59.1</v>
      </c>
      <c r="CX7" s="24">
        <v>84.83</v>
      </c>
      <c r="CY7" s="24">
        <v>85.64</v>
      </c>
      <c r="CZ7" s="24">
        <v>86.03</v>
      </c>
      <c r="DA7" s="24">
        <v>87.2</v>
      </c>
      <c r="DB7" s="24">
        <v>87.35</v>
      </c>
      <c r="DC7" s="24">
        <v>92.55</v>
      </c>
      <c r="DD7" s="24">
        <v>92.62</v>
      </c>
      <c r="DE7" s="24">
        <v>92.72</v>
      </c>
      <c r="DF7" s="24">
        <v>92.88</v>
      </c>
      <c r="DG7" s="24">
        <v>92.9</v>
      </c>
      <c r="DH7" s="24">
        <v>95.82</v>
      </c>
      <c r="DI7" s="24">
        <v>20.350000000000001</v>
      </c>
      <c r="DJ7" s="24">
        <v>22.45</v>
      </c>
      <c r="DK7" s="24">
        <v>24.43</v>
      </c>
      <c r="DL7" s="24">
        <v>26.52</v>
      </c>
      <c r="DM7" s="24">
        <v>28.87</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2023-12-12T00:51:47Z</dcterms:created>
  <dcterms:modified xsi:type="dcterms:W3CDTF">2024-01-22T09:56:08Z</dcterms:modified>
  <cp:category/>
</cp:coreProperties>
</file>