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AB30FDC7-CE1E-4137-94A6-9107CE5771A1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工事用" sheetId="2" r:id="rId1"/>
    <sheet name="工事用記入例" sheetId="5" r:id="rId2"/>
  </sheets>
  <definedNames>
    <definedName name="_xlnm.Print_Area" localSheetId="0">工事用!$A$1:$AD$44</definedName>
    <definedName name="_xlnm.Print_Area" localSheetId="1">工事用記入例!$A$1:$AD$44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0" i="5" l="1"/>
  <c r="AH39" i="2" l="1"/>
  <c r="AH38" i="2"/>
  <c r="AH38" i="5"/>
  <c r="AH37" i="5"/>
  <c r="AH39" i="5"/>
  <c r="AH37" i="2"/>
  <c r="AF42" i="5" l="1"/>
  <c r="AZ42" i="5" s="1"/>
  <c r="BB40" i="5"/>
  <c r="BA40" i="5"/>
  <c r="AZ40" i="5"/>
  <c r="AY40" i="5"/>
  <c r="AX40" i="5"/>
  <c r="AW40" i="5"/>
  <c r="AV40" i="5"/>
  <c r="AU40" i="5"/>
  <c r="AT40" i="5"/>
  <c r="AS40" i="5"/>
  <c r="BC40" i="5"/>
  <c r="BC39" i="5"/>
  <c r="BB39" i="5"/>
  <c r="BA39" i="5"/>
  <c r="AZ39" i="5"/>
  <c r="AY39" i="5"/>
  <c r="AX39" i="5"/>
  <c r="AW39" i="5"/>
  <c r="AV39" i="5"/>
  <c r="AU39" i="5"/>
  <c r="AT39" i="5"/>
  <c r="AS39" i="5"/>
  <c r="BB38" i="5"/>
  <c r="BA38" i="5"/>
  <c r="AZ38" i="5"/>
  <c r="AY38" i="5"/>
  <c r="AX38" i="5"/>
  <c r="AW38" i="5"/>
  <c r="AV38" i="5"/>
  <c r="AU38" i="5"/>
  <c r="AT38" i="5"/>
  <c r="AS38" i="5"/>
  <c r="BC38" i="5"/>
  <c r="BB37" i="5"/>
  <c r="BA37" i="5"/>
  <c r="AZ37" i="5"/>
  <c r="AY37" i="5"/>
  <c r="AX37" i="5"/>
  <c r="AW37" i="5"/>
  <c r="AV37" i="5"/>
  <c r="AU37" i="5"/>
  <c r="AT37" i="5"/>
  <c r="AS37" i="5"/>
  <c r="AF18" i="5"/>
  <c r="P18" i="5" s="1"/>
  <c r="Y18" i="5"/>
  <c r="V18" i="5"/>
  <c r="T18" i="5"/>
  <c r="R18" i="5"/>
  <c r="I18" i="5"/>
  <c r="G18" i="5"/>
  <c r="BC37" i="2"/>
  <c r="BC38" i="2"/>
  <c r="BC39" i="2"/>
  <c r="BB37" i="2"/>
  <c r="BB40" i="2"/>
  <c r="BA40" i="2"/>
  <c r="AZ40" i="2"/>
  <c r="AY40" i="2"/>
  <c r="AX40" i="2"/>
  <c r="AW40" i="2"/>
  <c r="AV40" i="2"/>
  <c r="AU40" i="2"/>
  <c r="AT40" i="2"/>
  <c r="AS40" i="2"/>
  <c r="BB39" i="2"/>
  <c r="BA39" i="2"/>
  <c r="AZ39" i="2"/>
  <c r="AY39" i="2"/>
  <c r="AX39" i="2"/>
  <c r="AW39" i="2"/>
  <c r="AV39" i="2"/>
  <c r="AU39" i="2"/>
  <c r="AT39" i="2"/>
  <c r="AS39" i="2"/>
  <c r="BB38" i="2"/>
  <c r="BA38" i="2"/>
  <c r="AZ38" i="2"/>
  <c r="AY38" i="2"/>
  <c r="AX38" i="2"/>
  <c r="AW38" i="2"/>
  <c r="AV38" i="2"/>
  <c r="AU38" i="2"/>
  <c r="AT38" i="2"/>
  <c r="AS38" i="2"/>
  <c r="BA37" i="2"/>
  <c r="AZ37" i="2"/>
  <c r="AY37" i="2"/>
  <c r="AX37" i="2"/>
  <c r="AW37" i="2"/>
  <c r="AV37" i="2"/>
  <c r="AU37" i="2"/>
  <c r="AT37" i="2"/>
  <c r="AS37" i="2"/>
  <c r="L18" i="5" l="1"/>
  <c r="AH18" i="5"/>
  <c r="J18" i="5"/>
  <c r="N18" i="5"/>
  <c r="AH42" i="5"/>
  <c r="AI42" i="5" s="1"/>
  <c r="BA42" i="5"/>
  <c r="BB42" i="5"/>
  <c r="AS42" i="5"/>
  <c r="AT42" i="5"/>
  <c r="BC42" i="5"/>
  <c r="BC37" i="5"/>
  <c r="AU42" i="5"/>
  <c r="AV42" i="5"/>
  <c r="AX42" i="5"/>
  <c r="AW42" i="5"/>
  <c r="AY42" i="5"/>
  <c r="AF18" i="2"/>
  <c r="Y18" i="2" l="1"/>
  <c r="AF42" i="2" l="1"/>
  <c r="I18" i="2"/>
  <c r="AH40" i="2" l="1"/>
  <c r="BC40" i="2" s="1"/>
  <c r="AX42" i="2"/>
  <c r="AW42" i="2"/>
  <c r="AV42" i="2"/>
  <c r="AU42" i="2"/>
  <c r="BB42" i="2"/>
  <c r="AT42" i="2"/>
  <c r="BA42" i="2"/>
  <c r="AS42" i="2"/>
  <c r="AZ42" i="2"/>
  <c r="AY42" i="2"/>
  <c r="AH18" i="2" l="1"/>
  <c r="AH42" i="2"/>
  <c r="G18" i="2"/>
  <c r="J18" i="2"/>
  <c r="L18" i="2"/>
  <c r="N18" i="2"/>
  <c r="P18" i="2"/>
  <c r="R18" i="2"/>
  <c r="T18" i="2"/>
  <c r="V18" i="2"/>
  <c r="AI42" i="2" l="1"/>
  <c r="BC42" i="2"/>
</calcChain>
</file>

<file path=xl/sharedStrings.xml><?xml version="1.0" encoding="utf-8"?>
<sst xmlns="http://schemas.openxmlformats.org/spreadsheetml/2006/main" count="174" uniqueCount="76">
  <si>
    <t>□</t>
    <phoneticPr fontId="1"/>
  </si>
  <si>
    <t>諫早市上下水道事業管理者　様</t>
    <rPh sb="0" eb="3">
      <t>イサハヤシ</t>
    </rPh>
    <rPh sb="3" eb="7">
      <t>ジョウゲスイドウ</t>
    </rPh>
    <rPh sb="7" eb="12">
      <t>ジギョウカンリシャ</t>
    </rPh>
    <rPh sb="13" eb="14">
      <t>サマ</t>
    </rPh>
    <phoneticPr fontId="1"/>
  </si>
  <si>
    <t>請求者</t>
    <rPh sb="0" eb="3">
      <t>セイキュウシャ</t>
    </rPh>
    <phoneticPr fontId="1"/>
  </si>
  <si>
    <t>電話番号</t>
    <rPh sb="0" eb="4">
      <t>デンワバンゴウ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</si>
  <si>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</si>
  <si>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</si>
  <si>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</si>
  <si>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振替先</t>
    <rPh sb="0" eb="2">
      <t>フリカエ</t>
    </rPh>
    <rPh sb="2" eb="3">
      <t>サキ</t>
    </rPh>
    <phoneticPr fontId="1"/>
  </si>
  <si>
    <t>金融機関</t>
    <rPh sb="0" eb="4">
      <t>キンユウキカン</t>
    </rPh>
    <phoneticPr fontId="1"/>
  </si>
  <si>
    <t>（必ず記入してください）</t>
    <rPh sb="1" eb="2">
      <t>カナラ</t>
    </rPh>
    <rPh sb="3" eb="5">
      <t>キニュウ</t>
    </rPh>
    <phoneticPr fontId="1"/>
  </si>
  <si>
    <t>（フリガナ）</t>
    <phoneticPr fontId="1"/>
  </si>
  <si>
    <t>委任又は債権譲渡がある場合</t>
    <rPh sb="0" eb="3">
      <t>イニンマタ</t>
    </rPh>
    <rPh sb="4" eb="8">
      <t>サイケンジョウト</t>
    </rPh>
    <rPh sb="11" eb="13">
      <t>バアイ</t>
    </rPh>
    <phoneticPr fontId="1"/>
  </si>
  <si>
    <t>①契約金額</t>
    <rPh sb="1" eb="5">
      <t>ケイヤクキンガク</t>
    </rPh>
    <phoneticPr fontId="1"/>
  </si>
  <si>
    <t>②受領済みの
　前払金額</t>
    <rPh sb="1" eb="4">
      <t>ジュリョウズ</t>
    </rPh>
    <rPh sb="8" eb="10">
      <t>マエハラ</t>
    </rPh>
    <rPh sb="10" eb="12">
      <t>キンガク</t>
    </rPh>
    <phoneticPr fontId="1"/>
  </si>
  <si>
    <t>③受領済みの
　部分払金額</t>
    <rPh sb="1" eb="4">
      <t>ジュリョウズ</t>
    </rPh>
    <rPh sb="8" eb="10">
      <t>ブブン</t>
    </rPh>
    <rPh sb="10" eb="11">
      <t>バライ</t>
    </rPh>
    <rPh sb="11" eb="13">
      <t>キンガク</t>
    </rPh>
    <phoneticPr fontId="1"/>
  </si>
  <si>
    <t>④今回請求額</t>
    <rPh sb="1" eb="6">
      <t>コンカイセイキュウガク</t>
    </rPh>
    <phoneticPr fontId="1"/>
  </si>
  <si>
    <t>第</t>
    <rPh sb="0" eb="1">
      <t>ダイ</t>
    </rPh>
    <phoneticPr fontId="1"/>
  </si>
  <si>
    <t>フリガナ</t>
    <phoneticPr fontId="1"/>
  </si>
  <si>
    <t>フリガナ</t>
    <phoneticPr fontId="1"/>
  </si>
  <si>
    <t>登録番号</t>
    <rPh sb="0" eb="2">
      <t>トウロク</t>
    </rPh>
    <rPh sb="2" eb="4">
      <t>バンゴウ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</si>
  <si>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</si>
  <si>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</si>
  <si>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記</t>
    <rPh sb="0" eb="1">
      <t>キ</t>
    </rPh>
    <phoneticPr fontId="1"/>
  </si>
  <si>
    <t>着工</t>
    <rPh sb="0" eb="2">
      <t>チャッコウ</t>
    </rPh>
    <phoneticPr fontId="1"/>
  </si>
  <si>
    <t>完成</t>
    <rPh sb="0" eb="2">
      <t>カンセイ</t>
    </rPh>
    <phoneticPr fontId="1"/>
  </si>
  <si>
    <t>㊞</t>
    <phoneticPr fontId="1"/>
  </si>
  <si>
    <t>円</t>
    <rPh sb="0" eb="1">
      <t>エン</t>
    </rPh>
    <phoneticPr fontId="1"/>
  </si>
  <si>
    <t>号</t>
    <rPh sb="0" eb="1">
      <t>ゴウ</t>
    </rPh>
    <phoneticPr fontId="1"/>
  </si>
  <si>
    <t>信用金庫</t>
    <rPh sb="0" eb="4">
      <t>シンヨウキンコ</t>
    </rPh>
    <phoneticPr fontId="1"/>
  </si>
  <si>
    <t>契約番号</t>
    <rPh sb="0" eb="2">
      <t>ケイヤク</t>
    </rPh>
    <rPh sb="2" eb="4">
      <t>バンゴウ</t>
    </rPh>
    <phoneticPr fontId="1"/>
  </si>
  <si>
    <t>工事名</t>
    <rPh sb="0" eb="1">
      <t>コウ</t>
    </rPh>
    <rPh sb="1" eb="2">
      <t>コト</t>
    </rPh>
    <rPh sb="2" eb="3">
      <t>ナ</t>
    </rPh>
    <phoneticPr fontId="1"/>
  </si>
  <si>
    <t>工事場所</t>
    <rPh sb="0" eb="4">
      <t>コウジバショ</t>
    </rPh>
    <phoneticPr fontId="1"/>
  </si>
  <si>
    <t>契約年月日</t>
    <rPh sb="0" eb="5">
      <t>ケイヤクネンガッピ</t>
    </rPh>
    <phoneticPr fontId="1"/>
  </si>
  <si>
    <t>工期</t>
    <rPh sb="0" eb="1">
      <t>コウ</t>
    </rPh>
    <rPh sb="1" eb="2">
      <t>キ</t>
    </rPh>
    <phoneticPr fontId="1"/>
  </si>
  <si>
    <t>前金払</t>
    <rPh sb="0" eb="1">
      <t>マエ</t>
    </rPh>
    <rPh sb="1" eb="2">
      <t>カネ</t>
    </rPh>
    <rPh sb="2" eb="3">
      <t>フツ</t>
    </rPh>
    <phoneticPr fontId="1"/>
  </si>
  <si>
    <t>中間前金払</t>
    <rPh sb="0" eb="2">
      <t>チュウカン</t>
    </rPh>
    <rPh sb="2" eb="5">
      <t>マエキンハラ</t>
    </rPh>
    <phoneticPr fontId="1"/>
  </si>
  <si>
    <t>部分払</t>
    <rPh sb="0" eb="1">
      <t>ブ</t>
    </rPh>
    <rPh sb="1" eb="2">
      <t>ブン</t>
    </rPh>
    <rPh sb="2" eb="3">
      <t>フツ</t>
    </rPh>
    <phoneticPr fontId="1"/>
  </si>
  <si>
    <t>完成払</t>
    <rPh sb="0" eb="1">
      <t>カン</t>
    </rPh>
    <rPh sb="1" eb="2">
      <t>シゲル</t>
    </rPh>
    <rPh sb="2" eb="3">
      <t>フツ</t>
    </rPh>
    <phoneticPr fontId="1"/>
  </si>
  <si>
    <t>請求内訳</t>
  </si>
  <si>
    <t>請求書</t>
    <rPh sb="0" eb="1">
      <t>ショウ</t>
    </rPh>
    <rPh sb="1" eb="2">
      <t>モトム</t>
    </rPh>
    <rPh sb="2" eb="3">
      <t>ショ</t>
    </rPh>
    <phoneticPr fontId="1"/>
  </si>
  <si>
    <t>住所</t>
    <rPh sb="0" eb="1">
      <t>ジュウ</t>
    </rPh>
    <rPh sb="1" eb="2">
      <t>ショ</t>
    </rPh>
    <phoneticPr fontId="1"/>
  </si>
  <si>
    <t>氏名</t>
  </si>
  <si>
    <t>（備考）頭に￥をつける。金額はアラビア数字を使い、訂正又は抹消することはできない。</t>
    <rPh sb="1" eb="3">
      <t>ビコウ</t>
    </rPh>
    <rPh sb="4" eb="5">
      <t>アタマ</t>
    </rPh>
    <rPh sb="12" eb="14">
      <t>キンガク</t>
    </rPh>
    <rPh sb="19" eb="21">
      <t>スウジ</t>
    </rPh>
    <rPh sb="22" eb="23">
      <t>ツカ</t>
    </rPh>
    <rPh sb="25" eb="28">
      <t>テイセイマタ</t>
    </rPh>
    <rPh sb="29" eb="31">
      <t>マッショウ</t>
    </rPh>
    <phoneticPr fontId="1"/>
  </si>
  <si>
    <t>銀行</t>
    <rPh sb="0" eb="1">
      <t>ギン</t>
    </rPh>
    <rPh sb="1" eb="2">
      <t>ギョウ</t>
    </rPh>
    <phoneticPr fontId="1"/>
  </si>
  <si>
    <t>口座名義人</t>
    <rPh sb="0" eb="1">
      <t>クチ</t>
    </rPh>
    <rPh sb="1" eb="2">
      <t>ザ</t>
    </rPh>
    <rPh sb="2" eb="3">
      <t>ナ</t>
    </rPh>
    <rPh sb="3" eb="4">
      <t>タダシ</t>
    </rPh>
    <rPh sb="4" eb="5">
      <t>ヒト</t>
    </rPh>
    <phoneticPr fontId="1"/>
  </si>
  <si>
    <t>摘要</t>
    <rPh sb="0" eb="1">
      <t>テキ</t>
    </rPh>
    <rPh sb="1" eb="2">
      <t>ヨウ</t>
    </rPh>
    <phoneticPr fontId="1"/>
  </si>
  <si>
    <t>本支店　　当座・普通　口座番号</t>
    <rPh sb="0" eb="3">
      <t>ホンシテン</t>
    </rPh>
    <rPh sb="5" eb="7">
      <t>トウザ</t>
    </rPh>
    <rPh sb="8" eb="10">
      <t>フツウ</t>
    </rPh>
    <rPh sb="11" eb="15">
      <t>コウザバンゴウ</t>
    </rPh>
    <phoneticPr fontId="1"/>
  </si>
  <si>
    <t>受領方法　　１　窓口払　　　２　口座振替</t>
    <rPh sb="0" eb="2">
      <t>ジュリョウ</t>
    </rPh>
    <rPh sb="2" eb="4">
      <t>ホウホウ</t>
    </rPh>
    <rPh sb="8" eb="11">
      <t>マドグチバラ</t>
    </rPh>
    <rPh sb="16" eb="20">
      <t>コウザフリカエ</t>
    </rPh>
    <phoneticPr fontId="1"/>
  </si>
  <si>
    <t>　請求残額
（①-②-③-④）</t>
    <rPh sb="1" eb="5">
      <t>セイキュウザンガク</t>
    </rPh>
    <phoneticPr fontId="1"/>
  </si>
  <si>
    <t>諫早市　　　　町　　　　　番地内</t>
    <rPh sb="0" eb="3">
      <t>イサハヤシ</t>
    </rPh>
    <rPh sb="7" eb="8">
      <t>マチ</t>
    </rPh>
    <rPh sb="13" eb="16">
      <t>バンチナイ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</si>
  <si>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</si>
  <si>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</si>
  <si>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（備考）頭に￥をつける。金額はアラビア数字を使い、訂正又は抹消することはできない。</t>
    <phoneticPr fontId="1"/>
  </si>
  <si>
    <t>下記のとおり工事請負代金の支払を請求します。</t>
    <rPh sb="0" eb="2">
      <t>カキ</t>
    </rPh>
    <rPh sb="6" eb="12">
      <t>コウジウケオイダイキン</t>
    </rPh>
    <rPh sb="13" eb="15">
      <t>シハラ</t>
    </rPh>
    <rPh sb="16" eb="18">
      <t>セイキュウ</t>
    </rPh>
    <phoneticPr fontId="1"/>
  </si>
  <si>
    <t>名称</t>
    <phoneticPr fontId="1"/>
  </si>
  <si>
    <t>↓金額を入力</t>
    <rPh sb="1" eb="3">
      <t>キンガク</t>
    </rPh>
    <rPh sb="4" eb="6">
      <t>ニュウリョク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</si>
  <si>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</si>
  <si>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</si>
  <si>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</si>
  <si>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</si>
  <si>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高来小長井設備　株式会社</t>
    <rPh sb="0" eb="2">
      <t>タカキ</t>
    </rPh>
    <rPh sb="2" eb="5">
      <t>コナガイ</t>
    </rPh>
    <rPh sb="5" eb="7">
      <t>セツビ</t>
    </rPh>
    <rPh sb="8" eb="12">
      <t>カブシキガイシャ</t>
    </rPh>
    <phoneticPr fontId="1"/>
  </si>
  <si>
    <t>0957-32-9999</t>
    <phoneticPr fontId="1"/>
  </si>
  <si>
    <t>Ｔ</t>
    <phoneticPr fontId="1"/>
  </si>
  <si>
    <t>イイモリ</t>
    <phoneticPr fontId="1"/>
  </si>
  <si>
    <t>タカキコナガイセツビ（カ</t>
    <phoneticPr fontId="1"/>
  </si>
  <si>
    <t>Ｔ１９０００８０００５０００</t>
    <phoneticPr fontId="1"/>
  </si>
  <si>
    <t>長崎県諫早市高来町三部壱５２８－５２８</t>
    <rPh sb="0" eb="2">
      <t>ナガサキ</t>
    </rPh>
    <rPh sb="2" eb="3">
      <t>ケン</t>
    </rPh>
    <rPh sb="3" eb="5">
      <t>イサハヤ</t>
    </rPh>
    <rPh sb="5" eb="6">
      <t>シ</t>
    </rPh>
    <rPh sb="6" eb="8">
      <t>タカキ</t>
    </rPh>
    <rPh sb="8" eb="9">
      <t>チョウ</t>
    </rPh>
    <rPh sb="9" eb="11">
      <t>サンブ</t>
    </rPh>
    <rPh sb="11" eb="12">
      <t>イチ</t>
    </rPh>
    <phoneticPr fontId="1"/>
  </si>
  <si>
    <t>代表取締役　森山　たらみ</t>
    <rPh sb="0" eb="5">
      <t>ダイヒョウトリシマリヤク</t>
    </rPh>
    <rPh sb="6" eb="8">
      <t>モリヤマ</t>
    </rPh>
    <phoneticPr fontId="20"/>
  </si>
  <si>
    <t>内　消費税及び地方消費税額（税率10％）</t>
    <rPh sb="0" eb="1">
      <t>ウチ</t>
    </rPh>
    <rPh sb="2" eb="5">
      <t>ショウヒゼイ</t>
    </rPh>
    <rPh sb="5" eb="6">
      <t>オヨ</t>
    </rPh>
    <rPh sb="7" eb="13">
      <t>チホウショウヒゼイガク</t>
    </rPh>
    <rPh sb="14" eb="16">
      <t>ゼイリツ</t>
    </rPh>
    <phoneticPr fontId="1"/>
  </si>
  <si>
    <t>↓消費税額</t>
    <rPh sb="1" eb="4">
      <t>ショウヒゼイ</t>
    </rPh>
    <rPh sb="4" eb="5">
      <t>ガク</t>
    </rPh>
    <phoneticPr fontId="1"/>
  </si>
  <si>
    <t>飯盛</t>
    <phoneticPr fontId="1"/>
  </si>
  <si>
    <r>
      <t>本支店　　当座・普通　口座番号　　　</t>
    </r>
    <r>
      <rPr>
        <sz val="9"/>
        <color rgb="FFFF0000"/>
        <rFont val="ＭＳ 明朝"/>
        <family val="1"/>
        <charset val="128"/>
      </rPr>
      <t>8888888</t>
    </r>
    <rPh sb="0" eb="3">
      <t>ホンシテン</t>
    </rPh>
    <rPh sb="5" eb="7">
      <t>トウザ</t>
    </rPh>
    <rPh sb="8" eb="10">
      <t>フツウ</t>
    </rPh>
    <rPh sb="11" eb="15">
      <t>コウザバンゴウ</t>
    </rPh>
    <phoneticPr fontId="1"/>
  </si>
  <si>
    <t>高来小長井設備株式会社</t>
    <phoneticPr fontId="1"/>
  </si>
  <si>
    <t>↑自動計算</t>
    <rPh sb="1" eb="5">
      <t>ジドウケイサン</t>
    </rPh>
    <phoneticPr fontId="1"/>
  </si>
  <si>
    <t>■</t>
    <phoneticPr fontId="1"/>
  </si>
  <si>
    <t>↑自動計算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</si>
</sst>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5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4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5" xfId="0" applyFont="1" applyFill="1" applyBorder="1"/>
    <xf numFmtId="0" fontId="7" fillId="2" borderId="1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Alignment="1">
      <alignment horizontal="right"/>
    </xf>
    <xf numFmtId="0" fontId="8" fillId="2" borderId="0" xfId="0" applyFont="1" applyFill="1" applyAlignment="1"/>
    <xf numFmtId="0" fontId="3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/>
    <xf numFmtId="0" fontId="14" fillId="2" borderId="0" xfId="0" applyFont="1" applyFill="1" applyAlignment="1">
      <alignment vertical="center"/>
    </xf>
    <xf numFmtId="0" fontId="12" fillId="2" borderId="28" xfId="0" applyFont="1" applyFill="1" applyBorder="1" applyAlignment="1">
      <alignment horizontal="right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 applyAlignment="1">
      <alignment horizontal="right"/>
    </xf>
    <xf numFmtId="0" fontId="16" fillId="0" borderId="0" xfId="0" applyFont="1"/>
    <xf numFmtId="0" fontId="18" fillId="2" borderId="0" xfId="0" applyFont="1" applyFill="1" applyAlignment="1">
      <alignment horizontal="right" indent="1"/>
    </xf>
    <xf numFmtId="0" fontId="13" fillId="0" borderId="0" xfId="0" applyFont="1" applyAlignment="1">
      <alignment horizontal="center" vertical="center"/>
    </xf>
    <xf numFmtId="38" fontId="2" fillId="0" borderId="36" xfId="1" applyFont="1" applyBorder="1" applyAlignment="1"/>
    <xf numFmtId="38" fontId="21" fillId="0" borderId="0" xfId="1" applyFont="1" applyAlignment="1">
      <alignment horizontal="center" vertical="center"/>
    </xf>
    <xf numFmtId="38" fontId="21" fillId="0" borderId="0" xfId="1" applyFont="1" applyAlignment="1">
      <alignment horizontal="left" vertical="center"/>
    </xf>
    <xf numFmtId="0" fontId="2" fillId="2" borderId="3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30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3" fillId="0" borderId="0" xfId="0" applyFont="1"/>
    <xf numFmtId="38" fontId="2" fillId="0" borderId="0" xfId="1" applyFont="1" applyBorder="1" applyAlignment="1"/>
    <xf numFmtId="38" fontId="21" fillId="0" borderId="0" xfId="1" applyFont="1" applyBorder="1" applyAlignment="1">
      <alignment horizontal="center" vertical="center"/>
    </xf>
    <xf numFmtId="38" fontId="0" fillId="0" borderId="0" xfId="1" applyFont="1" applyBorder="1" applyAlignment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Border="1"/>
    <xf numFmtId="0" fontId="4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right" vertical="center" wrapText="1"/>
    </xf>
    <xf numFmtId="0" fontId="3" fillId="0" borderId="51" xfId="0" applyFont="1" applyBorder="1"/>
    <xf numFmtId="38" fontId="2" fillId="0" borderId="0" xfId="1" applyFont="1" applyAlignment="1">
      <alignment horizontal="center" vertical="center"/>
    </xf>
    <xf numFmtId="0" fontId="14" fillId="2" borderId="0" xfId="0" applyFont="1" applyFill="1" applyAlignment="1"/>
    <xf numFmtId="0" fontId="14" fillId="2" borderId="50" xfId="0" applyFont="1" applyFill="1" applyBorder="1" applyAlignment="1">
      <alignment horizontal="right" vertical="center"/>
    </xf>
    <xf numFmtId="0" fontId="14" fillId="2" borderId="49" xfId="0" applyFont="1" applyFill="1" applyBorder="1" applyAlignment="1">
      <alignment horizontal="right" vertical="center"/>
    </xf>
    <xf numFmtId="0" fontId="14" fillId="2" borderId="50" xfId="0" applyFont="1" applyFill="1" applyBorder="1" applyAlignment="1">
      <alignment horizontal="right" vertical="center" wrapText="1"/>
    </xf>
    <xf numFmtId="38" fontId="14" fillId="0" borderId="0" xfId="1" applyFont="1" applyBorder="1" applyAlignment="1">
      <alignment vertical="center"/>
    </xf>
    <xf numFmtId="38" fontId="2" fillId="0" borderId="52" xfId="0" applyNumberFormat="1" applyFont="1" applyBorder="1" applyAlignment="1">
      <alignment horizontal="right" vertical="center"/>
    </xf>
    <xf numFmtId="38" fontId="2" fillId="0" borderId="53" xfId="0" applyNumberFormat="1" applyFont="1" applyBorder="1" applyAlignment="1">
      <alignment horizontal="right" vertical="center"/>
    </xf>
    <xf numFmtId="0" fontId="4" fillId="2" borderId="43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38" fontId="22" fillId="0" borderId="0" xfId="1" applyFont="1" applyAlignment="1">
      <alignment horizontal="center" vertical="center"/>
    </xf>
    <xf numFmtId="38" fontId="22" fillId="0" borderId="39" xfId="1" applyFont="1" applyBorder="1" applyAlignment="1">
      <alignment horizontal="center" vertical="center"/>
    </xf>
    <xf numFmtId="38" fontId="2" fillId="0" borderId="37" xfId="1" applyFont="1" applyBorder="1" applyAlignment="1"/>
    <xf numFmtId="38" fontId="0" fillId="0" borderId="38" xfId="1" applyFont="1" applyBorder="1" applyAlignment="1"/>
    <xf numFmtId="38" fontId="2" fillId="0" borderId="52" xfId="0" applyNumberFormat="1" applyFont="1" applyBorder="1" applyAlignment="1">
      <alignment horizontal="right" vertical="center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4" fillId="2" borderId="45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38" fontId="21" fillId="0" borderId="0" xfId="1" applyFont="1" applyAlignment="1">
      <alignment horizontal="center" vertical="center"/>
    </xf>
    <xf numFmtId="38" fontId="21" fillId="0" borderId="39" xfId="1" applyFont="1" applyBorder="1" applyAlignment="1">
      <alignment horizontal="center" vertical="center"/>
    </xf>
    <xf numFmtId="38" fontId="21" fillId="0" borderId="0" xfId="1" applyFont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5" fillId="0" borderId="0" xfId="0" applyFont="1" applyBorder="1" applyAlignment="1"/>
    <xf numFmtId="38" fontId="2" fillId="2" borderId="0" xfId="1" applyFont="1" applyFill="1" applyBorder="1" applyAlignment="1">
      <alignment vertical="top"/>
    </xf>
    <xf numFmtId="38" fontId="11" fillId="0" borderId="0" xfId="1" applyFont="1" applyBorder="1" applyAlignment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 justifyLastLine="1"/>
    </xf>
    <xf numFmtId="0" fontId="4" fillId="2" borderId="0" xfId="0" applyFont="1" applyFill="1" applyBorder="1" applyAlignment="1">
      <alignment vertical="center" justifyLastLine="1"/>
    </xf>
    <xf numFmtId="0" fontId="4" fillId="2" borderId="8" xfId="0" applyFont="1" applyFill="1" applyBorder="1" applyAlignment="1">
      <alignment vertical="center" justifyLastLine="1"/>
    </xf>
    <xf numFmtId="0" fontId="4" fillId="2" borderId="4" xfId="0" applyFont="1" applyFill="1" applyBorder="1" applyAlignment="1">
      <alignment vertical="center" justifyLastLine="1"/>
    </xf>
    <xf numFmtId="0" fontId="4" fillId="2" borderId="5" xfId="0" applyFont="1" applyFill="1" applyBorder="1" applyAlignment="1">
      <alignment vertical="center" justifyLastLine="1"/>
    </xf>
    <xf numFmtId="0" fontId="4" fillId="2" borderId="6" xfId="0" applyFont="1" applyFill="1" applyBorder="1" applyAlignment="1">
      <alignment vertical="center" justifyLastLine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2" borderId="20" xfId="0" applyFont="1" applyFill="1" applyBorder="1" applyAlignment="1">
      <alignment horizontal="right"/>
    </xf>
    <xf numFmtId="0" fontId="12" fillId="2" borderId="29" xfId="0" applyFont="1" applyFill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distributed" justifyLastLine="1"/>
    </xf>
    <xf numFmtId="0" fontId="4" fillId="2" borderId="2" xfId="0" applyFont="1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distributed" justifyLastLine="1"/>
    </xf>
    <xf numFmtId="0" fontId="4" fillId="2" borderId="7" xfId="0" applyFont="1" applyFill="1" applyBorder="1" applyAlignment="1">
      <alignment horizontal="distributed" justifyLastLine="1"/>
    </xf>
    <xf numFmtId="0" fontId="4" fillId="2" borderId="0" xfId="0" applyFont="1" applyFill="1" applyBorder="1" applyAlignment="1">
      <alignment horizontal="distributed" justifyLastLine="1"/>
    </xf>
    <xf numFmtId="0" fontId="4" fillId="2" borderId="8" xfId="0" applyFont="1" applyFill="1" applyBorder="1" applyAlignment="1">
      <alignment horizontal="distributed" justifyLastLine="1"/>
    </xf>
    <xf numFmtId="0" fontId="3" fillId="2" borderId="16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6" fillId="2" borderId="2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distributed" vertical="center"/>
    </xf>
    <xf numFmtId="0" fontId="3" fillId="2" borderId="26" xfId="0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right"/>
    </xf>
    <xf numFmtId="0" fontId="12" fillId="2" borderId="21" xfId="0" applyFont="1" applyFill="1" applyBorder="1" applyAlignment="1">
      <alignment horizontal="right"/>
    </xf>
    <xf numFmtId="0" fontId="2" fillId="2" borderId="0" xfId="0" applyFont="1" applyFill="1" applyAlignment="1">
      <alignment horizontal="distributed"/>
    </xf>
    <xf numFmtId="0" fontId="10" fillId="2" borderId="0" xfId="0" applyFont="1" applyFill="1" applyAlignment="1">
      <alignment horizontal="distributed" vertical="center" justifyLastLine="1"/>
    </xf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33" xfId="0" applyFont="1" applyFill="1" applyBorder="1" applyAlignment="1">
      <alignment horizontal="right" vertical="center" wrapText="1"/>
    </xf>
    <xf numFmtId="0" fontId="14" fillId="2" borderId="30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right"/>
    </xf>
    <xf numFmtId="0" fontId="13" fillId="2" borderId="21" xfId="0" applyFont="1" applyFill="1" applyBorder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/>
    </xf>
    <xf numFmtId="0" fontId="13" fillId="2" borderId="28" xfId="0" applyFont="1" applyFill="1" applyBorder="1" applyAlignment="1">
      <alignment horizontal="right"/>
    </xf>
    <xf numFmtId="0" fontId="13" fillId="2" borderId="25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 justifyLastLine="1"/>
    </xf>
    <xf numFmtId="0" fontId="15" fillId="2" borderId="0" xfId="0" applyFont="1" applyFill="1" applyBorder="1" applyAlignment="1">
      <alignment vertical="center" justifyLastLine="1"/>
    </xf>
    <xf numFmtId="0" fontId="15" fillId="2" borderId="8" xfId="0" applyFont="1" applyFill="1" applyBorder="1" applyAlignment="1">
      <alignment vertical="center" justifyLastLine="1"/>
    </xf>
    <xf numFmtId="0" fontId="15" fillId="2" borderId="4" xfId="0" applyFont="1" applyFill="1" applyBorder="1" applyAlignment="1">
      <alignment vertical="center" justifyLastLine="1"/>
    </xf>
    <xf numFmtId="0" fontId="15" fillId="2" borderId="5" xfId="0" applyFont="1" applyFill="1" applyBorder="1" applyAlignment="1">
      <alignment vertical="center" justifyLastLine="1"/>
    </xf>
    <xf numFmtId="0" fontId="15" fillId="2" borderId="6" xfId="0" applyFont="1" applyFill="1" applyBorder="1" applyAlignment="1">
      <alignment vertical="center" justifyLastLine="1"/>
    </xf>
    <xf numFmtId="38" fontId="14" fillId="0" borderId="52" xfId="0" applyNumberFormat="1" applyFont="1" applyBorder="1" applyAlignment="1">
      <alignment horizontal="right" vertical="center"/>
    </xf>
    <xf numFmtId="38" fontId="14" fillId="0" borderId="52" xfId="0" applyNumberFormat="1" applyFont="1" applyBorder="1" applyAlignment="1">
      <alignment horizontal="right" vertical="center"/>
    </xf>
    <xf numFmtId="38" fontId="14" fillId="0" borderId="53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217636</xdr:colOff>
      <xdr:row>35</xdr:row>
      <xdr:rowOff>124446</xdr:rowOff>
    </xdr:from>
    <xdr:to>
      <xdr:col>32</xdr:col>
      <xdr:colOff>400606</xdr:colOff>
      <xdr:row>36</xdr:row>
      <xdr:rowOff>250544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D4B1E9-4CA4-48BD-BF91-A22CDF3118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304" y="7520900"/>
          <a:ext cx="186780" cy="265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235368</xdr:colOff>
      <xdr:row>37</xdr:row>
      <xdr:rowOff>23249</xdr:rowOff>
    </xdr:from>
    <xdr:to>
      <xdr:col>32</xdr:col>
      <xdr:colOff>437388</xdr:colOff>
      <xdr:row>37</xdr:row>
      <xdr:rowOff>287324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B869970-DB3B-465B-A104-D81A650B5E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0036" y="7827917"/>
          <a:ext cx="198210" cy="267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217834</xdr:colOff>
      <xdr:row>38</xdr:row>
      <xdr:rowOff>11624</xdr:rowOff>
    </xdr:from>
    <xdr:to>
      <xdr:col>32</xdr:col>
      <xdr:colOff>419854</xdr:colOff>
      <xdr:row>38</xdr:row>
      <xdr:rowOff>289034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497ECB3-424F-4818-A25F-0FC4DB7B69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502" y="8117593"/>
          <a:ext cx="202020" cy="27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206209</xdr:colOff>
      <xdr:row>39</xdr:row>
      <xdr:rowOff>27253</xdr:rowOff>
    </xdr:from>
    <xdr:to>
      <xdr:col>32</xdr:col>
      <xdr:colOff>402514</xdr:colOff>
      <xdr:row>40</xdr:row>
      <xdr:rowOff>155256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622A6E2-E054-4585-852C-DD996CE12E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877" y="8434523"/>
          <a:ext cx="200115" cy="2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213827</xdr:colOff>
      <xdr:row>41</xdr:row>
      <xdr:rowOff>38878</xdr:rowOff>
    </xdr:from>
    <xdr:to>
      <xdr:col>32</xdr:col>
      <xdr:colOff>415847</xdr:colOff>
      <xdr:row>42</xdr:row>
      <xdr:rowOff>11177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625674C-72F8-4EE7-9203-66FD11A3C8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8495" y="8757169"/>
          <a:ext cx="202020" cy="271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87474</xdr:colOff>
      <xdr:row>17</xdr:row>
      <xdr:rowOff>23246</xdr:rowOff>
    </xdr:from>
    <xdr:to>
      <xdr:col>32</xdr:col>
      <xdr:colOff>289494</xdr:colOff>
      <xdr:row>17</xdr:row>
      <xdr:rowOff>283511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F026BF0-761F-4BD9-94EE-BFB4ED74F2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142" y="3745772"/>
          <a:ext cx="202020" cy="26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77756</xdr:colOff>
          <xdr:row>35</xdr:row>
          <xdr:rowOff>29159</xdr:rowOff>
        </xdr:from>
        <xdr:to>
          <xdr:col>28</xdr:col>
          <xdr:colOff>792131</xdr:colOff>
          <xdr:row>42</xdr:row>
          <xdr:rowOff>53846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23C3269A-7AA9-4ED8-95CF-B0F900FB83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M$36:$BC$42" spid="_x0000_s103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3445" y="7425613"/>
              <a:ext cx="5476875" cy="1647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38876</xdr:colOff>
      <xdr:row>17</xdr:row>
      <xdr:rowOff>23246</xdr:rowOff>
    </xdr:from>
    <xdr:to>
      <xdr:col>8</xdr:col>
      <xdr:colOff>240896</xdr:colOff>
      <xdr:row>17</xdr:row>
      <xdr:rowOff>283511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9A02467-6F2C-4B40-B604-C762101971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6402" y="3745772"/>
          <a:ext cx="202020" cy="26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77756</xdr:colOff>
          <xdr:row>35</xdr:row>
          <xdr:rowOff>29159</xdr:rowOff>
        </xdr:from>
        <xdr:to>
          <xdr:col>29</xdr:col>
          <xdr:colOff>1</xdr:colOff>
          <xdr:row>42</xdr:row>
          <xdr:rowOff>29159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F186C827-28E4-4091-A358-A3A7F8AF75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M$36:$BC$42" spid="_x0000_s410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3445" y="7425613"/>
              <a:ext cx="5510893" cy="16231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19439</xdr:colOff>
      <xdr:row>20</xdr:row>
      <xdr:rowOff>48597</xdr:rowOff>
    </xdr:from>
    <xdr:to>
      <xdr:col>10</xdr:col>
      <xdr:colOff>3888</xdr:colOff>
      <xdr:row>20</xdr:row>
      <xdr:rowOff>204108</xdr:rowOff>
    </xdr:to>
    <xdr:sp macro="" textlink="">
      <xdr:nvSpPr>
        <xdr:cNvPr id="9" name="四角形: 角を丸くする 2">
          <a:extLst>
            <a:ext uri="{FF2B5EF4-FFF2-40B4-BE49-F238E27FC236}">
              <a16:creationId xmlns:a16="http://schemas.microsoft.com/office/drawing/2014/main" id="{280AF3FC-F2AD-49A4-8162-75457A508736}"/>
            </a:ext>
          </a:extLst>
        </xdr:cNvPr>
        <xdr:cNvSpPr/>
      </xdr:nvSpPr>
      <xdr:spPr>
        <a:xfrm>
          <a:off x="2118827" y="4422321"/>
          <a:ext cx="188556" cy="155511"/>
        </a:xfrm>
        <a:prstGeom prst="roundRect">
          <a:avLst>
            <a:gd name="adj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262423</xdr:colOff>
      <xdr:row>21</xdr:row>
      <xdr:rowOff>29158</xdr:rowOff>
    </xdr:from>
    <xdr:to>
      <xdr:col>13</xdr:col>
      <xdr:colOff>24105</xdr:colOff>
      <xdr:row>21</xdr:row>
      <xdr:rowOff>165229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FE942C-A480-4DDE-92D9-23046B4C2EA7}"/>
            </a:ext>
          </a:extLst>
        </xdr:cNvPr>
        <xdr:cNvSpPr/>
      </xdr:nvSpPr>
      <xdr:spPr>
        <a:xfrm>
          <a:off x="2079949" y="4636148"/>
          <a:ext cx="646146" cy="13607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116632</xdr:colOff>
      <xdr:row>21</xdr:row>
      <xdr:rowOff>68036</xdr:rowOff>
    </xdr:from>
    <xdr:to>
      <xdr:col>19</xdr:col>
      <xdr:colOff>180585</xdr:colOff>
      <xdr:row>22</xdr:row>
      <xdr:rowOff>103414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6C152A0-D21F-4762-B32C-9968399B62CA}"/>
            </a:ext>
          </a:extLst>
        </xdr:cNvPr>
        <xdr:cNvSpPr/>
      </xdr:nvSpPr>
      <xdr:spPr>
        <a:xfrm>
          <a:off x="3518418" y="4675026"/>
          <a:ext cx="268060" cy="210327"/>
        </a:xfrm>
        <a:prstGeom prst="roundRect">
          <a:avLst>
            <a:gd name="adj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126352</xdr:colOff>
      <xdr:row>21</xdr:row>
      <xdr:rowOff>68036</xdr:rowOff>
    </xdr:from>
    <xdr:to>
      <xdr:col>26</xdr:col>
      <xdr:colOff>100304</xdr:colOff>
      <xdr:row>22</xdr:row>
      <xdr:rowOff>103415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6DDB167-3454-4953-81EF-DA62BF782C33}"/>
            </a:ext>
          </a:extLst>
        </xdr:cNvPr>
        <xdr:cNvSpPr/>
      </xdr:nvSpPr>
      <xdr:spPr>
        <a:xfrm>
          <a:off x="4325128" y="4675026"/>
          <a:ext cx="304411" cy="21032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52405</xdr:colOff>
      <xdr:row>36</xdr:row>
      <xdr:rowOff>36971</xdr:rowOff>
    </xdr:from>
    <xdr:to>
      <xdr:col>8</xdr:col>
      <xdr:colOff>235375</xdr:colOff>
      <xdr:row>37</xdr:row>
      <xdr:rowOff>26999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70FD7DC-DCE5-4F1F-9959-80BE9100515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931" y="7569497"/>
          <a:ext cx="182970" cy="262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235367</xdr:colOff>
      <xdr:row>37</xdr:row>
      <xdr:rowOff>62127</xdr:rowOff>
    </xdr:from>
    <xdr:to>
      <xdr:col>9</xdr:col>
      <xdr:colOff>155525</xdr:colOff>
      <xdr:row>38</xdr:row>
      <xdr:rowOff>24901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08440F-9F45-4F3F-82A8-A97596984A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893" y="7866795"/>
          <a:ext cx="202020" cy="2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62323</xdr:colOff>
      <xdr:row>38</xdr:row>
      <xdr:rowOff>40782</xdr:rowOff>
    </xdr:from>
    <xdr:to>
      <xdr:col>19</xdr:col>
      <xdr:colOff>60236</xdr:colOff>
      <xdr:row>39</xdr:row>
      <xdr:rowOff>16891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E3F9E6D-6051-4B75-97CE-BCD332CB8E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109" y="8146751"/>
          <a:ext cx="202020" cy="277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235366</xdr:colOff>
      <xdr:row>39</xdr:row>
      <xdr:rowOff>56411</xdr:rowOff>
    </xdr:from>
    <xdr:to>
      <xdr:col>9</xdr:col>
      <xdr:colOff>149809</xdr:colOff>
      <xdr:row>41</xdr:row>
      <xdr:rowOff>9465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1D0E41D-5A59-4145-93A8-8E042C75C2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892" y="8463681"/>
          <a:ext cx="196305" cy="2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58316</xdr:colOff>
      <xdr:row>41</xdr:row>
      <xdr:rowOff>29158</xdr:rowOff>
    </xdr:from>
    <xdr:to>
      <xdr:col>19</xdr:col>
      <xdr:colOff>56229</xdr:colOff>
      <xdr:row>42</xdr:row>
      <xdr:rowOff>1457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98B8B3E-A0B0-44C2-B028-F80B8BCFC5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102" y="8747449"/>
          <a:ext cx="202020" cy="27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9</xdr:row>
      <xdr:rowOff>58317</xdr:rowOff>
    </xdr:from>
    <xdr:to>
      <xdr:col>10</xdr:col>
      <xdr:colOff>85531</xdr:colOff>
      <xdr:row>13</xdr:row>
      <xdr:rowOff>8166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AE2A718-EECA-47EF-9989-AF95012C0DAD}"/>
            </a:ext>
          </a:extLst>
        </xdr:cNvPr>
        <xdr:cNvSpPr/>
      </xdr:nvSpPr>
      <xdr:spPr>
        <a:xfrm>
          <a:off x="204108" y="2031353"/>
          <a:ext cx="2184918" cy="814874"/>
        </a:xfrm>
        <a:prstGeom prst="roundRect">
          <a:avLst/>
        </a:prstGeom>
        <a:solidFill>
          <a:srgbClr val="FFFFCC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F45"/>
  <sheetViews>
    <sheetView tabSelected="1" view="pageBreakPreview" zoomScale="98" zoomScaleNormal="112" zoomScaleSheetLayoutView="98" workbookViewId="0"/>
  </sheetViews>
  <sheetFormatPr defaultColWidth="9" defaultRowHeight="13.5" x14ac:dyDescent="0.15"/>
  <cols>
    <col min="1" max="1" width="2.625" style="1" customWidth="1"/>
    <col min="2" max="2" width="2.125" style="1" customWidth="1"/>
    <col min="3" max="3" width="1.625" style="1" customWidth="1"/>
    <col min="4" max="4" width="9.625" style="1" customWidth="1"/>
    <col min="5" max="5" width="1.625" style="1" customWidth="1"/>
    <col min="6" max="6" width="2.125" style="1" customWidth="1"/>
    <col min="7" max="7" width="2.625" style="1" customWidth="1"/>
    <col min="8" max="8" width="1.25" style="1" customWidth="1"/>
    <col min="9" max="9" width="3.75" style="1" customWidth="1"/>
    <col min="10" max="10" width="2.625" style="1" customWidth="1"/>
    <col min="11" max="11" width="1.25" style="1" customWidth="1"/>
    <col min="12" max="12" width="2.625" style="1" customWidth="1"/>
    <col min="13" max="14" width="1.25" style="1" customWidth="1"/>
    <col min="15" max="16" width="2.625" style="1" customWidth="1"/>
    <col min="17" max="18" width="1.25" style="1" customWidth="1"/>
    <col min="19" max="20" width="2.625" style="1" customWidth="1"/>
    <col min="21" max="24" width="1.25" style="1" customWidth="1"/>
    <col min="25" max="25" width="2.625" style="1" customWidth="1"/>
    <col min="26" max="26" width="1.625" style="1" customWidth="1"/>
    <col min="27" max="27" width="6" style="1" customWidth="1"/>
    <col min="28" max="28" width="3.625" style="1" customWidth="1"/>
    <col min="29" max="29" width="10.875" style="1" customWidth="1"/>
    <col min="30" max="30" width="4.75" style="1" customWidth="1"/>
    <col min="31" max="31" width="4.625" style="1" customWidth="1"/>
    <col min="32" max="32" width="13.25" style="41" customWidth="1"/>
    <col min="33" max="33" width="9" style="1"/>
    <col min="34" max="38" width="13.25" style="41" customWidth="1"/>
    <col min="39" max="39" width="3.375" style="1" bestFit="1" customWidth="1"/>
    <col min="40" max="54" width="2.625" style="1" customWidth="1"/>
    <col min="55" max="55" width="28.875" style="1" customWidth="1"/>
    <col min="56" max="16384" width="9" style="1"/>
  </cols>
  <sheetData>
    <row r="1" spans="1:38" ht="18.75" customHeight="1" x14ac:dyDescent="0.15">
      <c r="A1" s="7"/>
      <c r="B1" s="21" t="s">
        <v>0</v>
      </c>
      <c r="C1" s="7"/>
      <c r="D1" s="177" t="s">
        <v>34</v>
      </c>
      <c r="E1" s="17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8" ht="18.75" customHeight="1" x14ac:dyDescent="0.15">
      <c r="A2" s="7"/>
      <c r="B2" s="21" t="s">
        <v>0</v>
      </c>
      <c r="C2" s="7"/>
      <c r="D2" s="177" t="s">
        <v>35</v>
      </c>
      <c r="E2" s="17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8" ht="18.75" customHeight="1" x14ac:dyDescent="0.15">
      <c r="A3" s="7"/>
      <c r="B3" s="21" t="s">
        <v>0</v>
      </c>
      <c r="C3" s="7"/>
      <c r="D3" s="177" t="s">
        <v>36</v>
      </c>
      <c r="E3" s="177"/>
      <c r="F3" s="7"/>
      <c r="G3" s="7"/>
      <c r="H3" s="7"/>
      <c r="I3" s="7"/>
      <c r="J3" s="178" t="s">
        <v>39</v>
      </c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7"/>
      <c r="Y3" s="7"/>
      <c r="Z3" s="7"/>
      <c r="AA3" s="7"/>
      <c r="AB3" s="7"/>
      <c r="AC3" s="7"/>
      <c r="AD3" s="7"/>
    </row>
    <row r="4" spans="1:38" ht="18.75" customHeight="1" x14ac:dyDescent="0.15">
      <c r="A4" s="7"/>
      <c r="B4" s="21" t="s">
        <v>0</v>
      </c>
      <c r="C4" s="7"/>
      <c r="D4" s="177" t="s">
        <v>37</v>
      </c>
      <c r="E4" s="17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7"/>
      <c r="AB4" s="7" t="s">
        <v>51</v>
      </c>
      <c r="AC4" s="7"/>
      <c r="AD4" s="7"/>
    </row>
    <row r="5" spans="1:38" ht="12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8" ht="19.5" customHeight="1" x14ac:dyDescent="0.15">
      <c r="A6" s="22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9"/>
      <c r="W6" s="9"/>
      <c r="X6" s="7"/>
      <c r="Y6" s="7"/>
      <c r="Z6" s="7"/>
      <c r="AA6" s="7"/>
      <c r="AB6" s="7"/>
      <c r="AC6" s="7"/>
      <c r="AD6" s="7"/>
    </row>
    <row r="7" spans="1:38" ht="18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8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35" t="s">
        <v>2</v>
      </c>
      <c r="K8" s="9"/>
      <c r="L8" s="9"/>
      <c r="M8" s="9"/>
      <c r="N8" s="179" t="s">
        <v>40</v>
      </c>
      <c r="O8" s="179"/>
      <c r="P8" s="179"/>
      <c r="Q8" s="179"/>
      <c r="R8" s="9"/>
      <c r="S8" s="44"/>
      <c r="T8" s="44"/>
      <c r="U8" s="45"/>
      <c r="V8" s="45"/>
      <c r="W8" s="45"/>
      <c r="X8" s="45"/>
      <c r="Y8" s="45"/>
      <c r="Z8" s="45"/>
      <c r="AA8" s="45"/>
      <c r="AB8" s="45"/>
      <c r="AC8" s="45"/>
      <c r="AD8" s="7"/>
    </row>
    <row r="9" spans="1:38" ht="9.9499999999999993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182" t="s">
        <v>17</v>
      </c>
      <c r="O9" s="182"/>
      <c r="P9" s="182"/>
      <c r="Q9" s="182"/>
      <c r="R9" s="9"/>
      <c r="S9" s="44"/>
      <c r="T9" s="44"/>
      <c r="U9" s="45"/>
      <c r="V9" s="45"/>
      <c r="W9" s="45"/>
      <c r="X9" s="45"/>
      <c r="Y9" s="45"/>
      <c r="Z9" s="45"/>
      <c r="AA9" s="45"/>
      <c r="AB9" s="45"/>
      <c r="AC9" s="45"/>
      <c r="AD9" s="7"/>
    </row>
    <row r="10" spans="1:38" ht="2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179" t="s">
        <v>54</v>
      </c>
      <c r="O10" s="179"/>
      <c r="P10" s="179"/>
      <c r="Q10" s="179"/>
      <c r="R10" s="9"/>
      <c r="S10" s="44" ph="1"/>
      <c r="T10" s="44"/>
      <c r="U10" s="45"/>
      <c r="V10" s="45"/>
      <c r="W10" s="45"/>
      <c r="X10" s="45"/>
      <c r="Y10" s="45"/>
      <c r="Z10" s="45"/>
      <c r="AA10" s="45"/>
      <c r="AB10" s="45"/>
      <c r="AC10" s="45"/>
      <c r="AD10" s="7"/>
    </row>
    <row r="11" spans="1:38" ht="9.9499999999999993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182" t="s">
        <v>18</v>
      </c>
      <c r="O11" s="182"/>
      <c r="P11" s="182"/>
      <c r="Q11" s="182"/>
      <c r="R11" s="9"/>
      <c r="S11" s="44"/>
      <c r="T11" s="44"/>
      <c r="U11" s="45"/>
      <c r="V11" s="45"/>
      <c r="W11" s="45"/>
      <c r="X11" s="45"/>
      <c r="Y11" s="45"/>
      <c r="Z11" s="45"/>
      <c r="AA11" s="45"/>
      <c r="AB11" s="45"/>
      <c r="AC11" s="45"/>
      <c r="AD11" s="7"/>
    </row>
    <row r="12" spans="1:38" ht="20.100000000000001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179" t="s">
        <v>41</v>
      </c>
      <c r="O12" s="179"/>
      <c r="P12" s="179"/>
      <c r="Q12" s="179"/>
      <c r="R12" s="9"/>
      <c r="S12" s="44" ph="1"/>
      <c r="T12" s="44"/>
      <c r="U12" s="45"/>
      <c r="V12" s="45"/>
      <c r="W12" s="45"/>
      <c r="X12" s="45"/>
      <c r="Y12" s="45"/>
      <c r="Z12" s="45"/>
      <c r="AA12" s="46"/>
      <c r="AB12" s="47"/>
      <c r="AC12" s="48" t="s">
        <v>25</v>
      </c>
      <c r="AD12" s="7"/>
    </row>
    <row r="13" spans="1:38" ht="18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179" t="s">
        <v>3</v>
      </c>
      <c r="O13" s="179"/>
      <c r="P13" s="179"/>
      <c r="Q13" s="179"/>
      <c r="R13" s="9"/>
      <c r="S13" s="44"/>
      <c r="T13" s="44"/>
      <c r="U13" s="45"/>
      <c r="V13" s="45"/>
      <c r="W13" s="45"/>
      <c r="X13" s="45"/>
      <c r="Y13" s="45"/>
      <c r="Z13" s="45"/>
      <c r="AA13" s="45"/>
      <c r="AB13" s="45"/>
      <c r="AC13" s="45"/>
      <c r="AD13" s="7"/>
    </row>
    <row r="14" spans="1:38" ht="18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79" t="s">
        <v>19</v>
      </c>
      <c r="O14" s="179"/>
      <c r="P14" s="179"/>
      <c r="Q14" s="179"/>
      <c r="R14" s="9"/>
      <c r="S14" s="44" t="s">
        <v>62</v>
      </c>
      <c r="T14" s="44"/>
      <c r="U14" s="45"/>
      <c r="V14" s="45"/>
      <c r="W14" s="45"/>
      <c r="X14" s="45"/>
      <c r="Y14" s="45"/>
      <c r="Z14" s="45"/>
      <c r="AA14" s="45"/>
      <c r="AB14" s="45"/>
      <c r="AC14" s="45"/>
      <c r="AD14" s="7"/>
    </row>
    <row r="15" spans="1:38" ht="20.100000000000001" customHeight="1" x14ac:dyDescent="0.15">
      <c r="A15" s="180" t="s">
        <v>53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7"/>
    </row>
    <row r="16" spans="1:38" ht="21.95" customHeight="1" thickBot="1" x14ac:dyDescent="0.2">
      <c r="A16" s="181" t="s">
        <v>22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9"/>
      <c r="AF16" s="120"/>
      <c r="AG16" s="120"/>
      <c r="AH16" s="52"/>
      <c r="AI16" s="52"/>
      <c r="AJ16" s="52"/>
      <c r="AK16" s="52"/>
      <c r="AL16" s="52"/>
    </row>
    <row r="17" spans="1:39" ht="11.1" customHeight="1" thickBot="1" x14ac:dyDescent="0.2">
      <c r="A17" s="7"/>
      <c r="B17" s="7"/>
      <c r="C17" s="7"/>
      <c r="D17" s="7"/>
      <c r="E17" s="7"/>
      <c r="F17" s="19"/>
      <c r="G17" s="156" t="s">
        <v>4</v>
      </c>
      <c r="H17" s="157"/>
      <c r="I17" s="30" t="s">
        <v>5</v>
      </c>
      <c r="J17" s="158" t="s">
        <v>6</v>
      </c>
      <c r="K17" s="159"/>
      <c r="L17" s="158" t="s">
        <v>20</v>
      </c>
      <c r="M17" s="170"/>
      <c r="N17" s="172" t="s">
        <v>4</v>
      </c>
      <c r="O17" s="159"/>
      <c r="P17" s="158" t="s">
        <v>21</v>
      </c>
      <c r="Q17" s="159"/>
      <c r="R17" s="158" t="s">
        <v>6</v>
      </c>
      <c r="S17" s="160"/>
      <c r="T17" s="161" t="s">
        <v>20</v>
      </c>
      <c r="U17" s="162"/>
      <c r="V17" s="158" t="s">
        <v>4</v>
      </c>
      <c r="W17" s="158"/>
      <c r="X17" s="158"/>
      <c r="Y17" s="158" t="s">
        <v>26</v>
      </c>
      <c r="Z17" s="163"/>
      <c r="AA17" s="7"/>
      <c r="AB17" s="7"/>
      <c r="AC17" s="7"/>
      <c r="AD17" s="7"/>
      <c r="AF17" s="120"/>
      <c r="AG17" s="120"/>
      <c r="AH17" s="52"/>
      <c r="AI17" s="52"/>
      <c r="AJ17" s="52"/>
      <c r="AK17" s="52"/>
      <c r="AL17" s="52"/>
    </row>
    <row r="18" spans="1:39" ht="24" customHeight="1" thickBot="1" x14ac:dyDescent="0.25">
      <c r="A18" s="7"/>
      <c r="B18" s="7"/>
      <c r="C18" s="7"/>
      <c r="D18" s="7"/>
      <c r="E18" s="7"/>
      <c r="F18" s="20"/>
      <c r="G18" s="173" t="str">
        <f>IF(LEN(AF18)&gt;9,MID(TEXT(AF18,"#"),LEN(AF18)-9,1),"")</f>
        <v/>
      </c>
      <c r="H18" s="174"/>
      <c r="I18" s="43" t="str">
        <f>IF(LEN(AF18)&gt;8,MID(TEXT(AF18,"#"),LEN(AF18)-8,1),"")</f>
        <v/>
      </c>
      <c r="J18" s="143" t="str">
        <f>IF(LEN(AF18)&gt;7,MID(TEXT(AF18,"#"),LEN(AF18)-7,1),"")</f>
        <v/>
      </c>
      <c r="K18" s="143"/>
      <c r="L18" s="143" t="str">
        <f>IF(LEN(AF18)&gt;6,MID(TEXT(AF18,"#"),LEN(AF18)-6,1),"")</f>
        <v/>
      </c>
      <c r="M18" s="144"/>
      <c r="N18" s="175" t="str">
        <f>IF(LEN(AF18)&gt;5,MID(TEXT(AF18,"#"),LEN(AF18)-5,1),"")</f>
        <v/>
      </c>
      <c r="O18" s="143"/>
      <c r="P18" s="143" t="str">
        <f>IF(LEN(AF18)&gt;4,MID(TEXT(AF18,"#"),LEN(AF18)-4,1),"")</f>
        <v/>
      </c>
      <c r="Q18" s="143"/>
      <c r="R18" s="143" t="str">
        <f>IF(LEN(AF18)&gt;3,MID(TEXT(AF18,"#"),LEN(AF18)-3,1),"")</f>
        <v/>
      </c>
      <c r="S18" s="144"/>
      <c r="T18" s="145" t="str">
        <f>IF(LEN(AF18)&gt;2,MID(TEXT(AF18,"#"),LEN(AF18)-2,1),"")</f>
        <v/>
      </c>
      <c r="U18" s="143"/>
      <c r="V18" s="143" t="str">
        <f>IF(LEN(AF18)&gt;1,MID(TEXT(AF18,"#"),LEN(AF18)-1,1),"")</f>
        <v/>
      </c>
      <c r="W18" s="143"/>
      <c r="X18" s="143"/>
      <c r="Y18" s="143" t="str">
        <f>IF(LEN(AF18)&gt;1,MID(TEXT(AF18,"#"),LEN(AF18)-0,1),"0")</f>
        <v>0</v>
      </c>
      <c r="Z18" s="176"/>
      <c r="AA18" s="7"/>
      <c r="AB18" s="7"/>
      <c r="AC18" s="7"/>
      <c r="AD18" s="7"/>
      <c r="AF18" s="50">
        <f>AF40</f>
        <v>0</v>
      </c>
      <c r="AH18" s="50">
        <f>AH40</f>
        <v>0</v>
      </c>
      <c r="AI18" s="71"/>
      <c r="AJ18" s="71"/>
      <c r="AK18" s="71"/>
      <c r="AL18" s="71"/>
      <c r="AM18" s="49"/>
    </row>
    <row r="19" spans="1:39" ht="16.5" customHeight="1" x14ac:dyDescent="0.15">
      <c r="A19" s="7"/>
      <c r="B19" s="7"/>
      <c r="C19" s="37" t="s">
        <v>42</v>
      </c>
      <c r="D19" s="8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9" ht="10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9" ht="18" customHeight="1" x14ac:dyDescent="0.15">
      <c r="A21" s="7"/>
      <c r="B21" s="35" t="s">
        <v>47</v>
      </c>
      <c r="C21" s="9"/>
      <c r="D21" s="9"/>
      <c r="E21" s="9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7"/>
      <c r="AC21" s="7"/>
      <c r="AD21" s="7"/>
    </row>
    <row r="22" spans="1:39" ht="13.5" customHeight="1" x14ac:dyDescent="0.15">
      <c r="A22" s="7"/>
      <c r="B22" s="7"/>
      <c r="C22" s="2"/>
      <c r="D22" s="33" t="s">
        <v>7</v>
      </c>
      <c r="E22" s="3"/>
      <c r="F22" s="167"/>
      <c r="G22" s="137"/>
      <c r="H22" s="137"/>
      <c r="I22" s="137"/>
      <c r="J22" s="169" t="s">
        <v>43</v>
      </c>
      <c r="K22" s="169"/>
      <c r="L22" s="169"/>
      <c r="M22" s="169"/>
      <c r="N22" s="137"/>
      <c r="O22" s="137"/>
      <c r="P22" s="137"/>
      <c r="Q22" s="137"/>
      <c r="R22" s="31"/>
      <c r="S22" s="137" t="s">
        <v>46</v>
      </c>
      <c r="T22" s="137"/>
      <c r="U22" s="137"/>
      <c r="V22" s="137"/>
      <c r="W22" s="137"/>
      <c r="X22" s="137"/>
      <c r="Y22" s="137"/>
      <c r="Z22" s="137"/>
      <c r="AA22" s="137"/>
      <c r="AB22" s="137"/>
      <c r="AC22" s="138"/>
      <c r="AD22" s="7"/>
    </row>
    <row r="23" spans="1:39" ht="13.5" customHeight="1" x14ac:dyDescent="0.15">
      <c r="A23" s="7"/>
      <c r="B23" s="7"/>
      <c r="C23" s="4"/>
      <c r="D23" s="34" t="s">
        <v>8</v>
      </c>
      <c r="E23" s="5"/>
      <c r="F23" s="168"/>
      <c r="G23" s="139"/>
      <c r="H23" s="139"/>
      <c r="I23" s="139"/>
      <c r="J23" s="171" t="s">
        <v>28</v>
      </c>
      <c r="K23" s="171"/>
      <c r="L23" s="171"/>
      <c r="M23" s="171"/>
      <c r="N23" s="139"/>
      <c r="O23" s="139"/>
      <c r="P23" s="139"/>
      <c r="Q23" s="139"/>
      <c r="R23" s="32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0"/>
      <c r="AD23" s="7"/>
    </row>
    <row r="24" spans="1:39" ht="9.9499999999999993" customHeight="1" x14ac:dyDescent="0.15">
      <c r="A24" s="7"/>
      <c r="B24" s="7"/>
      <c r="C24" s="150" t="s">
        <v>44</v>
      </c>
      <c r="D24" s="151"/>
      <c r="E24" s="151"/>
      <c r="F24" s="151"/>
      <c r="G24" s="152"/>
      <c r="H24" s="6" t="s">
        <v>10</v>
      </c>
      <c r="I24" s="23"/>
      <c r="J24" s="23"/>
      <c r="K24" s="23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30"/>
      <c r="AD24" s="7"/>
    </row>
    <row r="25" spans="1:39" ht="9.9499999999999993" customHeight="1" x14ac:dyDescent="0.15">
      <c r="A25" s="7"/>
      <c r="B25" s="7"/>
      <c r="C25" s="153"/>
      <c r="D25" s="154"/>
      <c r="E25" s="154"/>
      <c r="F25" s="154"/>
      <c r="G25" s="155"/>
      <c r="H25" s="131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3"/>
      <c r="AD25" s="7"/>
    </row>
    <row r="26" spans="1:39" ht="12" customHeight="1" x14ac:dyDescent="0.15">
      <c r="A26" s="7"/>
      <c r="B26" s="7"/>
      <c r="C26" s="164" t="s">
        <v>9</v>
      </c>
      <c r="D26" s="165"/>
      <c r="E26" s="165"/>
      <c r="F26" s="165"/>
      <c r="G26" s="166"/>
      <c r="H26" s="134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6"/>
      <c r="AD26" s="7"/>
    </row>
    <row r="27" spans="1:39" x14ac:dyDescent="0.15">
      <c r="A27" s="7"/>
      <c r="B27" s="7"/>
      <c r="C27" s="7"/>
      <c r="D27" s="7"/>
      <c r="E27" s="10" t="s">
        <v>11</v>
      </c>
      <c r="F27" s="1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9" ht="9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9" ht="21" customHeight="1" x14ac:dyDescent="0.15">
      <c r="A29" s="7"/>
      <c r="B29" s="7"/>
      <c r="C29" s="7"/>
      <c r="D29" s="36" t="s">
        <v>29</v>
      </c>
      <c r="E29" s="35"/>
      <c r="F29" s="35"/>
      <c r="G29" s="35" t="s">
        <v>16</v>
      </c>
      <c r="H29" s="149"/>
      <c r="I29" s="149"/>
      <c r="J29" s="149"/>
      <c r="K29" s="149"/>
      <c r="L29" s="149"/>
      <c r="M29" s="149"/>
      <c r="N29" s="149"/>
      <c r="O29" s="149"/>
      <c r="P29" s="35" t="s">
        <v>27</v>
      </c>
      <c r="Q29" s="35"/>
      <c r="R29" s="35"/>
      <c r="S29" s="35"/>
      <c r="T29" s="35"/>
      <c r="U29" s="35"/>
      <c r="V29" s="35"/>
      <c r="W29" s="35"/>
      <c r="X29" s="35"/>
      <c r="Y29" s="11"/>
      <c r="Z29" s="11"/>
      <c r="AA29" s="11"/>
      <c r="AB29" s="8"/>
      <c r="AC29" s="8"/>
      <c r="AD29" s="8"/>
    </row>
    <row r="30" spans="1:39" ht="21" customHeight="1" x14ac:dyDescent="0.15">
      <c r="A30" s="7"/>
      <c r="B30" s="7"/>
      <c r="C30" s="7"/>
      <c r="D30" s="36" t="s">
        <v>30</v>
      </c>
      <c r="E30" s="35"/>
      <c r="F30" s="35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</row>
    <row r="31" spans="1:39" ht="21" customHeight="1" x14ac:dyDescent="0.15">
      <c r="A31" s="7"/>
      <c r="B31" s="7"/>
      <c r="C31" s="7"/>
      <c r="D31" s="36" t="s">
        <v>31</v>
      </c>
      <c r="E31" s="35"/>
      <c r="F31" s="35"/>
      <c r="G31" s="35" t="s">
        <v>49</v>
      </c>
      <c r="H31" s="35"/>
      <c r="I31" s="35"/>
      <c r="J31" s="35"/>
      <c r="K31" s="35"/>
      <c r="L31" s="35"/>
      <c r="M31" s="35"/>
      <c r="N31" s="12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11"/>
      <c r="Z31" s="11"/>
      <c r="AA31" s="11"/>
      <c r="AB31" s="8"/>
      <c r="AC31" s="8"/>
      <c r="AD31" s="8"/>
    </row>
    <row r="32" spans="1:39" ht="21" customHeight="1" x14ac:dyDescent="0.15">
      <c r="A32" s="7"/>
      <c r="B32" s="7"/>
      <c r="C32" s="7"/>
      <c r="D32" s="36" t="s">
        <v>32</v>
      </c>
      <c r="E32" s="35"/>
      <c r="F32" s="35"/>
      <c r="G32" s="35"/>
      <c r="H32" s="35"/>
      <c r="I32" s="35"/>
      <c r="J32" s="35"/>
      <c r="K32" s="7"/>
      <c r="L32" s="35" t="s">
        <v>50</v>
      </c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11"/>
      <c r="Z32" s="11"/>
      <c r="AA32" s="11"/>
      <c r="AB32" s="8"/>
      <c r="AC32" s="8"/>
      <c r="AD32" s="8"/>
    </row>
    <row r="33" spans="1:58" ht="21" customHeight="1" x14ac:dyDescent="0.15">
      <c r="A33" s="7"/>
      <c r="B33" s="7"/>
      <c r="C33" s="7"/>
      <c r="D33" s="36" t="s">
        <v>33</v>
      </c>
      <c r="E33" s="35"/>
      <c r="F33" s="35"/>
      <c r="G33" s="35" t="s">
        <v>23</v>
      </c>
      <c r="H33" s="35"/>
      <c r="I33" s="35"/>
      <c r="J33" s="35"/>
      <c r="K33" s="7"/>
      <c r="L33" s="35" t="s">
        <v>50</v>
      </c>
      <c r="M33" s="35"/>
      <c r="N33" s="35"/>
      <c r="O33" s="35"/>
      <c r="P33" s="35"/>
      <c r="Q33" s="35"/>
      <c r="R33" s="35"/>
      <c r="S33" s="35"/>
      <c r="T33" s="35"/>
      <c r="U33" s="35"/>
      <c r="V33" s="13"/>
      <c r="W33" s="13"/>
      <c r="X33" s="35"/>
      <c r="Y33" s="11"/>
      <c r="Z33" s="11"/>
      <c r="AA33" s="11"/>
      <c r="AB33" s="8"/>
      <c r="AC33" s="8"/>
      <c r="AD33" s="8"/>
    </row>
    <row r="34" spans="1:58" ht="21" customHeight="1" x14ac:dyDescent="0.15">
      <c r="A34" s="7"/>
      <c r="B34" s="7"/>
      <c r="C34" s="35"/>
      <c r="D34" s="35"/>
      <c r="E34" s="35"/>
      <c r="F34" s="35"/>
      <c r="G34" s="35" t="s">
        <v>24</v>
      </c>
      <c r="H34" s="35"/>
      <c r="I34" s="35"/>
      <c r="J34" s="35"/>
      <c r="K34" s="7"/>
      <c r="L34" s="35" t="s">
        <v>50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11"/>
      <c r="Z34" s="11"/>
      <c r="AA34" s="11"/>
      <c r="AB34" s="8"/>
      <c r="AC34" s="8"/>
      <c r="AD34" s="8"/>
    </row>
    <row r="35" spans="1:58" ht="12.75" customHeight="1" x14ac:dyDescent="0.15">
      <c r="A35" s="7"/>
      <c r="B35" s="7"/>
      <c r="C35" s="35"/>
      <c r="D35" s="36" t="s">
        <v>38</v>
      </c>
      <c r="E35" s="3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8"/>
      <c r="Z35" s="8"/>
      <c r="AA35" s="8"/>
      <c r="AB35" s="8"/>
      <c r="AC35" s="8"/>
      <c r="AD35" s="8"/>
      <c r="AF35" s="118" t="s">
        <v>55</v>
      </c>
      <c r="AH35" s="97" t="s">
        <v>69</v>
      </c>
      <c r="AI35" s="51"/>
      <c r="AJ35" s="51"/>
      <c r="AK35" s="51"/>
      <c r="AL35" s="51"/>
    </row>
    <row r="36" spans="1:58" ht="11.1" customHeight="1" thickBot="1" x14ac:dyDescent="0.2">
      <c r="A36" s="7"/>
      <c r="B36" s="7"/>
      <c r="C36" s="7"/>
      <c r="D36" s="20"/>
      <c r="E36" s="20"/>
      <c r="F36" s="74"/>
      <c r="G36" s="74"/>
      <c r="H36" s="74"/>
      <c r="I36" s="74"/>
      <c r="J36" s="74"/>
      <c r="K36" s="74"/>
      <c r="L36" s="75"/>
      <c r="M36" s="148"/>
      <c r="N36" s="148"/>
      <c r="O36" s="75"/>
      <c r="P36" s="75"/>
      <c r="Q36" s="148"/>
      <c r="R36" s="148"/>
      <c r="S36" s="75"/>
      <c r="T36" s="75"/>
      <c r="U36" s="148"/>
      <c r="V36" s="148"/>
      <c r="W36" s="148"/>
      <c r="X36" s="148"/>
      <c r="Y36" s="75"/>
      <c r="Z36" s="20"/>
      <c r="AA36" s="20"/>
      <c r="AB36" s="20"/>
      <c r="AC36" s="20"/>
      <c r="AD36" s="20"/>
      <c r="AF36" s="119"/>
      <c r="AH36" s="98"/>
      <c r="AI36" s="72"/>
      <c r="AJ36" s="72"/>
      <c r="AK36" s="72"/>
      <c r="AL36" s="72"/>
      <c r="AM36" s="62"/>
      <c r="AN36" s="55"/>
      <c r="AO36" s="55"/>
      <c r="AP36" s="55"/>
      <c r="AQ36" s="55"/>
      <c r="AR36" s="79"/>
      <c r="AS36" s="80" t="s">
        <v>4</v>
      </c>
      <c r="AT36" s="81" t="s">
        <v>5</v>
      </c>
      <c r="AU36" s="80" t="s">
        <v>6</v>
      </c>
      <c r="AV36" s="80" t="s">
        <v>20</v>
      </c>
      <c r="AW36" s="81" t="s">
        <v>4</v>
      </c>
      <c r="AX36" s="80" t="s">
        <v>21</v>
      </c>
      <c r="AY36" s="80" t="s">
        <v>6</v>
      </c>
      <c r="AZ36" s="81" t="s">
        <v>20</v>
      </c>
      <c r="BA36" s="81" t="s">
        <v>4</v>
      </c>
      <c r="BB36" s="81" t="s">
        <v>26</v>
      </c>
      <c r="BC36" s="85" t="s">
        <v>68</v>
      </c>
      <c r="BD36" s="70"/>
      <c r="BE36" s="70"/>
      <c r="BF36" s="70"/>
    </row>
    <row r="37" spans="1:58" ht="21.95" customHeight="1" thickBot="1" x14ac:dyDescent="0.2">
      <c r="A37" s="7"/>
      <c r="B37" s="7"/>
      <c r="C37" s="7"/>
      <c r="D37" s="20"/>
      <c r="E37" s="20"/>
      <c r="F37" s="147"/>
      <c r="G37" s="147"/>
      <c r="H37" s="147"/>
      <c r="I37" s="147"/>
      <c r="J37" s="147"/>
      <c r="K37" s="147"/>
      <c r="L37" s="76"/>
      <c r="M37" s="122"/>
      <c r="N37" s="122"/>
      <c r="O37" s="76"/>
      <c r="P37" s="76"/>
      <c r="Q37" s="122"/>
      <c r="R37" s="122"/>
      <c r="S37" s="76"/>
      <c r="T37" s="76"/>
      <c r="U37" s="122"/>
      <c r="V37" s="122"/>
      <c r="W37" s="122"/>
      <c r="X37" s="122"/>
      <c r="Y37" s="76"/>
      <c r="Z37" s="24"/>
      <c r="AA37" s="20"/>
      <c r="AB37" s="20"/>
      <c r="AC37" s="20"/>
      <c r="AD37" s="20"/>
      <c r="AE37" s="40" t="s">
        <v>56</v>
      </c>
      <c r="AF37" s="50"/>
      <c r="AH37" s="50">
        <f>ROUNDDOWN(IF(AF37="",0,AF37/11),0)</f>
        <v>0</v>
      </c>
      <c r="AI37" s="71"/>
      <c r="AJ37" s="71"/>
      <c r="AK37" s="71"/>
      <c r="AL37" s="71"/>
      <c r="AM37" s="94" t="s">
        <v>12</v>
      </c>
      <c r="AN37" s="95"/>
      <c r="AO37" s="95"/>
      <c r="AP37" s="95"/>
      <c r="AQ37" s="95"/>
      <c r="AR37" s="96"/>
      <c r="AS37" s="58" t="str">
        <f>IF(LEN(AF37)&gt;9,MID(TEXT(AF37,"#"),LEN(AF37)-9,1),"")</f>
        <v/>
      </c>
      <c r="AT37" s="53" t="str">
        <f>IF(LEN(AF37)&gt;8,MID(TEXT(AF37,"#"),LEN(AF37)-8,1),"")</f>
        <v/>
      </c>
      <c r="AU37" s="58" t="str">
        <f>IF(LEN(AF37)&gt;7,MID(TEXT(AF37,"#"),LEN(AF37)-7,1),"")</f>
        <v/>
      </c>
      <c r="AV37" s="58" t="str">
        <f>IF(LEN(AF37)&gt;6,MID(TEXT(AF37,"#"),LEN(AF37)-6,1),"")</f>
        <v/>
      </c>
      <c r="AW37" s="53" t="str">
        <f>IF(LEN(AF37)&gt;5,MID(TEXT(AF37,"#"),LEN(AF37)-5,1),"")</f>
        <v/>
      </c>
      <c r="AX37" s="58" t="str">
        <f>IF(LEN(AF37)&gt;4,MID(TEXT(AF37,"#"),LEN(AF37)-4,1),"")</f>
        <v/>
      </c>
      <c r="AY37" s="58" t="str">
        <f>IF(LEN(AF37)&gt;3,MID(TEXT(AF37,"#"),LEN(AF37)-3,1),"")</f>
        <v/>
      </c>
      <c r="AZ37" s="53" t="str">
        <f>IF(LEN(AF37)&gt;2,MID(TEXT(AF37,"#"),LEN(AF37)-2,1),"")</f>
        <v/>
      </c>
      <c r="BA37" s="53" t="str">
        <f>IF(LEN(AF37)&gt;1,MID(TEXT(AF37,"#"),LEN(AF37)-1,1),"")</f>
        <v/>
      </c>
      <c r="BB37" s="53" t="str">
        <f>IF(LEN(AF37)&gt;1,MID(TEXT(AF37,"#"),LEN(AF37)-0,1),"0")</f>
        <v>0</v>
      </c>
      <c r="BC37" s="92" t="str">
        <f>IF(AF37&gt;0,TEXT(AH37,"###,###")&amp;"円","")</f>
        <v/>
      </c>
    </row>
    <row r="38" spans="1:58" ht="24" customHeight="1" thickBot="1" x14ac:dyDescent="0.4">
      <c r="A38" s="7"/>
      <c r="B38" s="7"/>
      <c r="C38" s="7"/>
      <c r="D38" s="20"/>
      <c r="E38" s="20"/>
      <c r="F38" s="146"/>
      <c r="G38" s="146"/>
      <c r="H38" s="146"/>
      <c r="I38" s="146"/>
      <c r="J38" s="146"/>
      <c r="K38" s="146"/>
      <c r="L38" s="76"/>
      <c r="M38" s="122"/>
      <c r="N38" s="122"/>
      <c r="O38" s="76"/>
      <c r="P38" s="76"/>
      <c r="Q38" s="122"/>
      <c r="R38" s="122"/>
      <c r="S38" s="76"/>
      <c r="T38" s="76"/>
      <c r="U38" s="122"/>
      <c r="V38" s="122"/>
      <c r="W38" s="122"/>
      <c r="X38" s="122"/>
      <c r="Y38" s="76"/>
      <c r="Z38" s="25"/>
      <c r="AA38" s="20"/>
      <c r="AB38" s="20"/>
      <c r="AC38" s="20"/>
      <c r="AD38" s="20"/>
      <c r="AE38" s="40" t="s">
        <v>57</v>
      </c>
      <c r="AF38" s="50"/>
      <c r="AH38" s="50">
        <f>ROUNDDOWN(IF(AF38="",0,AF38/11),0)</f>
        <v>0</v>
      </c>
      <c r="AI38" s="71"/>
      <c r="AJ38" s="71"/>
      <c r="AK38" s="71"/>
      <c r="AL38" s="71"/>
      <c r="AM38" s="115" t="s">
        <v>13</v>
      </c>
      <c r="AN38" s="116"/>
      <c r="AO38" s="116"/>
      <c r="AP38" s="116"/>
      <c r="AQ38" s="116"/>
      <c r="AR38" s="117"/>
      <c r="AS38" s="58" t="str">
        <f>IF(LEN(AF38)&gt;9,MID(TEXT(AF38,"#"),LEN(AF38)-9,1),"")</f>
        <v/>
      </c>
      <c r="AT38" s="54" t="str">
        <f>IF(LEN(AF38)&gt;8,MID(TEXT(AF38,"#"),LEN(AF38)-8,1),"")</f>
        <v/>
      </c>
      <c r="AU38" s="58" t="str">
        <f>IF(LEN(AF38)&gt;7,MID(TEXT(AF38,"#"),LEN(AF38)-7,1),"")</f>
        <v/>
      </c>
      <c r="AV38" s="58" t="str">
        <f>IF(LEN(AF38)&gt;6,MID(TEXT(AF38,"#"),LEN(AF38)-6,1),"")</f>
        <v/>
      </c>
      <c r="AW38" s="54" t="str">
        <f>IF(LEN(AF38)&gt;5,MID(TEXT(AF38,"#"),LEN(AF38)-5,1),"")</f>
        <v/>
      </c>
      <c r="AX38" s="58" t="str">
        <f>IF(LEN(AF38)&gt;4,MID(TEXT(AF38,"#"),LEN(AF38)-4,1),"")</f>
        <v/>
      </c>
      <c r="AY38" s="58" t="str">
        <f>IF(LEN(AF38)&gt;3,MID(TEXT(AF38,"#"),LEN(AF38)-3,1),"")</f>
        <v/>
      </c>
      <c r="AZ38" s="54" t="str">
        <f>IF(LEN(AF38)&gt;2,MID(TEXT(AF38,"#"),LEN(AF38)-2,1),"")</f>
        <v/>
      </c>
      <c r="BA38" s="54" t="str">
        <f>IF(LEN(AF38)&gt;1,MID(TEXT(AF38,"#"),LEN(AF38)-1,1),"")</f>
        <v/>
      </c>
      <c r="BB38" s="53" t="str">
        <f>IF(LEN(AF38)&gt;1,MID(TEXT(AF38,"#"),LEN(AF38)-0,1),"0")</f>
        <v>0</v>
      </c>
      <c r="BC38" s="92" t="str">
        <f>IF(AF38&gt;0,TEXT(AH38,"###,###")&amp;"円","")</f>
        <v/>
      </c>
    </row>
    <row r="39" spans="1:58" ht="24" customHeight="1" thickBot="1" x14ac:dyDescent="0.2">
      <c r="A39" s="7"/>
      <c r="B39" s="7"/>
      <c r="C39" s="7"/>
      <c r="D39" s="20"/>
      <c r="E39" s="20"/>
      <c r="F39" s="146"/>
      <c r="G39" s="146"/>
      <c r="H39" s="146"/>
      <c r="I39" s="146"/>
      <c r="J39" s="146"/>
      <c r="K39" s="146"/>
      <c r="L39" s="76"/>
      <c r="M39" s="122"/>
      <c r="N39" s="122"/>
      <c r="O39" s="76"/>
      <c r="P39" s="76"/>
      <c r="Q39" s="122"/>
      <c r="R39" s="122"/>
      <c r="S39" s="76"/>
      <c r="T39" s="76"/>
      <c r="U39" s="122"/>
      <c r="V39" s="122"/>
      <c r="W39" s="122"/>
      <c r="X39" s="122"/>
      <c r="Y39" s="76"/>
      <c r="Z39" s="27"/>
      <c r="AA39" s="26"/>
      <c r="AB39" s="20"/>
      <c r="AC39" s="20"/>
      <c r="AD39" s="20"/>
      <c r="AE39" s="40" t="s">
        <v>58</v>
      </c>
      <c r="AF39" s="50"/>
      <c r="AH39" s="50">
        <f>ROUNDDOWN(IF(AF39="",0,AF39/11),0)</f>
        <v>0</v>
      </c>
      <c r="AI39" s="71"/>
      <c r="AJ39" s="71"/>
      <c r="AK39" s="71"/>
      <c r="AL39" s="71"/>
      <c r="AM39" s="115" t="s">
        <v>14</v>
      </c>
      <c r="AN39" s="116"/>
      <c r="AO39" s="116"/>
      <c r="AP39" s="116"/>
      <c r="AQ39" s="116"/>
      <c r="AR39" s="117"/>
      <c r="AS39" s="57" t="str">
        <f>IF(LEN(AF39)&gt;9,MID(TEXT(AF39,"#"),LEN(AF39)-9,1),"")</f>
        <v/>
      </c>
      <c r="AT39" s="54" t="str">
        <f>IF(LEN(AF39)&gt;8,MID(TEXT(AF39,"#"),LEN(AF39)-8,1),"")</f>
        <v/>
      </c>
      <c r="AU39" s="57" t="str">
        <f>IF(LEN(AF39)&gt;7,MID(TEXT(AF39,"#"),LEN(AF39)-7,1),"")</f>
        <v/>
      </c>
      <c r="AV39" s="57" t="str">
        <f>IF(LEN(AF39)&gt;6,MID(TEXT(AF39,"#"),LEN(AF39)-6,1),"")</f>
        <v/>
      </c>
      <c r="AW39" s="54" t="str">
        <f>IF(LEN(AF39)&gt;5,MID(TEXT(AF39,"#"),LEN(AF39)-5,1),"")</f>
        <v/>
      </c>
      <c r="AX39" s="57" t="str">
        <f>IF(LEN(AF39)&gt;4,MID(TEXT(AF39,"#"),LEN(AF39)-4,1),"")</f>
        <v/>
      </c>
      <c r="AY39" s="57" t="str">
        <f>IF(LEN(AF39)&gt;3,MID(TEXT(AF39,"#"),LEN(AF39)-3,1),"")</f>
        <v/>
      </c>
      <c r="AZ39" s="54" t="str">
        <f>IF(LEN(AF39)&gt;2,MID(TEXT(AF39,"#"),LEN(AF39)-2,1),"")</f>
        <v/>
      </c>
      <c r="BA39" s="54" t="str">
        <f>IF(LEN(AF39)&gt;1,MID(TEXT(AF39,"#"),LEN(AF39)-1,1),"")</f>
        <v/>
      </c>
      <c r="BB39" s="53" t="str">
        <f>IF(LEN(AF39)&gt;1,MID(TEXT(AF39,"#"),LEN(AF39)-0,1),"0")</f>
        <v>0</v>
      </c>
      <c r="BC39" s="92" t="str">
        <f>IF(AF39&gt;0,TEXT(AH39,"###,###")&amp;"円","")</f>
        <v/>
      </c>
    </row>
    <row r="40" spans="1:58" ht="10.5" customHeight="1" x14ac:dyDescent="0.35">
      <c r="A40" s="7"/>
      <c r="B40" s="7"/>
      <c r="C40" s="7"/>
      <c r="D40" s="20"/>
      <c r="E40" s="20"/>
      <c r="F40" s="146"/>
      <c r="G40" s="146"/>
      <c r="H40" s="146"/>
      <c r="I40" s="146"/>
      <c r="J40" s="146"/>
      <c r="K40" s="146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3"/>
      <c r="Z40" s="124"/>
      <c r="AA40" s="125"/>
      <c r="AB40" s="125"/>
      <c r="AC40" s="126"/>
      <c r="AD40" s="126"/>
      <c r="AE40" s="141" t="s">
        <v>59</v>
      </c>
      <c r="AF40" s="99"/>
      <c r="AH40" s="99">
        <f>IF(AF42=0,AH37-AH38-AH39,ROUNDDOWN(IF(AF40="",0,AF40/11),0))</f>
        <v>0</v>
      </c>
      <c r="AI40" s="71"/>
      <c r="AJ40" s="71"/>
      <c r="AK40" s="71"/>
      <c r="AL40" s="71"/>
      <c r="AM40" s="109" t="s">
        <v>15</v>
      </c>
      <c r="AN40" s="110"/>
      <c r="AO40" s="110"/>
      <c r="AP40" s="110"/>
      <c r="AQ40" s="110"/>
      <c r="AR40" s="111"/>
      <c r="AS40" s="107" t="str">
        <f>IF(LEN(AF40)&gt;9,MID(TEXT(AF40,"#"),LEN(AF40)-9,1),"")</f>
        <v/>
      </c>
      <c r="AT40" s="107" t="str">
        <f>IF(LEN(AF40)&gt;8,MID(TEXT(AF40,"#"),LEN(AF40)-8,1),"")</f>
        <v/>
      </c>
      <c r="AU40" s="107" t="str">
        <f>IF(LEN(AF40)&gt;7,MID(TEXT(AF40,"#"),LEN(AF40)-7,1),"")</f>
        <v/>
      </c>
      <c r="AV40" s="107" t="str">
        <f>IF(LEN(AF40)&gt;6,MID(TEXT(AF40,"#"),LEN(AF40)-6,1),"")</f>
        <v/>
      </c>
      <c r="AW40" s="107" t="str">
        <f>IF(LEN(AF40)&gt;5,MID(TEXT(AF40,"#"),LEN(AF40)-5,1),"")</f>
        <v/>
      </c>
      <c r="AX40" s="107" t="str">
        <f>IF(LEN(AF40)&gt;4,MID(TEXT(AF40,"#"),LEN(AF40)-4,1),"")</f>
        <v/>
      </c>
      <c r="AY40" s="107" t="str">
        <f>IF(LEN(AF40)&gt;3,MID(TEXT(AF40,"#"),LEN(AF40)-3,1),"")</f>
        <v/>
      </c>
      <c r="AZ40" s="107" t="str">
        <f>IF(LEN(AF40)&gt;2,MID(TEXT(AF40,"#"),LEN(AF40)-2,1),"")</f>
        <v/>
      </c>
      <c r="BA40" s="107" t="str">
        <f>IF(LEN(AF40)&gt;1,MID(TEXT(AF40,"#"),LEN(AF40)-1,1),"")</f>
        <v/>
      </c>
      <c r="BB40" s="105" t="str">
        <f>IF(LEN(AF40)&gt;1,MID(TEXT(AF40,"#"),LEN(AF40)-0,1),"0")</f>
        <v>0</v>
      </c>
      <c r="BC40" s="101" t="str">
        <f>IF(AF40&gt;0,TEXT(AH40,"###,###")&amp;"円","")</f>
        <v/>
      </c>
    </row>
    <row r="41" spans="1:58" ht="13.5" customHeight="1" thickBot="1" x14ac:dyDescent="0.45">
      <c r="A41" s="7"/>
      <c r="B41" s="7"/>
      <c r="C41" s="7"/>
      <c r="D41" s="20"/>
      <c r="E41" s="20"/>
      <c r="F41" s="146"/>
      <c r="G41" s="146"/>
      <c r="H41" s="146"/>
      <c r="I41" s="146"/>
      <c r="J41" s="146"/>
      <c r="K41" s="146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3"/>
      <c r="Z41" s="38"/>
      <c r="AA41" s="127"/>
      <c r="AB41" s="128"/>
      <c r="AC41" s="128"/>
      <c r="AD41" s="39"/>
      <c r="AE41" s="142"/>
      <c r="AF41" s="100"/>
      <c r="AH41" s="100"/>
      <c r="AI41" s="73"/>
      <c r="AJ41" s="73"/>
      <c r="AK41" s="73"/>
      <c r="AL41" s="73"/>
      <c r="AM41" s="112"/>
      <c r="AN41" s="113"/>
      <c r="AO41" s="113"/>
      <c r="AP41" s="113"/>
      <c r="AQ41" s="113"/>
      <c r="AR41" s="114"/>
      <c r="AS41" s="108"/>
      <c r="AT41" s="108"/>
      <c r="AU41" s="108"/>
      <c r="AV41" s="108"/>
      <c r="AW41" s="108"/>
      <c r="AX41" s="108"/>
      <c r="AY41" s="108"/>
      <c r="AZ41" s="108"/>
      <c r="BA41" s="108"/>
      <c r="BB41" s="106"/>
      <c r="BC41" s="101"/>
    </row>
    <row r="42" spans="1:58" ht="24" customHeight="1" thickBot="1" x14ac:dyDescent="0.2">
      <c r="A42" s="7"/>
      <c r="B42" s="7"/>
      <c r="C42" s="7"/>
      <c r="D42" s="20"/>
      <c r="E42" s="20"/>
      <c r="F42" s="146"/>
      <c r="G42" s="146"/>
      <c r="H42" s="146"/>
      <c r="I42" s="146"/>
      <c r="J42" s="146"/>
      <c r="K42" s="146"/>
      <c r="L42" s="76"/>
      <c r="M42" s="122"/>
      <c r="N42" s="122"/>
      <c r="O42" s="76"/>
      <c r="P42" s="76"/>
      <c r="Q42" s="122"/>
      <c r="R42" s="122"/>
      <c r="S42" s="76"/>
      <c r="T42" s="76"/>
      <c r="U42" s="122"/>
      <c r="V42" s="122"/>
      <c r="W42" s="122"/>
      <c r="X42" s="122"/>
      <c r="Y42" s="77"/>
      <c r="Z42" s="28"/>
      <c r="AA42" s="78"/>
      <c r="AB42" s="20"/>
      <c r="AC42" s="121"/>
      <c r="AD42" s="121"/>
      <c r="AF42" s="50">
        <f>AF37-AF38-AF39-AF40</f>
        <v>0</v>
      </c>
      <c r="AH42" s="50">
        <f>AH37-AH38-AH39-AH40</f>
        <v>0</v>
      </c>
      <c r="AI42" s="91" t="str">
        <f>IF(AF42=0,IF(AH42&gt;0,"消費税額の調整が必要です。",""),"")</f>
        <v/>
      </c>
      <c r="AJ42" s="71"/>
      <c r="AK42" s="71"/>
      <c r="AL42" s="71"/>
      <c r="AM42" s="102" t="s">
        <v>48</v>
      </c>
      <c r="AN42" s="103"/>
      <c r="AO42" s="103"/>
      <c r="AP42" s="103"/>
      <c r="AQ42" s="103"/>
      <c r="AR42" s="104"/>
      <c r="AS42" s="82" t="str">
        <f>IF(LEN(AF42)&gt;9,MID(TEXT(AF42,"#"),LEN(AF42)-9,1),"")</f>
        <v/>
      </c>
      <c r="AT42" s="83" t="str">
        <f>IF(LEN(AF42)&gt;8,MID(TEXT(AF42,"#"),LEN(AF42)-8,1),"")</f>
        <v/>
      </c>
      <c r="AU42" s="82" t="str">
        <f>IF(LEN(AF42)&gt;7,MID(TEXT(AF42,"#"),LEN(AF42)-7,1),"")</f>
        <v/>
      </c>
      <c r="AV42" s="82" t="str">
        <f>IF(LEN(AF42)&gt;6,MID(TEXT(AF42,"#"),LEN(AF42)-6,1),"")</f>
        <v/>
      </c>
      <c r="AW42" s="83" t="str">
        <f>IF(LEN(AF42)&gt;5,MID(TEXT(AF42,"#"),LEN(AF42)-5,1),"")</f>
        <v/>
      </c>
      <c r="AX42" s="82" t="str">
        <f>IF(LEN(AF42)&gt;4,MID(TEXT(AF42,"#"),LEN(AF42)-4,1),"")</f>
        <v/>
      </c>
      <c r="AY42" s="82" t="str">
        <f>IF(LEN(AF42)&gt;3,MID(TEXT(AF42,"#"),LEN(AF42)-3,1),"")</f>
        <v/>
      </c>
      <c r="AZ42" s="83" t="str">
        <f>IF(LEN(AF42)&gt;2,MID(TEXT(AF42,"#"),LEN(AF42)-2,1),"")</f>
        <v/>
      </c>
      <c r="BA42" s="83" t="str">
        <f>IF(LEN(AF42)&gt;1,MID(TEXT(AF42,"#"),LEN(AF42)-1,1),"")</f>
        <v/>
      </c>
      <c r="BB42" s="84" t="str">
        <f>IF(LEN(AF42)&gt;1,MID(TEXT(AF42,"#"),LEN(AF42)-0,1),"0")</f>
        <v>0</v>
      </c>
      <c r="BC42" s="93" t="str">
        <f>IF(AF42&gt;0,TEXT(AH42,"###,###")&amp;"円","")</f>
        <v/>
      </c>
    </row>
    <row r="43" spans="1:58" ht="21.95" customHeight="1" x14ac:dyDescent="0.15">
      <c r="A43" s="7"/>
      <c r="B43" s="7"/>
      <c r="C43" s="11"/>
      <c r="D43" s="11" t="s">
        <v>52</v>
      </c>
      <c r="E43" s="1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H43" s="86" t="s">
        <v>75</v>
      </c>
    </row>
    <row r="44" spans="1:58" ht="30" customHeight="1" x14ac:dyDescent="0.15">
      <c r="A44" s="7"/>
      <c r="B44" s="18"/>
      <c r="C44" s="29" t="s">
        <v>45</v>
      </c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6"/>
      <c r="AD44" s="17"/>
    </row>
    <row r="45" spans="1:58" ht="21" customHeight="1" x14ac:dyDescent="0.15"/>
  </sheetData>
  <mergeCells count="103">
    <mergeCell ref="D1:E1"/>
    <mergeCell ref="D2:E2"/>
    <mergeCell ref="D3:E3"/>
    <mergeCell ref="J3:W3"/>
    <mergeCell ref="D4:E4"/>
    <mergeCell ref="N13:Q13"/>
    <mergeCell ref="A15:AC15"/>
    <mergeCell ref="A16:AC16"/>
    <mergeCell ref="N8:Q8"/>
    <mergeCell ref="N9:Q9"/>
    <mergeCell ref="N10:Q10"/>
    <mergeCell ref="N11:Q11"/>
    <mergeCell ref="N12:Q12"/>
    <mergeCell ref="N14:Q14"/>
    <mergeCell ref="G30:AD30"/>
    <mergeCell ref="C24:G25"/>
    <mergeCell ref="G17:H17"/>
    <mergeCell ref="J17:K17"/>
    <mergeCell ref="R17:S17"/>
    <mergeCell ref="T17:U17"/>
    <mergeCell ref="V17:X17"/>
    <mergeCell ref="Y17:Z17"/>
    <mergeCell ref="C26:G26"/>
    <mergeCell ref="F22:I23"/>
    <mergeCell ref="J22:M22"/>
    <mergeCell ref="L17:M17"/>
    <mergeCell ref="N22:Q23"/>
    <mergeCell ref="J23:M23"/>
    <mergeCell ref="N17:O17"/>
    <mergeCell ref="P17:Q17"/>
    <mergeCell ref="G18:H18"/>
    <mergeCell ref="J18:K18"/>
    <mergeCell ref="L18:M18"/>
    <mergeCell ref="N18:O18"/>
    <mergeCell ref="P18:Q18"/>
    <mergeCell ref="Y18:Z18"/>
    <mergeCell ref="H29:O29"/>
    <mergeCell ref="F37:K37"/>
    <mergeCell ref="M37:N37"/>
    <mergeCell ref="Q37:R37"/>
    <mergeCell ref="U37:V37"/>
    <mergeCell ref="W37:X37"/>
    <mergeCell ref="W36:X36"/>
    <mergeCell ref="Q39:R39"/>
    <mergeCell ref="U39:V39"/>
    <mergeCell ref="W39:X39"/>
    <mergeCell ref="U38:V38"/>
    <mergeCell ref="W38:X38"/>
    <mergeCell ref="U36:V36"/>
    <mergeCell ref="Q36:R36"/>
    <mergeCell ref="M36:N36"/>
    <mergeCell ref="O40:O41"/>
    <mergeCell ref="P40:P41"/>
    <mergeCell ref="Q40:R41"/>
    <mergeCell ref="S40:S41"/>
    <mergeCell ref="T40:T41"/>
    <mergeCell ref="F39:K39"/>
    <mergeCell ref="M39:N39"/>
    <mergeCell ref="F38:K38"/>
    <mergeCell ref="M38:N38"/>
    <mergeCell ref="Q38:R38"/>
    <mergeCell ref="AF35:AF36"/>
    <mergeCell ref="AF16:AG17"/>
    <mergeCell ref="AC42:AD42"/>
    <mergeCell ref="W40:X41"/>
    <mergeCell ref="Y40:Y41"/>
    <mergeCell ref="Z40:AD40"/>
    <mergeCell ref="AA41:AC41"/>
    <mergeCell ref="W42:X42"/>
    <mergeCell ref="L24:AC24"/>
    <mergeCell ref="H25:AC26"/>
    <mergeCell ref="S22:AC23"/>
    <mergeCell ref="AF40:AF41"/>
    <mergeCell ref="AE40:AE41"/>
    <mergeCell ref="R18:S18"/>
    <mergeCell ref="T18:U18"/>
    <mergeCell ref="V18:X18"/>
    <mergeCell ref="U40:V41"/>
    <mergeCell ref="F42:K42"/>
    <mergeCell ref="M42:N42"/>
    <mergeCell ref="Q42:R42"/>
    <mergeCell ref="U42:V42"/>
    <mergeCell ref="F40:K41"/>
    <mergeCell ref="L40:L41"/>
    <mergeCell ref="M40:N41"/>
    <mergeCell ref="AM37:AR37"/>
    <mergeCell ref="AH35:AH36"/>
    <mergeCell ref="AH40:AH41"/>
    <mergeCell ref="BC40:BC41"/>
    <mergeCell ref="AM42:AR42"/>
    <mergeCell ref="BB40:BB41"/>
    <mergeCell ref="BA40:BA41"/>
    <mergeCell ref="AZ40:AZ41"/>
    <mergeCell ref="AY40:AY41"/>
    <mergeCell ref="AX40:AX41"/>
    <mergeCell ref="AW40:AW41"/>
    <mergeCell ref="AV40:AV41"/>
    <mergeCell ref="AU40:AU41"/>
    <mergeCell ref="AT40:AT41"/>
    <mergeCell ref="AS40:AS41"/>
    <mergeCell ref="AM40:AR41"/>
    <mergeCell ref="AM39:AR39"/>
    <mergeCell ref="AM38:AR38"/>
  </mergeCells>
  <phoneticPr fontId="1"/>
  <pageMargins left="0.70866141732283472" right="0.31496062992125984" top="0.74803149606299213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6445-640C-4CD1-BC0F-7EE845117D4F}">
  <sheetPr>
    <tabColor rgb="FFFFFF00"/>
    <pageSetUpPr fitToPage="1"/>
  </sheetPr>
  <dimension ref="A1:BF45"/>
  <sheetViews>
    <sheetView view="pageBreakPreview" zoomScale="98" zoomScaleNormal="112" zoomScaleSheetLayoutView="98" workbookViewId="0"/>
  </sheetViews>
  <sheetFormatPr defaultColWidth="9" defaultRowHeight="13.5" x14ac:dyDescent="0.15"/>
  <cols>
    <col min="1" max="1" width="2.625" style="1" customWidth="1"/>
    <col min="2" max="2" width="2.125" style="1" customWidth="1"/>
    <col min="3" max="3" width="1.625" style="1" customWidth="1"/>
    <col min="4" max="4" width="9.625" style="1" customWidth="1"/>
    <col min="5" max="5" width="1.625" style="1" customWidth="1"/>
    <col min="6" max="6" width="2.125" style="1" customWidth="1"/>
    <col min="7" max="7" width="2.625" style="1" customWidth="1"/>
    <col min="8" max="8" width="1.25" style="1" customWidth="1"/>
    <col min="9" max="9" width="3.75" style="1" customWidth="1"/>
    <col min="10" max="10" width="2.625" style="1" customWidth="1"/>
    <col min="11" max="11" width="1.25" style="1" customWidth="1"/>
    <col min="12" max="12" width="2.625" style="1" customWidth="1"/>
    <col min="13" max="14" width="1.25" style="1" customWidth="1"/>
    <col min="15" max="16" width="2.625" style="1" customWidth="1"/>
    <col min="17" max="18" width="1.25" style="1" customWidth="1"/>
    <col min="19" max="20" width="2.625" style="1" customWidth="1"/>
    <col min="21" max="24" width="1.25" style="1" customWidth="1"/>
    <col min="25" max="25" width="2.625" style="1" customWidth="1"/>
    <col min="26" max="26" width="1.625" style="1" customWidth="1"/>
    <col min="27" max="27" width="6" style="1" customWidth="1"/>
    <col min="28" max="28" width="3.625" style="1" customWidth="1"/>
    <col min="29" max="29" width="10.875" style="1" customWidth="1"/>
    <col min="30" max="30" width="4.75" style="1" customWidth="1"/>
    <col min="31" max="31" width="4.625" style="1" customWidth="1"/>
    <col min="32" max="32" width="13.25" style="41" customWidth="1"/>
    <col min="33" max="33" width="9" style="1"/>
    <col min="34" max="38" width="13.25" style="41" customWidth="1"/>
    <col min="39" max="39" width="3.375" style="1" bestFit="1" customWidth="1"/>
    <col min="40" max="54" width="2.625" style="1" customWidth="1"/>
    <col min="55" max="55" width="28.875" style="1" customWidth="1"/>
    <col min="56" max="16384" width="9" style="1"/>
  </cols>
  <sheetData>
    <row r="1" spans="1:38" ht="18.75" customHeight="1" x14ac:dyDescent="0.15">
      <c r="A1" s="7"/>
      <c r="B1" s="21" t="s">
        <v>0</v>
      </c>
      <c r="C1" s="7"/>
      <c r="D1" s="177" t="s">
        <v>34</v>
      </c>
      <c r="E1" s="17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8" ht="18.75" customHeight="1" x14ac:dyDescent="0.15">
      <c r="A2" s="7"/>
      <c r="B2" s="21" t="s">
        <v>0</v>
      </c>
      <c r="C2" s="7"/>
      <c r="D2" s="177" t="s">
        <v>35</v>
      </c>
      <c r="E2" s="17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8" ht="18.75" customHeight="1" x14ac:dyDescent="0.15">
      <c r="A3" s="7"/>
      <c r="B3" s="21" t="s">
        <v>0</v>
      </c>
      <c r="C3" s="7"/>
      <c r="D3" s="177" t="s">
        <v>36</v>
      </c>
      <c r="E3" s="177"/>
      <c r="F3" s="7"/>
      <c r="G3" s="7"/>
      <c r="H3" s="7"/>
      <c r="I3" s="7"/>
      <c r="J3" s="178" t="s">
        <v>39</v>
      </c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7"/>
      <c r="Y3" s="7"/>
      <c r="Z3" s="7"/>
      <c r="AA3" s="7"/>
      <c r="AB3" s="7"/>
      <c r="AC3" s="7"/>
      <c r="AD3" s="7"/>
    </row>
    <row r="4" spans="1:38" ht="18.75" customHeight="1" x14ac:dyDescent="0.15">
      <c r="A4" s="7"/>
      <c r="B4" s="21" t="s">
        <v>74</v>
      </c>
      <c r="C4" s="7"/>
      <c r="D4" s="177" t="s">
        <v>37</v>
      </c>
      <c r="E4" s="17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7"/>
      <c r="AB4" s="7" t="s">
        <v>51</v>
      </c>
      <c r="AC4" s="7"/>
      <c r="AD4" s="7"/>
    </row>
    <row r="5" spans="1:38" ht="12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8" ht="19.5" customHeight="1" x14ac:dyDescent="0.15">
      <c r="A6" s="22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9"/>
      <c r="W6" s="9"/>
      <c r="X6" s="7"/>
      <c r="Y6" s="7"/>
      <c r="Z6" s="7"/>
      <c r="AA6" s="7"/>
      <c r="AB6" s="7"/>
      <c r="AC6" s="7"/>
      <c r="AD6" s="7"/>
    </row>
    <row r="7" spans="1:38" ht="18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8" ht="19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61" t="s">
        <v>2</v>
      </c>
      <c r="K8" s="9"/>
      <c r="L8" s="9"/>
      <c r="M8" s="9"/>
      <c r="N8" s="179" t="s">
        <v>40</v>
      </c>
      <c r="O8" s="179"/>
      <c r="P8" s="179"/>
      <c r="Q8" s="179"/>
      <c r="R8" s="9"/>
      <c r="S8" s="42" t="s">
        <v>66</v>
      </c>
      <c r="T8" s="44"/>
      <c r="U8" s="45"/>
      <c r="V8" s="45"/>
      <c r="W8" s="45"/>
      <c r="X8" s="45"/>
      <c r="Y8" s="45"/>
      <c r="Z8" s="45"/>
      <c r="AA8" s="45"/>
      <c r="AB8" s="45"/>
      <c r="AC8" s="45"/>
      <c r="AD8" s="7"/>
    </row>
    <row r="9" spans="1:38" ht="9.9499999999999993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182" t="s">
        <v>17</v>
      </c>
      <c r="O9" s="182"/>
      <c r="P9" s="182"/>
      <c r="Q9" s="182"/>
      <c r="R9" s="9"/>
      <c r="S9" s="44"/>
      <c r="T9" s="44"/>
      <c r="U9" s="45"/>
      <c r="V9" s="45"/>
      <c r="W9" s="45"/>
      <c r="X9" s="45"/>
      <c r="Y9" s="45"/>
      <c r="Z9" s="45"/>
      <c r="AA9" s="45"/>
      <c r="AB9" s="45"/>
      <c r="AC9" s="45"/>
      <c r="AD9" s="7"/>
    </row>
    <row r="10" spans="1:38" ht="2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179" t="s">
        <v>54</v>
      </c>
      <c r="O10" s="179"/>
      <c r="P10" s="179"/>
      <c r="Q10" s="179"/>
      <c r="R10" s="9"/>
      <c r="S10" s="87" t="s" ph="1">
        <v>60</v>
      </c>
      <c r="T10" s="44"/>
      <c r="U10" s="45"/>
      <c r="V10" s="45"/>
      <c r="W10" s="45"/>
      <c r="X10" s="45"/>
      <c r="Y10" s="45"/>
      <c r="Z10" s="45"/>
      <c r="AA10" s="45"/>
      <c r="AB10" s="45"/>
      <c r="AC10" s="45"/>
      <c r="AD10" s="7"/>
    </row>
    <row r="11" spans="1:38" ht="9.9499999999999993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182" t="s">
        <v>17</v>
      </c>
      <c r="O11" s="182"/>
      <c r="P11" s="182"/>
      <c r="Q11" s="182"/>
      <c r="R11" s="9"/>
      <c r="S11" s="44"/>
      <c r="T11" s="44"/>
      <c r="U11" s="45"/>
      <c r="V11" s="45"/>
      <c r="W11" s="45"/>
      <c r="X11" s="45"/>
      <c r="Y11" s="45"/>
      <c r="Z11" s="45"/>
      <c r="AA11" s="45"/>
      <c r="AB11" s="45"/>
      <c r="AC11" s="45"/>
      <c r="AD11" s="7"/>
    </row>
    <row r="12" spans="1:38" ht="20.100000000000001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179" t="s">
        <v>41</v>
      </c>
      <c r="O12" s="179"/>
      <c r="P12" s="179"/>
      <c r="Q12" s="179"/>
      <c r="R12" s="9"/>
      <c r="S12" s="87" t="s" ph="1">
        <v>67</v>
      </c>
      <c r="T12" s="44"/>
      <c r="U12" s="45"/>
      <c r="V12" s="45"/>
      <c r="W12" s="45"/>
      <c r="X12" s="45"/>
      <c r="Y12" s="45"/>
      <c r="Z12" s="45"/>
      <c r="AA12" s="46"/>
      <c r="AB12" s="47"/>
      <c r="AC12" s="48" t="s">
        <v>25</v>
      </c>
      <c r="AD12" s="7"/>
    </row>
    <row r="13" spans="1:38" ht="18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179" t="s">
        <v>3</v>
      </c>
      <c r="O13" s="179"/>
      <c r="P13" s="179"/>
      <c r="Q13" s="179"/>
      <c r="R13" s="9"/>
      <c r="S13" s="42" t="s">
        <v>61</v>
      </c>
      <c r="T13" s="44"/>
      <c r="U13" s="45"/>
      <c r="V13" s="45"/>
      <c r="W13" s="45"/>
      <c r="X13" s="45"/>
      <c r="Y13" s="45"/>
      <c r="Z13" s="45"/>
      <c r="AA13" s="45"/>
      <c r="AB13" s="45"/>
      <c r="AC13" s="45"/>
      <c r="AD13" s="7"/>
    </row>
    <row r="14" spans="1:38" ht="18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79" t="s">
        <v>19</v>
      </c>
      <c r="O14" s="179"/>
      <c r="P14" s="179"/>
      <c r="Q14" s="179"/>
      <c r="R14" s="9"/>
      <c r="S14" s="42" t="s">
        <v>65</v>
      </c>
      <c r="T14" s="44"/>
      <c r="U14" s="45"/>
      <c r="V14" s="45"/>
      <c r="W14" s="45"/>
      <c r="X14" s="45"/>
      <c r="Y14" s="45"/>
      <c r="Z14" s="45"/>
      <c r="AA14" s="45"/>
      <c r="AB14" s="45"/>
      <c r="AC14" s="45"/>
      <c r="AD14" s="7"/>
    </row>
    <row r="15" spans="1:38" ht="20.100000000000001" customHeight="1" x14ac:dyDescent="0.15">
      <c r="A15" s="180" t="s">
        <v>53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7"/>
    </row>
    <row r="16" spans="1:38" ht="21.95" customHeight="1" thickBot="1" x14ac:dyDescent="0.2">
      <c r="A16" s="181" t="s">
        <v>22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9"/>
      <c r="AF16" s="120"/>
      <c r="AG16" s="120"/>
      <c r="AH16" s="52"/>
      <c r="AI16" s="52"/>
      <c r="AJ16" s="52"/>
      <c r="AK16" s="52"/>
      <c r="AL16" s="52"/>
    </row>
    <row r="17" spans="1:39" ht="11.1" customHeight="1" thickBot="1" x14ac:dyDescent="0.2">
      <c r="A17" s="7"/>
      <c r="B17" s="7"/>
      <c r="C17" s="7"/>
      <c r="D17" s="7"/>
      <c r="E17" s="7"/>
      <c r="F17" s="19"/>
      <c r="G17" s="156" t="s">
        <v>4</v>
      </c>
      <c r="H17" s="157"/>
      <c r="I17" s="59" t="s">
        <v>5</v>
      </c>
      <c r="J17" s="158" t="s">
        <v>6</v>
      </c>
      <c r="K17" s="159"/>
      <c r="L17" s="158" t="s">
        <v>20</v>
      </c>
      <c r="M17" s="170"/>
      <c r="N17" s="172" t="s">
        <v>4</v>
      </c>
      <c r="O17" s="159"/>
      <c r="P17" s="158" t="s">
        <v>21</v>
      </c>
      <c r="Q17" s="159"/>
      <c r="R17" s="158" t="s">
        <v>6</v>
      </c>
      <c r="S17" s="160"/>
      <c r="T17" s="161" t="s">
        <v>20</v>
      </c>
      <c r="U17" s="162"/>
      <c r="V17" s="158" t="s">
        <v>4</v>
      </c>
      <c r="W17" s="158"/>
      <c r="X17" s="158"/>
      <c r="Y17" s="158" t="s">
        <v>26</v>
      </c>
      <c r="Z17" s="163"/>
      <c r="AA17" s="7"/>
      <c r="AB17" s="7"/>
      <c r="AC17" s="7"/>
      <c r="AD17" s="7"/>
      <c r="AF17" s="120"/>
      <c r="AG17" s="120"/>
      <c r="AH17" s="52"/>
      <c r="AI17" s="52"/>
      <c r="AJ17" s="52"/>
      <c r="AK17" s="52"/>
      <c r="AL17" s="52"/>
    </row>
    <row r="18" spans="1:39" ht="24" customHeight="1" thickBot="1" x14ac:dyDescent="0.25">
      <c r="A18" s="7"/>
      <c r="B18" s="7"/>
      <c r="C18" s="7"/>
      <c r="D18" s="7"/>
      <c r="E18" s="7"/>
      <c r="F18" s="20"/>
      <c r="G18" s="173" t="str">
        <f>IF(LEN(AF18)&gt;9,MID(TEXT(AF18,"#"),LEN(AF18)-9,1),"")</f>
        <v/>
      </c>
      <c r="H18" s="174"/>
      <c r="I18" s="60" t="str">
        <f>IF(LEN(AF18)&gt;8,MID(TEXT(AF18,"#"),LEN(AF18)-8,1),"")</f>
        <v/>
      </c>
      <c r="J18" s="187" t="str">
        <f>IF(LEN(AF18)&gt;7,MID(TEXT(AF18,"#"),LEN(AF18)-7,1),"")</f>
        <v>6</v>
      </c>
      <c r="K18" s="187"/>
      <c r="L18" s="187" t="str">
        <f>IF(LEN(AF18)&gt;6,MID(TEXT(AF18,"#"),LEN(AF18)-6,1),"")</f>
        <v>6</v>
      </c>
      <c r="M18" s="195"/>
      <c r="N18" s="196" t="str">
        <f>IF(LEN(AF18)&gt;5,MID(TEXT(AF18,"#"),LEN(AF18)-5,1),"")</f>
        <v>0</v>
      </c>
      <c r="O18" s="187"/>
      <c r="P18" s="187" t="str">
        <f>IF(LEN(AF18)&gt;4,MID(TEXT(AF18,"#"),LEN(AF18)-4,1),"")</f>
        <v>0</v>
      </c>
      <c r="Q18" s="187"/>
      <c r="R18" s="187" t="str">
        <f>IF(LEN(AF18)&gt;3,MID(TEXT(AF18,"#"),LEN(AF18)-3,1),"")</f>
        <v>0</v>
      </c>
      <c r="S18" s="195"/>
      <c r="T18" s="197" t="str">
        <f>IF(LEN(AF18)&gt;2,MID(TEXT(AF18,"#"),LEN(AF18)-2,1),"")</f>
        <v>0</v>
      </c>
      <c r="U18" s="187"/>
      <c r="V18" s="187" t="str">
        <f>IF(LEN(AF18)&gt;1,MID(TEXT(AF18,"#"),LEN(AF18)-1,1),"")</f>
        <v>0</v>
      </c>
      <c r="W18" s="187"/>
      <c r="X18" s="187"/>
      <c r="Y18" s="187" t="str">
        <f>IF(LEN(AF18)&gt;1,MID(TEXT(AF18,"#"),LEN(AF18)-0,1),"0")</f>
        <v>0</v>
      </c>
      <c r="Z18" s="188"/>
      <c r="AA18" s="7"/>
      <c r="AB18" s="7"/>
      <c r="AC18" s="7"/>
      <c r="AD18" s="7"/>
      <c r="AF18" s="50">
        <f>AF40</f>
        <v>66000000</v>
      </c>
      <c r="AH18" s="50">
        <f>AH40</f>
        <v>6000000</v>
      </c>
      <c r="AI18" s="71"/>
      <c r="AJ18" s="71"/>
      <c r="AK18" s="71"/>
      <c r="AL18" s="71"/>
      <c r="AM18" s="49"/>
    </row>
    <row r="19" spans="1:39" ht="16.5" customHeight="1" x14ac:dyDescent="0.15">
      <c r="A19" s="7"/>
      <c r="B19" s="7"/>
      <c r="C19" s="37" t="s">
        <v>42</v>
      </c>
      <c r="D19" s="8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9" ht="10.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9" ht="18" customHeight="1" x14ac:dyDescent="0.15">
      <c r="A21" s="7"/>
      <c r="B21" s="61" t="s">
        <v>47</v>
      </c>
      <c r="C21" s="9"/>
      <c r="D21" s="9"/>
      <c r="E21" s="9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7"/>
      <c r="AC21" s="7"/>
      <c r="AD21" s="7"/>
    </row>
    <row r="22" spans="1:39" ht="13.5" customHeight="1" x14ac:dyDescent="0.15">
      <c r="A22" s="7"/>
      <c r="B22" s="7"/>
      <c r="C22" s="2"/>
      <c r="D22" s="63" t="s">
        <v>7</v>
      </c>
      <c r="E22" s="3"/>
      <c r="F22" s="189" t="s">
        <v>63</v>
      </c>
      <c r="G22" s="190"/>
      <c r="H22" s="190"/>
      <c r="I22" s="190"/>
      <c r="J22" s="169" t="s">
        <v>43</v>
      </c>
      <c r="K22" s="169"/>
      <c r="L22" s="169"/>
      <c r="M22" s="169"/>
      <c r="N22" s="193" t="s">
        <v>70</v>
      </c>
      <c r="O22" s="193"/>
      <c r="P22" s="193"/>
      <c r="Q22" s="193"/>
      <c r="R22" s="55"/>
      <c r="S22" s="137" t="s">
        <v>71</v>
      </c>
      <c r="T22" s="137"/>
      <c r="U22" s="137"/>
      <c r="V22" s="137"/>
      <c r="W22" s="137"/>
      <c r="X22" s="137"/>
      <c r="Y22" s="137"/>
      <c r="Z22" s="137"/>
      <c r="AA22" s="137"/>
      <c r="AB22" s="137"/>
      <c r="AC22" s="138"/>
      <c r="AD22" s="7"/>
    </row>
    <row r="23" spans="1:39" ht="13.5" customHeight="1" x14ac:dyDescent="0.15">
      <c r="A23" s="7"/>
      <c r="B23" s="7"/>
      <c r="C23" s="4"/>
      <c r="D23" s="64" t="s">
        <v>8</v>
      </c>
      <c r="E23" s="5"/>
      <c r="F23" s="191"/>
      <c r="G23" s="192"/>
      <c r="H23" s="192"/>
      <c r="I23" s="192"/>
      <c r="J23" s="171" t="s">
        <v>28</v>
      </c>
      <c r="K23" s="171"/>
      <c r="L23" s="171"/>
      <c r="M23" s="171"/>
      <c r="N23" s="194"/>
      <c r="O23" s="194"/>
      <c r="P23" s="194"/>
      <c r="Q23" s="194"/>
      <c r="R23" s="56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0"/>
      <c r="AD23" s="7"/>
    </row>
    <row r="24" spans="1:39" ht="9.9499999999999993" customHeight="1" x14ac:dyDescent="0.15">
      <c r="A24" s="7"/>
      <c r="B24" s="7"/>
      <c r="C24" s="150" t="s">
        <v>44</v>
      </c>
      <c r="D24" s="151"/>
      <c r="E24" s="151"/>
      <c r="F24" s="151"/>
      <c r="G24" s="152"/>
      <c r="H24" s="6" t="s">
        <v>10</v>
      </c>
      <c r="I24" s="23"/>
      <c r="J24" s="23"/>
      <c r="K24" s="23"/>
      <c r="L24" s="198" t="s">
        <v>64</v>
      </c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9"/>
      <c r="AD24" s="7"/>
    </row>
    <row r="25" spans="1:39" ht="9.9499999999999993" customHeight="1" x14ac:dyDescent="0.15">
      <c r="A25" s="7"/>
      <c r="B25" s="7"/>
      <c r="C25" s="153"/>
      <c r="D25" s="154"/>
      <c r="E25" s="154"/>
      <c r="F25" s="154"/>
      <c r="G25" s="155"/>
      <c r="H25" s="200" t="s">
        <v>72</v>
      </c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2"/>
      <c r="AD25" s="7"/>
    </row>
    <row r="26" spans="1:39" ht="12" customHeight="1" x14ac:dyDescent="0.15">
      <c r="A26" s="7"/>
      <c r="B26" s="7"/>
      <c r="C26" s="164" t="s">
        <v>9</v>
      </c>
      <c r="D26" s="165"/>
      <c r="E26" s="165"/>
      <c r="F26" s="165"/>
      <c r="G26" s="166"/>
      <c r="H26" s="203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5"/>
      <c r="AD26" s="7"/>
    </row>
    <row r="27" spans="1:39" x14ac:dyDescent="0.15">
      <c r="A27" s="7"/>
      <c r="B27" s="7"/>
      <c r="C27" s="7"/>
      <c r="D27" s="7"/>
      <c r="E27" s="10" t="s">
        <v>11</v>
      </c>
      <c r="F27" s="1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9" ht="9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9" ht="21" customHeight="1" x14ac:dyDescent="0.15">
      <c r="A29" s="7"/>
      <c r="B29" s="7"/>
      <c r="C29" s="7"/>
      <c r="D29" s="65" t="s">
        <v>29</v>
      </c>
      <c r="E29" s="61"/>
      <c r="F29" s="61"/>
      <c r="G29" s="61" t="s">
        <v>16</v>
      </c>
      <c r="H29" s="149"/>
      <c r="I29" s="149"/>
      <c r="J29" s="149"/>
      <c r="K29" s="149"/>
      <c r="L29" s="149"/>
      <c r="M29" s="149"/>
      <c r="N29" s="149"/>
      <c r="O29" s="149"/>
      <c r="P29" s="61" t="s">
        <v>27</v>
      </c>
      <c r="Q29" s="61"/>
      <c r="R29" s="61"/>
      <c r="S29" s="61"/>
      <c r="T29" s="61"/>
      <c r="U29" s="61"/>
      <c r="V29" s="61"/>
      <c r="W29" s="61"/>
      <c r="X29" s="61"/>
      <c r="Y29" s="11"/>
      <c r="Z29" s="11"/>
      <c r="AA29" s="11"/>
      <c r="AB29" s="8"/>
      <c r="AC29" s="8"/>
      <c r="AD29" s="8"/>
    </row>
    <row r="30" spans="1:39" ht="21" customHeight="1" x14ac:dyDescent="0.15">
      <c r="A30" s="7"/>
      <c r="B30" s="7"/>
      <c r="C30" s="7"/>
      <c r="D30" s="65" t="s">
        <v>30</v>
      </c>
      <c r="E30" s="61"/>
      <c r="F30" s="61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</row>
    <row r="31" spans="1:39" ht="21" customHeight="1" x14ac:dyDescent="0.15">
      <c r="A31" s="7"/>
      <c r="B31" s="7"/>
      <c r="C31" s="7"/>
      <c r="D31" s="65" t="s">
        <v>31</v>
      </c>
      <c r="E31" s="61"/>
      <c r="F31" s="61"/>
      <c r="G31" s="61" t="s">
        <v>49</v>
      </c>
      <c r="H31" s="61"/>
      <c r="I31" s="61"/>
      <c r="J31" s="61"/>
      <c r="K31" s="61"/>
      <c r="L31" s="61"/>
      <c r="M31" s="61"/>
      <c r="N31" s="12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1"/>
      <c r="Z31" s="11"/>
      <c r="AA31" s="11"/>
      <c r="AB31" s="8"/>
      <c r="AC31" s="8"/>
      <c r="AD31" s="8"/>
    </row>
    <row r="32" spans="1:39" ht="21" customHeight="1" x14ac:dyDescent="0.15">
      <c r="A32" s="7"/>
      <c r="B32" s="7"/>
      <c r="C32" s="7"/>
      <c r="D32" s="65" t="s">
        <v>32</v>
      </c>
      <c r="E32" s="61"/>
      <c r="F32" s="61"/>
      <c r="G32" s="61"/>
      <c r="H32" s="61"/>
      <c r="I32" s="61"/>
      <c r="J32" s="61"/>
      <c r="K32" s="7"/>
      <c r="L32" s="61" t="s">
        <v>50</v>
      </c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1"/>
      <c r="Z32" s="11"/>
      <c r="AA32" s="11"/>
      <c r="AB32" s="8"/>
      <c r="AC32" s="8"/>
      <c r="AD32" s="8"/>
    </row>
    <row r="33" spans="1:58" ht="21" customHeight="1" x14ac:dyDescent="0.15">
      <c r="A33" s="7"/>
      <c r="B33" s="7"/>
      <c r="C33" s="7"/>
      <c r="D33" s="65" t="s">
        <v>33</v>
      </c>
      <c r="E33" s="61"/>
      <c r="F33" s="61"/>
      <c r="G33" s="61" t="s">
        <v>23</v>
      </c>
      <c r="H33" s="61"/>
      <c r="I33" s="61"/>
      <c r="J33" s="61"/>
      <c r="K33" s="7"/>
      <c r="L33" s="61" t="s">
        <v>50</v>
      </c>
      <c r="M33" s="61"/>
      <c r="N33" s="61"/>
      <c r="O33" s="61"/>
      <c r="P33" s="61"/>
      <c r="Q33" s="61"/>
      <c r="R33" s="61"/>
      <c r="S33" s="61"/>
      <c r="T33" s="61"/>
      <c r="U33" s="61"/>
      <c r="V33" s="13"/>
      <c r="W33" s="13"/>
      <c r="X33" s="61"/>
      <c r="Y33" s="11"/>
      <c r="Z33" s="11"/>
      <c r="AA33" s="11"/>
      <c r="AB33" s="8"/>
      <c r="AC33" s="8"/>
      <c r="AD33" s="8"/>
    </row>
    <row r="34" spans="1:58" ht="21" customHeight="1" x14ac:dyDescent="0.15">
      <c r="A34" s="7"/>
      <c r="B34" s="7"/>
      <c r="C34" s="61"/>
      <c r="D34" s="61"/>
      <c r="E34" s="61"/>
      <c r="F34" s="61"/>
      <c r="G34" s="61" t="s">
        <v>24</v>
      </c>
      <c r="H34" s="61"/>
      <c r="I34" s="61"/>
      <c r="J34" s="61"/>
      <c r="K34" s="7"/>
      <c r="L34" s="61" t="s">
        <v>50</v>
      </c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1"/>
      <c r="Z34" s="11"/>
      <c r="AA34" s="11"/>
      <c r="AB34" s="8"/>
      <c r="AC34" s="8"/>
      <c r="AD34" s="8"/>
    </row>
    <row r="35" spans="1:58" ht="12.75" customHeight="1" x14ac:dyDescent="0.15">
      <c r="A35" s="7"/>
      <c r="B35" s="7"/>
      <c r="C35" s="61"/>
      <c r="D35" s="65" t="s">
        <v>38</v>
      </c>
      <c r="E35" s="6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8"/>
      <c r="Z35" s="8"/>
      <c r="AA35" s="8"/>
      <c r="AB35" s="8"/>
      <c r="AC35" s="8"/>
      <c r="AD35" s="8"/>
      <c r="AF35" s="118" t="s">
        <v>55</v>
      </c>
      <c r="AH35" s="97" t="s">
        <v>69</v>
      </c>
      <c r="AI35" s="51"/>
      <c r="AJ35" s="51"/>
      <c r="AK35" s="51"/>
      <c r="AL35" s="51"/>
    </row>
    <row r="36" spans="1:58" ht="11.1" customHeight="1" thickBot="1" x14ac:dyDescent="0.2">
      <c r="A36" s="7"/>
      <c r="B36" s="7"/>
      <c r="C36" s="7"/>
      <c r="D36" s="20"/>
      <c r="E36" s="20"/>
      <c r="F36" s="74"/>
      <c r="G36" s="74"/>
      <c r="H36" s="74"/>
      <c r="I36" s="74"/>
      <c r="J36" s="74"/>
      <c r="K36" s="74"/>
      <c r="L36" s="75"/>
      <c r="M36" s="148"/>
      <c r="N36" s="148"/>
      <c r="O36" s="75"/>
      <c r="P36" s="75"/>
      <c r="Q36" s="148"/>
      <c r="R36" s="148"/>
      <c r="S36" s="75"/>
      <c r="T36" s="75"/>
      <c r="U36" s="148"/>
      <c r="V36" s="148"/>
      <c r="W36" s="148"/>
      <c r="X36" s="148"/>
      <c r="Y36" s="75"/>
      <c r="Z36" s="20"/>
      <c r="AA36" s="20"/>
      <c r="AB36" s="20"/>
      <c r="AC36" s="20"/>
      <c r="AD36" s="20"/>
      <c r="AF36" s="119"/>
      <c r="AH36" s="98"/>
      <c r="AI36" s="72"/>
      <c r="AJ36" s="72"/>
      <c r="AK36" s="72"/>
      <c r="AL36" s="72"/>
      <c r="AM36" s="62"/>
      <c r="AN36" s="55"/>
      <c r="AO36" s="55"/>
      <c r="AP36" s="55"/>
      <c r="AQ36" s="55"/>
      <c r="AR36" s="79"/>
      <c r="AS36" s="80" t="s">
        <v>4</v>
      </c>
      <c r="AT36" s="81" t="s">
        <v>5</v>
      </c>
      <c r="AU36" s="80" t="s">
        <v>6</v>
      </c>
      <c r="AV36" s="80" t="s">
        <v>20</v>
      </c>
      <c r="AW36" s="81" t="s">
        <v>4</v>
      </c>
      <c r="AX36" s="80" t="s">
        <v>21</v>
      </c>
      <c r="AY36" s="80" t="s">
        <v>6</v>
      </c>
      <c r="AZ36" s="81" t="s">
        <v>20</v>
      </c>
      <c r="BA36" s="81" t="s">
        <v>4</v>
      </c>
      <c r="BB36" s="81" t="s">
        <v>26</v>
      </c>
      <c r="BC36" s="85" t="s">
        <v>68</v>
      </c>
      <c r="BD36" s="70"/>
      <c r="BE36" s="70"/>
      <c r="BF36" s="70"/>
    </row>
    <row r="37" spans="1:58" ht="21.95" customHeight="1" thickBot="1" x14ac:dyDescent="0.2">
      <c r="A37" s="7"/>
      <c r="B37" s="7"/>
      <c r="C37" s="7"/>
      <c r="D37" s="20"/>
      <c r="E37" s="20"/>
      <c r="F37" s="147"/>
      <c r="G37" s="147"/>
      <c r="H37" s="147"/>
      <c r="I37" s="147"/>
      <c r="J37" s="147"/>
      <c r="K37" s="147"/>
      <c r="L37" s="76"/>
      <c r="M37" s="122"/>
      <c r="N37" s="122"/>
      <c r="O37" s="76"/>
      <c r="P37" s="76"/>
      <c r="Q37" s="122"/>
      <c r="R37" s="122"/>
      <c r="S37" s="76"/>
      <c r="T37" s="76"/>
      <c r="U37" s="122"/>
      <c r="V37" s="122"/>
      <c r="W37" s="122"/>
      <c r="X37" s="122"/>
      <c r="Y37" s="76"/>
      <c r="Z37" s="24"/>
      <c r="AA37" s="20"/>
      <c r="AB37" s="20"/>
      <c r="AC37" s="20"/>
      <c r="AD37" s="20"/>
      <c r="AE37" s="40" t="s">
        <v>56</v>
      </c>
      <c r="AF37" s="50">
        <v>110000000</v>
      </c>
      <c r="AH37" s="50">
        <f>ROUNDDOWN(IF(AF37="",0,AF37/11),0)</f>
        <v>10000000</v>
      </c>
      <c r="AI37" s="71"/>
      <c r="AJ37" s="71"/>
      <c r="AK37" s="71"/>
      <c r="AL37" s="71"/>
      <c r="AM37" s="94" t="s">
        <v>12</v>
      </c>
      <c r="AN37" s="95"/>
      <c r="AO37" s="95"/>
      <c r="AP37" s="95"/>
      <c r="AQ37" s="95"/>
      <c r="AR37" s="96"/>
      <c r="AS37" s="58" t="str">
        <f>IF(LEN(AF37)&gt;9,MID(TEXT(AF37,"#"),LEN(AF37)-9,1),"")</f>
        <v/>
      </c>
      <c r="AT37" s="67" t="str">
        <f>IF(LEN(AF37)&gt;8,MID(TEXT(AF37,"#"),LEN(AF37)-8,1),"")</f>
        <v>1</v>
      </c>
      <c r="AU37" s="66" t="str">
        <f>IF(LEN(AF37)&gt;7,MID(TEXT(AF37,"#"),LEN(AF37)-7,1),"")</f>
        <v>1</v>
      </c>
      <c r="AV37" s="66" t="str">
        <f>IF(LEN(AF37)&gt;6,MID(TEXT(AF37,"#"),LEN(AF37)-6,1),"")</f>
        <v>0</v>
      </c>
      <c r="AW37" s="67" t="str">
        <f>IF(LEN(AF37)&gt;5,MID(TEXT(AF37,"#"),LEN(AF37)-5,1),"")</f>
        <v>0</v>
      </c>
      <c r="AX37" s="66" t="str">
        <f>IF(LEN(AF37)&gt;4,MID(TEXT(AF37,"#"),LEN(AF37)-4,1),"")</f>
        <v>0</v>
      </c>
      <c r="AY37" s="66" t="str">
        <f>IF(LEN(AF37)&gt;3,MID(TEXT(AF37,"#"),LEN(AF37)-3,1),"")</f>
        <v>0</v>
      </c>
      <c r="AZ37" s="67" t="str">
        <f>IF(LEN(AF37)&gt;2,MID(TEXT(AF37,"#"),LEN(AF37)-2,1),"")</f>
        <v>0</v>
      </c>
      <c r="BA37" s="67" t="str">
        <f>IF(LEN(AF37)&gt;1,MID(TEXT(AF37,"#"),LEN(AF37)-1,1),"")</f>
        <v>0</v>
      </c>
      <c r="BB37" s="67" t="str">
        <f>IF(LEN(AF37)&gt;1,MID(TEXT(AF37,"#"),LEN(AF37)-0,1),"0")</f>
        <v>0</v>
      </c>
      <c r="BC37" s="207" t="str">
        <f>IF(AF37&gt;0,TEXT(AH37,"###,###")&amp;"円","")</f>
        <v>10,000,000円</v>
      </c>
    </row>
    <row r="38" spans="1:58" ht="24" customHeight="1" thickBot="1" x14ac:dyDescent="0.4">
      <c r="A38" s="7"/>
      <c r="B38" s="7"/>
      <c r="C38" s="7"/>
      <c r="D38" s="20"/>
      <c r="E38" s="20"/>
      <c r="F38" s="146"/>
      <c r="G38" s="146"/>
      <c r="H38" s="146"/>
      <c r="I38" s="146"/>
      <c r="J38" s="146"/>
      <c r="K38" s="146"/>
      <c r="L38" s="76"/>
      <c r="M38" s="122"/>
      <c r="N38" s="122"/>
      <c r="O38" s="76"/>
      <c r="P38" s="76"/>
      <c r="Q38" s="122"/>
      <c r="R38" s="122"/>
      <c r="S38" s="76"/>
      <c r="T38" s="76"/>
      <c r="U38" s="122"/>
      <c r="V38" s="122"/>
      <c r="W38" s="122"/>
      <c r="X38" s="122"/>
      <c r="Y38" s="76"/>
      <c r="Z38" s="25"/>
      <c r="AA38" s="20"/>
      <c r="AB38" s="20"/>
      <c r="AC38" s="20"/>
      <c r="AD38" s="20"/>
      <c r="AE38" s="40" t="s">
        <v>57</v>
      </c>
      <c r="AF38" s="50">
        <v>44000000</v>
      </c>
      <c r="AH38" s="50">
        <f>ROUNDDOWN(IF(AF38="",0,AF38/11),0)</f>
        <v>4000000</v>
      </c>
      <c r="AI38" s="71"/>
      <c r="AJ38" s="71"/>
      <c r="AK38" s="71"/>
      <c r="AL38" s="71"/>
      <c r="AM38" s="115" t="s">
        <v>13</v>
      </c>
      <c r="AN38" s="116"/>
      <c r="AO38" s="116"/>
      <c r="AP38" s="116"/>
      <c r="AQ38" s="116"/>
      <c r="AR38" s="117"/>
      <c r="AS38" s="58" t="str">
        <f>IF(LEN(AF38)&gt;9,MID(TEXT(AF38,"#"),LEN(AF38)-9,1),"")</f>
        <v/>
      </c>
      <c r="AT38" s="69" t="str">
        <f>IF(LEN(AF38)&gt;8,MID(TEXT(AF38,"#"),LEN(AF38)-8,1),"")</f>
        <v/>
      </c>
      <c r="AU38" s="66" t="str">
        <f>IF(LEN(AF38)&gt;7,MID(TEXT(AF38,"#"),LEN(AF38)-7,1),"")</f>
        <v>4</v>
      </c>
      <c r="AV38" s="66" t="str">
        <f>IF(LEN(AF38)&gt;6,MID(TEXT(AF38,"#"),LEN(AF38)-6,1),"")</f>
        <v>4</v>
      </c>
      <c r="AW38" s="69" t="str">
        <f>IF(LEN(AF38)&gt;5,MID(TEXT(AF38,"#"),LEN(AF38)-5,1),"")</f>
        <v>0</v>
      </c>
      <c r="AX38" s="66" t="str">
        <f>IF(LEN(AF38)&gt;4,MID(TEXT(AF38,"#"),LEN(AF38)-4,1),"")</f>
        <v>0</v>
      </c>
      <c r="AY38" s="66" t="str">
        <f>IF(LEN(AF38)&gt;3,MID(TEXT(AF38,"#"),LEN(AF38)-3,1),"")</f>
        <v>0</v>
      </c>
      <c r="AZ38" s="69" t="str">
        <f>IF(LEN(AF38)&gt;2,MID(TEXT(AF38,"#"),LEN(AF38)-2,1),"")</f>
        <v>0</v>
      </c>
      <c r="BA38" s="69" t="str">
        <f>IF(LEN(AF38)&gt;1,MID(TEXT(AF38,"#"),LEN(AF38)-1,1),"")</f>
        <v>0</v>
      </c>
      <c r="BB38" s="67" t="str">
        <f>IF(LEN(AF38)&gt;1,MID(TEXT(AF38,"#"),LEN(AF38)-0,1),"0")</f>
        <v>0</v>
      </c>
      <c r="BC38" s="207" t="str">
        <f>IF(AF38&gt;0,TEXT(AH38,"###,###")&amp;"円","")</f>
        <v>4,000,000円</v>
      </c>
    </row>
    <row r="39" spans="1:58" ht="24" customHeight="1" thickBot="1" x14ac:dyDescent="0.2">
      <c r="A39" s="7"/>
      <c r="B39" s="7"/>
      <c r="C39" s="7"/>
      <c r="D39" s="20"/>
      <c r="E39" s="20"/>
      <c r="F39" s="146"/>
      <c r="G39" s="146"/>
      <c r="H39" s="146"/>
      <c r="I39" s="146"/>
      <c r="J39" s="146"/>
      <c r="K39" s="146"/>
      <c r="L39" s="76"/>
      <c r="M39" s="122"/>
      <c r="N39" s="122"/>
      <c r="O39" s="76"/>
      <c r="P39" s="76"/>
      <c r="Q39" s="122"/>
      <c r="R39" s="122"/>
      <c r="S39" s="76"/>
      <c r="T39" s="76"/>
      <c r="U39" s="122"/>
      <c r="V39" s="122"/>
      <c r="W39" s="122"/>
      <c r="X39" s="122"/>
      <c r="Y39" s="76"/>
      <c r="Z39" s="27"/>
      <c r="AA39" s="26"/>
      <c r="AB39" s="20"/>
      <c r="AC39" s="20"/>
      <c r="AD39" s="20"/>
      <c r="AE39" s="40" t="s">
        <v>58</v>
      </c>
      <c r="AF39" s="50"/>
      <c r="AH39" s="50">
        <f>ROUNDDOWN(IF(AF39="",0,AF39/11),0)</f>
        <v>0</v>
      </c>
      <c r="AI39" s="71"/>
      <c r="AJ39" s="71"/>
      <c r="AK39" s="71"/>
      <c r="AL39" s="71"/>
      <c r="AM39" s="115" t="s">
        <v>14</v>
      </c>
      <c r="AN39" s="116"/>
      <c r="AO39" s="116"/>
      <c r="AP39" s="116"/>
      <c r="AQ39" s="116"/>
      <c r="AR39" s="117"/>
      <c r="AS39" s="57" t="str">
        <f>IF(LEN(AF39)&gt;9,MID(TEXT(AF39,"#"),LEN(AF39)-9,1),"")</f>
        <v/>
      </c>
      <c r="AT39" s="69" t="str">
        <f>IF(LEN(AF39)&gt;8,MID(TEXT(AF39,"#"),LEN(AF39)-8,1),"")</f>
        <v/>
      </c>
      <c r="AU39" s="68" t="str">
        <f>IF(LEN(AF39)&gt;7,MID(TEXT(AF39,"#"),LEN(AF39)-7,1),"")</f>
        <v/>
      </c>
      <c r="AV39" s="68" t="str">
        <f>IF(LEN(AF39)&gt;6,MID(TEXT(AF39,"#"),LEN(AF39)-6,1),"")</f>
        <v/>
      </c>
      <c r="AW39" s="69" t="str">
        <f>IF(LEN(AF39)&gt;5,MID(TEXT(AF39,"#"),LEN(AF39)-5,1),"")</f>
        <v/>
      </c>
      <c r="AX39" s="68" t="str">
        <f>IF(LEN(AF39)&gt;4,MID(TEXT(AF39,"#"),LEN(AF39)-4,1),"")</f>
        <v/>
      </c>
      <c r="AY39" s="68" t="str">
        <f>IF(LEN(AF39)&gt;3,MID(TEXT(AF39,"#"),LEN(AF39)-3,1),"")</f>
        <v/>
      </c>
      <c r="AZ39" s="69" t="str">
        <f>IF(LEN(AF39)&gt;2,MID(TEXT(AF39,"#"),LEN(AF39)-2,1),"")</f>
        <v/>
      </c>
      <c r="BA39" s="69" t="str">
        <f>IF(LEN(AF39)&gt;1,MID(TEXT(AF39,"#"),LEN(AF39)-1,1),"")</f>
        <v/>
      </c>
      <c r="BB39" s="67" t="str">
        <f>IF(LEN(AF39)&gt;1,MID(TEXT(AF39,"#"),LEN(AF39)-0,1),"0")</f>
        <v>0</v>
      </c>
      <c r="BC39" s="207" t="str">
        <f>IF(AF39&gt;0,TEXT(AH39,"###,###")&amp;"円","")</f>
        <v/>
      </c>
    </row>
    <row r="40" spans="1:58" ht="10.5" customHeight="1" x14ac:dyDescent="0.35">
      <c r="A40" s="7"/>
      <c r="B40" s="7"/>
      <c r="C40" s="7"/>
      <c r="D40" s="20"/>
      <c r="E40" s="20"/>
      <c r="F40" s="146"/>
      <c r="G40" s="146"/>
      <c r="H40" s="146"/>
      <c r="I40" s="146"/>
      <c r="J40" s="146"/>
      <c r="K40" s="146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3"/>
      <c r="Z40" s="124"/>
      <c r="AA40" s="125"/>
      <c r="AB40" s="125"/>
      <c r="AC40" s="126"/>
      <c r="AD40" s="126"/>
      <c r="AE40" s="141" t="s">
        <v>59</v>
      </c>
      <c r="AF40" s="99">
        <v>66000000</v>
      </c>
      <c r="AH40" s="99">
        <f>IF(AF42=0,AH37-AH38-AH39,ROUNDDOWN(IF(AF40="",0,AF40/11),0))</f>
        <v>6000000</v>
      </c>
      <c r="AI40" s="71"/>
      <c r="AJ40" s="71"/>
      <c r="AK40" s="71"/>
      <c r="AL40" s="71"/>
      <c r="AM40" s="109" t="s">
        <v>15</v>
      </c>
      <c r="AN40" s="110"/>
      <c r="AO40" s="110"/>
      <c r="AP40" s="110"/>
      <c r="AQ40" s="110"/>
      <c r="AR40" s="111"/>
      <c r="AS40" s="107" t="str">
        <f>IF(LEN(AF40)&gt;9,MID(TEXT(AF40,"#"),LEN(AF40)-9,1),"")</f>
        <v/>
      </c>
      <c r="AT40" s="183" t="str">
        <f>IF(LEN(AF40)&gt;8,MID(TEXT(AF40,"#"),LEN(AF40)-8,1),"")</f>
        <v/>
      </c>
      <c r="AU40" s="183" t="str">
        <f>IF(LEN(AF40)&gt;7,MID(TEXT(AF40,"#"),LEN(AF40)-7,1),"")</f>
        <v>6</v>
      </c>
      <c r="AV40" s="183" t="str">
        <f>IF(LEN(AF40)&gt;6,MID(TEXT(AF40,"#"),LEN(AF40)-6,1),"")</f>
        <v>6</v>
      </c>
      <c r="AW40" s="183" t="str">
        <f>IF(LEN(AF40)&gt;5,MID(TEXT(AF40,"#"),LEN(AF40)-5,1),"")</f>
        <v>0</v>
      </c>
      <c r="AX40" s="183" t="str">
        <f>IF(LEN(AF40)&gt;4,MID(TEXT(AF40,"#"),LEN(AF40)-4,1),"")</f>
        <v>0</v>
      </c>
      <c r="AY40" s="183" t="str">
        <f>IF(LEN(AF40)&gt;3,MID(TEXT(AF40,"#"),LEN(AF40)-3,1),"")</f>
        <v>0</v>
      </c>
      <c r="AZ40" s="183" t="str">
        <f>IF(LEN(AF40)&gt;2,MID(TEXT(AF40,"#"),LEN(AF40)-2,1),"")</f>
        <v>0</v>
      </c>
      <c r="BA40" s="183" t="str">
        <f>IF(LEN(AF40)&gt;1,MID(TEXT(AF40,"#"),LEN(AF40)-1,1),"")</f>
        <v>0</v>
      </c>
      <c r="BB40" s="185" t="str">
        <f>IF(LEN(AF40)&gt;1,MID(TEXT(AF40,"#"),LEN(AF40)-0,1),"0")</f>
        <v>0</v>
      </c>
      <c r="BC40" s="206" t="str">
        <f>IF(AF40&gt;0,TEXT(AH40,"###,###")&amp;"円","")</f>
        <v>6,000,000円</v>
      </c>
    </row>
    <row r="41" spans="1:58" ht="13.5" customHeight="1" thickBot="1" x14ac:dyDescent="0.45">
      <c r="A41" s="7"/>
      <c r="B41" s="7"/>
      <c r="C41" s="7"/>
      <c r="D41" s="20"/>
      <c r="E41" s="20"/>
      <c r="F41" s="146"/>
      <c r="G41" s="146"/>
      <c r="H41" s="146"/>
      <c r="I41" s="146"/>
      <c r="J41" s="146"/>
      <c r="K41" s="146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3"/>
      <c r="Z41" s="38"/>
      <c r="AA41" s="127"/>
      <c r="AB41" s="128"/>
      <c r="AC41" s="128"/>
      <c r="AD41" s="39"/>
      <c r="AE41" s="142"/>
      <c r="AF41" s="100"/>
      <c r="AH41" s="100"/>
      <c r="AI41" s="73"/>
      <c r="AJ41" s="73"/>
      <c r="AK41" s="73"/>
      <c r="AL41" s="73"/>
      <c r="AM41" s="112"/>
      <c r="AN41" s="113"/>
      <c r="AO41" s="113"/>
      <c r="AP41" s="113"/>
      <c r="AQ41" s="113"/>
      <c r="AR41" s="114"/>
      <c r="AS41" s="108"/>
      <c r="AT41" s="184"/>
      <c r="AU41" s="184"/>
      <c r="AV41" s="184"/>
      <c r="AW41" s="184"/>
      <c r="AX41" s="184"/>
      <c r="AY41" s="184"/>
      <c r="AZ41" s="184"/>
      <c r="BA41" s="184"/>
      <c r="BB41" s="186"/>
      <c r="BC41" s="206"/>
    </row>
    <row r="42" spans="1:58" ht="24" customHeight="1" thickBot="1" x14ac:dyDescent="0.2">
      <c r="A42" s="7"/>
      <c r="B42" s="7"/>
      <c r="C42" s="7"/>
      <c r="D42" s="20"/>
      <c r="E42" s="20"/>
      <c r="F42" s="146"/>
      <c r="G42" s="146"/>
      <c r="H42" s="146"/>
      <c r="I42" s="146"/>
      <c r="J42" s="146"/>
      <c r="K42" s="146"/>
      <c r="L42" s="76"/>
      <c r="M42" s="122"/>
      <c r="N42" s="122"/>
      <c r="O42" s="76"/>
      <c r="P42" s="76"/>
      <c r="Q42" s="122"/>
      <c r="R42" s="122"/>
      <c r="S42" s="76"/>
      <c r="T42" s="76"/>
      <c r="U42" s="122"/>
      <c r="V42" s="122"/>
      <c r="W42" s="122"/>
      <c r="X42" s="122"/>
      <c r="Y42" s="77"/>
      <c r="Z42" s="28"/>
      <c r="AA42" s="78"/>
      <c r="AB42" s="20"/>
      <c r="AC42" s="121"/>
      <c r="AD42" s="121"/>
      <c r="AF42" s="50">
        <f>AF37-AF38-AF39-AF40</f>
        <v>0</v>
      </c>
      <c r="AH42" s="50">
        <f>AH37-AH38-AH39-AH40</f>
        <v>0</v>
      </c>
      <c r="AI42" s="91" t="str">
        <f>IF(AF42=0,IF(AH42&gt;0,"消費税額の調整が必要です。",""),"")</f>
        <v/>
      </c>
      <c r="AJ42" s="71"/>
      <c r="AK42" s="71"/>
      <c r="AL42" s="71"/>
      <c r="AM42" s="102" t="s">
        <v>48</v>
      </c>
      <c r="AN42" s="103"/>
      <c r="AO42" s="103"/>
      <c r="AP42" s="103"/>
      <c r="AQ42" s="103"/>
      <c r="AR42" s="104"/>
      <c r="AS42" s="82" t="str">
        <f>IF(LEN(AF42)&gt;9,MID(TEXT(AF42,"#"),LEN(AF42)-9,1),"")</f>
        <v/>
      </c>
      <c r="AT42" s="88" t="str">
        <f>IF(LEN(AF42)&gt;8,MID(TEXT(AF42,"#"),LEN(AF42)-8,1),"")</f>
        <v/>
      </c>
      <c r="AU42" s="89" t="str">
        <f>IF(LEN(AF42)&gt;7,MID(TEXT(AF42,"#"),LEN(AF42)-7,1),"")</f>
        <v/>
      </c>
      <c r="AV42" s="89" t="str">
        <f>IF(LEN(AF42)&gt;6,MID(TEXT(AF42,"#"),LEN(AF42)-6,1),"")</f>
        <v/>
      </c>
      <c r="AW42" s="88" t="str">
        <f>IF(LEN(AF42)&gt;5,MID(TEXT(AF42,"#"),LEN(AF42)-5,1),"")</f>
        <v/>
      </c>
      <c r="AX42" s="89" t="str">
        <f>IF(LEN(AF42)&gt;4,MID(TEXT(AF42,"#"),LEN(AF42)-4,1),"")</f>
        <v/>
      </c>
      <c r="AY42" s="89" t="str">
        <f>IF(LEN(AF42)&gt;3,MID(TEXT(AF42,"#"),LEN(AF42)-3,1),"")</f>
        <v/>
      </c>
      <c r="AZ42" s="88" t="str">
        <f>IF(LEN(AF42)&gt;2,MID(TEXT(AF42,"#"),LEN(AF42)-2,1),"")</f>
        <v/>
      </c>
      <c r="BA42" s="88" t="str">
        <f>IF(LEN(AF42)&gt;1,MID(TEXT(AF42,"#"),LEN(AF42)-1,1),"")</f>
        <v/>
      </c>
      <c r="BB42" s="90" t="str">
        <f>IF(LEN(AF42)&gt;1,MID(TEXT(AF42,"#"),LEN(AF42)-0,1),"0")</f>
        <v>0</v>
      </c>
      <c r="BC42" s="208" t="str">
        <f>IF(AF42&gt;0,TEXT(AH42,"###,###")&amp;"円","")</f>
        <v/>
      </c>
    </row>
    <row r="43" spans="1:58" ht="21.95" customHeight="1" x14ac:dyDescent="0.15">
      <c r="A43" s="7"/>
      <c r="B43" s="7"/>
      <c r="C43" s="11"/>
      <c r="D43" s="11" t="s">
        <v>52</v>
      </c>
      <c r="E43" s="1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H43" s="86" t="s">
        <v>73</v>
      </c>
    </row>
    <row r="44" spans="1:58" ht="30" customHeight="1" x14ac:dyDescent="0.15">
      <c r="A44" s="7"/>
      <c r="B44" s="18"/>
      <c r="C44" s="29" t="s">
        <v>45</v>
      </c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6"/>
      <c r="AD44" s="17"/>
    </row>
    <row r="45" spans="1:58" ht="21" customHeight="1" x14ac:dyDescent="0.15"/>
  </sheetData>
  <mergeCells count="103">
    <mergeCell ref="N9:Q9"/>
    <mergeCell ref="N10:Q10"/>
    <mergeCell ref="N11:Q11"/>
    <mergeCell ref="N12:Q12"/>
    <mergeCell ref="N13:Q13"/>
    <mergeCell ref="N14:Q14"/>
    <mergeCell ref="D1:E1"/>
    <mergeCell ref="D2:E2"/>
    <mergeCell ref="D3:E3"/>
    <mergeCell ref="J3:W3"/>
    <mergeCell ref="D4:E4"/>
    <mergeCell ref="N8:Q8"/>
    <mergeCell ref="C26:G26"/>
    <mergeCell ref="A15:AC15"/>
    <mergeCell ref="A16:AC16"/>
    <mergeCell ref="AF16:AG17"/>
    <mergeCell ref="G17:H17"/>
    <mergeCell ref="J17:K17"/>
    <mergeCell ref="L17:M17"/>
    <mergeCell ref="N17:O17"/>
    <mergeCell ref="P17:Q17"/>
    <mergeCell ref="R17:S17"/>
    <mergeCell ref="T17:U17"/>
    <mergeCell ref="V17:X17"/>
    <mergeCell ref="Y17:Z17"/>
    <mergeCell ref="H29:O29"/>
    <mergeCell ref="G30:AD30"/>
    <mergeCell ref="Y18:Z18"/>
    <mergeCell ref="F22:I23"/>
    <mergeCell ref="J22:M22"/>
    <mergeCell ref="N22:Q23"/>
    <mergeCell ref="S22:AC23"/>
    <mergeCell ref="J23:M23"/>
    <mergeCell ref="F37:K37"/>
    <mergeCell ref="M37:N37"/>
    <mergeCell ref="Q37:R37"/>
    <mergeCell ref="U37:V37"/>
    <mergeCell ref="W37:X37"/>
    <mergeCell ref="G18:H18"/>
    <mergeCell ref="J18:K18"/>
    <mergeCell ref="L18:M18"/>
    <mergeCell ref="N18:O18"/>
    <mergeCell ref="P18:Q18"/>
    <mergeCell ref="R18:S18"/>
    <mergeCell ref="T18:U18"/>
    <mergeCell ref="V18:X18"/>
    <mergeCell ref="C24:G25"/>
    <mergeCell ref="L24:AC24"/>
    <mergeCell ref="H25:AC26"/>
    <mergeCell ref="AM37:AR37"/>
    <mergeCell ref="AF35:AF36"/>
    <mergeCell ref="AH35:AH36"/>
    <mergeCell ref="M36:N36"/>
    <mergeCell ref="Q36:R36"/>
    <mergeCell ref="U36:V36"/>
    <mergeCell ref="W36:X36"/>
    <mergeCell ref="F39:K39"/>
    <mergeCell ref="M39:N39"/>
    <mergeCell ref="Q39:R39"/>
    <mergeCell ref="U39:V39"/>
    <mergeCell ref="W39:X39"/>
    <mergeCell ref="AM39:AR39"/>
    <mergeCell ref="F38:K38"/>
    <mergeCell ref="M38:N38"/>
    <mergeCell ref="Q38:R38"/>
    <mergeCell ref="U38:V38"/>
    <mergeCell ref="W38:X38"/>
    <mergeCell ref="AM38:AR38"/>
    <mergeCell ref="T40:T41"/>
    <mergeCell ref="U40:V41"/>
    <mergeCell ref="W40:X41"/>
    <mergeCell ref="Y40:Y41"/>
    <mergeCell ref="Z40:AD40"/>
    <mergeCell ref="F40:K41"/>
    <mergeCell ref="L40:L41"/>
    <mergeCell ref="M40:N41"/>
    <mergeCell ref="O40:O41"/>
    <mergeCell ref="P40:P41"/>
    <mergeCell ref="Q40:R41"/>
    <mergeCell ref="AM42:AR42"/>
    <mergeCell ref="BA40:BA41"/>
    <mergeCell ref="BB40:BB41"/>
    <mergeCell ref="BC40:BC41"/>
    <mergeCell ref="AA41:AC41"/>
    <mergeCell ref="F42:K42"/>
    <mergeCell ref="M42:N42"/>
    <mergeCell ref="Q42:R42"/>
    <mergeCell ref="U42:V42"/>
    <mergeCell ref="W42:X42"/>
    <mergeCell ref="AC42:AD42"/>
    <mergeCell ref="AU40:AU41"/>
    <mergeCell ref="AV40:AV41"/>
    <mergeCell ref="AW40:AW41"/>
    <mergeCell ref="AX40:AX41"/>
    <mergeCell ref="AY40:AY41"/>
    <mergeCell ref="AZ40:AZ41"/>
    <mergeCell ref="AE40:AE41"/>
    <mergeCell ref="AF40:AF41"/>
    <mergeCell ref="AH40:AH41"/>
    <mergeCell ref="AM40:AR41"/>
    <mergeCell ref="AS40:AS41"/>
    <mergeCell ref="AT40:AT41"/>
    <mergeCell ref="S40:S41"/>
  </mergeCells>
  <phoneticPr fontId="1"/>
  <pageMargins left="0.70866141732283472" right="0.31496062992125984" top="0.74803149606299213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工事用</vt:lpstr>
      <vt:lpstr>工事用記入例</vt:lpstr>
      <vt:lpstr>工事用!Print_Area</vt:lpstr>
      <vt:lpstr>工事用記入例!Print_Area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2023-10-25T08:21:01Z</dcterms:modified>
</cp:coreProperties>
</file>