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uidounas\上下水道局\①経営管理課\2022\A1_各課共通\03_財務管理\01_財務総括\17958_財務依頼・照会（下半期）\R5.1.10_公営企業に係る経営比較分析表（令和３年度決算）の分析等について\04 諫早市\08_下水道\"/>
    </mc:Choice>
  </mc:AlternateContent>
  <xr:revisionPtr revIDLastSave="0" documentId="13_ncr:1_{B3C1767B-F904-4543-9538-9E5F24A0A4F3}" xr6:coauthVersionLast="36" xr6:coauthVersionMax="36" xr10:uidLastSave="{00000000-0000-0000-0000-000000000000}"/>
  <workbookProtection workbookAlgorithmName="SHA-512" workbookHashValue="n1XLDujh3MRBqXldABE+SINSdjPRjo9Agd6Opqh6/XpgwCeE7xHLwbEkO6u7cNqRb5ANf3NM5N3XMATUFmZmsg==" workbookSaltValue="CgZyxR17M3Na/DyVvqihh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T6" i="5"/>
  <c r="AT8" i="4" s="1"/>
  <c r="S6" i="5"/>
  <c r="R6" i="5"/>
  <c r="Q6" i="5"/>
  <c r="W10" i="4" s="1"/>
  <c r="P6" i="5"/>
  <c r="O6" i="5"/>
  <c r="N6" i="5"/>
  <c r="B10" i="4" s="1"/>
  <c r="M6" i="5"/>
  <c r="L6" i="5"/>
  <c r="W8" i="4" s="1"/>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BB10" i="4"/>
  <c r="AT10" i="4"/>
  <c r="AL10" i="4"/>
  <c r="AD10" i="4"/>
  <c r="P10" i="4"/>
  <c r="I10" i="4"/>
  <c r="BB8" i="4"/>
  <c r="AL8" i="4"/>
  <c r="AD8" i="4"/>
  <c r="P8" i="4"/>
  <c r="I8" i="4"/>
  <c r="B6" i="4"/>
</calcChain>
</file>

<file path=xl/sharedStrings.xml><?xml version="1.0" encoding="utf-8"?>
<sst xmlns="http://schemas.openxmlformats.org/spreadsheetml/2006/main" count="231" uniqueCount="115">
  <si>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</si>
  <si>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</si>
  <si>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</si>
  <si>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</si>
  <si>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</si>
  <si>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</si>
  <si>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</si>
  <si>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</si>
  <si>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</si>
  <si>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</si>
  <si>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</si>
  <si>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</si>
  <si>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</si>
  <si>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</si>
  <si>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</si>
  <si>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</si>
  <si>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</si>
  <si>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</si>
  <si>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</si>
  <si>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</si>
  <si>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</si>
  <si>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</si>
  <si>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</si>
  <si>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</si>
  <si>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</si>
  <si>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</si>
  <si>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</si>
  <si>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</si>
  <si>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</si>
  <si>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</si>
  <si>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</si>
  <si>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</si>
  <si>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</si>
  <si>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</si>
  <si>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</si>
  <si>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</si>
  <si>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</si>
  <si>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</si>
  <si>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</si>
  <si>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</si>
  <si>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</si>
  <si>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</si>
  <si>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</si>
  <si>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</si>
  <si>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</si>
  <si>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</si>
  <si>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</si>
  <si>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</si>
  <si>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</si>
  <si>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</si>
  <si>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</si>
  <si>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</si>
  <si>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</si>
  <si>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</si>
  <si>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</si>
  <si>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</si>
  <si>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</si>
  <si>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</si>
  <si>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</si>
  <si>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</si>
  <si>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</si>
  <si>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</si>
  <si>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</si>
  <si>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</si>
  <si>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</si>
  <si>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</si>
  <si>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</si>
  <si>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</si>
  <si>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</si>
  <si>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</si>
  <si>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</si>
  <si>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</si>
  <si>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</si>
  <si>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</si>
  <si>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</si>
  <si>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</si>
  <si>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</si>
  <si>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</si>
  <si>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</si>
  <si>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</si>
  <si>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</si>
  <si>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</si>
  <si>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</si>
  <si>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</si>
  <si>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</si>
  <si>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</si>
  <si>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</si>
  <si>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</si>
  <si>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</si>
  <si>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</si>
  <si>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</si>
  <si>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</si>
  <si>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</si>
  <si>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</si>
  <si>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</si>
  <si>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諫早市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</si>
  <si>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</si>
  <si>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</si>
  <si>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</si>
  <si>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</si>
  <si>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</si>
  <si>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</si>
  <si>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</si>
  <si>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</si>
  <si>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</si>
  <si>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</si>
  <si>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</si>
  <si>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</si>
  <si>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</si>
  <si>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</si>
  <si>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</si>
  <si>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</si>
  <si>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6年度末に供用開始を行ったことから、管路については老朽化に至っていない状況であるが、今後、処理場の経年劣化に対応していくため、公共接続を主軸とした施設の統廃合を検討した上でストックマネジメント等の更新計画を策定し、計画的に整備を進めていく必要がある。</t>
    <phoneticPr fontId="4"/>
  </si>
  <si>
    <t>　各指標から、経営は厳しい状況にある。本市では、公共下水道、特定環境保全公共下水道及び農業・漁業集落排水事業を一つの事業とし、4事業を通して安定経営に努めることとしている。今後見込まれる施設の老朽化対策や多額の企業債償還などに対応するため一層の経営の効率化を進めるとともに、施設の統廃合についても検討を進める。</t>
    <phoneticPr fontId="4"/>
  </si>
  <si>
    <t>　①経常収支比率は100％を超えたものの、②累積欠損金比率、③流動比率及び⑤経費回収率については、事業区域内における人口密度が低いなど、事業規模に相当する使用料収入が得られていないことなどから、厳しい経営状況となっている。
　④企業債残高対事業規模比率は、平成29年度から整備事業のため新規借入れが発生したことから、高い水準となっている。今後更に増えていく償還額に対応するため、事業の効率化を図っていく必要がある。
　⑦施設利用率については、人口減少等もあり減少傾向にあることから、施設の統廃合等を視野に入れ、効率的な処理方法について検討する必要がある。
　⑧水洗化率については、令和元年度以降、類似団体の平均を上回っている状況であるが、更なる水洗化率の向上を図るため、引き続き住民に対して事業の目的などを説明し理解をいただくなど接続の促進に努めていきたい。</t>
    <rPh sb="14" eb="15">
      <t>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</si>
</sst>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F9-4324-9A43-9AA693AC9D6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AFF9-4324-9A43-9AA693AC9D6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45.32</c:v>
                </c:pt>
                <c:pt idx="1">
                  <c:v>44.78</c:v>
                </c:pt>
                <c:pt idx="2">
                  <c:v>44.58</c:v>
                </c:pt>
                <c:pt idx="3">
                  <c:v>45.81</c:v>
                </c:pt>
                <c:pt idx="4">
                  <c:v>44.01</c:v>
                </c:pt>
              </c:numCache>
            </c:numRef>
          </c:val>
          <c:extLst>
            <c:ext xmlns:c16="http://schemas.microsoft.com/office/drawing/2014/chart" uri="{C3380CC4-5D6E-409C-BE32-E72D297353CC}">
              <c16:uniqueId val="{00000000-2013-4888-A1DF-FF5BDC77AB2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013-4888-A1DF-FF5BDC77AB2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83.58</c:v>
                </c:pt>
                <c:pt idx="1">
                  <c:v>84.27</c:v>
                </c:pt>
                <c:pt idx="2">
                  <c:v>85.96</c:v>
                </c:pt>
                <c:pt idx="3">
                  <c:v>87.3</c:v>
                </c:pt>
                <c:pt idx="4">
                  <c:v>85.41</c:v>
                </c:pt>
              </c:numCache>
            </c:numRef>
          </c:val>
          <c:extLst>
            <c:ext xmlns:c16="http://schemas.microsoft.com/office/drawing/2014/chart" uri="{C3380CC4-5D6E-409C-BE32-E72D297353CC}">
              <c16:uniqueId val="{00000000-3AE7-4142-8681-81A3B106C5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3AE7-4142-8681-81A3B106C5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94.68</c:v>
                </c:pt>
                <c:pt idx="1">
                  <c:v>94.38</c:v>
                </c:pt>
                <c:pt idx="2">
                  <c:v>98.94</c:v>
                </c:pt>
                <c:pt idx="3">
                  <c:v>99.73</c:v>
                </c:pt>
                <c:pt idx="4">
                  <c:v>103.68</c:v>
                </c:pt>
              </c:numCache>
            </c:numRef>
          </c:val>
          <c:extLst>
            <c:ext xmlns:c16="http://schemas.microsoft.com/office/drawing/2014/chart" uri="{C3380CC4-5D6E-409C-BE32-E72D297353CC}">
              <c16:uniqueId val="{00000000-FB7D-4363-9A2C-8D9E76733B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100.95</c:v>
                </c:pt>
                <c:pt idx="1">
                  <c:v>101.77</c:v>
                </c:pt>
                <c:pt idx="2">
                  <c:v>103.6</c:v>
                </c:pt>
                <c:pt idx="3">
                  <c:v>106.37</c:v>
                </c:pt>
                <c:pt idx="4">
                  <c:v>106.07</c:v>
                </c:pt>
              </c:numCache>
            </c:numRef>
          </c:val>
          <c:smooth val="0"/>
          <c:extLst>
            <c:ext xmlns:c16="http://schemas.microsoft.com/office/drawing/2014/chart" uri="{C3380CC4-5D6E-409C-BE32-E72D297353CC}">
              <c16:uniqueId val="{00000001-FB7D-4363-9A2C-8D9E76733B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23.15</c:v>
                </c:pt>
                <c:pt idx="1">
                  <c:v>23.48</c:v>
                </c:pt>
                <c:pt idx="2">
                  <c:v>26.05</c:v>
                </c:pt>
                <c:pt idx="3">
                  <c:v>27.58</c:v>
                </c:pt>
                <c:pt idx="4">
                  <c:v>29.3</c:v>
                </c:pt>
              </c:numCache>
            </c:numRef>
          </c:val>
          <c:extLst>
            <c:ext xmlns:c16="http://schemas.microsoft.com/office/drawing/2014/chart" uri="{C3380CC4-5D6E-409C-BE32-E72D297353CC}">
              <c16:uniqueId val="{00000000-045D-4CE3-B6EB-0EDFAA870F7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24.87</c:v>
                </c:pt>
                <c:pt idx="1">
                  <c:v>24.13</c:v>
                </c:pt>
                <c:pt idx="2">
                  <c:v>23.06</c:v>
                </c:pt>
                <c:pt idx="3">
                  <c:v>20.34</c:v>
                </c:pt>
                <c:pt idx="4">
                  <c:v>21.85</c:v>
                </c:pt>
              </c:numCache>
            </c:numRef>
          </c:val>
          <c:smooth val="0"/>
          <c:extLst>
            <c:ext xmlns:c16="http://schemas.microsoft.com/office/drawing/2014/chart" uri="{C3380CC4-5D6E-409C-BE32-E72D297353CC}">
              <c16:uniqueId val="{00000001-045D-4CE3-B6EB-0EDFAA870F7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30-4457-AC70-E873DB547A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030-4457-AC70-E873DB547A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332.95</c:v>
                </c:pt>
                <c:pt idx="1">
                  <c:v>362.14</c:v>
                </c:pt>
                <c:pt idx="2">
                  <c:v>369.52</c:v>
                </c:pt>
                <c:pt idx="3">
                  <c:v>364.74</c:v>
                </c:pt>
                <c:pt idx="4">
                  <c:v>347.16</c:v>
                </c:pt>
              </c:numCache>
            </c:numRef>
          </c:val>
          <c:extLst>
            <c:ext xmlns:c16="http://schemas.microsoft.com/office/drawing/2014/chart" uri="{C3380CC4-5D6E-409C-BE32-E72D297353CC}">
              <c16:uniqueId val="{00000000-2517-4B26-8FC5-0337997321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224.04</c:v>
                </c:pt>
                <c:pt idx="1">
                  <c:v>227.4</c:v>
                </c:pt>
                <c:pt idx="2">
                  <c:v>193.99</c:v>
                </c:pt>
                <c:pt idx="3">
                  <c:v>139.02000000000001</c:v>
                </c:pt>
                <c:pt idx="4">
                  <c:v>132.04</c:v>
                </c:pt>
              </c:numCache>
            </c:numRef>
          </c:val>
          <c:smooth val="0"/>
          <c:extLst>
            <c:ext xmlns:c16="http://schemas.microsoft.com/office/drawing/2014/chart" uri="{C3380CC4-5D6E-409C-BE32-E72D297353CC}">
              <c16:uniqueId val="{00000001-2517-4B26-8FC5-0337997321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-71</c:v>
                </c:pt>
                <c:pt idx="1">
                  <c:v>-52.48</c:v>
                </c:pt>
                <c:pt idx="2">
                  <c:v>-125.58</c:v>
                </c:pt>
                <c:pt idx="3">
                  <c:v>-123.44</c:v>
                </c:pt>
                <c:pt idx="4">
                  <c:v>-181.38</c:v>
                </c:pt>
              </c:numCache>
            </c:numRef>
          </c:val>
          <c:extLst>
            <c:ext xmlns:c16="http://schemas.microsoft.com/office/drawing/2014/chart" uri="{C3380CC4-5D6E-409C-BE32-E72D297353CC}">
              <c16:uniqueId val="{00000000-0CDC-4A44-865D-B5EFB27C54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29.91</c:v>
                </c:pt>
                <c:pt idx="1">
                  <c:v>29.54</c:v>
                </c:pt>
                <c:pt idx="2">
                  <c:v>26.99</c:v>
                </c:pt>
                <c:pt idx="3">
                  <c:v>29.13</c:v>
                </c:pt>
                <c:pt idx="4">
                  <c:v>35.69</c:v>
                </c:pt>
              </c:numCache>
            </c:numRef>
          </c:val>
          <c:smooth val="0"/>
          <c:extLst>
            <c:ext xmlns:c16="http://schemas.microsoft.com/office/drawing/2014/chart" uri="{C3380CC4-5D6E-409C-BE32-E72D297353CC}">
              <c16:uniqueId val="{00000001-0CDC-4A44-865D-B5EFB27C54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3425.83</c:v>
                </c:pt>
                <c:pt idx="1">
                  <c:v>3249.25</c:v>
                </c:pt>
                <c:pt idx="2">
                  <c:v>3091.51</c:v>
                </c:pt>
                <c:pt idx="3">
                  <c:v>2922.57</c:v>
                </c:pt>
                <c:pt idx="4">
                  <c:v>2737.51</c:v>
                </c:pt>
              </c:numCache>
            </c:numRef>
          </c:val>
          <c:extLst>
            <c:ext xmlns:c16="http://schemas.microsoft.com/office/drawing/2014/chart" uri="{C3380CC4-5D6E-409C-BE32-E72D297353CC}">
              <c16:uniqueId val="{00000000-4860-469D-8771-930CE5539D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860-469D-8771-930CE5539D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67.11</c:v>
                </c:pt>
                <c:pt idx="1">
                  <c:v>66.19</c:v>
                </c:pt>
                <c:pt idx="2">
                  <c:v>75.59</c:v>
                </c:pt>
                <c:pt idx="3">
                  <c:v>68.31</c:v>
                </c:pt>
                <c:pt idx="4">
                  <c:v>79.959999999999994</c:v>
                </c:pt>
              </c:numCache>
            </c:numRef>
          </c:val>
          <c:extLst>
            <c:ext xmlns:c16="http://schemas.microsoft.com/office/drawing/2014/chart" uri="{C3380CC4-5D6E-409C-BE32-E72D297353CC}">
              <c16:uniqueId val="{00000000-A512-4EE1-AD95-CE84C939D2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A512-4EE1-AD95-CE84C939D2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251.72</c:v>
                </c:pt>
                <c:pt idx="1">
                  <c:v>254.6</c:v>
                </c:pt>
                <c:pt idx="2">
                  <c:v>222.56</c:v>
                </c:pt>
                <c:pt idx="3">
                  <c:v>246.08</c:v>
                </c:pt>
                <c:pt idx="4">
                  <c:v>210.33</c:v>
                </c:pt>
              </c:numCache>
            </c:numRef>
          </c:val>
          <c:extLst>
            <c:ext xmlns:c16="http://schemas.microsoft.com/office/drawing/2014/chart" uri="{C3380CC4-5D6E-409C-BE32-E72D297353CC}">
              <c16:uniqueId val="{00000000-541A-4C83-A088-D2ABCE0CD45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541A-4C83-A088-D2ABCE0CD45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長崎県　諫早市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自治体職員</v>
      </c>
      <c r="AE8" s="36"/>
      <c r="AF8" s="36"/>
      <c r="AG8" s="36"/>
      <c r="AH8" s="36"/>
      <c r="AI8" s="36"/>
      <c r="AJ8" s="36"/>
      <c r="AK8" s="3"/>
      <c r="AL8" s="37">
        <f>データ!S6</f>
        <v>135349</v>
      </c>
      <c r="AM8" s="37"/>
      <c r="AN8" s="37"/>
      <c r="AO8" s="37"/>
      <c r="AP8" s="37"/>
      <c r="AQ8" s="37"/>
      <c r="AR8" s="37"/>
      <c r="AS8" s="37"/>
      <c r="AT8" s="38">
        <f>データ!T6</f>
        <v>341.79</v>
      </c>
      <c r="AU8" s="38"/>
      <c r="AV8" s="38"/>
      <c r="AW8" s="38"/>
      <c r="AX8" s="38"/>
      <c r="AY8" s="38"/>
      <c r="AZ8" s="38"/>
      <c r="BA8" s="38"/>
      <c r="BB8" s="38">
        <f>データ!U6</f>
        <v>396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55.39</v>
      </c>
      <c r="J10" s="38"/>
      <c r="K10" s="38"/>
      <c r="L10" s="38"/>
      <c r="M10" s="38"/>
      <c r="N10" s="38"/>
      <c r="O10" s="38"/>
      <c r="P10" s="38">
        <f>データ!P6</f>
        <v>10.39</v>
      </c>
      <c r="Q10" s="38"/>
      <c r="R10" s="38"/>
      <c r="S10" s="38"/>
      <c r="T10" s="38"/>
      <c r="U10" s="38"/>
      <c r="V10" s="38"/>
      <c r="W10" s="38">
        <f>データ!Q6</f>
        <v>98.53</v>
      </c>
      <c r="X10" s="38"/>
      <c r="Y10" s="38"/>
      <c r="Z10" s="38"/>
      <c r="AA10" s="38"/>
      <c r="AB10" s="38"/>
      <c r="AC10" s="38"/>
      <c r="AD10" s="37">
        <f>データ!R6</f>
        <v>3320</v>
      </c>
      <c r="AE10" s="37"/>
      <c r="AF10" s="37"/>
      <c r="AG10" s="37"/>
      <c r="AH10" s="37"/>
      <c r="AI10" s="37"/>
      <c r="AJ10" s="37"/>
      <c r="AK10" s="2"/>
      <c r="AL10" s="37">
        <f>データ!V6</f>
        <v>14023</v>
      </c>
      <c r="AM10" s="37"/>
      <c r="AN10" s="37"/>
      <c r="AO10" s="37"/>
      <c r="AP10" s="37"/>
      <c r="AQ10" s="37"/>
      <c r="AR10" s="37"/>
      <c r="AS10" s="37"/>
      <c r="AT10" s="38">
        <f>データ!W6</f>
        <v>5.58</v>
      </c>
      <c r="AU10" s="38"/>
      <c r="AV10" s="38"/>
      <c r="AW10" s="38"/>
      <c r="AX10" s="38"/>
      <c r="AY10" s="38"/>
      <c r="AZ10" s="38"/>
      <c r="BA10" s="38"/>
      <c r="BB10" s="38">
        <f>データ!X6</f>
        <v>2513.08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113</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d4R+bJL79TXqoC8BxcCYbaGGJJP8xO8FVgFQowqUHTa3tcM+r4EgmhGhVgfQLTu8Fy/TdYCo+MPIt5Nvv1HajA==" saltValue="MNjuBz5pkVLPsGalQibQf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422045</v>
      </c>
      <c r="D6" s="19">
        <f t="shared" si="3"/>
        <v>46</v>
      </c>
      <c r="E6" s="19">
        <f t="shared" si="3"/>
        <v>17</v>
      </c>
      <c r="F6" s="19">
        <f t="shared" si="3"/>
        <v>5</v>
      </c>
      <c r="G6" s="19">
        <f t="shared" si="3"/>
        <v>0</v>
      </c>
      <c r="H6" s="19" t="str">
        <f t="shared" si="3"/>
        <v>長崎県　諫早市</v>
      </c>
      <c r="I6" s="19" t="str">
        <f t="shared" si="3"/>
        <v>法適用</v>
      </c>
      <c r="J6" s="19" t="str">
        <f t="shared" si="3"/>
        <v>下水道事業</v>
      </c>
      <c r="K6" s="19" t="str">
        <f t="shared" si="3"/>
        <v>農業集落排水</v>
      </c>
      <c r="L6" s="19" t="str">
        <f t="shared" si="3"/>
        <v>F2</v>
      </c>
      <c r="M6" s="19" t="str">
        <f t="shared" si="3"/>
        <v>自治体職員</v>
      </c>
      <c r="N6" s="20" t="str">
        <f t="shared" si="3"/>
        <v>-</v>
      </c>
      <c r="O6" s="20">
        <f t="shared" si="3"/>
        <v>55.39</v>
      </c>
      <c r="P6" s="20">
        <f t="shared" si="3"/>
        <v>10.39</v>
      </c>
      <c r="Q6" s="20">
        <f t="shared" si="3"/>
        <v>98.53</v>
      </c>
      <c r="R6" s="20">
        <f t="shared" si="3"/>
        <v>3320</v>
      </c>
      <c r="S6" s="20">
        <f t="shared" si="3"/>
        <v>135349</v>
      </c>
      <c r="T6" s="20">
        <f t="shared" si="3"/>
        <v>341.79</v>
      </c>
      <c r="U6" s="20">
        <f t="shared" si="3"/>
        <v>396</v>
      </c>
      <c r="V6" s="20">
        <f t="shared" si="3"/>
        <v>14023</v>
      </c>
      <c r="W6" s="20">
        <f t="shared" si="3"/>
        <v>5.58</v>
      </c>
      <c r="X6" s="20">
        <f t="shared" si="3"/>
        <v>2513.08</v>
      </c>
      <c r="Y6" s="21">
        <f>IF(Y7="",NA(),Y7)</f>
        <v>94.68</v>
      </c>
      <c r="Z6" s="21">
        <f t="shared" ref="Z6:AH6" si="4">IF(Z7="",NA(),Z7)</f>
        <v>94.38</v>
      </c>
      <c r="AA6" s="21">
        <f t="shared" si="4"/>
        <v>98.94</v>
      </c>
      <c r="AB6" s="21">
        <f t="shared" si="4"/>
        <v>99.73</v>
      </c>
      <c r="AC6" s="21">
        <f t="shared" si="4"/>
        <v>103.68</v>
      </c>
      <c r="AD6" s="21">
        <f t="shared" si="4"/>
        <v>100.95</v>
      </c>
      <c r="AE6" s="21">
        <f t="shared" si="4"/>
        <v>101.77</v>
      </c>
      <c r="AF6" s="21">
        <f t="shared" si="4"/>
        <v>103.6</v>
      </c>
      <c r="AG6" s="21">
        <f t="shared" si="4"/>
        <v>106.37</v>
      </c>
      <c r="AH6" s="21">
        <f t="shared" si="4"/>
        <v>106.07</v>
      </c>
      <c r="AI6" s="20" t="str">
        <f>IF(AI7="","",IF(AI7="-","【-】","【"&amp;SUBSTITUTE(TEXT(AI7,"#,##0.00"),"-","△")&amp;"】"))</f>
        <v>【104.16】</v>
      </c>
      <c r="AJ6" s="21">
        <f>IF(AJ7="",NA(),AJ7)</f>
        <v>332.95</v>
      </c>
      <c r="AK6" s="21">
        <f t="shared" ref="AK6:AS6" si="5">IF(AK7="",NA(),AK7)</f>
        <v>362.14</v>
      </c>
      <c r="AL6" s="21">
        <f t="shared" si="5"/>
        <v>369.52</v>
      </c>
      <c r="AM6" s="21">
        <f t="shared" si="5"/>
        <v>364.74</v>
      </c>
      <c r="AN6" s="21">
        <f t="shared" si="5"/>
        <v>347.16</v>
      </c>
      <c r="AO6" s="21">
        <f t="shared" si="5"/>
        <v>224.04</v>
      </c>
      <c r="AP6" s="21">
        <f t="shared" si="5"/>
        <v>227.4</v>
      </c>
      <c r="AQ6" s="21">
        <f t="shared" si="5"/>
        <v>193.99</v>
      </c>
      <c r="AR6" s="21">
        <f t="shared" si="5"/>
        <v>139.02000000000001</v>
      </c>
      <c r="AS6" s="21">
        <f t="shared" si="5"/>
        <v>132.04</v>
      </c>
      <c r="AT6" s="20" t="str">
        <f>IF(AT7="","",IF(AT7="-","【-】","【"&amp;SUBSTITUTE(TEXT(AT7,"#,##0.00"),"-","△")&amp;"】"))</f>
        <v>【128.23】</v>
      </c>
      <c r="AU6" s="21">
        <f>IF(AU7="",NA(),AU7)</f>
        <v>-71</v>
      </c>
      <c r="AV6" s="21">
        <f t="shared" ref="AV6:BD6" si="6">IF(AV7="",NA(),AV7)</f>
        <v>-52.48</v>
      </c>
      <c r="AW6" s="21">
        <f t="shared" si="6"/>
        <v>-125.58</v>
      </c>
      <c r="AX6" s="21">
        <f t="shared" si="6"/>
        <v>-123.44</v>
      </c>
      <c r="AY6" s="21">
        <f t="shared" si="6"/>
        <v>-181.38</v>
      </c>
      <c r="AZ6" s="21">
        <f t="shared" si="6"/>
        <v>29.91</v>
      </c>
      <c r="BA6" s="21">
        <f t="shared" si="6"/>
        <v>29.54</v>
      </c>
      <c r="BB6" s="21">
        <f t="shared" si="6"/>
        <v>26.99</v>
      </c>
      <c r="BC6" s="21">
        <f t="shared" si="6"/>
        <v>29.13</v>
      </c>
      <c r="BD6" s="21">
        <f t="shared" si="6"/>
        <v>35.69</v>
      </c>
      <c r="BE6" s="20" t="str">
        <f>IF(BE7="","",IF(BE7="-","【-】","【"&amp;SUBSTITUTE(TEXT(BE7,"#,##0.00"),"-","△")&amp;"】"))</f>
        <v>【34.77】</v>
      </c>
      <c r="BF6" s="21">
        <f>IF(BF7="",NA(),BF7)</f>
        <v>3425.83</v>
      </c>
      <c r="BG6" s="21">
        <f t="shared" ref="BG6:BO6" si="7">IF(BG7="",NA(),BG7)</f>
        <v>3249.25</v>
      </c>
      <c r="BH6" s="21">
        <f t="shared" si="7"/>
        <v>3091.51</v>
      </c>
      <c r="BI6" s="21">
        <f t="shared" si="7"/>
        <v>2922.57</v>
      </c>
      <c r="BJ6" s="21">
        <f t="shared" si="7"/>
        <v>2737.51</v>
      </c>
      <c r="BK6" s="21">
        <f t="shared" si="7"/>
        <v>855.8</v>
      </c>
      <c r="BL6" s="21">
        <f t="shared" si="7"/>
        <v>789.46</v>
      </c>
      <c r="BM6" s="21">
        <f t="shared" si="7"/>
        <v>826.83</v>
      </c>
      <c r="BN6" s="21">
        <f t="shared" si="7"/>
        <v>867.83</v>
      </c>
      <c r="BO6" s="21">
        <f t="shared" si="7"/>
        <v>791.76</v>
      </c>
      <c r="BP6" s="20" t="str">
        <f>IF(BP7="","",IF(BP7="-","【-】","【"&amp;SUBSTITUTE(TEXT(BP7,"#,##0.00"),"-","△")&amp;"】"))</f>
        <v>【786.37】</v>
      </c>
      <c r="BQ6" s="21">
        <f>IF(BQ7="",NA(),BQ7)</f>
        <v>67.11</v>
      </c>
      <c r="BR6" s="21">
        <f t="shared" ref="BR6:BZ6" si="8">IF(BR7="",NA(),BR7)</f>
        <v>66.19</v>
      </c>
      <c r="BS6" s="21">
        <f t="shared" si="8"/>
        <v>75.59</v>
      </c>
      <c r="BT6" s="21">
        <f t="shared" si="8"/>
        <v>68.31</v>
      </c>
      <c r="BU6" s="21">
        <f t="shared" si="8"/>
        <v>79.959999999999994</v>
      </c>
      <c r="BV6" s="21">
        <f t="shared" si="8"/>
        <v>59.8</v>
      </c>
      <c r="BW6" s="21">
        <f t="shared" si="8"/>
        <v>57.77</v>
      </c>
      <c r="BX6" s="21">
        <f t="shared" si="8"/>
        <v>57.31</v>
      </c>
      <c r="BY6" s="21">
        <f t="shared" si="8"/>
        <v>57.08</v>
      </c>
      <c r="BZ6" s="21">
        <f t="shared" si="8"/>
        <v>56.26</v>
      </c>
      <c r="CA6" s="20" t="str">
        <f>IF(CA7="","",IF(CA7="-","【-】","【"&amp;SUBSTITUTE(TEXT(CA7,"#,##0.00"),"-","△")&amp;"】"))</f>
        <v>【60.65】</v>
      </c>
      <c r="CB6" s="21">
        <f>IF(CB7="",NA(),CB7)</f>
        <v>251.72</v>
      </c>
      <c r="CC6" s="21">
        <f t="shared" ref="CC6:CK6" si="9">IF(CC7="",NA(),CC7)</f>
        <v>254.6</v>
      </c>
      <c r="CD6" s="21">
        <f t="shared" si="9"/>
        <v>222.56</v>
      </c>
      <c r="CE6" s="21">
        <f t="shared" si="9"/>
        <v>246.08</v>
      </c>
      <c r="CF6" s="21">
        <f t="shared" si="9"/>
        <v>210.33</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45.32</v>
      </c>
      <c r="CN6" s="21">
        <f t="shared" ref="CN6:CV6" si="10">IF(CN7="",NA(),CN7)</f>
        <v>44.78</v>
      </c>
      <c r="CO6" s="21">
        <f t="shared" si="10"/>
        <v>44.58</v>
      </c>
      <c r="CP6" s="21">
        <f t="shared" si="10"/>
        <v>45.81</v>
      </c>
      <c r="CQ6" s="21">
        <f t="shared" si="10"/>
        <v>44.01</v>
      </c>
      <c r="CR6" s="21">
        <f t="shared" si="10"/>
        <v>51.75</v>
      </c>
      <c r="CS6" s="21">
        <f t="shared" si="10"/>
        <v>50.68</v>
      </c>
      <c r="CT6" s="21">
        <f t="shared" si="10"/>
        <v>50.14</v>
      </c>
      <c r="CU6" s="21">
        <f t="shared" si="10"/>
        <v>54.83</v>
      </c>
      <c r="CV6" s="21">
        <f t="shared" si="10"/>
        <v>66.53</v>
      </c>
      <c r="CW6" s="20" t="str">
        <f>IF(CW7="","",IF(CW7="-","【-】","【"&amp;SUBSTITUTE(TEXT(CW7,"#,##0.00"),"-","△")&amp;"】"))</f>
        <v>【61.14】</v>
      </c>
      <c r="CX6" s="21">
        <f>IF(CX7="",NA(),CX7)</f>
        <v>83.58</v>
      </c>
      <c r="CY6" s="21">
        <f t="shared" ref="CY6:DG6" si="11">IF(CY7="",NA(),CY7)</f>
        <v>84.27</v>
      </c>
      <c r="CZ6" s="21">
        <f t="shared" si="11"/>
        <v>85.96</v>
      </c>
      <c r="DA6" s="21">
        <f t="shared" si="11"/>
        <v>87.3</v>
      </c>
      <c r="DB6" s="21">
        <f t="shared" si="11"/>
        <v>85.41</v>
      </c>
      <c r="DC6" s="21">
        <f t="shared" si="11"/>
        <v>84.84</v>
      </c>
      <c r="DD6" s="21">
        <f t="shared" si="11"/>
        <v>84.86</v>
      </c>
      <c r="DE6" s="21">
        <f t="shared" si="11"/>
        <v>84.98</v>
      </c>
      <c r="DF6" s="21">
        <f t="shared" si="11"/>
        <v>84.7</v>
      </c>
      <c r="DG6" s="21">
        <f t="shared" si="11"/>
        <v>84.67</v>
      </c>
      <c r="DH6" s="20" t="str">
        <f>IF(DH7="","",IF(DH7="-","【-】","【"&amp;SUBSTITUTE(TEXT(DH7,"#,##0.00"),"-","△")&amp;"】"))</f>
        <v>【86.91】</v>
      </c>
      <c r="DI6" s="21">
        <f>IF(DI7="",NA(),DI7)</f>
        <v>23.15</v>
      </c>
      <c r="DJ6" s="21">
        <f t="shared" ref="DJ6:DR6" si="12">IF(DJ7="",NA(),DJ7)</f>
        <v>23.48</v>
      </c>
      <c r="DK6" s="21">
        <f t="shared" si="12"/>
        <v>26.05</v>
      </c>
      <c r="DL6" s="21">
        <f t="shared" si="12"/>
        <v>27.58</v>
      </c>
      <c r="DM6" s="21">
        <f t="shared" si="12"/>
        <v>29.3</v>
      </c>
      <c r="DN6" s="21">
        <f t="shared" si="12"/>
        <v>24.87</v>
      </c>
      <c r="DO6" s="21">
        <f t="shared" si="12"/>
        <v>24.13</v>
      </c>
      <c r="DP6" s="21">
        <f t="shared" si="12"/>
        <v>23.06</v>
      </c>
      <c r="DQ6" s="21">
        <f t="shared" si="12"/>
        <v>20.34</v>
      </c>
      <c r="DR6" s="21">
        <f t="shared" si="12"/>
        <v>21.85</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422045</v>
      </c>
      <c r="D7" s="23">
        <v>46</v>
      </c>
      <c r="E7" s="23">
        <v>17</v>
      </c>
      <c r="F7" s="23">
        <v>5</v>
      </c>
      <c r="G7" s="23">
        <v>0</v>
      </c>
      <c r="H7" s="23" t="s">
        <v>95</v>
      </c>
      <c r="I7" s="23" t="s">
        <v>96</v>
      </c>
      <c r="J7" s="23" t="s">
        <v>97</v>
      </c>
      <c r="K7" s="23" t="s">
        <v>98</v>
      </c>
      <c r="L7" s="23" t="s">
        <v>99</v>
      </c>
      <c r="M7" s="23" t="s">
        <v>100</v>
      </c>
      <c r="N7" s="24" t="s">
        <v>101</v>
      </c>
      <c r="O7" s="24">
        <v>55.39</v>
      </c>
      <c r="P7" s="24">
        <v>10.39</v>
      </c>
      <c r="Q7" s="24">
        <v>98.53</v>
      </c>
      <c r="R7" s="24">
        <v>3320</v>
      </c>
      <c r="S7" s="24">
        <v>135349</v>
      </c>
      <c r="T7" s="24">
        <v>341.79</v>
      </c>
      <c r="U7" s="24">
        <v>396</v>
      </c>
      <c r="V7" s="24">
        <v>14023</v>
      </c>
      <c r="W7" s="24">
        <v>5.58</v>
      </c>
      <c r="X7" s="24">
        <v>2513.08</v>
      </c>
      <c r="Y7" s="24">
        <v>94.68</v>
      </c>
      <c r="Z7" s="24">
        <v>94.38</v>
      </c>
      <c r="AA7" s="24">
        <v>98.94</v>
      </c>
      <c r="AB7" s="24">
        <v>99.73</v>
      </c>
      <c r="AC7" s="24">
        <v>103.68</v>
      </c>
      <c r="AD7" s="24">
        <v>100.95</v>
      </c>
      <c r="AE7" s="24">
        <v>101.77</v>
      </c>
      <c r="AF7" s="24">
        <v>103.6</v>
      </c>
      <c r="AG7" s="24">
        <v>106.37</v>
      </c>
      <c r="AH7" s="24">
        <v>106.07</v>
      </c>
      <c r="AI7" s="24">
        <v>104.16</v>
      </c>
      <c r="AJ7" s="24">
        <v>332.95</v>
      </c>
      <c r="AK7" s="24">
        <v>362.14</v>
      </c>
      <c r="AL7" s="24">
        <v>369.52</v>
      </c>
      <c r="AM7" s="24">
        <v>364.74</v>
      </c>
      <c r="AN7" s="24">
        <v>347.16</v>
      </c>
      <c r="AO7" s="24">
        <v>224.04</v>
      </c>
      <c r="AP7" s="24">
        <v>227.4</v>
      </c>
      <c r="AQ7" s="24">
        <v>193.99</v>
      </c>
      <c r="AR7" s="24">
        <v>139.02000000000001</v>
      </c>
      <c r="AS7" s="24">
        <v>132.04</v>
      </c>
      <c r="AT7" s="24">
        <v>128.22999999999999</v>
      </c>
      <c r="AU7" s="24">
        <v>-71</v>
      </c>
      <c r="AV7" s="24">
        <v>-52.48</v>
      </c>
      <c r="AW7" s="24">
        <v>-125.58</v>
      </c>
      <c r="AX7" s="24">
        <v>-123.44</v>
      </c>
      <c r="AY7" s="24">
        <v>-181.38</v>
      </c>
      <c r="AZ7" s="24">
        <v>29.91</v>
      </c>
      <c r="BA7" s="24">
        <v>29.54</v>
      </c>
      <c r="BB7" s="24">
        <v>26.99</v>
      </c>
      <c r="BC7" s="24">
        <v>29.13</v>
      </c>
      <c r="BD7" s="24">
        <v>35.69</v>
      </c>
      <c r="BE7" s="24">
        <v>34.770000000000003</v>
      </c>
      <c r="BF7" s="24">
        <v>3425.83</v>
      </c>
      <c r="BG7" s="24">
        <v>3249.25</v>
      </c>
      <c r="BH7" s="24">
        <v>3091.51</v>
      </c>
      <c r="BI7" s="24">
        <v>2922.57</v>
      </c>
      <c r="BJ7" s="24">
        <v>2737.51</v>
      </c>
      <c r="BK7" s="24">
        <v>855.8</v>
      </c>
      <c r="BL7" s="24">
        <v>789.46</v>
      </c>
      <c r="BM7" s="24">
        <v>826.83</v>
      </c>
      <c r="BN7" s="24">
        <v>867.83</v>
      </c>
      <c r="BO7" s="24">
        <v>791.76</v>
      </c>
      <c r="BP7" s="24">
        <v>786.37</v>
      </c>
      <c r="BQ7" s="24">
        <v>67.11</v>
      </c>
      <c r="BR7" s="24">
        <v>66.19</v>
      </c>
      <c r="BS7" s="24">
        <v>75.59</v>
      </c>
      <c r="BT7" s="24">
        <v>68.31</v>
      </c>
      <c r="BU7" s="24">
        <v>79.959999999999994</v>
      </c>
      <c r="BV7" s="24">
        <v>59.8</v>
      </c>
      <c r="BW7" s="24">
        <v>57.77</v>
      </c>
      <c r="BX7" s="24">
        <v>57.31</v>
      </c>
      <c r="BY7" s="24">
        <v>57.08</v>
      </c>
      <c r="BZ7" s="24">
        <v>56.26</v>
      </c>
      <c r="CA7" s="24">
        <v>60.65</v>
      </c>
      <c r="CB7" s="24">
        <v>251.72</v>
      </c>
      <c r="CC7" s="24">
        <v>254.6</v>
      </c>
      <c r="CD7" s="24">
        <v>222.56</v>
      </c>
      <c r="CE7" s="24">
        <v>246.08</v>
      </c>
      <c r="CF7" s="24">
        <v>210.33</v>
      </c>
      <c r="CG7" s="24">
        <v>263.76</v>
      </c>
      <c r="CH7" s="24">
        <v>274.35000000000002</v>
      </c>
      <c r="CI7" s="24">
        <v>273.52</v>
      </c>
      <c r="CJ7" s="24">
        <v>274.99</v>
      </c>
      <c r="CK7" s="24">
        <v>282.08999999999997</v>
      </c>
      <c r="CL7" s="24">
        <v>256.97000000000003</v>
      </c>
      <c r="CM7" s="24">
        <v>45.32</v>
      </c>
      <c r="CN7" s="24">
        <v>44.78</v>
      </c>
      <c r="CO7" s="24">
        <v>44.58</v>
      </c>
      <c r="CP7" s="24">
        <v>45.81</v>
      </c>
      <c r="CQ7" s="24">
        <v>44.01</v>
      </c>
      <c r="CR7" s="24">
        <v>51.75</v>
      </c>
      <c r="CS7" s="24">
        <v>50.68</v>
      </c>
      <c r="CT7" s="24">
        <v>50.14</v>
      </c>
      <c r="CU7" s="24">
        <v>54.83</v>
      </c>
      <c r="CV7" s="24">
        <v>66.53</v>
      </c>
      <c r="CW7" s="24">
        <v>61.14</v>
      </c>
      <c r="CX7" s="24">
        <v>83.58</v>
      </c>
      <c r="CY7" s="24">
        <v>84.27</v>
      </c>
      <c r="CZ7" s="24">
        <v>85.96</v>
      </c>
      <c r="DA7" s="24">
        <v>87.3</v>
      </c>
      <c r="DB7" s="24">
        <v>85.41</v>
      </c>
      <c r="DC7" s="24">
        <v>84.84</v>
      </c>
      <c r="DD7" s="24">
        <v>84.86</v>
      </c>
      <c r="DE7" s="24">
        <v>84.98</v>
      </c>
      <c r="DF7" s="24">
        <v>84.7</v>
      </c>
      <c r="DG7" s="24">
        <v>84.67</v>
      </c>
      <c r="DH7" s="24">
        <v>86.91</v>
      </c>
      <c r="DI7" s="24">
        <v>23.15</v>
      </c>
      <c r="DJ7" s="24">
        <v>23.48</v>
      </c>
      <c r="DK7" s="24">
        <v>26.05</v>
      </c>
      <c r="DL7" s="24">
        <v>27.58</v>
      </c>
      <c r="DM7" s="24">
        <v>29.3</v>
      </c>
      <c r="DN7" s="24">
        <v>24.87</v>
      </c>
      <c r="DO7" s="24">
        <v>24.13</v>
      </c>
      <c r="DP7" s="24">
        <v>23.06</v>
      </c>
      <c r="DQ7" s="24">
        <v>20.34</v>
      </c>
      <c r="DR7" s="24">
        <v>21.85</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109</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鳥巣　昌樹</cp:lastModifiedBy>
  <dcterms:created xsi:type="dcterms:W3CDTF">2022-12-01T01:37:41Z</dcterms:created>
  <dcterms:modified xsi:type="dcterms:W3CDTF">2023-01-16T00:51:11Z</dcterms:modified>
  <cp:category/>
</cp:coreProperties>
</file>